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50" windowWidth="14620" windowHeight="92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Sheet1!$A$1:$J$31</definedName>
  </definedNames>
  <calcPr calcId="145621"/>
</workbook>
</file>

<file path=xl/calcChain.xml><?xml version="1.0" encoding="utf-8"?>
<calcChain xmlns="http://schemas.openxmlformats.org/spreadsheetml/2006/main">
  <c r="B5" i="1" l="1"/>
  <c r="B4" i="1"/>
  <c r="D19" i="1"/>
  <c r="C19" i="1"/>
  <c r="C26" i="1"/>
  <c r="B25" i="1"/>
  <c r="J25" i="1" s="1"/>
  <c r="J29" i="1"/>
  <c r="B26" i="1" l="1"/>
  <c r="J26" i="1" s="1"/>
  <c r="B24" i="1"/>
  <c r="J24" i="1" s="1"/>
  <c r="B23" i="1"/>
  <c r="J23" i="1" s="1"/>
  <c r="B22" i="1"/>
  <c r="J22" i="1" s="1"/>
  <c r="B21" i="1"/>
  <c r="J21" i="1" s="1"/>
  <c r="B20" i="1"/>
  <c r="J20" i="1" s="1"/>
  <c r="B18" i="1"/>
  <c r="B19" i="1"/>
  <c r="H18" i="1"/>
  <c r="G18" i="1"/>
  <c r="F18" i="1"/>
  <c r="E18" i="1"/>
  <c r="D18" i="1"/>
  <c r="C18" i="1"/>
  <c r="J19" i="1" l="1"/>
  <c r="J18" i="1"/>
  <c r="J28" i="1" l="1"/>
  <c r="J31" i="1" s="1"/>
</calcChain>
</file>

<file path=xl/sharedStrings.xml><?xml version="1.0" encoding="utf-8"?>
<sst xmlns="http://schemas.openxmlformats.org/spreadsheetml/2006/main" count="36" uniqueCount="20">
  <si>
    <t>Orchard</t>
  </si>
  <si>
    <t>IODA</t>
  </si>
  <si>
    <t>IRIS</t>
  </si>
  <si>
    <t xml:space="preserve">TVT </t>
  </si>
  <si>
    <t>Priddis</t>
  </si>
  <si>
    <t>Relapse</t>
  </si>
  <si>
    <t>Readers Digest</t>
  </si>
  <si>
    <t>USD</t>
  </si>
  <si>
    <t>EUR</t>
  </si>
  <si>
    <t>AUD</t>
  </si>
  <si>
    <t>CAD</t>
  </si>
  <si>
    <t>JPY</t>
  </si>
  <si>
    <t>MXN</t>
  </si>
  <si>
    <t>NZD</t>
  </si>
  <si>
    <t>FX</t>
  </si>
  <si>
    <t>Revenues</t>
  </si>
  <si>
    <t>AUS Tax</t>
  </si>
  <si>
    <t>A/R</t>
  </si>
  <si>
    <t>Rotana</t>
  </si>
  <si>
    <t>RD 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</si>
</sst>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164" fontId="0" fillId="0" borderId="0" xfId="0" applyNumberFormat="1"/>
    <xf numFmtId="44" fontId="0" fillId="2" borderId="0" xfId="0" applyNumberFormat="1" applyFill="1"/>
    <xf numFmtId="0" fontId="2" fillId="0" borderId="0" xfId="0" applyFont="1"/>
    <xf numFmtId="44" fontId="2" fillId="0" borderId="0" xfId="1" applyNumberFormat="1" applyFont="1"/>
    <xf numFmtId="44" fontId="2" fillId="0" borderId="1" xfId="0" applyNumberFormat="1" applyFont="1" applyBorder="1"/>
    <xf numFmtId="44" fontId="2" fillId="0" borderId="0" xfId="0" applyNumberFormat="1" applyFont="1"/>
    <xf numFmtId="0" fontId="3" fillId="3" borderId="2" xfId="0" applyFont="1" applyFill="1" applyBorder="1"/>
    <xf numFmtId="164" fontId="3" fillId="3" borderId="3" xfId="0" applyNumberFormat="1" applyFont="1" applyFill="1" applyBorder="1"/>
    <xf numFmtId="44" fontId="3" fillId="3" borderId="4" xfId="0" applyNumberFormat="1" applyFont="1" applyFill="1" applyBorder="1"/>
    <xf numFmtId="0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1"/>
  <sheetViews>
    <sheetView tabSelected="1" topLeftCell="C19" zoomScale="115" zoomScaleNormal="115" workbookViewId="0">
      <selection activeCell="J31" sqref="J31"/>
    </sheetView>
  </sheetViews>
  <sheetFormatPr defaultRowHeight="14.5" x14ac:dyDescent="0.35"/>
  <cols>
    <col min="1" max="2" width="14.26953125" bestFit="1" customWidth="1"/>
    <col min="3" max="3" width="12.26953125" bestFit="1" customWidth="1"/>
    <col min="4" max="8" width="11" customWidth="1"/>
    <col min="9" max="9" width="5.1796875" customWidth="1"/>
    <col min="10" max="10" width="16.81640625" bestFit="1" customWidth="1"/>
  </cols>
  <sheetData>
    <row r="2" spans="1:8" s="1" customFormat="1" x14ac:dyDescent="0.3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4" spans="1:8" x14ac:dyDescent="0.35">
      <c r="A4" t="s">
        <v>0</v>
      </c>
      <c r="B4">
        <f>3327049.32+21631.46</f>
        <v>3348680.78</v>
      </c>
      <c r="C4">
        <v>991770.19</v>
      </c>
      <c r="D4">
        <v>326390.33</v>
      </c>
      <c r="E4">
        <v>363600.78</v>
      </c>
      <c r="F4">
        <v>8790092</v>
      </c>
      <c r="G4">
        <v>1089278.6100000001</v>
      </c>
      <c r="H4">
        <v>3398.76</v>
      </c>
    </row>
    <row r="5" spans="1:8" x14ac:dyDescent="0.35">
      <c r="A5" t="s">
        <v>1</v>
      </c>
      <c r="B5">
        <f>2608299.95-141441.75</f>
        <v>2466858.2000000002</v>
      </c>
      <c r="C5">
        <v>1662.39</v>
      </c>
      <c r="D5">
        <v>152919.75</v>
      </c>
    </row>
    <row r="6" spans="1:8" x14ac:dyDescent="0.35">
      <c r="A6" t="s">
        <v>2</v>
      </c>
      <c r="B6">
        <v>139948.12</v>
      </c>
    </row>
    <row r="7" spans="1:8" x14ac:dyDescent="0.35">
      <c r="A7" t="s">
        <v>3</v>
      </c>
      <c r="B7">
        <v>13320.11</v>
      </c>
    </row>
    <row r="8" spans="1:8" x14ac:dyDescent="0.35">
      <c r="A8" t="s">
        <v>4</v>
      </c>
      <c r="B8">
        <v>17720.29</v>
      </c>
    </row>
    <row r="9" spans="1:8" x14ac:dyDescent="0.35">
      <c r="A9" t="s">
        <v>5</v>
      </c>
      <c r="B9">
        <v>25584.11</v>
      </c>
    </row>
    <row r="10" spans="1:8" x14ac:dyDescent="0.35">
      <c r="A10" t="s">
        <v>18</v>
      </c>
      <c r="B10">
        <v>6811.26</v>
      </c>
    </row>
    <row r="11" spans="1:8" x14ac:dyDescent="0.35">
      <c r="A11" t="s">
        <v>6</v>
      </c>
      <c r="B11">
        <v>7076.2</v>
      </c>
    </row>
    <row r="12" spans="1:8" x14ac:dyDescent="0.35">
      <c r="A12" t="s">
        <v>19</v>
      </c>
      <c r="B12">
        <v>908.49</v>
      </c>
      <c r="C12">
        <v>2236.77</v>
      </c>
    </row>
    <row r="14" spans="1:8" s="1" customFormat="1" x14ac:dyDescent="0.35">
      <c r="B14" s="1" t="s">
        <v>7</v>
      </c>
      <c r="C14" s="1" t="s">
        <v>8</v>
      </c>
      <c r="D14" s="1" t="s">
        <v>9</v>
      </c>
      <c r="E14" s="1" t="s">
        <v>10</v>
      </c>
      <c r="F14" s="1" t="s">
        <v>11</v>
      </c>
      <c r="G14" s="1" t="s">
        <v>12</v>
      </c>
      <c r="H14" s="1" t="s">
        <v>13</v>
      </c>
    </row>
    <row r="15" spans="1:8" x14ac:dyDescent="0.35">
      <c r="A15" t="s">
        <v>14</v>
      </c>
      <c r="B15">
        <v>1</v>
      </c>
      <c r="C15">
        <v>1.3742000000000001</v>
      </c>
      <c r="D15">
        <v>0.93030000000000002</v>
      </c>
      <c r="E15">
        <v>0.91759999999999997</v>
      </c>
      <c r="F15">
        <v>9.7999999999999997E-3</v>
      </c>
      <c r="G15">
        <v>7.7299999999999994E-2</v>
      </c>
      <c r="H15">
        <v>0.86040000000000005</v>
      </c>
    </row>
    <row r="18" spans="1:10" x14ac:dyDescent="0.35">
      <c r="A18" t="s">
        <v>0</v>
      </c>
      <c r="B18" s="2">
        <f>SUM(B4*B15)</f>
        <v>3348680.78</v>
      </c>
      <c r="C18" s="2">
        <f t="shared" ref="C18:H18" si="0">SUM(C4*C15)</f>
        <v>1362890.595098</v>
      </c>
      <c r="D18" s="2">
        <f t="shared" si="0"/>
        <v>303640.92399899999</v>
      </c>
      <c r="E18" s="2">
        <f t="shared" si="0"/>
        <v>333640.07572800003</v>
      </c>
      <c r="F18" s="2">
        <f t="shared" si="0"/>
        <v>86142.901599999997</v>
      </c>
      <c r="G18" s="2">
        <f t="shared" si="0"/>
        <v>84201.236552999995</v>
      </c>
      <c r="H18" s="2">
        <f t="shared" si="0"/>
        <v>2924.2931040000003</v>
      </c>
      <c r="J18" s="4">
        <f>SUM(B18:I18)</f>
        <v>5522120.806082001</v>
      </c>
    </row>
    <row r="19" spans="1:10" x14ac:dyDescent="0.35">
      <c r="A19" t="s">
        <v>1</v>
      </c>
      <c r="B19" s="2">
        <f>SUM(B5*B15)</f>
        <v>2466858.2000000002</v>
      </c>
      <c r="C19" s="2">
        <f>SUM(C5*C15)</f>
        <v>2284.4563380000004</v>
      </c>
      <c r="D19" s="2">
        <f>SUM(D5*D15)</f>
        <v>142261.24342499999</v>
      </c>
      <c r="E19" s="2"/>
      <c r="F19" s="2"/>
      <c r="G19" s="2"/>
      <c r="H19" s="2"/>
      <c r="J19" s="4">
        <f t="shared" ref="J19:J26" si="1">SUM(B19:I19)</f>
        <v>2611403.8997630002</v>
      </c>
    </row>
    <row r="20" spans="1:10" x14ac:dyDescent="0.35">
      <c r="A20" t="s">
        <v>2</v>
      </c>
      <c r="B20" s="2">
        <f>SUM(B6*B15)</f>
        <v>139948.12</v>
      </c>
      <c r="C20" s="2"/>
      <c r="D20" s="2"/>
      <c r="E20" s="2"/>
      <c r="F20" s="2"/>
      <c r="G20" s="2"/>
      <c r="H20" s="2"/>
      <c r="J20" s="4">
        <f t="shared" si="1"/>
        <v>139948.12</v>
      </c>
    </row>
    <row r="21" spans="1:10" x14ac:dyDescent="0.35">
      <c r="A21" t="s">
        <v>3</v>
      </c>
      <c r="B21" s="2">
        <f>SUM(B7*B15)</f>
        <v>13320.11</v>
      </c>
      <c r="C21" s="2"/>
      <c r="D21" s="12"/>
      <c r="E21" s="2"/>
      <c r="F21" s="2"/>
      <c r="G21" s="2"/>
      <c r="H21" s="2"/>
      <c r="J21" s="4">
        <f t="shared" si="1"/>
        <v>13320.11</v>
      </c>
    </row>
    <row r="22" spans="1:10" x14ac:dyDescent="0.35">
      <c r="A22" t="s">
        <v>4</v>
      </c>
      <c r="B22" s="2">
        <f>SUM(B8*B15)</f>
        <v>17720.29</v>
      </c>
      <c r="C22" s="2"/>
      <c r="D22" s="2"/>
      <c r="E22" s="2"/>
      <c r="F22" s="2"/>
      <c r="G22" s="2"/>
      <c r="H22" s="2"/>
      <c r="J22" s="4">
        <f t="shared" si="1"/>
        <v>17720.29</v>
      </c>
    </row>
    <row r="23" spans="1:10" x14ac:dyDescent="0.35">
      <c r="A23" t="s">
        <v>5</v>
      </c>
      <c r="B23" s="2">
        <f>SUM(B9*B15)</f>
        <v>25584.11</v>
      </c>
      <c r="C23" s="2"/>
      <c r="D23" s="2"/>
      <c r="E23" s="2"/>
      <c r="F23" s="2"/>
      <c r="G23" s="2"/>
      <c r="H23" s="2"/>
      <c r="J23" s="4">
        <f t="shared" si="1"/>
        <v>25584.11</v>
      </c>
    </row>
    <row r="24" spans="1:10" x14ac:dyDescent="0.35">
      <c r="A24" t="s">
        <v>18</v>
      </c>
      <c r="B24" s="2">
        <f>SUM(B10*B15)</f>
        <v>6811.26</v>
      </c>
      <c r="C24" s="2"/>
      <c r="D24" s="2"/>
      <c r="E24" s="2"/>
      <c r="F24" s="2"/>
      <c r="G24" s="2"/>
      <c r="H24" s="2"/>
      <c r="J24" s="4">
        <f t="shared" si="1"/>
        <v>6811.26</v>
      </c>
    </row>
    <row r="25" spans="1:10" x14ac:dyDescent="0.35">
      <c r="A25" t="s">
        <v>6</v>
      </c>
      <c r="B25" s="2">
        <f>SUM(B11*B15)</f>
        <v>7076.2</v>
      </c>
      <c r="C25" s="2"/>
      <c r="D25" s="2"/>
      <c r="E25" s="2"/>
      <c r="F25" s="2"/>
      <c r="G25" s="2"/>
      <c r="H25" s="2"/>
      <c r="J25" s="4">
        <f t="shared" ref="J25" si="2">SUM(B25:I25)</f>
        <v>7076.2</v>
      </c>
    </row>
    <row r="26" spans="1:10" x14ac:dyDescent="0.35">
      <c r="A26" t="s">
        <v>19</v>
      </c>
      <c r="B26" s="2">
        <f>SUM(B12*B15)</f>
        <v>908.49</v>
      </c>
      <c r="C26" s="2">
        <f>SUM(C12*C15)</f>
        <v>3073.7693340000001</v>
      </c>
      <c r="D26" s="2"/>
      <c r="E26" s="2"/>
      <c r="F26" s="2"/>
      <c r="G26" s="2"/>
      <c r="H26" s="2"/>
      <c r="J26" s="4">
        <f t="shared" si="1"/>
        <v>3982.2593340000003</v>
      </c>
    </row>
    <row r="27" spans="1:10" ht="15" thickBot="1" x14ac:dyDescent="0.4">
      <c r="B27" s="2"/>
      <c r="C27" s="2"/>
      <c r="D27" s="2"/>
      <c r="E27" s="2"/>
      <c r="F27" s="2"/>
      <c r="G27" s="2"/>
      <c r="H27" s="2"/>
      <c r="J27" s="4"/>
    </row>
    <row r="28" spans="1:10" ht="16" thickBot="1" x14ac:dyDescent="0.4">
      <c r="B28" s="3"/>
      <c r="C28" s="3"/>
      <c r="D28" s="3"/>
      <c r="E28" s="3"/>
      <c r="F28" s="3"/>
      <c r="G28" s="3"/>
      <c r="H28" s="9" t="s">
        <v>15</v>
      </c>
      <c r="I28" s="10"/>
      <c r="J28" s="11">
        <f>SUM(J18:J26)</f>
        <v>8347967.0551790018</v>
      </c>
    </row>
    <row r="29" spans="1:10" ht="11.25" customHeight="1" x14ac:dyDescent="0.35">
      <c r="H29" s="5" t="s">
        <v>16</v>
      </c>
      <c r="I29" s="5"/>
      <c r="J29" s="6">
        <f>SUM(D4+D5)*0.05*D15</f>
        <v>22295.1083712</v>
      </c>
    </row>
    <row r="30" spans="1:10" ht="11.25" customHeight="1" x14ac:dyDescent="0.35">
      <c r="H30" s="5"/>
      <c r="I30" s="5"/>
      <c r="J30" s="7"/>
    </row>
    <row r="31" spans="1:10" ht="11.25" customHeight="1" x14ac:dyDescent="0.35">
      <c r="H31" s="5" t="s">
        <v>17</v>
      </c>
      <c r="I31" s="5"/>
      <c r="J31" s="8">
        <f>SUM(J28-J29)</f>
        <v>8325671.9468078017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mbeauchamp</dc:creator>
  <cp:lastModifiedBy>Barbara Nimerofsky</cp:lastModifiedBy>
  <cp:lastPrinted>2014-04-11T15:59:23Z</cp:lastPrinted>
  <dcterms:created xsi:type="dcterms:W3CDTF">2013-09-12T13:39:12Z</dcterms:created>
  <dcterms:modified xsi:type="dcterms:W3CDTF">2014-06-13T13:53:31Z</dcterms:modified>
</cp:coreProperties>
</file>