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18520" yWindow="0" windowWidth="11180" windowHeight="19460" tabRatio="500" firstSheet="4" activeTab="4"/>
  </bookViews>
  <sheets>
    <sheet name="_INFO_" sheetId="3" r:id="rId1"/>
    <sheet name="Music" sheetId="1" r:id="rId2"/>
    <sheet name="Video" sheetId="2" r:id="rId3"/>
    <sheet name="Display - Top Section" sheetId="5" r:id="rId4"/>
    <sheet name="Display - Music Section" sheetId="6" r:id="rId5"/>
    <sheet name="Display - Video Section" sheetId="7" r:id="rId6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79" i="1" l="1"/>
  <c r="B21" i="5"/>
  <c r="B17" i="5"/>
  <c r="B58" i="2"/>
  <c r="B59" i="2"/>
  <c r="B57" i="2"/>
  <c r="B53" i="2"/>
  <c r="B54" i="2"/>
  <c r="B52" i="2"/>
  <c r="B51" i="2"/>
  <c r="B50" i="2"/>
  <c r="B49" i="2"/>
  <c r="B73" i="2"/>
  <c r="B72" i="2"/>
  <c r="B71" i="2"/>
  <c r="B68" i="2"/>
  <c r="B67" i="2"/>
  <c r="B66" i="2"/>
  <c r="B64" i="2"/>
  <c r="B65" i="2"/>
  <c r="B63" i="2"/>
  <c r="B31" i="2"/>
  <c r="B45" i="2"/>
  <c r="B44" i="2"/>
  <c r="B43" i="2"/>
  <c r="B24" i="2"/>
  <c r="B26" i="2"/>
  <c r="B40" i="2"/>
  <c r="B39" i="2"/>
  <c r="B38" i="2"/>
  <c r="B37" i="2"/>
  <c r="B36" i="2"/>
  <c r="B35" i="2"/>
  <c r="B30" i="2"/>
  <c r="B29" i="2"/>
  <c r="B25" i="2"/>
  <c r="B23" i="2"/>
  <c r="B22" i="2"/>
  <c r="B21" i="2"/>
  <c r="B89" i="1"/>
  <c r="B88" i="1"/>
  <c r="B87" i="1"/>
  <c r="B82" i="1"/>
  <c r="B81" i="1"/>
  <c r="B103" i="1"/>
  <c r="B102" i="1"/>
  <c r="B101" i="1"/>
  <c r="B100" i="1"/>
  <c r="B99" i="1"/>
  <c r="B98" i="1"/>
  <c r="B96" i="1"/>
  <c r="B95" i="1"/>
  <c r="B94" i="1"/>
  <c r="B93" i="1"/>
  <c r="B64" i="1"/>
  <c r="B74" i="1"/>
  <c r="B73" i="1"/>
  <c r="B72" i="1"/>
  <c r="B71" i="1"/>
  <c r="B70" i="1"/>
  <c r="B69" i="1"/>
  <c r="B67" i="1"/>
  <c r="B66" i="1"/>
  <c r="B65" i="1"/>
  <c r="B85" i="1"/>
  <c r="B86" i="1"/>
  <c r="B84" i="1"/>
  <c r="B80" i="1"/>
  <c r="B56" i="1"/>
  <c r="B55" i="1"/>
  <c r="B57" i="1"/>
  <c r="B60" i="1"/>
  <c r="B59" i="1"/>
  <c r="B54" i="1"/>
  <c r="B53" i="1"/>
  <c r="B52" i="1"/>
  <c r="B49" i="1"/>
  <c r="B48" i="1"/>
  <c r="B47" i="1"/>
  <c r="B46" i="1"/>
</calcChain>
</file>

<file path=xl/sharedStrings.xml><?xml version="1.0" encoding="utf-8"?>
<sst xmlns="http://schemas.openxmlformats.org/spreadsheetml/2006/main" count="301" uniqueCount="128">
  <si>
    <t>DOWNLOADS</t>
  </si>
  <si>
    <t>Other Music Downloads</t>
  </si>
  <si>
    <t>OSC (iTunes + Amazon) - at Allegro (10% - label ID 18805)) + Select-o-Hits(14% - label ID 18655) hybrid margin - net revenue</t>
  </si>
  <si>
    <t>RED Non-iTunes, non-amazon downloads</t>
  </si>
  <si>
    <t>OSC Non-iTunes, non-amazon downloads</t>
  </si>
  <si>
    <t>Physical - manually entered</t>
  </si>
  <si>
    <t>STREAMS</t>
  </si>
  <si>
    <t>Other Music STREAMS</t>
  </si>
  <si>
    <t>RED (SPOTIFY+MUVE+DEEZER) - at 6% margin - net revenue</t>
  </si>
  <si>
    <t>OSC (SPOTIFY+MUVE+DEEZER) - at Allegro (10% - label ID 18805)) + Select-o-Hits(14% - label ID 18655) hybrid margin - net revenue</t>
  </si>
  <si>
    <t>Digital (non RED, non-OSC) Non-iTunes, non-amazon downloads (product type=music, transaction group=downloads)</t>
  </si>
  <si>
    <t>RED Non-Spotify, non-Muve, non-Deezer streams (product type=music, transaction group=Streams)</t>
  </si>
  <si>
    <t>OSC Non-Spotify, non-Muve, non-Deezer streams (product type=music, transaction group=Streams)</t>
  </si>
  <si>
    <t>Digital (Non-RED, non OSC) Non-Spotify, non-Muve, non-Deezer streams (product type=music, transaction group=Streams)</t>
  </si>
  <si>
    <t>Synch</t>
  </si>
  <si>
    <t>Publishing Services</t>
  </si>
  <si>
    <t>Other</t>
  </si>
  <si>
    <t>Performance Royalty</t>
  </si>
  <si>
    <t>MUSIC</t>
  </si>
  <si>
    <t>Compilations Non-iTunes, non-amazon downloads</t>
  </si>
  <si>
    <t>RED (iTunes + Amazon) - at 6% margin - net revenue -- Correct for iTunes USA</t>
  </si>
  <si>
    <t>OSC (iTunes) - at Allegro (10% - label ID 18805)) + Select-o-Hits(14% - label ID 18655) hybrid margin - net revenue</t>
  </si>
  <si>
    <t>RED (iTunes) - at 6% margin - net revenue</t>
  </si>
  <si>
    <t>Other Retail Video Downloads</t>
  </si>
  <si>
    <t>RETAIL VIDEO</t>
  </si>
  <si>
    <t>VIDEO SERVICES</t>
  </si>
  <si>
    <t>VIDEO</t>
  </si>
  <si>
    <t>Budget</t>
  </si>
  <si>
    <t>YAGO</t>
  </si>
  <si>
    <t>This file contains two Sheets, Music and Video</t>
  </si>
  <si>
    <t>Each sheet contains the same columns, namely:</t>
  </si>
  <si>
    <t>Manual_Override</t>
  </si>
  <si>
    <t>TrueUp_from_previous_month</t>
  </si>
  <si>
    <t>COLUMN</t>
  </si>
  <si>
    <t>DESCRIPTION</t>
  </si>
  <si>
    <t>Dollar Amount Much To ADD to the Estimated Value</t>
  </si>
  <si>
    <t>TrueUp Value to be ADDED to the Estimated Value</t>
  </si>
  <si>
    <t>Same Period Year Ago, to be COMPARED to the Total Value</t>
  </si>
  <si>
    <t>Budgeted Value to be COMPARED to the Total Value</t>
  </si>
  <si>
    <t xml:space="preserve">For the purpose of this document, the </t>
  </si>
  <si>
    <t>Total Value'  =  Estimated (Calculated) Value + Manual_Override + TrueUp</t>
  </si>
  <si>
    <t>Estimate_Current_Month</t>
  </si>
  <si>
    <t xml:space="preserve">ONLY FILL IN THE CELLS HIGHLIGHTED IN </t>
  </si>
  <si>
    <t>YELLOW</t>
  </si>
  <si>
    <t>or BLUE</t>
  </si>
  <si>
    <t>YouTube Video (Store is YouTube or VEVO, Product != Music, No RED, No OSC)</t>
  </si>
  <si>
    <t>YouTube Audio (Store is YouTube, Product = Music, No RED, No OSC)</t>
  </si>
  <si>
    <t>iTunes Music Video (No RED, No OSC)</t>
  </si>
  <si>
    <t>iTunes TV (No RED, No OSC)</t>
  </si>
  <si>
    <t>iTunes FILM (No RED, No OSC)</t>
  </si>
  <si>
    <t>Digital iTunes (Product = Music, No RED, No OSC, No Compilations)</t>
  </si>
  <si>
    <t>Digital Amazon (Product = Music, No RED, No OSC, No Compilations)</t>
  </si>
  <si>
    <t>Esimated_Value</t>
  </si>
  <si>
    <r>
      <t>Dollar Ammount for Current Month</t>
    </r>
    <r>
      <rPr>
        <i/>
        <sz val="12"/>
        <color theme="1"/>
        <rFont val="Calibri"/>
        <family val="2"/>
        <scheme val="minor"/>
      </rPr>
      <t xml:space="preserve"> (Only to be filed for designated rows)</t>
    </r>
  </si>
  <si>
    <t>Compilations (iTunes + Amazon)</t>
  </si>
  <si>
    <t>Compilations (SPOTIFY+MUVE+DEEZER)</t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</si>
  <si>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charset val="128"/>
        <scheme val="minor"/>
      </rPr>
      <t xml:space="preserve"> Spotify (Product = Music, No RED, No OSC, No Compilations)</t>
    </r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</si>
  <si>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charset val="128"/>
        <scheme val="minor"/>
      </rPr>
      <t xml:space="preserve"> Muve (Product = Music, No RED, No OSC, No Compilations)</t>
    </r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</si>
  <si>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charset val="128"/>
        <scheme val="minor"/>
      </rPr>
      <t xml:space="preserve"> Deezer (Product = Music, No RED, No OSC, No Compilations)</t>
    </r>
  </si>
  <si>
    <r>
      <rPr>
        <sz val="12"/>
        <rFont val="Calibri"/>
        <family val="2"/>
        <scheme val="minor"/>
      </rPr>
      <t>Compilations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color theme="3" tint="0.39997558519241921"/>
        <rFont val="Calibri"/>
        <family val="2"/>
        <scheme val="minor"/>
      </rPr>
      <t>(</t>
    </r>
    <r>
      <rPr>
        <sz val="12"/>
        <color rgb="FF0070C0"/>
        <rFont val="Calibri"/>
        <family val="2"/>
        <scheme val="minor"/>
      </rPr>
      <t>Non-Spotify, non-Muve, non-Deezer streams (product type=music, transaction group=Streams)</t>
    </r>
  </si>
  <si>
    <t>Music</t>
  </si>
  <si>
    <t>Video</t>
  </si>
  <si>
    <t>Downloads</t>
  </si>
  <si>
    <t>Video Services</t>
  </si>
  <si>
    <t>Retail Video</t>
  </si>
  <si>
    <t>DISPLAY - MUSIC SECTION</t>
  </si>
  <si>
    <t>iTunes Downloads</t>
  </si>
  <si>
    <t>Amazon Downloads</t>
  </si>
  <si>
    <t>Other Downloads</t>
  </si>
  <si>
    <t>Total Downloads</t>
  </si>
  <si>
    <t>Spotify Streams</t>
  </si>
  <si>
    <t>Muve Streams</t>
  </si>
  <si>
    <t>Deezer Streams</t>
  </si>
  <si>
    <t>Other Streams</t>
  </si>
  <si>
    <t>STREAMS AND OTHER SERVICES</t>
  </si>
  <si>
    <t>Total Streams and Other Services</t>
  </si>
  <si>
    <t>Download %</t>
  </si>
  <si>
    <t>Stream and Other Services %</t>
  </si>
  <si>
    <t>Other Services</t>
  </si>
  <si>
    <t>MUSIC GROWTH</t>
  </si>
  <si>
    <t>MUSIC VARIANCE VS. BUDGET</t>
  </si>
  <si>
    <t>MUSIC BUDGET</t>
  </si>
  <si>
    <t xml:space="preserve">iTunes Music Video </t>
  </si>
  <si>
    <t>iTunes Episodic (TV Show)</t>
  </si>
  <si>
    <t>iTunes Feature Film</t>
  </si>
  <si>
    <t>iTunes Video</t>
  </si>
  <si>
    <t>Others</t>
  </si>
  <si>
    <t>Retail video</t>
  </si>
  <si>
    <t xml:space="preserve">Youtube audio </t>
  </si>
  <si>
    <t>Youtube video</t>
  </si>
  <si>
    <t>Video Growth, y-o-y (%)</t>
  </si>
  <si>
    <t>Video variance (+/- v Budget)</t>
  </si>
  <si>
    <t>Budget ($)</t>
  </si>
  <si>
    <t>DISPLAY - VIDEO SECTION</t>
  </si>
  <si>
    <t>Gross revenue ($)</t>
  </si>
  <si>
    <t>Monthly total</t>
  </si>
  <si>
    <t>Growth, y-o-y (%)</t>
  </si>
  <si>
    <t>Growth, y-o-y (+/- $)</t>
  </si>
  <si>
    <t>Streaming</t>
  </si>
  <si>
    <t>Key Store Growth, y-o-y (% and +/- $)</t>
  </si>
  <si>
    <t>iTunes audio (%)</t>
  </si>
  <si>
    <t>Spotify (%)</t>
  </si>
  <si>
    <t>iTunes audio (+/-)</t>
  </si>
  <si>
    <t>Spotify (+/-)</t>
  </si>
  <si>
    <t>Music revenue ($)</t>
  </si>
  <si>
    <t>Streaming &amp; other services</t>
  </si>
  <si>
    <t>iTunes audio</t>
  </si>
  <si>
    <t>Amazon</t>
  </si>
  <si>
    <t>Monthly downloads</t>
  </si>
  <si>
    <t xml:space="preserve">Spotify </t>
  </si>
  <si>
    <t>Downloads ($)</t>
  </si>
  <si>
    <t>Streaming &amp; other services ($)</t>
  </si>
  <si>
    <t>Muve</t>
  </si>
  <si>
    <t>Deezer</t>
  </si>
  <si>
    <t>Other streaming</t>
  </si>
  <si>
    <t>Other services</t>
  </si>
  <si>
    <t>Monthly streaming &amp; other services</t>
  </si>
  <si>
    <t>Mix (%)</t>
  </si>
  <si>
    <t>Music Variance v Budget (+/-)</t>
  </si>
  <si>
    <t>Other downloads</t>
  </si>
  <si>
    <t>Variance v Budget (+/- $)</t>
  </si>
  <si>
    <t>Video Platform Services</t>
  </si>
  <si>
    <t>Video Retail Distribution</t>
  </si>
  <si>
    <t>Video ($)</t>
  </si>
  <si>
    <t>Other retail video</t>
  </si>
  <si>
    <t>Other video services</t>
  </si>
  <si>
    <t>Budget (+/- $)</t>
  </si>
  <si>
    <t>&lt;!!!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</si>
</sst>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#,##0.0_);\(#,##0.0\)"/>
    <numFmt numFmtId="166" formatCode="0.0%"/>
    <numFmt numFmtId="167" formatCode="\+#,##0.0_);\-#,##0.0_)"/>
    <numFmt numFmtId="168" formatCode="0.0_);\(0.0\)"/>
  </numFmts>
  <fonts count="22" x14ac:knownFonts="1">
    <font>
      <sz val="12"/>
      <color theme="1"/>
      <name val="Calibri"/>
      <family val="2"/>
      <charset val="12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3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9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8"/>
      <name val="Calibri"/>
      <scheme val="minor"/>
    </font>
    <font>
      <b/>
      <sz val="14"/>
      <color theme="1"/>
      <name val="Calibri"/>
      <scheme val="minor"/>
    </font>
    <font>
      <b/>
      <i/>
      <sz val="11"/>
      <color rgb="FF000090"/>
      <name val="Calibri"/>
      <family val="2"/>
      <scheme val="minor"/>
    </font>
    <font>
      <sz val="11"/>
      <color rgb="FF000090"/>
      <name val="Calibri"/>
      <family val="2"/>
      <scheme val="minor"/>
    </font>
    <font>
      <u/>
      <sz val="11"/>
      <color rgb="FF000090"/>
      <name val="Calibri"/>
      <family val="2"/>
      <scheme val="minor"/>
    </font>
    <font>
      <b/>
      <sz val="11"/>
      <color rgb="FF000090"/>
      <name val="Calibri"/>
      <family val="2"/>
      <scheme val="minor"/>
    </font>
    <font>
      <i/>
      <sz val="11"/>
      <color rgb="FF00009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0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BB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82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81">
    <xf numFmtId="0" fontId="0" fillId="0" borderId="0" xfId="0"/>
    <xf numFmtId="0" fontId="4" fillId="0" borderId="0" xfId="0" applyFont="1"/>
    <xf numFmtId="0" fontId="5" fillId="0" borderId="0" xfId="0" applyFont="1"/>
    <xf numFmtId="0" fontId="8" fillId="0" borderId="0" xfId="0" applyFont="1"/>
    <xf numFmtId="0" fontId="9" fillId="0" borderId="0" xfId="0" applyFont="1"/>
    <xf numFmtId="0" fontId="0" fillId="3" borderId="0" xfId="0" applyFill="1"/>
    <xf numFmtId="0" fontId="3" fillId="3" borderId="0" xfId="0" applyFont="1" applyFill="1"/>
    <xf numFmtId="0" fontId="0" fillId="3" borderId="0" xfId="0" applyFont="1" applyFill="1"/>
    <xf numFmtId="0" fontId="0" fillId="0" borderId="0" xfId="0" applyFill="1"/>
    <xf numFmtId="0" fontId="5" fillId="0" borderId="0" xfId="0" applyFont="1" applyFill="1"/>
    <xf numFmtId="0" fontId="4" fillId="0" borderId="0" xfId="0" applyFont="1" applyFill="1"/>
    <xf numFmtId="0" fontId="8" fillId="0" borderId="1" xfId="0" applyFont="1" applyBorder="1"/>
    <xf numFmtId="0" fontId="8" fillId="0" borderId="0" xfId="0" applyFont="1" applyFill="1"/>
    <xf numFmtId="44" fontId="0" fillId="0" borderId="0" xfId="27" applyFont="1"/>
    <xf numFmtId="44" fontId="0" fillId="2" borderId="0" xfId="27" applyFont="1" applyFill="1" applyAlignment="1">
      <alignment horizontal="center"/>
    </xf>
    <xf numFmtId="44" fontId="8" fillId="0" borderId="0" xfId="27" applyFont="1"/>
    <xf numFmtId="44" fontId="8" fillId="0" borderId="0" xfId="27" applyFont="1" applyAlignment="1">
      <alignment horizontal="center"/>
    </xf>
    <xf numFmtId="44" fontId="8" fillId="3" borderId="0" xfId="27" applyFont="1" applyFill="1"/>
    <xf numFmtId="44" fontId="8" fillId="3" borderId="0" xfId="27" applyFont="1" applyFill="1" applyAlignment="1">
      <alignment horizontal="center"/>
    </xf>
    <xf numFmtId="44" fontId="0" fillId="0" borderId="0" xfId="27" applyFont="1" applyAlignment="1">
      <alignment horizontal="center"/>
    </xf>
    <xf numFmtId="164" fontId="0" fillId="0" borderId="0" xfId="27" applyNumberFormat="1" applyFont="1"/>
    <xf numFmtId="164" fontId="0" fillId="2" borderId="0" xfId="27" applyNumberFormat="1" applyFont="1" applyFill="1" applyAlignment="1">
      <alignment horizontal="center"/>
    </xf>
    <xf numFmtId="164" fontId="3" fillId="0" borderId="0" xfId="27" applyNumberFormat="1" applyFont="1"/>
    <xf numFmtId="164" fontId="3" fillId="4" borderId="0" xfId="27" applyNumberFormat="1" applyFont="1" applyFill="1" applyAlignment="1">
      <alignment horizontal="center"/>
    </xf>
    <xf numFmtId="164" fontId="8" fillId="0" borderId="0" xfId="27" applyNumberFormat="1" applyFont="1"/>
    <xf numFmtId="164" fontId="8" fillId="0" borderId="0" xfId="27" applyNumberFormat="1" applyFont="1" applyAlignment="1">
      <alignment horizontal="center"/>
    </xf>
    <xf numFmtId="164" fontId="8" fillId="3" borderId="0" xfId="27" applyNumberFormat="1" applyFont="1" applyFill="1"/>
    <xf numFmtId="164" fontId="8" fillId="3" borderId="0" xfId="27" applyNumberFormat="1" applyFont="1" applyFill="1" applyAlignment="1">
      <alignment horizontal="center"/>
    </xf>
    <xf numFmtId="164" fontId="8" fillId="0" borderId="0" xfId="27" applyNumberFormat="1" applyFont="1" applyFill="1"/>
    <xf numFmtId="164" fontId="8" fillId="0" borderId="0" xfId="27" applyNumberFormat="1" applyFont="1" applyFill="1" applyAlignment="1">
      <alignment horizontal="center"/>
    </xf>
    <xf numFmtId="164" fontId="0" fillId="0" borderId="0" xfId="27" applyNumberFormat="1" applyFont="1" applyFill="1"/>
    <xf numFmtId="164" fontId="0" fillId="0" borderId="0" xfId="27" applyNumberFormat="1" applyFont="1" applyFill="1" applyAlignment="1">
      <alignment horizontal="center"/>
    </xf>
    <xf numFmtId="164" fontId="3" fillId="0" borderId="0" xfId="27" applyNumberFormat="1" applyFont="1" applyFill="1"/>
    <xf numFmtId="164" fontId="0" fillId="0" borderId="0" xfId="27" applyNumberFormat="1" applyFont="1" applyAlignment="1">
      <alignment horizontal="center"/>
    </xf>
    <xf numFmtId="44" fontId="3" fillId="0" borderId="2" xfId="27" applyFont="1" applyBorder="1"/>
    <xf numFmtId="44" fontId="3" fillId="2" borderId="2" xfId="27" applyFont="1" applyFill="1" applyBorder="1" applyAlignment="1">
      <alignment horizontal="center"/>
    </xf>
    <xf numFmtId="0" fontId="0" fillId="5" borderId="0" xfId="0" applyFill="1"/>
    <xf numFmtId="0" fontId="0" fillId="6" borderId="0" xfId="0" applyFill="1"/>
    <xf numFmtId="0" fontId="0" fillId="3" borderId="4" xfId="0" applyFill="1" applyBorder="1"/>
    <xf numFmtId="0" fontId="0" fillId="6" borderId="6" xfId="0" applyFill="1" applyBorder="1"/>
    <xf numFmtId="0" fontId="4" fillId="5" borderId="0" xfId="0" applyFont="1" applyFill="1"/>
    <xf numFmtId="0" fontId="4" fillId="5" borderId="7" xfId="0" applyFont="1" applyFill="1" applyBorder="1"/>
    <xf numFmtId="0" fontId="0" fillId="7" borderId="5" xfId="0" applyFill="1" applyBorder="1"/>
    <xf numFmtId="0" fontId="4" fillId="7" borderId="3" xfId="0" applyFont="1" applyFill="1" applyBorder="1" applyAlignment="1">
      <alignment horizontal="right"/>
    </xf>
    <xf numFmtId="0" fontId="0" fillId="8" borderId="0" xfId="0" applyFill="1"/>
    <xf numFmtId="0" fontId="4" fillId="5" borderId="0" xfId="0" applyFont="1" applyFill="1" applyBorder="1"/>
    <xf numFmtId="0" fontId="0" fillId="5" borderId="0" xfId="0" applyFont="1" applyFill="1" applyBorder="1"/>
    <xf numFmtId="0" fontId="10" fillId="5" borderId="0" xfId="0" applyFont="1" applyFill="1"/>
    <xf numFmtId="0" fontId="10" fillId="5" borderId="0" xfId="0" quotePrefix="1" applyFont="1" applyFill="1" applyAlignment="1">
      <alignment horizontal="left" indent="1"/>
    </xf>
    <xf numFmtId="0" fontId="11" fillId="5" borderId="0" xfId="0" applyFont="1" applyFill="1"/>
    <xf numFmtId="0" fontId="0" fillId="5" borderId="0" xfId="0" applyFont="1" applyFill="1"/>
    <xf numFmtId="44" fontId="12" fillId="8" borderId="0" xfId="27" applyFont="1" applyFill="1"/>
    <xf numFmtId="0" fontId="14" fillId="3" borderId="0" xfId="0" applyFont="1" applyFill="1"/>
    <xf numFmtId="0" fontId="15" fillId="5" borderId="0" xfId="0" applyFont="1" applyFill="1"/>
    <xf numFmtId="44" fontId="0" fillId="0" borderId="0" xfId="0" applyNumberFormat="1"/>
    <xf numFmtId="9" fontId="0" fillId="0" borderId="0" xfId="104" applyFont="1"/>
    <xf numFmtId="0" fontId="16" fillId="0" borderId="0" xfId="0" applyFont="1"/>
    <xf numFmtId="0" fontId="0" fillId="0" borderId="0" xfId="104" applyNumberFormat="1" applyFont="1"/>
    <xf numFmtId="0" fontId="0" fillId="0" borderId="0" xfId="0" applyNumberFormat="1"/>
    <xf numFmtId="165" fontId="17" fillId="0" borderId="0" xfId="117" applyNumberFormat="1" applyFont="1"/>
    <xf numFmtId="165" fontId="18" fillId="0" borderId="0" xfId="117" applyNumberFormat="1" applyFont="1" applyAlignment="1">
      <alignment horizontal="left" indent="1"/>
    </xf>
    <xf numFmtId="165" fontId="19" fillId="0" borderId="0" xfId="117" applyNumberFormat="1" applyFont="1" applyAlignment="1">
      <alignment horizontal="left" indent="1"/>
    </xf>
    <xf numFmtId="165" fontId="20" fillId="0" borderId="0" xfId="117" applyNumberFormat="1" applyFont="1" applyAlignment="1">
      <alignment horizontal="left" indent="1"/>
    </xf>
    <xf numFmtId="165" fontId="18" fillId="0" borderId="0" xfId="117" applyNumberFormat="1" applyFont="1"/>
    <xf numFmtId="165" fontId="17" fillId="0" borderId="0" xfId="117" applyNumberFormat="1" applyFont="1" applyAlignment="1">
      <alignment horizontal="left"/>
    </xf>
    <xf numFmtId="166" fontId="21" fillId="0" borderId="0" xfId="117" applyNumberFormat="1" applyFont="1"/>
    <xf numFmtId="166" fontId="18" fillId="0" borderId="0" xfId="117" applyNumberFormat="1" applyFont="1" applyAlignment="1">
      <alignment horizontal="left" indent="1"/>
    </xf>
    <xf numFmtId="166" fontId="19" fillId="0" borderId="0" xfId="117" applyNumberFormat="1" applyFont="1" applyAlignment="1">
      <alignment horizontal="left" indent="1"/>
    </xf>
    <xf numFmtId="166" fontId="20" fillId="0" borderId="0" xfId="117" applyNumberFormat="1" applyFont="1" applyAlignment="1">
      <alignment horizontal="left" indent="1"/>
    </xf>
    <xf numFmtId="166" fontId="18" fillId="0" borderId="0" xfId="117" applyNumberFormat="1" applyFont="1"/>
    <xf numFmtId="165" fontId="21" fillId="0" borderId="0" xfId="117" applyNumberFormat="1" applyFont="1"/>
    <xf numFmtId="167" fontId="18" fillId="0" borderId="0" xfId="117" applyNumberFormat="1" applyFont="1" applyAlignment="1">
      <alignment horizontal="left" indent="1"/>
    </xf>
    <xf numFmtId="167" fontId="19" fillId="0" borderId="0" xfId="117" applyNumberFormat="1" applyFont="1" applyAlignment="1">
      <alignment horizontal="left" indent="1"/>
    </xf>
    <xf numFmtId="167" fontId="20" fillId="0" borderId="0" xfId="117" applyNumberFormat="1" applyFont="1" applyAlignment="1">
      <alignment horizontal="left" indent="1"/>
    </xf>
    <xf numFmtId="167" fontId="18" fillId="0" borderId="0" xfId="117" applyNumberFormat="1" applyFont="1"/>
    <xf numFmtId="167" fontId="21" fillId="0" borderId="0" xfId="117" applyNumberFormat="1" applyFont="1"/>
    <xf numFmtId="164" fontId="0" fillId="0" borderId="0" xfId="0" applyNumberFormat="1"/>
    <xf numFmtId="168" fontId="21" fillId="0" borderId="0" xfId="117" applyNumberFormat="1" applyFont="1" applyAlignment="1">
      <alignment horizontal="left"/>
    </xf>
    <xf numFmtId="165" fontId="21" fillId="0" borderId="0" xfId="117" applyNumberFormat="1" applyFont="1" applyAlignment="1">
      <alignment horizontal="left"/>
    </xf>
    <xf numFmtId="0" fontId="1" fillId="0" borderId="0" xfId="0" applyFont="1"/>
    <xf numFmtId="0" fontId="0" fillId="0" borderId="0" xfId="0" applyFont="1"/>
  </cellXfs>
  <cellStyles count="182">
    <cellStyle name="Currency" xfId="27" builtinId="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Normal" xfId="0" builtinId="0"/>
    <cellStyle name="Normal 7" xfId="117"/>
    <cellStyle name="Percent" xfId="104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C20" sqref="C20"/>
    </sheetView>
  </sheetViews>
  <sheetFormatPr baseColWidth="10" defaultColWidth="0" defaultRowHeight="15" zeroHeight="1" x14ac:dyDescent="0"/>
  <cols>
    <col min="1" max="1" width="10.83203125" customWidth="1"/>
    <col min="2" max="2" width="40" bestFit="1" customWidth="1"/>
    <col min="3" max="3" width="49.33203125" bestFit="1" customWidth="1"/>
    <col min="4" max="4" width="6" customWidth="1"/>
    <col min="5" max="5" width="10.83203125" customWidth="1"/>
    <col min="6" max="16384" width="10.83203125" hidden="1"/>
  </cols>
  <sheetData>
    <row r="1" spans="1:5">
      <c r="A1" s="36"/>
      <c r="B1" s="36"/>
      <c r="C1" s="36"/>
      <c r="D1" s="36"/>
      <c r="E1" s="36"/>
    </row>
    <row r="2" spans="1:5" ht="34" customHeight="1">
      <c r="A2" s="36"/>
      <c r="B2" s="49" t="s">
        <v>29</v>
      </c>
      <c r="C2" s="49"/>
      <c r="D2" s="36"/>
      <c r="E2" s="36"/>
    </row>
    <row r="3" spans="1:5" ht="16" thickBot="1">
      <c r="A3" s="36"/>
      <c r="B3" s="36"/>
      <c r="C3" s="36"/>
      <c r="D3" s="36"/>
      <c r="E3" s="36"/>
    </row>
    <row r="4" spans="1:5">
      <c r="A4" s="36"/>
      <c r="B4" s="43" t="s">
        <v>42</v>
      </c>
      <c r="C4" s="38" t="s">
        <v>43</v>
      </c>
      <c r="D4" s="36"/>
      <c r="E4" s="36"/>
    </row>
    <row r="5" spans="1:5" ht="16" thickBot="1">
      <c r="A5" s="36"/>
      <c r="B5" s="42"/>
      <c r="C5" s="39" t="s">
        <v>44</v>
      </c>
      <c r="D5" s="36"/>
      <c r="E5" s="36"/>
    </row>
    <row r="6" spans="1:5">
      <c r="A6" s="36"/>
      <c r="B6" s="36"/>
      <c r="C6" s="36"/>
      <c r="D6" s="36"/>
      <c r="E6" s="36"/>
    </row>
    <row r="7" spans="1:5">
      <c r="A7" s="36"/>
      <c r="B7" s="36"/>
      <c r="C7" s="36"/>
      <c r="D7" s="36"/>
      <c r="E7" s="36"/>
    </row>
    <row r="8" spans="1:5">
      <c r="A8" s="36"/>
      <c r="B8" s="36"/>
      <c r="C8" s="36"/>
      <c r="D8" s="36"/>
      <c r="E8" s="36"/>
    </row>
    <row r="9" spans="1:5">
      <c r="A9" s="36"/>
      <c r="B9" s="36"/>
      <c r="C9" s="36"/>
      <c r="D9" s="36"/>
      <c r="E9" s="36"/>
    </row>
    <row r="10" spans="1:5">
      <c r="A10" s="36"/>
      <c r="B10" s="50" t="s">
        <v>30</v>
      </c>
      <c r="C10" s="36"/>
      <c r="D10" s="36"/>
      <c r="E10" s="36"/>
    </row>
    <row r="11" spans="1:5">
      <c r="A11" s="36"/>
      <c r="B11" s="36"/>
      <c r="C11" s="36"/>
      <c r="D11" s="36"/>
      <c r="E11" s="36"/>
    </row>
    <row r="12" spans="1:5">
      <c r="A12" s="36"/>
      <c r="B12" s="41" t="s">
        <v>33</v>
      </c>
      <c r="C12" s="41" t="s">
        <v>34</v>
      </c>
      <c r="D12" s="36"/>
      <c r="E12" s="36"/>
    </row>
    <row r="13" spans="1:5" ht="21" customHeight="1">
      <c r="A13" s="36"/>
      <c r="B13" s="45" t="s">
        <v>52</v>
      </c>
      <c r="C13" s="46" t="s">
        <v>53</v>
      </c>
      <c r="D13" s="36"/>
      <c r="E13" s="36"/>
    </row>
    <row r="14" spans="1:5">
      <c r="A14" s="36"/>
      <c r="B14" s="40" t="s">
        <v>31</v>
      </c>
      <c r="C14" s="36" t="s">
        <v>35</v>
      </c>
      <c r="D14" s="36"/>
      <c r="E14" s="36"/>
    </row>
    <row r="15" spans="1:5">
      <c r="A15" s="36"/>
      <c r="B15" s="40" t="s">
        <v>32</v>
      </c>
      <c r="C15" s="36" t="s">
        <v>36</v>
      </c>
      <c r="D15" s="36"/>
      <c r="E15" s="36"/>
    </row>
    <row r="16" spans="1:5">
      <c r="A16" s="36"/>
      <c r="B16" s="40" t="s">
        <v>27</v>
      </c>
      <c r="C16" s="36" t="s">
        <v>38</v>
      </c>
      <c r="D16" s="36"/>
      <c r="E16" s="36"/>
    </row>
    <row r="17" spans="1:5">
      <c r="A17" s="36"/>
      <c r="B17" s="40" t="s">
        <v>28</v>
      </c>
      <c r="C17" s="36" t="s">
        <v>37</v>
      </c>
      <c r="D17" s="36"/>
      <c r="E17" s="36"/>
    </row>
    <row r="18" spans="1:5">
      <c r="A18" s="36"/>
      <c r="B18" s="36"/>
      <c r="C18" s="36"/>
      <c r="D18" s="36"/>
      <c r="E18" s="36"/>
    </row>
    <row r="19" spans="1:5">
      <c r="A19" s="36"/>
      <c r="B19" s="36"/>
      <c r="C19" s="47" t="s">
        <v>39</v>
      </c>
      <c r="D19" s="36"/>
      <c r="E19" s="36"/>
    </row>
    <row r="20" spans="1:5">
      <c r="A20" s="36"/>
      <c r="B20" s="36"/>
      <c r="C20" s="48" t="s">
        <v>40</v>
      </c>
      <c r="D20" s="36"/>
      <c r="E20" s="36"/>
    </row>
    <row r="21" spans="1:5">
      <c r="A21" s="36"/>
      <c r="B21" s="36"/>
      <c r="C21" s="36"/>
      <c r="D21" s="36"/>
      <c r="E21" s="36"/>
    </row>
    <row r="22" spans="1:5">
      <c r="A22" s="36"/>
      <c r="B22" s="36"/>
      <c r="C22" s="36"/>
      <c r="D22" s="36"/>
      <c r="E22" s="36"/>
    </row>
    <row r="23" spans="1:5">
      <c r="A23" s="36"/>
      <c r="B23" s="36"/>
      <c r="C23" s="36"/>
      <c r="D23" s="36"/>
      <c r="E23" s="36"/>
    </row>
    <row r="24" spans="1:5" hidden="1">
      <c r="A24" s="36"/>
      <c r="B24" s="36"/>
      <c r="C24" s="36"/>
      <c r="D24" s="36"/>
      <c r="E24" s="36"/>
    </row>
    <row r="25" spans="1:5" hidden="1">
      <c r="A25" s="36"/>
      <c r="B25" s="36"/>
      <c r="C25" s="36"/>
      <c r="D25" s="36"/>
      <c r="E25" s="36"/>
    </row>
    <row r="26" spans="1:5" hidden="1">
      <c r="A26" s="36"/>
      <c r="B26" s="36"/>
      <c r="C26" s="36"/>
      <c r="D26" s="36"/>
      <c r="E26" s="36"/>
    </row>
    <row r="27" spans="1:5" hidden="1"/>
    <row r="28" spans="1:5" hidden="1"/>
    <row r="29" spans="1:5" hidden="1"/>
    <row r="30" spans="1:5" hidden="1"/>
    <row r="31" spans="1:5" hidden="1"/>
    <row r="32" spans="1:5" hidden="1"/>
    <row r="33" hidden="1"/>
    <row r="34" hidden="1"/>
    <row r="35" hidden="1"/>
    <row r="36" hidden="1"/>
    <row r="37" hidden="1"/>
    <row r="38" hidden="1"/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opLeftCell="A25" workbookViewId="0">
      <pane xSplit="1" topLeftCell="B1" activePane="topRight" state="frozenSplit"/>
      <selection activeCell="A16" sqref="A16"/>
      <selection pane="topRight" activeCell="B79" sqref="B79"/>
    </sheetView>
  </sheetViews>
  <sheetFormatPr baseColWidth="10" defaultColWidth="11" defaultRowHeight="15" x14ac:dyDescent="0"/>
  <cols>
    <col min="1" max="1" width="59.6640625" customWidth="1"/>
    <col min="2" max="2" width="22.1640625" bestFit="1" customWidth="1"/>
    <col min="3" max="3" width="36" style="13" customWidth="1"/>
    <col min="4" max="4" width="49.83203125" style="13" bestFit="1" customWidth="1"/>
    <col min="5" max="6" width="20.5" style="19" customWidth="1"/>
  </cols>
  <sheetData>
    <row r="1" spans="1:6" ht="45">
      <c r="A1" s="4" t="s">
        <v>18</v>
      </c>
      <c r="B1" s="13"/>
      <c r="E1" s="14"/>
      <c r="F1" s="14"/>
    </row>
    <row r="2" spans="1:6" ht="45">
      <c r="A2" s="4"/>
      <c r="B2" s="37" t="s">
        <v>41</v>
      </c>
      <c r="C2" s="34" t="s">
        <v>31</v>
      </c>
      <c r="D2" s="34" t="s">
        <v>32</v>
      </c>
      <c r="E2" s="35" t="s">
        <v>27</v>
      </c>
      <c r="F2" s="35" t="s">
        <v>28</v>
      </c>
    </row>
    <row r="3" spans="1:6" ht="23">
      <c r="A3" s="2" t="s">
        <v>0</v>
      </c>
      <c r="C3"/>
      <c r="D3"/>
      <c r="E3"/>
      <c r="F3"/>
    </row>
    <row r="4" spans="1:6">
      <c r="A4" s="5" t="s">
        <v>50</v>
      </c>
      <c r="B4" s="51"/>
      <c r="C4" s="17">
        <v>0</v>
      </c>
      <c r="D4" s="17"/>
      <c r="E4" s="18">
        <v>6959645.12704024</v>
      </c>
      <c r="F4" s="18">
        <v>7036897.3659729995</v>
      </c>
    </row>
    <row r="5" spans="1:6">
      <c r="A5" s="5" t="s">
        <v>51</v>
      </c>
      <c r="B5" s="51"/>
      <c r="C5" s="17">
        <v>0</v>
      </c>
      <c r="D5" s="17"/>
      <c r="E5" s="18">
        <v>1055497.4201350803</v>
      </c>
      <c r="F5" s="18">
        <v>1078873.517556</v>
      </c>
    </row>
    <row r="6" spans="1:6">
      <c r="C6" s="15"/>
      <c r="D6" s="15"/>
      <c r="E6" s="16"/>
      <c r="F6" s="16"/>
    </row>
    <row r="7" spans="1:6">
      <c r="A7" s="1" t="s">
        <v>1</v>
      </c>
      <c r="C7" s="15"/>
      <c r="D7" s="15"/>
      <c r="E7" s="16"/>
      <c r="F7" s="16"/>
    </row>
    <row r="8" spans="1:6">
      <c r="A8" s="7" t="s">
        <v>20</v>
      </c>
      <c r="B8" s="51"/>
      <c r="C8" s="17">
        <v>0</v>
      </c>
      <c r="D8" s="17"/>
      <c r="E8" s="18">
        <v>146832.42786821933</v>
      </c>
      <c r="F8" s="18">
        <v>125460.78938106001</v>
      </c>
    </row>
    <row r="9" spans="1:6">
      <c r="A9" s="7" t="s">
        <v>2</v>
      </c>
      <c r="B9" s="51"/>
      <c r="C9" s="17">
        <v>0</v>
      </c>
      <c r="D9" s="17"/>
      <c r="E9" s="18">
        <v>22668.163924154054</v>
      </c>
      <c r="F9" s="18"/>
    </row>
    <row r="10" spans="1:6">
      <c r="A10" s="52" t="s">
        <v>54</v>
      </c>
      <c r="B10" s="51"/>
      <c r="C10" s="17"/>
      <c r="D10" s="17"/>
      <c r="E10" s="18">
        <v>104328.60428732449</v>
      </c>
      <c r="F10" s="18">
        <v>49315.80113</v>
      </c>
    </row>
    <row r="11" spans="1:6">
      <c r="A11" s="7" t="s">
        <v>10</v>
      </c>
      <c r="B11" s="51"/>
      <c r="C11" s="17">
        <v>0</v>
      </c>
      <c r="D11" s="17"/>
      <c r="E11" s="18">
        <v>998245.82217274792</v>
      </c>
      <c r="F11" s="18">
        <v>1422008.9501450229</v>
      </c>
    </row>
    <row r="12" spans="1:6">
      <c r="A12" s="7" t="s">
        <v>3</v>
      </c>
      <c r="B12" s="51"/>
      <c r="C12" s="17">
        <v>0</v>
      </c>
      <c r="D12" s="17"/>
      <c r="E12" s="18">
        <v>10139.763467495766</v>
      </c>
      <c r="F12" s="18">
        <v>1408.7443126684648</v>
      </c>
    </row>
    <row r="13" spans="1:6">
      <c r="A13" s="7" t="s">
        <v>4</v>
      </c>
      <c r="B13" s="51"/>
      <c r="C13" s="17">
        <v>0</v>
      </c>
      <c r="D13" s="17"/>
      <c r="E13" s="18">
        <v>4582.8260440279082</v>
      </c>
      <c r="F13" s="18"/>
    </row>
    <row r="14" spans="1:6">
      <c r="A14" s="7" t="s">
        <v>19</v>
      </c>
      <c r="B14" s="51"/>
      <c r="C14" s="17">
        <v>0</v>
      </c>
      <c r="D14" s="17"/>
      <c r="E14" s="18">
        <v>5792.5956100807089</v>
      </c>
      <c r="F14" s="18">
        <v>11745.36242427975</v>
      </c>
    </row>
    <row r="15" spans="1:6">
      <c r="A15" s="6" t="s">
        <v>5</v>
      </c>
      <c r="B15" s="37"/>
      <c r="C15" s="17">
        <v>0</v>
      </c>
      <c r="D15" s="17"/>
      <c r="E15" s="18"/>
      <c r="F15" s="18"/>
    </row>
    <row r="16" spans="1:6">
      <c r="C16" s="15"/>
      <c r="D16" s="15"/>
      <c r="E16" s="16"/>
      <c r="F16" s="16"/>
    </row>
    <row r="17" spans="1:6" ht="23">
      <c r="A17" s="2" t="s">
        <v>6</v>
      </c>
      <c r="C17" s="15"/>
      <c r="D17" s="15"/>
      <c r="E17" s="16"/>
      <c r="F17" s="16"/>
    </row>
    <row r="18" spans="1:6">
      <c r="A18" s="5" t="s">
        <v>56</v>
      </c>
      <c r="B18" s="51"/>
      <c r="C18" s="17">
        <v>0</v>
      </c>
      <c r="D18" s="17"/>
      <c r="E18" s="18">
        <v>3041922.5397571879</v>
      </c>
      <c r="F18" s="18">
        <v>2240514.3573690001</v>
      </c>
    </row>
    <row r="19" spans="1:6">
      <c r="A19" s="5" t="s">
        <v>57</v>
      </c>
      <c r="B19" s="51"/>
      <c r="C19" s="17">
        <v>0</v>
      </c>
      <c r="D19" s="17"/>
      <c r="E19" s="18">
        <v>491192.72299701627</v>
      </c>
      <c r="F19" s="18">
        <v>371053.10766799998</v>
      </c>
    </row>
    <row r="20" spans="1:6">
      <c r="A20" s="5" t="s">
        <v>58</v>
      </c>
      <c r="B20" s="51"/>
      <c r="C20" s="17">
        <v>0</v>
      </c>
      <c r="D20" s="17"/>
      <c r="E20" s="18">
        <v>276156.12854663376</v>
      </c>
      <c r="F20" s="18">
        <v>267351.57342899998</v>
      </c>
    </row>
    <row r="21" spans="1:6">
      <c r="C21" s="15"/>
      <c r="D21" s="15"/>
      <c r="E21" s="16"/>
      <c r="F21" s="16"/>
    </row>
    <row r="22" spans="1:6">
      <c r="A22" s="1" t="s">
        <v>7</v>
      </c>
      <c r="C22" s="15"/>
      <c r="D22" s="15"/>
      <c r="E22" s="16"/>
      <c r="F22" s="16"/>
    </row>
    <row r="23" spans="1:6">
      <c r="A23" s="7" t="s">
        <v>8</v>
      </c>
      <c r="B23" s="51"/>
      <c r="C23" s="17">
        <v>0</v>
      </c>
      <c r="D23" s="17"/>
      <c r="E23" s="18">
        <v>32326.437218461444</v>
      </c>
      <c r="F23" s="18">
        <v>18846.334056779997</v>
      </c>
    </row>
    <row r="24" spans="1:6">
      <c r="A24" s="7" t="s">
        <v>9</v>
      </c>
      <c r="B24" s="51"/>
      <c r="C24" s="17">
        <v>0</v>
      </c>
      <c r="D24" s="17"/>
      <c r="E24" s="18">
        <v>12979.638973058338</v>
      </c>
      <c r="F24" s="18"/>
    </row>
    <row r="25" spans="1:6">
      <c r="A25" s="52" t="s">
        <v>55</v>
      </c>
      <c r="B25" s="51"/>
      <c r="C25" s="17"/>
      <c r="D25" s="17"/>
      <c r="E25" s="18">
        <v>27042.385649993401</v>
      </c>
      <c r="F25" s="18">
        <v>17545.418042000001</v>
      </c>
    </row>
    <row r="26" spans="1:6">
      <c r="A26" s="7" t="s">
        <v>13</v>
      </c>
      <c r="B26" s="51"/>
      <c r="C26" s="17">
        <v>0</v>
      </c>
      <c r="D26" s="17"/>
      <c r="E26" s="18">
        <v>1100754.079284294</v>
      </c>
      <c r="F26" s="18">
        <v>1083904.1678599734</v>
      </c>
    </row>
    <row r="27" spans="1:6">
      <c r="A27" s="7" t="s">
        <v>11</v>
      </c>
      <c r="B27" s="51"/>
      <c r="C27" s="17">
        <v>0</v>
      </c>
      <c r="D27" s="17"/>
      <c r="E27" s="18">
        <v>10701.37144582345</v>
      </c>
      <c r="F27" s="18">
        <v>325.35224949153985</v>
      </c>
    </row>
    <row r="28" spans="1:6">
      <c r="A28" s="7" t="s">
        <v>12</v>
      </c>
      <c r="B28" s="51"/>
      <c r="C28" s="17">
        <v>0</v>
      </c>
      <c r="D28" s="17"/>
      <c r="E28" s="18">
        <v>6050.3595631463522</v>
      </c>
      <c r="F28" s="18"/>
    </row>
    <row r="29" spans="1:6">
      <c r="A29" s="6" t="s">
        <v>59</v>
      </c>
      <c r="B29" s="51"/>
      <c r="C29" s="17">
        <v>0</v>
      </c>
      <c r="D29" s="17"/>
      <c r="E29" s="18">
        <v>9934.544446063057</v>
      </c>
      <c r="F29" s="18">
        <v>7893.5284037202691</v>
      </c>
    </row>
    <row r="30" spans="1:6">
      <c r="A30" s="6" t="s">
        <v>17</v>
      </c>
      <c r="B30" s="37"/>
      <c r="C30" s="17">
        <v>0</v>
      </c>
      <c r="D30" s="17"/>
      <c r="E30" s="18"/>
      <c r="F30" s="18"/>
    </row>
    <row r="31" spans="1:6">
      <c r="A31" s="6" t="s">
        <v>14</v>
      </c>
      <c r="B31" s="37"/>
      <c r="C31" s="17">
        <v>0</v>
      </c>
      <c r="D31" s="17"/>
      <c r="E31" s="18"/>
      <c r="F31" s="18"/>
    </row>
    <row r="32" spans="1:6">
      <c r="A32" s="6" t="s">
        <v>15</v>
      </c>
      <c r="B32" s="37"/>
      <c r="C32" s="17">
        <v>0</v>
      </c>
      <c r="D32" s="17"/>
      <c r="E32" s="18"/>
      <c r="F32" s="18"/>
    </row>
    <row r="33" spans="1:6">
      <c r="A33" s="6" t="s">
        <v>16</v>
      </c>
      <c r="B33" s="37"/>
      <c r="C33" s="17">
        <v>0</v>
      </c>
      <c r="D33" s="17"/>
      <c r="E33" s="18"/>
      <c r="F33" s="18"/>
    </row>
    <row r="34" spans="1:6">
      <c r="A34" s="6"/>
      <c r="B34" s="37"/>
      <c r="C34" s="17"/>
      <c r="D34" s="17"/>
      <c r="E34" s="18"/>
      <c r="F34" s="18"/>
    </row>
    <row r="35" spans="1:6">
      <c r="A35" s="6"/>
      <c r="B35" s="37"/>
      <c r="C35" s="17"/>
      <c r="D35" s="17"/>
      <c r="E35" s="18"/>
      <c r="F35" s="18"/>
    </row>
    <row r="36" spans="1:6">
      <c r="C36" s="15"/>
      <c r="D36" s="15"/>
      <c r="E36" s="16"/>
      <c r="F36" s="16"/>
    </row>
    <row r="37" spans="1:6" ht="23">
      <c r="A37" s="53" t="s">
        <v>65</v>
      </c>
      <c r="C37" s="15"/>
      <c r="D37" s="15"/>
      <c r="E37" s="16"/>
      <c r="F37" s="16"/>
    </row>
    <row r="38" spans="1:6">
      <c r="C38" s="15"/>
      <c r="D38" s="15"/>
      <c r="E38" s="16"/>
      <c r="F38" s="16"/>
    </row>
    <row r="39" spans="1:6">
      <c r="C39" s="15"/>
      <c r="D39" s="15"/>
      <c r="E39" s="16"/>
      <c r="F39" s="16"/>
    </row>
    <row r="40" spans="1:6">
      <c r="C40" s="15"/>
      <c r="D40" s="15"/>
      <c r="E40" s="16"/>
      <c r="F40" s="16"/>
    </row>
    <row r="41" spans="1:6">
      <c r="C41" s="15"/>
      <c r="D41" s="15"/>
      <c r="E41" s="16"/>
      <c r="F41" s="16"/>
    </row>
    <row r="42" spans="1:6" ht="18">
      <c r="A42" s="56" t="s">
        <v>18</v>
      </c>
      <c r="C42" s="15"/>
      <c r="D42" s="15"/>
      <c r="E42" s="16"/>
      <c r="F42" s="16"/>
    </row>
    <row r="43" spans="1:6">
      <c r="C43" s="15"/>
      <c r="D43" s="15"/>
      <c r="E43" s="16"/>
      <c r="F43" s="16"/>
    </row>
    <row r="44" spans="1:6">
      <c r="C44" s="15"/>
      <c r="D44" s="15"/>
      <c r="E44" s="16"/>
      <c r="F44" s="16"/>
    </row>
    <row r="45" spans="1:6">
      <c r="A45" t="s">
        <v>0</v>
      </c>
      <c r="C45" s="15"/>
      <c r="D45" s="15"/>
      <c r="E45" s="16"/>
      <c r="F45" s="16"/>
    </row>
    <row r="46" spans="1:6">
      <c r="A46" t="s">
        <v>66</v>
      </c>
      <c r="B46" s="54">
        <f>+B4</f>
        <v>0</v>
      </c>
      <c r="C46" s="15"/>
      <c r="D46" s="15"/>
      <c r="E46" s="16"/>
      <c r="F46" s="16"/>
    </row>
    <row r="47" spans="1:6">
      <c r="A47" t="s">
        <v>67</v>
      </c>
      <c r="B47" s="54">
        <f>+B5</f>
        <v>0</v>
      </c>
    </row>
    <row r="48" spans="1:6">
      <c r="A48" t="s">
        <v>68</v>
      </c>
      <c r="B48" s="54">
        <f>+B8+B9+B10+B11+B12+B13+B14+B15</f>
        <v>0</v>
      </c>
    </row>
    <row r="49" spans="1:2">
      <c r="A49" t="s">
        <v>69</v>
      </c>
      <c r="B49" s="54">
        <f>+B46+B47+B48</f>
        <v>0</v>
      </c>
    </row>
    <row r="51" spans="1:2">
      <c r="A51" t="s">
        <v>74</v>
      </c>
    </row>
    <row r="52" spans="1:2">
      <c r="A52" t="s">
        <v>70</v>
      </c>
      <c r="B52" s="54">
        <f>+B18</f>
        <v>0</v>
      </c>
    </row>
    <row r="53" spans="1:2">
      <c r="A53" t="s">
        <v>71</v>
      </c>
      <c r="B53" s="54">
        <f>+B19</f>
        <v>0</v>
      </c>
    </row>
    <row r="54" spans="1:2">
      <c r="A54" t="s">
        <v>72</v>
      </c>
      <c r="B54" s="54">
        <f>+B20</f>
        <v>0</v>
      </c>
    </row>
    <row r="55" spans="1:2">
      <c r="A55" t="s">
        <v>73</v>
      </c>
      <c r="B55" s="54">
        <f>+B23+B24+B25+B26+B27+B28+B29</f>
        <v>0</v>
      </c>
    </row>
    <row r="56" spans="1:2">
      <c r="A56" t="s">
        <v>78</v>
      </c>
      <c r="B56" s="54">
        <f>+B30+B31+B32+B33</f>
        <v>0</v>
      </c>
    </row>
    <row r="57" spans="1:2">
      <c r="A57" t="s">
        <v>75</v>
      </c>
      <c r="B57" s="54">
        <f>+B52+B53+B54+B55</f>
        <v>0</v>
      </c>
    </row>
    <row r="59" spans="1:2">
      <c r="A59" t="s">
        <v>76</v>
      </c>
      <c r="B59" t="e">
        <f>+'Display - Top Section'!B17/'Display - Top Section'!#REF!</f>
        <v>#VALUE!</v>
      </c>
    </row>
    <row r="60" spans="1:2">
      <c r="A60" t="s">
        <v>77</v>
      </c>
      <c r="B60" t="e">
        <f>+'Display - Top Section'!B18/'Display - Top Section'!#REF!</f>
        <v>#REF!</v>
      </c>
    </row>
    <row r="62" spans="1:2">
      <c r="A62" t="s">
        <v>79</v>
      </c>
    </row>
    <row r="64" spans="1:2">
      <c r="A64" t="s">
        <v>66</v>
      </c>
      <c r="B64" s="55">
        <f>+(B4-F4)/F4</f>
        <v>-1</v>
      </c>
    </row>
    <row r="65" spans="1:2">
      <c r="A65" t="s">
        <v>67</v>
      </c>
      <c r="B65" s="55">
        <f>+(B5-F5)/F5</f>
        <v>-1</v>
      </c>
    </row>
    <row r="66" spans="1:2">
      <c r="A66" t="s">
        <v>68</v>
      </c>
      <c r="B66" s="55">
        <f>+(B48-(F8+F9+F10+F11+F12+F13+F14+F15))/(F8+F9+F10+F11++F13+F14+F15)</f>
        <v>-1.0008757956157204</v>
      </c>
    </row>
    <row r="67" spans="1:2">
      <c r="A67" t="s">
        <v>69</v>
      </c>
      <c r="B67" s="55">
        <f>+(B49-(F4+F5+F8+F9+F10+F11+F12+F13+F14+F15))/(F4+F5+F8+F9+F10+F11+F12+F13+F14+F15)</f>
        <v>-1</v>
      </c>
    </row>
    <row r="68" spans="1:2">
      <c r="B68" s="55"/>
    </row>
    <row r="69" spans="1:2">
      <c r="A69" t="s">
        <v>70</v>
      </c>
      <c r="B69" s="55">
        <f>+(B52-F18)/F18</f>
        <v>-1</v>
      </c>
    </row>
    <row r="70" spans="1:2">
      <c r="A70" t="s">
        <v>71</v>
      </c>
      <c r="B70" s="55">
        <f>+(B19-F19)/F19</f>
        <v>-1</v>
      </c>
    </row>
    <row r="71" spans="1:2">
      <c r="A71" t="s">
        <v>72</v>
      </c>
      <c r="B71" s="55">
        <f>+(B20-F20)/F20</f>
        <v>-1</v>
      </c>
    </row>
    <row r="72" spans="1:2">
      <c r="A72" t="s">
        <v>73</v>
      </c>
      <c r="B72" s="55">
        <f>+(B55-(F23+F24+F25+F26+F27+F28+F29))/(F23+F24+F25+F26+F27++F29+F28)</f>
        <v>-1</v>
      </c>
    </row>
    <row r="73" spans="1:2">
      <c r="A73" t="s">
        <v>78</v>
      </c>
      <c r="B73" s="57" t="e">
        <f>+(B56-(F30+F31+F32+F33))/(F30+F31+F32+F33)</f>
        <v>#DIV/0!</v>
      </c>
    </row>
    <row r="74" spans="1:2">
      <c r="A74" t="s">
        <v>75</v>
      </c>
      <c r="B74" s="55">
        <f>+(B57-(F18+F19+F20+F23+F24+F25+F27+F27+F29+F28+F30+F31+F32+F33))/(+F19+F20+F23+F24+F25+F26+F27+F28+F29+F30+F31+F32+F33)</f>
        <v>-1.6547754743410998</v>
      </c>
    </row>
    <row r="77" spans="1:2">
      <c r="A77" t="s">
        <v>80</v>
      </c>
    </row>
    <row r="79" spans="1:2">
      <c r="A79" t="s">
        <v>66</v>
      </c>
      <c r="B79" s="55">
        <f>+(B4-E4)/E4</f>
        <v>-1</v>
      </c>
    </row>
    <row r="80" spans="1:2">
      <c r="A80" t="s">
        <v>67</v>
      </c>
      <c r="B80" s="55">
        <f>+(B5-E5)/E5</f>
        <v>-1</v>
      </c>
    </row>
    <row r="81" spans="1:2">
      <c r="A81" t="s">
        <v>68</v>
      </c>
      <c r="B81" s="55">
        <f>+(B63-B95)/B95</f>
        <v>-1</v>
      </c>
    </row>
    <row r="82" spans="1:2">
      <c r="A82" t="s">
        <v>69</v>
      </c>
      <c r="B82" s="55">
        <f>SUM(B79:B81)</f>
        <v>-3</v>
      </c>
    </row>
    <row r="84" spans="1:2">
      <c r="A84" t="s">
        <v>70</v>
      </c>
      <c r="B84" s="54">
        <f>+(B18-E18)/E18</f>
        <v>-1</v>
      </c>
    </row>
    <row r="85" spans="1:2">
      <c r="A85" t="s">
        <v>71</v>
      </c>
      <c r="B85" s="54">
        <f t="shared" ref="B85:B86" si="0">+(B19-E19)/E19</f>
        <v>-1</v>
      </c>
    </row>
    <row r="86" spans="1:2">
      <c r="A86" t="s">
        <v>72</v>
      </c>
      <c r="B86" s="54">
        <f t="shared" si="0"/>
        <v>-1</v>
      </c>
    </row>
    <row r="87" spans="1:2">
      <c r="A87" t="s">
        <v>73</v>
      </c>
      <c r="B87" s="54">
        <f>+(B55-B101)/B101</f>
        <v>-1</v>
      </c>
    </row>
    <row r="88" spans="1:2">
      <c r="A88" t="s">
        <v>78</v>
      </c>
      <c r="B88" s="58" t="e">
        <f>+(B56-B102)/B102</f>
        <v>#DIV/0!</v>
      </c>
    </row>
    <row r="89" spans="1:2">
      <c r="A89" t="s">
        <v>75</v>
      </c>
      <c r="B89" s="54" t="e">
        <f>SUM(B84:B88)</f>
        <v>#DIV/0!</v>
      </c>
    </row>
    <row r="91" spans="1:2">
      <c r="A91" t="s">
        <v>81</v>
      </c>
    </row>
    <row r="93" spans="1:2">
      <c r="A93" t="s">
        <v>66</v>
      </c>
      <c r="B93" s="54">
        <f>+E4</f>
        <v>6959645.12704024</v>
      </c>
    </row>
    <row r="94" spans="1:2">
      <c r="A94" t="s">
        <v>67</v>
      </c>
      <c r="B94" s="54">
        <f>+E5</f>
        <v>1055497.4201350803</v>
      </c>
    </row>
    <row r="95" spans="1:2">
      <c r="A95" t="s">
        <v>68</v>
      </c>
      <c r="B95" s="54">
        <f>+E8+E9+E10+E11+E12+E13+E14</f>
        <v>1292590.2033740503</v>
      </c>
    </row>
    <row r="96" spans="1:2">
      <c r="A96" t="s">
        <v>69</v>
      </c>
      <c r="B96" s="54">
        <f>SUM(B93:B95)</f>
        <v>9307732.7505493704</v>
      </c>
    </row>
    <row r="98" spans="1:2">
      <c r="A98" t="s">
        <v>70</v>
      </c>
      <c r="B98" s="54">
        <f>+E18</f>
        <v>3041922.5397571879</v>
      </c>
    </row>
    <row r="99" spans="1:2">
      <c r="A99" t="s">
        <v>71</v>
      </c>
      <c r="B99" s="54">
        <f>+E19</f>
        <v>491192.72299701627</v>
      </c>
    </row>
    <row r="100" spans="1:2">
      <c r="A100" t="s">
        <v>72</v>
      </c>
      <c r="B100" s="54">
        <f>+E20</f>
        <v>276156.12854663376</v>
      </c>
    </row>
    <row r="101" spans="1:2">
      <c r="A101" t="s">
        <v>73</v>
      </c>
      <c r="B101" s="54">
        <f>+E23+E24+E25+E26+E27+E28+E29</f>
        <v>1199788.8165808399</v>
      </c>
    </row>
    <row r="102" spans="1:2">
      <c r="A102" t="s">
        <v>78</v>
      </c>
      <c r="B102" s="54">
        <f>+E30+E31+E32+E33</f>
        <v>0</v>
      </c>
    </row>
    <row r="103" spans="1:2">
      <c r="A103" t="s">
        <v>75</v>
      </c>
      <c r="B103" s="54">
        <f>SUM(B98:B102)</f>
        <v>5009060.2078816779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opLeftCell="A32" zoomScale="80" zoomScaleNormal="80" zoomScalePageLayoutView="80" workbookViewId="0">
      <pane xSplit="1" topLeftCell="B1" activePane="topRight" state="frozenSplit"/>
      <selection pane="topRight" activeCell="A19" sqref="A19:A73"/>
    </sheetView>
  </sheetViews>
  <sheetFormatPr baseColWidth="10" defaultColWidth="11" defaultRowHeight="15" x14ac:dyDescent="0"/>
  <cols>
    <col min="1" max="1" width="96.5" bestFit="1" customWidth="1"/>
    <col min="2" max="2" width="22.1640625" bestFit="1" customWidth="1"/>
    <col min="3" max="3" width="12.1640625" style="20" customWidth="1"/>
    <col min="4" max="4" width="16.5" style="20" customWidth="1"/>
    <col min="5" max="6" width="20.5" style="33" customWidth="1"/>
  </cols>
  <sheetData>
    <row r="1" spans="1:18" ht="45">
      <c r="A1" s="4" t="s">
        <v>26</v>
      </c>
      <c r="B1" s="13"/>
      <c r="E1" s="21"/>
      <c r="F1" s="21"/>
    </row>
    <row r="2" spans="1:18">
      <c r="B2" s="37" t="s">
        <v>41</v>
      </c>
      <c r="C2" s="22" t="s">
        <v>31</v>
      </c>
      <c r="D2" s="22" t="s">
        <v>32</v>
      </c>
      <c r="E2" s="23" t="s">
        <v>27</v>
      </c>
      <c r="F2" s="23" t="s">
        <v>28</v>
      </c>
    </row>
    <row r="3" spans="1:18" ht="23">
      <c r="A3" s="2" t="s">
        <v>25</v>
      </c>
      <c r="C3" s="24"/>
      <c r="D3" s="24"/>
      <c r="E3" s="25"/>
      <c r="F3" s="25"/>
      <c r="G3" s="3"/>
    </row>
    <row r="4" spans="1:18">
      <c r="A4" s="5" t="s">
        <v>46</v>
      </c>
      <c r="B4" s="44"/>
      <c r="C4" s="26">
        <v>0</v>
      </c>
      <c r="D4" s="26"/>
      <c r="E4" s="27"/>
      <c r="F4" s="27"/>
      <c r="G4" s="11"/>
    </row>
    <row r="5" spans="1:18">
      <c r="A5" s="5" t="s">
        <v>45</v>
      </c>
      <c r="B5" s="44"/>
      <c r="C5" s="26">
        <v>0</v>
      </c>
      <c r="D5" s="26"/>
      <c r="E5" s="27"/>
      <c r="F5" s="27"/>
      <c r="G5" s="3"/>
    </row>
    <row r="6" spans="1:18" ht="23">
      <c r="A6" s="9" t="s">
        <v>24</v>
      </c>
      <c r="C6" s="28"/>
      <c r="D6" s="28"/>
      <c r="E6" s="29"/>
      <c r="F6" s="29"/>
      <c r="G6" s="12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>
      <c r="A7" s="5" t="s">
        <v>47</v>
      </c>
      <c r="B7" s="44"/>
      <c r="C7" s="26">
        <v>0</v>
      </c>
      <c r="D7" s="26"/>
      <c r="E7" s="27"/>
      <c r="F7" s="27"/>
      <c r="G7" s="12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>
      <c r="A8" s="5" t="s">
        <v>48</v>
      </c>
      <c r="B8" s="44"/>
      <c r="C8" s="26"/>
      <c r="D8" s="26"/>
      <c r="E8" s="27"/>
      <c r="F8" s="27"/>
      <c r="G8" s="12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>
      <c r="A9" s="5" t="s">
        <v>49</v>
      </c>
      <c r="B9" s="44"/>
      <c r="C9" s="26">
        <v>0</v>
      </c>
      <c r="D9" s="26"/>
      <c r="E9" s="27"/>
      <c r="F9" s="27"/>
      <c r="G9" s="12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>
      <c r="A10" s="10" t="s">
        <v>23</v>
      </c>
      <c r="B10" s="28"/>
      <c r="C10" s="28"/>
      <c r="D10" s="28"/>
      <c r="E10" s="29"/>
      <c r="F10" s="29"/>
      <c r="G10" s="12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>
      <c r="A11" s="7" t="s">
        <v>22</v>
      </c>
      <c r="B11" s="44"/>
      <c r="C11" s="26">
        <v>0</v>
      </c>
      <c r="D11" s="26"/>
      <c r="E11" s="27"/>
      <c r="F11" s="27"/>
      <c r="G11" s="12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>
      <c r="A12" s="7" t="s">
        <v>21</v>
      </c>
      <c r="B12" s="44"/>
      <c r="C12" s="26">
        <v>0</v>
      </c>
      <c r="D12" s="26"/>
      <c r="E12" s="27"/>
      <c r="F12" s="27"/>
      <c r="G12" s="12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>
      <c r="A13" s="7" t="s">
        <v>10</v>
      </c>
      <c r="B13" s="44"/>
      <c r="C13" s="26">
        <v>0</v>
      </c>
      <c r="D13" s="26"/>
      <c r="E13" s="27"/>
      <c r="F13" s="27"/>
      <c r="G13" s="12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>
      <c r="A14" s="8"/>
      <c r="C14" s="28"/>
      <c r="D14" s="28"/>
      <c r="E14" s="29"/>
      <c r="F14" s="29"/>
      <c r="G14" s="12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>
      <c r="C15" s="15"/>
      <c r="D15" s="15"/>
      <c r="E15" s="16"/>
      <c r="F15" s="16"/>
    </row>
    <row r="16" spans="1:18" ht="23">
      <c r="A16" s="53" t="s">
        <v>93</v>
      </c>
      <c r="C16" s="15"/>
      <c r="D16" s="15"/>
      <c r="E16" s="16"/>
      <c r="F16" s="16"/>
    </row>
    <row r="17" spans="1:18">
      <c r="C17" s="15"/>
      <c r="D17" s="15"/>
      <c r="E17" s="16"/>
      <c r="F17" s="16"/>
    </row>
    <row r="18" spans="1:18">
      <c r="A18" s="8"/>
      <c r="C18" s="28"/>
      <c r="D18" s="28"/>
      <c r="E18" s="29"/>
      <c r="F18" s="29"/>
      <c r="G18" s="12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>
      <c r="A19" s="59" t="s">
        <v>61</v>
      </c>
      <c r="C19" s="28"/>
      <c r="D19" s="28"/>
      <c r="E19" s="29"/>
      <c r="F19" s="29"/>
      <c r="G19" s="12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>
      <c r="A20" s="59" t="s">
        <v>64</v>
      </c>
      <c r="C20" s="28"/>
      <c r="D20" s="28"/>
      <c r="E20" s="29"/>
      <c r="F20" s="29"/>
      <c r="G20" s="12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>
      <c r="A21" s="60" t="s">
        <v>82</v>
      </c>
      <c r="B21">
        <f>+B7</f>
        <v>0</v>
      </c>
      <c r="C21" s="28"/>
      <c r="D21" s="28"/>
      <c r="E21" s="29"/>
      <c r="F21" s="29"/>
      <c r="G21" s="12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>
      <c r="A22" s="60" t="s">
        <v>83</v>
      </c>
      <c r="B22">
        <f>+B8</f>
        <v>0</v>
      </c>
      <c r="C22" s="28"/>
      <c r="D22" s="28"/>
      <c r="E22" s="29"/>
      <c r="F22" s="29"/>
      <c r="G22" s="12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8">
      <c r="A23" s="61" t="s">
        <v>84</v>
      </c>
      <c r="B23">
        <f>+B9</f>
        <v>0</v>
      </c>
      <c r="C23" s="28"/>
      <c r="D23" s="28"/>
      <c r="E23" s="29"/>
      <c r="F23" s="29"/>
      <c r="G23" s="12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18">
      <c r="A24" s="62" t="s">
        <v>85</v>
      </c>
      <c r="B24">
        <f>SUM(B21:B23)</f>
        <v>0</v>
      </c>
      <c r="C24" s="28"/>
      <c r="D24" s="28"/>
      <c r="E24" s="29"/>
      <c r="F24" s="29"/>
      <c r="G24" s="12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18">
      <c r="A25" s="61" t="s">
        <v>86</v>
      </c>
      <c r="B25">
        <f>+B11+B12+B13</f>
        <v>0</v>
      </c>
      <c r="C25" s="28"/>
      <c r="D25" s="28"/>
      <c r="E25" s="29"/>
      <c r="F25" s="29"/>
      <c r="G25" s="12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8">
      <c r="A26" s="62" t="s">
        <v>87</v>
      </c>
      <c r="B26">
        <f>+B24+B25</f>
        <v>0</v>
      </c>
      <c r="C26" s="28"/>
      <c r="D26" s="28"/>
      <c r="E26" s="29"/>
      <c r="F26" s="29"/>
      <c r="G26" s="12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18">
      <c r="A27" s="63"/>
      <c r="C27" s="28"/>
      <c r="D27" s="28"/>
      <c r="E27" s="29"/>
      <c r="F27" s="29"/>
      <c r="G27" s="12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1:18">
      <c r="A28" s="59" t="s">
        <v>63</v>
      </c>
      <c r="C28" s="28"/>
      <c r="D28" s="28"/>
      <c r="E28" s="29"/>
      <c r="F28" s="29"/>
      <c r="G28" s="12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1:18">
      <c r="A29" s="60" t="s">
        <v>88</v>
      </c>
      <c r="B29">
        <f>+B4</f>
        <v>0</v>
      </c>
      <c r="C29" s="28"/>
      <c r="D29" s="28"/>
      <c r="E29" s="29"/>
      <c r="F29" s="29"/>
      <c r="G29" s="12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1:18">
      <c r="A30" s="61" t="s">
        <v>89</v>
      </c>
      <c r="B30">
        <f>+B5</f>
        <v>0</v>
      </c>
      <c r="C30" s="30"/>
      <c r="D30" s="30"/>
      <c r="E30" s="31"/>
      <c r="F30" s="31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>
      <c r="A31" s="62" t="s">
        <v>63</v>
      </c>
      <c r="B31">
        <f>SUM(B29:B30)</f>
        <v>0</v>
      </c>
      <c r="C31" s="30"/>
      <c r="D31" s="30"/>
      <c r="E31" s="31"/>
      <c r="F31" s="31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>
      <c r="A32" s="63"/>
      <c r="C32" s="30"/>
      <c r="D32" s="30"/>
      <c r="E32" s="31"/>
      <c r="F32" s="31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1:18">
      <c r="A33" s="64" t="s">
        <v>90</v>
      </c>
      <c r="C33" s="30"/>
      <c r="D33" s="30"/>
      <c r="E33" s="31"/>
      <c r="F33" s="31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</row>
    <row r="34" spans="1:18">
      <c r="A34" s="65" t="s">
        <v>64</v>
      </c>
      <c r="C34" s="30"/>
      <c r="D34" s="30"/>
      <c r="E34" s="31"/>
      <c r="F34" s="31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spans="1:18">
      <c r="A35" s="66" t="s">
        <v>82</v>
      </c>
      <c r="B35" s="55" t="e">
        <f>+(B21-F7)/F7</f>
        <v>#DIV/0!</v>
      </c>
      <c r="C35" s="32"/>
      <c r="D35" s="32"/>
      <c r="E35" s="31"/>
      <c r="F35" s="31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  <row r="36" spans="1:18">
      <c r="A36" s="66" t="s">
        <v>83</v>
      </c>
      <c r="B36" s="55" t="e">
        <f>+(B22-F8)/F8</f>
        <v>#DIV/0!</v>
      </c>
      <c r="C36" s="30"/>
      <c r="D36" s="30"/>
      <c r="E36" s="31"/>
      <c r="F36" s="31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 spans="1:18">
      <c r="A37" s="67" t="s">
        <v>84</v>
      </c>
      <c r="B37" s="55" t="e">
        <f>+(B9-F9)/F9</f>
        <v>#DIV/0!</v>
      </c>
      <c r="C37" s="30"/>
      <c r="D37" s="30"/>
      <c r="E37" s="31"/>
      <c r="F37" s="31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</row>
    <row r="38" spans="1:18">
      <c r="A38" s="68" t="s">
        <v>85</v>
      </c>
      <c r="B38" s="55" t="e">
        <f>+(B24-(F7+F8+F9))/(F7+F8+F9)</f>
        <v>#DIV/0!</v>
      </c>
      <c r="C38" s="30"/>
      <c r="D38" s="30"/>
      <c r="E38" s="31"/>
      <c r="F38" s="31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</row>
    <row r="39" spans="1:18">
      <c r="A39" s="61" t="s">
        <v>86</v>
      </c>
      <c r="B39" s="55" t="e">
        <f>+(B25-(F11+F12+F13))/(F11++F13+F12)</f>
        <v>#DIV/0!</v>
      </c>
      <c r="C39" s="30"/>
      <c r="D39" s="30"/>
      <c r="E39" s="31"/>
      <c r="F39" s="31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 spans="1:18">
      <c r="A40" s="62" t="s">
        <v>87</v>
      </c>
      <c r="B40" s="55" t="e">
        <f>+(B26-(F7+F8+F9+F11+F12+F13))/(F7+F8+F9+F11+F12+F13)</f>
        <v>#DIV/0!</v>
      </c>
      <c r="C40" s="30"/>
      <c r="D40" s="30"/>
      <c r="E40" s="31"/>
      <c r="F40" s="31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</row>
    <row r="41" spans="1:18">
      <c r="A41" s="69"/>
      <c r="B41" s="55"/>
      <c r="C41" s="30"/>
      <c r="D41" s="30"/>
      <c r="E41" s="31"/>
      <c r="F41" s="31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</row>
    <row r="42" spans="1:18">
      <c r="A42" s="65" t="s">
        <v>63</v>
      </c>
      <c r="B42" s="55"/>
      <c r="C42" s="30"/>
      <c r="D42" s="30"/>
      <c r="E42" s="31"/>
      <c r="F42" s="31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</row>
    <row r="43" spans="1:18">
      <c r="A43" s="66" t="s">
        <v>88</v>
      </c>
      <c r="B43" s="55" t="e">
        <f>+(B4-F4)/F4</f>
        <v>#DIV/0!</v>
      </c>
      <c r="C43" s="30"/>
      <c r="D43" s="30"/>
      <c r="E43" s="31"/>
      <c r="F43" s="31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18">
      <c r="A44" s="67" t="s">
        <v>89</v>
      </c>
      <c r="B44" s="55" t="e">
        <f>+(B5-F5)/F5</f>
        <v>#DIV/0!</v>
      </c>
      <c r="C44" s="30"/>
      <c r="D44" s="30"/>
      <c r="E44" s="31"/>
      <c r="F44" s="31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18">
      <c r="A45" s="62" t="s">
        <v>63</v>
      </c>
      <c r="B45" s="55" t="e">
        <f>+(B31-(F4+F5))/(F4+F5)</f>
        <v>#DIV/0!</v>
      </c>
      <c r="C45" s="30"/>
      <c r="D45" s="30"/>
      <c r="E45" s="31"/>
      <c r="F45" s="31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1:18">
      <c r="A46" s="63"/>
      <c r="B46" s="55"/>
      <c r="C46" s="30"/>
      <c r="D46" s="30"/>
      <c r="E46" s="31"/>
      <c r="F46" s="31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18">
      <c r="A47" s="59" t="s">
        <v>91</v>
      </c>
      <c r="C47" s="30"/>
      <c r="D47" s="30"/>
      <c r="E47" s="31"/>
      <c r="F47" s="31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  <row r="48" spans="1:18">
      <c r="A48" s="70" t="s">
        <v>64</v>
      </c>
      <c r="C48" s="30"/>
      <c r="D48" s="30"/>
      <c r="E48" s="31"/>
      <c r="F48" s="31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</row>
    <row r="49" spans="1:18">
      <c r="A49" s="71" t="s">
        <v>82</v>
      </c>
      <c r="B49" s="76">
        <f>+B21-B63</f>
        <v>0</v>
      </c>
      <c r="C49" s="30"/>
      <c r="D49" s="30"/>
      <c r="E49" s="31"/>
      <c r="F49" s="31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</row>
    <row r="50" spans="1:18">
      <c r="A50" s="71" t="s">
        <v>83</v>
      </c>
      <c r="B50" s="76">
        <f>+B22-B64</f>
        <v>0</v>
      </c>
      <c r="C50" s="30"/>
      <c r="D50" s="30"/>
      <c r="E50" s="31"/>
      <c r="F50" s="31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</row>
    <row r="51" spans="1:18">
      <c r="A51" s="72" t="s">
        <v>84</v>
      </c>
      <c r="B51" s="76">
        <f>+B23-B65</f>
        <v>0</v>
      </c>
      <c r="C51" s="30"/>
      <c r="D51" s="30"/>
      <c r="E51" s="31"/>
      <c r="F51" s="31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</row>
    <row r="52" spans="1:18">
      <c r="A52" s="73" t="s">
        <v>85</v>
      </c>
      <c r="B52" s="76">
        <f>+B24-B66</f>
        <v>0</v>
      </c>
      <c r="C52" s="30"/>
      <c r="D52" s="30"/>
      <c r="E52" s="31"/>
      <c r="F52" s="31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</row>
    <row r="53" spans="1:18">
      <c r="A53" s="72" t="s">
        <v>86</v>
      </c>
      <c r="B53" s="76">
        <f t="shared" ref="B53:B54" si="0">+B25-B67</f>
        <v>0</v>
      </c>
      <c r="C53" s="30"/>
      <c r="D53" s="30"/>
      <c r="E53" s="31"/>
      <c r="F53" s="31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</row>
    <row r="54" spans="1:18">
      <c r="A54" s="73" t="s">
        <v>87</v>
      </c>
      <c r="B54" s="76">
        <f t="shared" si="0"/>
        <v>0</v>
      </c>
      <c r="C54" s="30"/>
      <c r="D54" s="30"/>
      <c r="E54" s="31"/>
      <c r="F54" s="31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</row>
    <row r="55" spans="1:18">
      <c r="A55" s="74"/>
      <c r="C55" s="30"/>
      <c r="D55" s="30"/>
      <c r="E55" s="31"/>
      <c r="F55" s="31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</row>
    <row r="56" spans="1:18">
      <c r="A56" s="75" t="s">
        <v>63</v>
      </c>
      <c r="C56" s="30"/>
      <c r="D56" s="30"/>
      <c r="E56" s="31"/>
      <c r="F56" s="31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</row>
    <row r="57" spans="1:18">
      <c r="A57" s="71" t="s">
        <v>88</v>
      </c>
      <c r="B57" s="76">
        <f>+B29-B71</f>
        <v>0</v>
      </c>
      <c r="C57" s="30"/>
      <c r="D57" s="30"/>
      <c r="E57" s="31"/>
      <c r="F57" s="31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</row>
    <row r="58" spans="1:18">
      <c r="A58" s="72" t="s">
        <v>89</v>
      </c>
      <c r="B58" s="76">
        <f t="shared" ref="B58:B59" si="1">+B30-B72</f>
        <v>0</v>
      </c>
    </row>
    <row r="59" spans="1:18">
      <c r="A59" s="62" t="s">
        <v>63</v>
      </c>
      <c r="B59" s="76">
        <f t="shared" si="1"/>
        <v>0</v>
      </c>
    </row>
    <row r="60" spans="1:18">
      <c r="A60" s="63"/>
    </row>
    <row r="61" spans="1:18">
      <c r="A61" s="70" t="s">
        <v>92</v>
      </c>
    </row>
    <row r="62" spans="1:18">
      <c r="A62" s="70" t="s">
        <v>64</v>
      </c>
    </row>
    <row r="63" spans="1:18">
      <c r="A63" s="60" t="s">
        <v>82</v>
      </c>
      <c r="B63" s="76">
        <f>+E7</f>
        <v>0</v>
      </c>
    </row>
    <row r="64" spans="1:18">
      <c r="A64" s="60" t="s">
        <v>83</v>
      </c>
      <c r="B64" s="76">
        <f t="shared" ref="B64:B65" si="2">+E8</f>
        <v>0</v>
      </c>
    </row>
    <row r="65" spans="1:2">
      <c r="A65" s="61" t="s">
        <v>84</v>
      </c>
      <c r="B65" s="76">
        <f t="shared" si="2"/>
        <v>0</v>
      </c>
    </row>
    <row r="66" spans="1:2">
      <c r="A66" s="62" t="s">
        <v>85</v>
      </c>
      <c r="B66" s="76">
        <f>SUM(B63:B65)</f>
        <v>0</v>
      </c>
    </row>
    <row r="67" spans="1:2">
      <c r="A67" s="61" t="s">
        <v>86</v>
      </c>
      <c r="B67" s="76">
        <f>+E11+E12+E13</f>
        <v>0</v>
      </c>
    </row>
    <row r="68" spans="1:2">
      <c r="A68" s="62" t="s">
        <v>87</v>
      </c>
      <c r="B68" s="76">
        <f>+B66+B67</f>
        <v>0</v>
      </c>
    </row>
    <row r="69" spans="1:2">
      <c r="A69" s="63"/>
    </row>
    <row r="70" spans="1:2">
      <c r="A70" s="70" t="s">
        <v>63</v>
      </c>
    </row>
    <row r="71" spans="1:2">
      <c r="A71" s="60" t="s">
        <v>88</v>
      </c>
      <c r="B71" s="76">
        <f>+E4</f>
        <v>0</v>
      </c>
    </row>
    <row r="72" spans="1:2">
      <c r="A72" s="61" t="s">
        <v>89</v>
      </c>
      <c r="B72" s="76">
        <f>+E5</f>
        <v>0</v>
      </c>
    </row>
    <row r="73" spans="1:2">
      <c r="A73" s="62" t="s">
        <v>63</v>
      </c>
      <c r="B73" s="76">
        <f>+B71+B72</f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8"/>
  <sheetViews>
    <sheetView showGridLines="0" topLeftCell="A6" workbookViewId="0">
      <selection activeCell="B21" sqref="B21"/>
    </sheetView>
  </sheetViews>
  <sheetFormatPr baseColWidth="10" defaultRowHeight="15" x14ac:dyDescent="0"/>
  <cols>
    <col min="1" max="1" width="28.83203125" bestFit="1" customWidth="1"/>
    <col min="2" max="2" width="14.6640625" bestFit="1" customWidth="1"/>
  </cols>
  <sheetData>
    <row r="2" spans="1:2">
      <c r="A2" s="77" t="s">
        <v>94</v>
      </c>
    </row>
    <row r="3" spans="1:2">
      <c r="A3" s="60" t="s">
        <v>60</v>
      </c>
      <c r="B3" s="54"/>
    </row>
    <row r="4" spans="1:2">
      <c r="A4" s="61" t="s">
        <v>61</v>
      </c>
    </row>
    <row r="5" spans="1:2">
      <c r="A5" s="60" t="s">
        <v>95</v>
      </c>
    </row>
    <row r="6" spans="1:2">
      <c r="A6" s="60"/>
    </row>
    <row r="7" spans="1:2">
      <c r="A7" s="78" t="s">
        <v>96</v>
      </c>
    </row>
    <row r="8" spans="1:2">
      <c r="A8" s="66" t="s">
        <v>60</v>
      </c>
      <c r="B8" s="54"/>
    </row>
    <row r="9" spans="1:2">
      <c r="A9" s="67" t="s">
        <v>61</v>
      </c>
    </row>
    <row r="10" spans="1:2">
      <c r="A10" s="66" t="s">
        <v>95</v>
      </c>
      <c r="B10" s="54"/>
    </row>
    <row r="11" spans="1:2">
      <c r="A11" s="66"/>
    </row>
    <row r="12" spans="1:2">
      <c r="A12" s="78" t="s">
        <v>97</v>
      </c>
    </row>
    <row r="13" spans="1:2">
      <c r="A13" s="71" t="s">
        <v>60</v>
      </c>
      <c r="B13" s="54"/>
    </row>
    <row r="14" spans="1:2">
      <c r="A14" s="72" t="s">
        <v>61</v>
      </c>
    </row>
    <row r="15" spans="1:2">
      <c r="A15" s="71" t="s">
        <v>95</v>
      </c>
      <c r="B15" s="54"/>
    </row>
    <row r="16" spans="1:2">
      <c r="A16" s="60"/>
    </row>
    <row r="17" spans="1:2">
      <c r="A17" s="60" t="s">
        <v>62</v>
      </c>
      <c r="B17" s="54" t="str">
        <f>"&lt;---   Is this Gross, Growth or all three? "</f>
        <v xml:space="preserve">&lt;---   Is this Gross, Growth or all three? </v>
      </c>
    </row>
    <row r="18" spans="1:2">
      <c r="A18" s="60" t="s">
        <v>98</v>
      </c>
      <c r="B18" s="54"/>
    </row>
    <row r="19" spans="1:2">
      <c r="A19" s="71" t="s">
        <v>60</v>
      </c>
    </row>
    <row r="20" spans="1:2">
      <c r="A20" s="60"/>
    </row>
    <row r="21" spans="1:2">
      <c r="A21" s="60" t="s">
        <v>64</v>
      </c>
      <c r="B21" s="54" t="str">
        <f>"&lt;---   Is this Gross, Growth or all three? "</f>
        <v xml:space="preserve">&lt;---   Is this Gross, Growth or all three? </v>
      </c>
    </row>
    <row r="22" spans="1:2">
      <c r="A22" s="61" t="s">
        <v>63</v>
      </c>
    </row>
    <row r="23" spans="1:2">
      <c r="A23" s="71" t="s">
        <v>61</v>
      </c>
    </row>
    <row r="24" spans="1:2">
      <c r="A24" s="60"/>
    </row>
    <row r="25" spans="1:2">
      <c r="A25" s="78" t="s">
        <v>120</v>
      </c>
    </row>
    <row r="26" spans="1:2">
      <c r="A26" s="71" t="s">
        <v>60</v>
      </c>
    </row>
    <row r="27" spans="1:2" s="79" customFormat="1">
      <c r="A27" s="71" t="s">
        <v>61</v>
      </c>
    </row>
    <row r="28" spans="1:2">
      <c r="A28" s="71"/>
    </row>
    <row r="29" spans="1:2">
      <c r="A29" s="78" t="s">
        <v>99</v>
      </c>
    </row>
    <row r="30" spans="1:2">
      <c r="A30" s="66" t="s">
        <v>100</v>
      </c>
      <c r="B30" s="54"/>
    </row>
    <row r="31" spans="1:2">
      <c r="A31" s="66" t="s">
        <v>101</v>
      </c>
      <c r="B31" s="54"/>
    </row>
    <row r="32" spans="1:2">
      <c r="A32" s="66"/>
    </row>
    <row r="33" spans="1:2">
      <c r="A33" s="66" t="s">
        <v>102</v>
      </c>
      <c r="B33" s="54"/>
    </row>
    <row r="34" spans="1:2">
      <c r="A34" s="66" t="s">
        <v>103</v>
      </c>
      <c r="B34" s="54"/>
    </row>
    <row r="36" spans="1:2">
      <c r="A36" s="78" t="s">
        <v>126</v>
      </c>
    </row>
    <row r="37" spans="1:2">
      <c r="A37" s="71" t="s">
        <v>60</v>
      </c>
    </row>
    <row r="38" spans="1:2">
      <c r="A38" s="71" t="s">
        <v>61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9"/>
  <sheetViews>
    <sheetView showGridLines="0" tabSelected="1" topLeftCell="A8" workbookViewId="0">
      <selection activeCell="B18" sqref="B18"/>
    </sheetView>
  </sheetViews>
  <sheetFormatPr baseColWidth="10" defaultRowHeight="15" x14ac:dyDescent="0"/>
  <cols>
    <col min="1" max="1" width="28.83203125" bestFit="1" customWidth="1"/>
    <col min="2" max="2" width="14.6640625" bestFit="1" customWidth="1"/>
  </cols>
  <sheetData>
    <row r="2" spans="1:2">
      <c r="A2" s="77" t="s">
        <v>104</v>
      </c>
    </row>
    <row r="3" spans="1:2">
      <c r="A3" s="60" t="s">
        <v>62</v>
      </c>
      <c r="B3" s="54"/>
    </row>
    <row r="4" spans="1:2">
      <c r="A4" s="61" t="s">
        <v>105</v>
      </c>
    </row>
    <row r="5" spans="1:2">
      <c r="A5" s="60" t="s">
        <v>95</v>
      </c>
    </row>
    <row r="6" spans="1:2">
      <c r="A6" s="60"/>
    </row>
    <row r="7" spans="1:2">
      <c r="A7" s="78" t="s">
        <v>96</v>
      </c>
    </row>
    <row r="8" spans="1:2">
      <c r="A8" s="60" t="s">
        <v>62</v>
      </c>
      <c r="B8" s="54"/>
    </row>
    <row r="9" spans="1:2">
      <c r="A9" s="61" t="s">
        <v>105</v>
      </c>
    </row>
    <row r="10" spans="1:2">
      <c r="A10" s="66" t="s">
        <v>95</v>
      </c>
      <c r="B10" s="54"/>
    </row>
    <row r="11" spans="1:2">
      <c r="A11" s="66"/>
    </row>
    <row r="12" spans="1:2">
      <c r="A12" s="78" t="s">
        <v>97</v>
      </c>
    </row>
    <row r="13" spans="1:2">
      <c r="A13" s="60" t="s">
        <v>62</v>
      </c>
      <c r="B13" s="54"/>
    </row>
    <row r="14" spans="1:2">
      <c r="A14" s="61" t="s">
        <v>105</v>
      </c>
    </row>
    <row r="15" spans="1:2">
      <c r="A15" s="71" t="s">
        <v>95</v>
      </c>
      <c r="B15" s="54"/>
    </row>
    <row r="16" spans="1:2">
      <c r="A16" s="60"/>
    </row>
    <row r="17" spans="1:2">
      <c r="A17" s="78" t="s">
        <v>117</v>
      </c>
    </row>
    <row r="18" spans="1:2">
      <c r="A18" s="60" t="s">
        <v>62</v>
      </c>
    </row>
    <row r="19" spans="1:2">
      <c r="A19" s="60" t="s">
        <v>105</v>
      </c>
    </row>
    <row r="20" spans="1:2">
      <c r="A20" s="61"/>
    </row>
    <row r="21" spans="1:2">
      <c r="A21" s="78" t="s">
        <v>110</v>
      </c>
      <c r="B21" s="54"/>
    </row>
    <row r="22" spans="1:2">
      <c r="A22" s="60" t="s">
        <v>106</v>
      </c>
      <c r="B22" s="54"/>
    </row>
    <row r="23" spans="1:2">
      <c r="A23" s="71" t="s">
        <v>107</v>
      </c>
    </row>
    <row r="24" spans="1:2">
      <c r="A24" s="61" t="s">
        <v>119</v>
      </c>
    </row>
    <row r="25" spans="1:2">
      <c r="A25" s="66" t="s">
        <v>108</v>
      </c>
    </row>
    <row r="26" spans="1:2">
      <c r="A26" s="61"/>
    </row>
    <row r="27" spans="1:2">
      <c r="A27" s="78" t="s">
        <v>111</v>
      </c>
    </row>
    <row r="28" spans="1:2">
      <c r="A28" s="60" t="s">
        <v>109</v>
      </c>
    </row>
    <row r="29" spans="1:2">
      <c r="A29" s="71" t="s">
        <v>112</v>
      </c>
    </row>
    <row r="30" spans="1:2">
      <c r="A30" s="60" t="s">
        <v>113</v>
      </c>
    </row>
    <row r="31" spans="1:2">
      <c r="A31" s="66" t="s">
        <v>114</v>
      </c>
      <c r="B31" s="54"/>
    </row>
    <row r="32" spans="1:2">
      <c r="A32" s="67" t="s">
        <v>115</v>
      </c>
      <c r="B32" s="54"/>
    </row>
    <row r="33" spans="1:3">
      <c r="A33" s="60" t="s">
        <v>116</v>
      </c>
    </row>
    <row r="34" spans="1:3">
      <c r="A34" s="78"/>
      <c r="B34" s="54"/>
    </row>
    <row r="35" spans="1:3">
      <c r="A35" s="78" t="s">
        <v>118</v>
      </c>
      <c r="B35" s="54"/>
      <c r="C35" t="s">
        <v>127</v>
      </c>
    </row>
    <row r="36" spans="1:3">
      <c r="A36" s="60" t="s">
        <v>62</v>
      </c>
    </row>
    <row r="37" spans="1:3">
      <c r="A37" s="60" t="s">
        <v>105</v>
      </c>
    </row>
    <row r="38" spans="1:3">
      <c r="A38" s="60"/>
    </row>
    <row r="39" spans="1:3">
      <c r="A39" s="60" t="s">
        <v>106</v>
      </c>
    </row>
    <row r="40" spans="1:3">
      <c r="A40" s="71" t="s">
        <v>107</v>
      </c>
    </row>
    <row r="41" spans="1:3">
      <c r="A41" s="60" t="s">
        <v>119</v>
      </c>
    </row>
    <row r="42" spans="1:3">
      <c r="A42" s="60" t="s">
        <v>109</v>
      </c>
    </row>
    <row r="43" spans="1:3">
      <c r="A43" s="71" t="s">
        <v>112</v>
      </c>
    </row>
    <row r="44" spans="1:3">
      <c r="A44" s="60" t="s">
        <v>113</v>
      </c>
    </row>
    <row r="45" spans="1:3">
      <c r="A45" s="66" t="s">
        <v>114</v>
      </c>
    </row>
    <row r="46" spans="1:3">
      <c r="A46" s="66" t="s">
        <v>115</v>
      </c>
    </row>
    <row r="48" spans="1:3">
      <c r="A48" s="70" t="s">
        <v>92</v>
      </c>
    </row>
    <row r="49" spans="1:2">
      <c r="A49" s="60" t="s">
        <v>62</v>
      </c>
    </row>
    <row r="50" spans="1:2">
      <c r="A50" s="60" t="s">
        <v>105</v>
      </c>
    </row>
    <row r="51" spans="1:2">
      <c r="A51" s="60"/>
    </row>
    <row r="52" spans="1:2">
      <c r="A52" s="60" t="s">
        <v>106</v>
      </c>
    </row>
    <row r="53" spans="1:2">
      <c r="A53" s="71" t="s">
        <v>107</v>
      </c>
    </row>
    <row r="54" spans="1:2">
      <c r="A54" s="60" t="s">
        <v>119</v>
      </c>
    </row>
    <row r="55" spans="1:2">
      <c r="A55" s="60" t="s">
        <v>109</v>
      </c>
    </row>
    <row r="56" spans="1:2">
      <c r="A56" s="71" t="s">
        <v>112</v>
      </c>
    </row>
    <row r="57" spans="1:2">
      <c r="A57" s="60" t="s">
        <v>113</v>
      </c>
      <c r="B57" s="54"/>
    </row>
    <row r="58" spans="1:2">
      <c r="A58" s="66" t="s">
        <v>114</v>
      </c>
    </row>
    <row r="59" spans="1:2">
      <c r="A59" s="66" t="s">
        <v>115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7"/>
  <sheetViews>
    <sheetView showGridLines="0" topLeftCell="A32" workbookViewId="0">
      <selection activeCell="A56" sqref="A56:XFD66"/>
    </sheetView>
  </sheetViews>
  <sheetFormatPr baseColWidth="10" defaultRowHeight="15" x14ac:dyDescent="0"/>
  <cols>
    <col min="1" max="1" width="28.83203125" bestFit="1" customWidth="1"/>
    <col min="2" max="2" width="14.6640625" bestFit="1" customWidth="1"/>
  </cols>
  <sheetData>
    <row r="2" spans="1:2">
      <c r="A2" s="70" t="s">
        <v>123</v>
      </c>
    </row>
    <row r="3" spans="1:2">
      <c r="A3" s="60" t="s">
        <v>122</v>
      </c>
    </row>
    <row r="4" spans="1:2">
      <c r="A4" s="61" t="s">
        <v>121</v>
      </c>
    </row>
    <row r="5" spans="1:2">
      <c r="A5" s="60" t="s">
        <v>95</v>
      </c>
    </row>
    <row r="6" spans="1:2">
      <c r="A6" s="70"/>
    </row>
    <row r="7" spans="1:2">
      <c r="A7" s="78" t="s">
        <v>90</v>
      </c>
    </row>
    <row r="8" spans="1:2">
      <c r="A8" s="60" t="s">
        <v>122</v>
      </c>
    </row>
    <row r="9" spans="1:2">
      <c r="A9" s="61" t="s">
        <v>121</v>
      </c>
    </row>
    <row r="10" spans="1:2">
      <c r="A10" s="60" t="s">
        <v>95</v>
      </c>
    </row>
    <row r="11" spans="1:2">
      <c r="A11" s="78"/>
    </row>
    <row r="12" spans="1:2">
      <c r="A12" s="78" t="s">
        <v>97</v>
      </c>
    </row>
    <row r="13" spans="1:2">
      <c r="A13" s="60" t="s">
        <v>122</v>
      </c>
      <c r="B13" s="54"/>
    </row>
    <row r="14" spans="1:2">
      <c r="A14" s="61" t="s">
        <v>121</v>
      </c>
    </row>
    <row r="15" spans="1:2">
      <c r="A15" s="60" t="s">
        <v>95</v>
      </c>
      <c r="B15" s="54"/>
    </row>
    <row r="16" spans="1:2">
      <c r="A16" s="60"/>
    </row>
    <row r="17" spans="1:2">
      <c r="A17" s="78" t="s">
        <v>117</v>
      </c>
    </row>
    <row r="18" spans="1:2">
      <c r="A18" s="60" t="s">
        <v>122</v>
      </c>
    </row>
    <row r="19" spans="1:2">
      <c r="A19" s="60" t="s">
        <v>121</v>
      </c>
    </row>
    <row r="20" spans="1:2">
      <c r="A20" s="78"/>
    </row>
    <row r="21" spans="1:2">
      <c r="A21" s="70" t="s">
        <v>64</v>
      </c>
      <c r="B21" s="54"/>
    </row>
    <row r="22" spans="1:2">
      <c r="A22" s="60" t="s">
        <v>85</v>
      </c>
    </row>
    <row r="23" spans="1:2">
      <c r="A23" s="61" t="s">
        <v>124</v>
      </c>
      <c r="B23" s="54"/>
    </row>
    <row r="24" spans="1:2">
      <c r="A24" s="60" t="s">
        <v>87</v>
      </c>
    </row>
    <row r="25" spans="1:2">
      <c r="A25" s="63"/>
      <c r="B25" s="54"/>
    </row>
    <row r="26" spans="1:2">
      <c r="A26" s="70" t="s">
        <v>63</v>
      </c>
    </row>
    <row r="27" spans="1:2">
      <c r="A27" s="60" t="s">
        <v>88</v>
      </c>
    </row>
    <row r="28" spans="1:2">
      <c r="A28" s="60" t="s">
        <v>89</v>
      </c>
      <c r="B28" s="54"/>
    </row>
    <row r="29" spans="1:2">
      <c r="A29" s="61" t="s">
        <v>125</v>
      </c>
      <c r="B29" s="54"/>
    </row>
    <row r="30" spans="1:2">
      <c r="A30" s="60" t="s">
        <v>63</v>
      </c>
    </row>
    <row r="31" spans="1:2">
      <c r="A31" s="63"/>
      <c r="B31" s="54"/>
    </row>
    <row r="32" spans="1:2">
      <c r="A32" s="78" t="s">
        <v>90</v>
      </c>
    </row>
    <row r="33" spans="1:2">
      <c r="A33" s="65" t="s">
        <v>64</v>
      </c>
    </row>
    <row r="34" spans="1:2">
      <c r="A34" s="66" t="s">
        <v>85</v>
      </c>
      <c r="B34" s="54"/>
    </row>
    <row r="35" spans="1:2">
      <c r="A35" s="61" t="s">
        <v>86</v>
      </c>
      <c r="B35" s="54"/>
    </row>
    <row r="36" spans="1:2">
      <c r="A36" s="60" t="s">
        <v>87</v>
      </c>
    </row>
    <row r="37" spans="1:2">
      <c r="A37" s="69"/>
    </row>
    <row r="38" spans="1:2">
      <c r="A38" s="65" t="s">
        <v>63</v>
      </c>
    </row>
    <row r="39" spans="1:2">
      <c r="A39" s="66" t="s">
        <v>88</v>
      </c>
    </row>
    <row r="40" spans="1:2">
      <c r="A40" s="66" t="s">
        <v>89</v>
      </c>
    </row>
    <row r="41" spans="1:2">
      <c r="A41" s="61" t="s">
        <v>125</v>
      </c>
      <c r="B41" s="54"/>
    </row>
    <row r="42" spans="1:2">
      <c r="A42" s="60" t="s">
        <v>63</v>
      </c>
    </row>
    <row r="43" spans="1:2">
      <c r="A43" s="63"/>
    </row>
    <row r="44" spans="1:2">
      <c r="A44" s="70" t="s">
        <v>91</v>
      </c>
    </row>
    <row r="45" spans="1:2">
      <c r="A45" s="70" t="s">
        <v>64</v>
      </c>
      <c r="B45" s="54"/>
    </row>
    <row r="46" spans="1:2">
      <c r="A46" s="71" t="s">
        <v>85</v>
      </c>
      <c r="B46" s="54"/>
    </row>
    <row r="47" spans="1:2">
      <c r="A47" s="72" t="s">
        <v>86</v>
      </c>
    </row>
    <row r="48" spans="1:2">
      <c r="A48" s="71" t="s">
        <v>87</v>
      </c>
    </row>
    <row r="49" spans="1:2">
      <c r="A49" s="74"/>
    </row>
    <row r="50" spans="1:2">
      <c r="A50" s="75" t="s">
        <v>63</v>
      </c>
    </row>
    <row r="51" spans="1:2">
      <c r="A51" s="71" t="s">
        <v>88</v>
      </c>
    </row>
    <row r="52" spans="1:2">
      <c r="A52" s="71" t="s">
        <v>89</v>
      </c>
    </row>
    <row r="53" spans="1:2">
      <c r="A53" s="61" t="s">
        <v>125</v>
      </c>
      <c r="B53" s="54"/>
    </row>
    <row r="54" spans="1:2">
      <c r="A54" s="60" t="s">
        <v>63</v>
      </c>
    </row>
    <row r="55" spans="1:2">
      <c r="A55" s="63"/>
    </row>
    <row r="56" spans="1:2">
      <c r="A56" s="70" t="s">
        <v>92</v>
      </c>
    </row>
    <row r="57" spans="1:2">
      <c r="A57" s="70" t="s">
        <v>64</v>
      </c>
    </row>
    <row r="58" spans="1:2">
      <c r="A58" s="60" t="s">
        <v>85</v>
      </c>
    </row>
    <row r="59" spans="1:2">
      <c r="A59" s="61" t="s">
        <v>86</v>
      </c>
    </row>
    <row r="60" spans="1:2">
      <c r="A60" s="60" t="s">
        <v>87</v>
      </c>
    </row>
    <row r="61" spans="1:2">
      <c r="A61" s="63"/>
    </row>
    <row r="62" spans="1:2">
      <c r="A62" s="70" t="s">
        <v>63</v>
      </c>
    </row>
    <row r="63" spans="1:2">
      <c r="A63" s="60" t="s">
        <v>88</v>
      </c>
    </row>
    <row r="64" spans="1:2">
      <c r="A64" s="60" t="s">
        <v>89</v>
      </c>
    </row>
    <row r="65" spans="1:2">
      <c r="A65" s="61" t="s">
        <v>125</v>
      </c>
      <c r="B65" s="54"/>
    </row>
    <row r="66" spans="1:2">
      <c r="A66" s="60" t="s">
        <v>63</v>
      </c>
    </row>
    <row r="67" spans="1:2">
      <c r="A67" s="80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_INFO_</vt:lpstr>
      <vt:lpstr>Music</vt:lpstr>
      <vt:lpstr>Video</vt:lpstr>
      <vt:lpstr>Display - Top Section</vt:lpstr>
      <vt:lpstr>Display - Music Section</vt:lpstr>
      <vt:lpstr>Display - Video Section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Orchard</dc:creator>
  <cp:lastModifiedBy>RS</cp:lastModifiedBy>
  <dcterms:created xsi:type="dcterms:W3CDTF">2014-05-19T19:09:20Z</dcterms:created>
  <dcterms:modified xsi:type="dcterms:W3CDTF">2014-06-19T08:10:40Z</dcterms:modified>
</cp:coreProperties>
</file>