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autoCompressPictures="0"/>
  <bookViews>
    <workbookView xWindow="0" yWindow="0" windowWidth="38400" windowHeight="21080"/>
  </bookViews>
  <sheets>
    <sheet name="Monthly revenue projections" sheetId="14" r:id="rId1"/>
    <sheet name="YOY Revenue and Unit Growth" sheetId="10" r:id="rId2"/>
    <sheet name="Marketshare" sheetId="12" r:id="rId3"/>
    <sheet name="Subscriber Counts" sheetId="11" r:id="rId4"/>
    <sheet name="Mgmt Report Aug Wk 3" sheetId="13" r:id="rId5"/>
    <sheet name="pivot" sheetId="4" state="hidden" r:id="rId6"/>
    <sheet name="total data" sheetId="1" state="hidden" r:id="rId7"/>
    <sheet name="RED" sheetId="3" state="hidden" r:id="rId8"/>
    <sheet name="OSC" sheetId="7" state="hidden" r:id="rId9"/>
    <sheet name="ORCH" sheetId="8" state="hidden" r:id="rId10"/>
    <sheet name="query" sheetId="2" state="hidden" r:id="rId11"/>
  </sheets>
  <externalReferences>
    <externalReference r:id="rId12"/>
    <externalReference r:id="rId13"/>
    <externalReference r:id="rId14"/>
  </externalReferences>
  <definedNames>
    <definedName name="eur_fx">#REF!</definedName>
    <definedName name="eur_fx2">#REF!</definedName>
    <definedName name="mymonth">'[1]iTunes OVERVIEW'!$E$1</definedName>
    <definedName name="mythirdmonth">'[1]Verizon OVERVIEW '!#REF!</definedName>
    <definedName name="mythirdmonth2">'[1]Verizon OVERVIEW '!#REF!</definedName>
  </definedNames>
  <calcPr calcId="140001" concurrentCalc="0"/>
  <pivotCaches>
    <pivotCache cacheId="0" r:id="rId15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88" i="14" l="1"/>
  <c r="L94" i="14"/>
  <c r="L88" i="14"/>
  <c r="M94" i="14"/>
  <c r="M88" i="14"/>
  <c r="N94" i="14"/>
  <c r="N88" i="14"/>
  <c r="O94" i="14"/>
  <c r="O88" i="14"/>
  <c r="O18" i="14"/>
  <c r="N18" i="14"/>
  <c r="O24" i="14"/>
  <c r="M18" i="14"/>
  <c r="N24" i="14"/>
  <c r="L18" i="14"/>
  <c r="M24" i="14"/>
  <c r="K87" i="14"/>
  <c r="L93" i="14"/>
  <c r="L87" i="14"/>
  <c r="M93" i="14"/>
  <c r="M87" i="14"/>
  <c r="N93" i="14"/>
  <c r="N87" i="14"/>
  <c r="O93" i="14"/>
  <c r="O87" i="14"/>
  <c r="O17" i="14"/>
  <c r="N17" i="14"/>
  <c r="O23" i="14"/>
  <c r="M17" i="14"/>
  <c r="N23" i="14"/>
  <c r="L17" i="14"/>
  <c r="M23" i="14"/>
  <c r="K86" i="14"/>
  <c r="L92" i="14"/>
  <c r="L86" i="14"/>
  <c r="M92" i="14"/>
  <c r="M86" i="14"/>
  <c r="N92" i="14"/>
  <c r="N86" i="14"/>
  <c r="O92" i="14"/>
  <c r="O86" i="14"/>
  <c r="O16" i="14"/>
  <c r="N16" i="14"/>
  <c r="O22" i="14"/>
  <c r="M16" i="14"/>
  <c r="N22" i="14"/>
  <c r="L16" i="14"/>
  <c r="M22" i="14"/>
  <c r="K16" i="14"/>
  <c r="L22" i="14"/>
  <c r="K17" i="14"/>
  <c r="L23" i="14"/>
  <c r="K18" i="14"/>
  <c r="L24" i="14"/>
  <c r="K24" i="14"/>
  <c r="K23" i="14"/>
  <c r="K22" i="14"/>
  <c r="K63" i="14"/>
  <c r="L69" i="14"/>
  <c r="L63" i="14"/>
  <c r="M69" i="14"/>
  <c r="M63" i="14"/>
  <c r="N69" i="14"/>
  <c r="N63" i="14"/>
  <c r="O69" i="14"/>
  <c r="O63" i="14"/>
  <c r="O76" i="14"/>
  <c r="K61" i="14"/>
  <c r="L67" i="14"/>
  <c r="L61" i="14"/>
  <c r="M67" i="14"/>
  <c r="M61" i="14"/>
  <c r="N67" i="14"/>
  <c r="N61" i="14"/>
  <c r="O67" i="14"/>
  <c r="O61" i="14"/>
  <c r="O74" i="14"/>
  <c r="O77" i="14"/>
  <c r="O64" i="14"/>
  <c r="N76" i="14"/>
  <c r="N74" i="14"/>
  <c r="N77" i="14"/>
  <c r="N64" i="14"/>
  <c r="M76" i="14"/>
  <c r="M74" i="14"/>
  <c r="M77" i="14"/>
  <c r="M64" i="14"/>
  <c r="L76" i="14"/>
  <c r="L74" i="14"/>
  <c r="L77" i="14"/>
  <c r="L64" i="14"/>
  <c r="K76" i="14"/>
  <c r="K74" i="14"/>
  <c r="K77" i="14"/>
  <c r="K64" i="14"/>
  <c r="K29" i="14"/>
  <c r="L35" i="14"/>
  <c r="L29" i="14"/>
  <c r="M29" i="14"/>
  <c r="N29" i="14"/>
  <c r="O29" i="14"/>
  <c r="O32" i="14"/>
  <c r="O19" i="14"/>
  <c r="O45" i="14"/>
  <c r="N32" i="14"/>
  <c r="N19" i="14"/>
  <c r="N45" i="14"/>
  <c r="M32" i="14"/>
  <c r="M19" i="14"/>
  <c r="M45" i="14"/>
  <c r="L32" i="14"/>
  <c r="L19" i="14"/>
  <c r="L45" i="14"/>
  <c r="K32" i="14"/>
  <c r="K19" i="14"/>
  <c r="K45" i="14"/>
  <c r="O44" i="14"/>
  <c r="N44" i="14"/>
  <c r="M44" i="14"/>
  <c r="L44" i="14"/>
  <c r="K44" i="14"/>
  <c r="O43" i="14"/>
  <c r="N43" i="14"/>
  <c r="M43" i="14"/>
  <c r="L43" i="14"/>
  <c r="K43" i="14"/>
  <c r="O42" i="14"/>
  <c r="N42" i="14"/>
  <c r="M42" i="14"/>
  <c r="L42" i="14"/>
  <c r="K42" i="14"/>
  <c r="H45" i="14"/>
  <c r="G45" i="14"/>
  <c r="F45" i="14"/>
  <c r="E45" i="14"/>
  <c r="D45" i="14"/>
  <c r="C45" i="14"/>
  <c r="H44" i="14"/>
  <c r="G44" i="14"/>
  <c r="F44" i="14"/>
  <c r="E44" i="14"/>
  <c r="D44" i="14"/>
  <c r="C44" i="14"/>
  <c r="H43" i="14"/>
  <c r="G43" i="14"/>
  <c r="F43" i="14"/>
  <c r="E43" i="14"/>
  <c r="D43" i="14"/>
  <c r="C43" i="14"/>
  <c r="H42" i="14"/>
  <c r="G42" i="14"/>
  <c r="F42" i="14"/>
  <c r="E42" i="14"/>
  <c r="D42" i="14"/>
  <c r="C42" i="14"/>
  <c r="B45" i="14"/>
  <c r="B44" i="14"/>
  <c r="B43" i="14"/>
  <c r="B42" i="14"/>
  <c r="F32" i="14"/>
  <c r="E32" i="14"/>
  <c r="F38" i="14"/>
  <c r="G32" i="14"/>
  <c r="G38" i="14"/>
  <c r="H38" i="14"/>
  <c r="H39" i="14"/>
  <c r="D32" i="14"/>
  <c r="E38" i="14"/>
  <c r="G39" i="14"/>
  <c r="C32" i="14"/>
  <c r="D38" i="14"/>
  <c r="F39" i="14"/>
  <c r="B32" i="14"/>
  <c r="C38" i="14"/>
  <c r="E39" i="14"/>
  <c r="G11" i="14"/>
  <c r="H11" i="14"/>
  <c r="H76" i="14"/>
  <c r="H31" i="14"/>
  <c r="H37" i="14"/>
  <c r="H74" i="14"/>
  <c r="H29" i="14"/>
  <c r="H30" i="14"/>
  <c r="H36" i="14"/>
  <c r="H16" i="14"/>
  <c r="H17" i="14"/>
  <c r="H18" i="14"/>
  <c r="H19" i="14"/>
  <c r="S19" i="14"/>
  <c r="E16" i="14"/>
  <c r="E17" i="14"/>
  <c r="E18" i="14"/>
  <c r="E19" i="14"/>
  <c r="F16" i="14"/>
  <c r="F17" i="14"/>
  <c r="F18" i="14"/>
  <c r="F19" i="14"/>
  <c r="G16" i="14"/>
  <c r="G17" i="14"/>
  <c r="G18" i="14"/>
  <c r="G19" i="14"/>
  <c r="R19" i="14"/>
  <c r="B16" i="14"/>
  <c r="B17" i="14"/>
  <c r="B18" i="14"/>
  <c r="B19" i="14"/>
  <c r="C16" i="14"/>
  <c r="C17" i="14"/>
  <c r="C18" i="14"/>
  <c r="C19" i="14"/>
  <c r="D16" i="14"/>
  <c r="D17" i="14"/>
  <c r="D18" i="14"/>
  <c r="D19" i="14"/>
  <c r="Q19" i="14"/>
  <c r="S18" i="14"/>
  <c r="R18" i="14"/>
  <c r="Q18" i="14"/>
  <c r="S17" i="14"/>
  <c r="R17" i="14"/>
  <c r="Q17" i="14"/>
  <c r="S16" i="14"/>
  <c r="R16" i="14"/>
  <c r="Q16" i="14"/>
  <c r="H24" i="14"/>
  <c r="H23" i="14"/>
  <c r="H22" i="14"/>
  <c r="B11" i="14"/>
  <c r="B61" i="14"/>
  <c r="C11" i="14"/>
  <c r="C61" i="14"/>
  <c r="D11" i="14"/>
  <c r="D61" i="14"/>
  <c r="E11" i="14"/>
  <c r="E61" i="14"/>
  <c r="F11" i="14"/>
  <c r="F61" i="14"/>
  <c r="G61" i="14"/>
  <c r="I61" i="14"/>
  <c r="J61" i="14"/>
  <c r="I30" i="14"/>
  <c r="J30" i="14"/>
  <c r="B49" i="14"/>
  <c r="C49" i="14"/>
  <c r="D49" i="14"/>
  <c r="E49" i="14"/>
  <c r="F49" i="14"/>
  <c r="G49" i="14"/>
  <c r="I49" i="14"/>
  <c r="H49" i="14"/>
  <c r="J49" i="14"/>
  <c r="H87" i="14"/>
  <c r="B87" i="14"/>
  <c r="C87" i="14"/>
  <c r="D87" i="14"/>
  <c r="E87" i="14"/>
  <c r="F87" i="14"/>
  <c r="G87" i="14"/>
  <c r="I87" i="14"/>
  <c r="J87" i="14"/>
  <c r="G88" i="14"/>
  <c r="F88" i="14"/>
  <c r="E88" i="14"/>
  <c r="D88" i="14"/>
  <c r="C88" i="14"/>
  <c r="G86" i="14"/>
  <c r="F86" i="14"/>
  <c r="E86" i="14"/>
  <c r="D86" i="14"/>
  <c r="C86" i="14"/>
  <c r="B88" i="14"/>
  <c r="B86" i="14"/>
  <c r="H25" i="14"/>
  <c r="I19" i="14"/>
  <c r="J19" i="14"/>
  <c r="I18" i="14"/>
  <c r="J18" i="14"/>
  <c r="I17" i="14"/>
  <c r="J17" i="14"/>
  <c r="I16" i="14"/>
  <c r="J16" i="14"/>
  <c r="O25" i="14"/>
  <c r="N25" i="14"/>
  <c r="M25" i="14"/>
  <c r="L25" i="14"/>
  <c r="K25" i="14"/>
  <c r="F25" i="14"/>
  <c r="G25" i="14"/>
  <c r="H26" i="14"/>
  <c r="E25" i="14"/>
  <c r="G26" i="14"/>
  <c r="D25" i="14"/>
  <c r="F26" i="14"/>
  <c r="C25" i="14"/>
  <c r="E26" i="14"/>
  <c r="G24" i="14"/>
  <c r="F24" i="14"/>
  <c r="E24" i="14"/>
  <c r="D24" i="14"/>
  <c r="C24" i="14"/>
  <c r="G23" i="14"/>
  <c r="F23" i="14"/>
  <c r="E23" i="14"/>
  <c r="D23" i="14"/>
  <c r="C23" i="14"/>
  <c r="G22" i="14"/>
  <c r="F22" i="14"/>
  <c r="E22" i="14"/>
  <c r="D22" i="14"/>
  <c r="C22" i="14"/>
  <c r="N36" i="14"/>
  <c r="O36" i="14"/>
  <c r="L36" i="14"/>
  <c r="G62" i="14"/>
  <c r="F62" i="14"/>
  <c r="H62" i="14"/>
  <c r="K62" i="14"/>
  <c r="L62" i="14"/>
  <c r="M62" i="14"/>
  <c r="N62" i="14"/>
  <c r="O62" i="14"/>
  <c r="G112" i="14"/>
  <c r="G113" i="14"/>
  <c r="G114" i="14"/>
  <c r="G115" i="14"/>
  <c r="G102" i="14"/>
  <c r="E113" i="14"/>
  <c r="F113" i="14"/>
  <c r="H113" i="14"/>
  <c r="E114" i="14"/>
  <c r="F114" i="14"/>
  <c r="H114" i="14"/>
  <c r="H115" i="14"/>
  <c r="H102" i="14"/>
  <c r="K102" i="14"/>
  <c r="L102" i="14"/>
  <c r="M102" i="14"/>
  <c r="N102" i="14"/>
  <c r="O102" i="14"/>
  <c r="S102" i="14"/>
  <c r="R102" i="14"/>
  <c r="D112" i="14"/>
  <c r="D113" i="14"/>
  <c r="D114" i="14"/>
  <c r="D115" i="14"/>
  <c r="D102" i="14"/>
  <c r="Q102" i="14"/>
  <c r="H101" i="14"/>
  <c r="K101" i="14"/>
  <c r="L101" i="14"/>
  <c r="M101" i="14"/>
  <c r="N101" i="14"/>
  <c r="O101" i="14"/>
  <c r="S101" i="14"/>
  <c r="G101" i="14"/>
  <c r="R101" i="14"/>
  <c r="D101" i="14"/>
  <c r="Q101" i="14"/>
  <c r="G100" i="14"/>
  <c r="H100" i="14"/>
  <c r="K100" i="14"/>
  <c r="L100" i="14"/>
  <c r="M100" i="14"/>
  <c r="N100" i="14"/>
  <c r="O100" i="14"/>
  <c r="S100" i="14"/>
  <c r="R100" i="14"/>
  <c r="D100" i="14"/>
  <c r="Q100" i="14"/>
  <c r="H99" i="14"/>
  <c r="K99" i="14"/>
  <c r="L99" i="14"/>
  <c r="M99" i="14"/>
  <c r="N99" i="14"/>
  <c r="O99" i="14"/>
  <c r="S99" i="14"/>
  <c r="G99" i="14"/>
  <c r="R99" i="14"/>
  <c r="D99" i="14"/>
  <c r="Q99" i="14"/>
  <c r="K11" i="14"/>
  <c r="L11" i="14"/>
  <c r="M11" i="14"/>
  <c r="M112" i="14"/>
  <c r="M124" i="14"/>
  <c r="M132" i="14"/>
  <c r="M113" i="14"/>
  <c r="M75" i="14"/>
  <c r="M125" i="14"/>
  <c r="M133" i="14"/>
  <c r="M114" i="14"/>
  <c r="M126" i="14"/>
  <c r="M134" i="14"/>
  <c r="M135" i="14"/>
  <c r="N11" i="14"/>
  <c r="N112" i="14"/>
  <c r="N124" i="14"/>
  <c r="N132" i="14"/>
  <c r="N113" i="14"/>
  <c r="N75" i="14"/>
  <c r="N125" i="14"/>
  <c r="N133" i="14"/>
  <c r="N114" i="14"/>
  <c r="N126" i="14"/>
  <c r="N134" i="14"/>
  <c r="N135" i="14"/>
  <c r="O11" i="14"/>
  <c r="O112" i="14"/>
  <c r="O124" i="14"/>
  <c r="O132" i="14"/>
  <c r="O113" i="14"/>
  <c r="O75" i="14"/>
  <c r="O125" i="14"/>
  <c r="O133" i="14"/>
  <c r="O114" i="14"/>
  <c r="O126" i="14"/>
  <c r="O134" i="14"/>
  <c r="O135" i="14"/>
  <c r="K112" i="14"/>
  <c r="K124" i="14"/>
  <c r="K132" i="14"/>
  <c r="K113" i="14"/>
  <c r="K75" i="14"/>
  <c r="K125" i="14"/>
  <c r="K133" i="14"/>
  <c r="K114" i="14"/>
  <c r="K126" i="14"/>
  <c r="K134" i="14"/>
  <c r="K135" i="14"/>
  <c r="L112" i="14"/>
  <c r="L124" i="14"/>
  <c r="L132" i="14"/>
  <c r="L113" i="14"/>
  <c r="L75" i="14"/>
  <c r="L125" i="14"/>
  <c r="L133" i="14"/>
  <c r="L114" i="14"/>
  <c r="L126" i="14"/>
  <c r="L134" i="14"/>
  <c r="L135" i="14"/>
  <c r="H124" i="14"/>
  <c r="H132" i="14"/>
  <c r="H75" i="14"/>
  <c r="H125" i="14"/>
  <c r="H133" i="14"/>
  <c r="H126" i="14"/>
  <c r="H134" i="14"/>
  <c r="H135" i="14"/>
  <c r="S135" i="14"/>
  <c r="E112" i="14"/>
  <c r="E74" i="14"/>
  <c r="E124" i="14"/>
  <c r="E132" i="14"/>
  <c r="E62" i="14"/>
  <c r="E75" i="14"/>
  <c r="E125" i="14"/>
  <c r="E133" i="14"/>
  <c r="E63" i="14"/>
  <c r="E76" i="14"/>
  <c r="E126" i="14"/>
  <c r="E134" i="14"/>
  <c r="E135" i="14"/>
  <c r="F112" i="14"/>
  <c r="F74" i="14"/>
  <c r="F124" i="14"/>
  <c r="F132" i="14"/>
  <c r="F75" i="14"/>
  <c r="F125" i="14"/>
  <c r="F133" i="14"/>
  <c r="F63" i="14"/>
  <c r="F76" i="14"/>
  <c r="F126" i="14"/>
  <c r="F134" i="14"/>
  <c r="F135" i="14"/>
  <c r="G74" i="14"/>
  <c r="G124" i="14"/>
  <c r="G132" i="14"/>
  <c r="G75" i="14"/>
  <c r="G125" i="14"/>
  <c r="G133" i="14"/>
  <c r="G63" i="14"/>
  <c r="G76" i="14"/>
  <c r="G126" i="14"/>
  <c r="G134" i="14"/>
  <c r="G135" i="14"/>
  <c r="R135" i="14"/>
  <c r="B112" i="14"/>
  <c r="B74" i="14"/>
  <c r="B124" i="14"/>
  <c r="B132" i="14"/>
  <c r="B113" i="14"/>
  <c r="B75" i="14"/>
  <c r="B125" i="14"/>
  <c r="B133" i="14"/>
  <c r="B114" i="14"/>
  <c r="B76" i="14"/>
  <c r="B126" i="14"/>
  <c r="B134" i="14"/>
  <c r="B135" i="14"/>
  <c r="C112" i="14"/>
  <c r="C74" i="14"/>
  <c r="C124" i="14"/>
  <c r="C132" i="14"/>
  <c r="C113" i="14"/>
  <c r="C62" i="14"/>
  <c r="C75" i="14"/>
  <c r="C125" i="14"/>
  <c r="C133" i="14"/>
  <c r="C114" i="14"/>
  <c r="C63" i="14"/>
  <c r="C76" i="14"/>
  <c r="C126" i="14"/>
  <c r="C134" i="14"/>
  <c r="C135" i="14"/>
  <c r="D74" i="14"/>
  <c r="D124" i="14"/>
  <c r="D132" i="14"/>
  <c r="D62" i="14"/>
  <c r="D75" i="14"/>
  <c r="D125" i="14"/>
  <c r="D133" i="14"/>
  <c r="D63" i="14"/>
  <c r="D76" i="14"/>
  <c r="D126" i="14"/>
  <c r="D134" i="14"/>
  <c r="D135" i="14"/>
  <c r="Q135" i="14"/>
  <c r="S134" i="14"/>
  <c r="R134" i="14"/>
  <c r="Q134" i="14"/>
  <c r="S133" i="14"/>
  <c r="R133" i="14"/>
  <c r="Q133" i="14"/>
  <c r="S132" i="14"/>
  <c r="R132" i="14"/>
  <c r="Q132" i="14"/>
  <c r="M115" i="14"/>
  <c r="N115" i="14"/>
  <c r="O115" i="14"/>
  <c r="K115" i="14"/>
  <c r="L115" i="14"/>
  <c r="S115" i="14"/>
  <c r="E115" i="14"/>
  <c r="F115" i="14"/>
  <c r="R115" i="14"/>
  <c r="B115" i="14"/>
  <c r="C115" i="14"/>
  <c r="Q115" i="14"/>
  <c r="S114" i="14"/>
  <c r="R114" i="14"/>
  <c r="Q114" i="14"/>
  <c r="S113" i="14"/>
  <c r="R113" i="14"/>
  <c r="Q113" i="14"/>
  <c r="S112" i="14"/>
  <c r="R112" i="14"/>
  <c r="Q112" i="14"/>
  <c r="M89" i="14"/>
  <c r="N89" i="14"/>
  <c r="O89" i="14"/>
  <c r="K89" i="14"/>
  <c r="L89" i="14"/>
  <c r="S89" i="14"/>
  <c r="R89" i="14"/>
  <c r="Q89" i="14"/>
  <c r="S88" i="14"/>
  <c r="R88" i="14"/>
  <c r="Q88" i="14"/>
  <c r="S87" i="14"/>
  <c r="R87" i="14"/>
  <c r="Q87" i="14"/>
  <c r="S86" i="14"/>
  <c r="R86" i="14"/>
  <c r="Q86" i="14"/>
  <c r="H77" i="14"/>
  <c r="S77" i="14"/>
  <c r="E77" i="14"/>
  <c r="F77" i="14"/>
  <c r="G77" i="14"/>
  <c r="R77" i="14"/>
  <c r="B77" i="14"/>
  <c r="C77" i="14"/>
  <c r="D77" i="14"/>
  <c r="Q77" i="14"/>
  <c r="S76" i="14"/>
  <c r="R76" i="14"/>
  <c r="Q76" i="14"/>
  <c r="S75" i="14"/>
  <c r="R75" i="14"/>
  <c r="Q75" i="14"/>
  <c r="S74" i="14"/>
  <c r="R74" i="14"/>
  <c r="Q74" i="14"/>
  <c r="G64" i="14"/>
  <c r="H64" i="14"/>
  <c r="S64" i="14"/>
  <c r="R64" i="14"/>
  <c r="D64" i="14"/>
  <c r="Q64" i="14"/>
  <c r="S63" i="14"/>
  <c r="R63" i="14"/>
  <c r="Q63" i="14"/>
  <c r="S62" i="14"/>
  <c r="R62" i="14"/>
  <c r="Q62" i="14"/>
  <c r="S61" i="14"/>
  <c r="R61" i="14"/>
  <c r="Q61" i="14"/>
  <c r="Q49" i="14"/>
  <c r="N35" i="14"/>
  <c r="O35" i="14"/>
  <c r="K31" i="14"/>
  <c r="L37" i="14"/>
  <c r="L31" i="14"/>
  <c r="M31" i="14"/>
  <c r="N37" i="14"/>
  <c r="N31" i="14"/>
  <c r="O37" i="14"/>
  <c r="O31" i="14"/>
  <c r="G51" i="14"/>
  <c r="D51" i="14"/>
  <c r="Q51" i="14"/>
  <c r="O50" i="14"/>
  <c r="L50" i="14"/>
  <c r="S50" i="14"/>
  <c r="G50" i="14"/>
  <c r="R50" i="14"/>
  <c r="D50" i="14"/>
  <c r="Q50" i="14"/>
  <c r="O48" i="14"/>
  <c r="L48" i="14"/>
  <c r="S48" i="14"/>
  <c r="G48" i="14"/>
  <c r="R48" i="14"/>
  <c r="D48" i="14"/>
  <c r="Q48" i="14"/>
  <c r="Q32" i="14"/>
  <c r="Q30" i="14"/>
  <c r="S31" i="14"/>
  <c r="R31" i="14"/>
  <c r="Q31" i="14"/>
  <c r="S29" i="14"/>
  <c r="R29" i="14"/>
  <c r="Q29" i="14"/>
  <c r="S7" i="14"/>
  <c r="R7" i="14"/>
  <c r="Q7" i="14"/>
  <c r="O9" i="14"/>
  <c r="L9" i="14"/>
  <c r="S9" i="14"/>
  <c r="G9" i="14"/>
  <c r="R9" i="14"/>
  <c r="D9" i="14"/>
  <c r="Q9" i="14"/>
  <c r="S11" i="14"/>
  <c r="R11" i="14"/>
  <c r="Q11" i="14"/>
  <c r="S5" i="14"/>
  <c r="R5" i="14"/>
  <c r="Q5" i="14"/>
  <c r="M105" i="14"/>
  <c r="N105" i="14"/>
  <c r="O105" i="14"/>
  <c r="C95" i="14"/>
  <c r="D95" i="14"/>
  <c r="E95" i="14"/>
  <c r="F95" i="14"/>
  <c r="G95" i="14"/>
  <c r="H95" i="14"/>
  <c r="C92" i="14"/>
  <c r="D92" i="14"/>
  <c r="E92" i="14"/>
  <c r="F92" i="14"/>
  <c r="G92" i="14"/>
  <c r="H92" i="14"/>
  <c r="M95" i="14"/>
  <c r="N95" i="14"/>
  <c r="O95" i="14"/>
  <c r="H6" i="14"/>
  <c r="G6" i="14"/>
  <c r="C6" i="14"/>
  <c r="D6" i="14"/>
  <c r="E6" i="14"/>
  <c r="F6" i="14"/>
  <c r="I6" i="14"/>
  <c r="J6" i="14"/>
  <c r="H12" i="14"/>
  <c r="G12" i="14"/>
  <c r="C12" i="14"/>
  <c r="D12" i="14"/>
  <c r="E12" i="14"/>
  <c r="F12" i="14"/>
  <c r="I12" i="14"/>
  <c r="J12" i="14"/>
  <c r="I29" i="14"/>
  <c r="J29" i="14"/>
  <c r="I31" i="14"/>
  <c r="J31" i="14"/>
  <c r="I32" i="14"/>
  <c r="J32" i="14"/>
  <c r="H48" i="14"/>
  <c r="B48" i="14"/>
  <c r="C48" i="14"/>
  <c r="E48" i="14"/>
  <c r="F48" i="14"/>
  <c r="I48" i="14"/>
  <c r="J48" i="14"/>
  <c r="H50" i="14"/>
  <c r="B50" i="14"/>
  <c r="C50" i="14"/>
  <c r="E50" i="14"/>
  <c r="F50" i="14"/>
  <c r="I50" i="14"/>
  <c r="J50" i="14"/>
  <c r="H51" i="14"/>
  <c r="B51" i="14"/>
  <c r="C51" i="14"/>
  <c r="E51" i="14"/>
  <c r="F51" i="14"/>
  <c r="I51" i="14"/>
  <c r="J51" i="14"/>
  <c r="H70" i="14"/>
  <c r="F64" i="14"/>
  <c r="G70" i="14"/>
  <c r="C64" i="14"/>
  <c r="B64" i="14"/>
  <c r="C70" i="14"/>
  <c r="D70" i="14"/>
  <c r="E64" i="14"/>
  <c r="E70" i="14"/>
  <c r="F70" i="14"/>
  <c r="H67" i="14"/>
  <c r="G67" i="14"/>
  <c r="C67" i="14"/>
  <c r="D67" i="14"/>
  <c r="E67" i="14"/>
  <c r="F67" i="14"/>
  <c r="I86" i="14"/>
  <c r="F102" i="14"/>
  <c r="F101" i="14"/>
  <c r="F100" i="14"/>
  <c r="F99" i="14"/>
  <c r="E102" i="14"/>
  <c r="E101" i="14"/>
  <c r="E100" i="14"/>
  <c r="E99" i="14"/>
  <c r="C102" i="14"/>
  <c r="C101" i="14"/>
  <c r="C100" i="14"/>
  <c r="C99" i="14"/>
  <c r="B102" i="14"/>
  <c r="B101" i="14"/>
  <c r="B100" i="14"/>
  <c r="B99" i="14"/>
  <c r="H96" i="14"/>
  <c r="G96" i="14"/>
  <c r="F96" i="14"/>
  <c r="E96" i="14"/>
  <c r="H94" i="14"/>
  <c r="G94" i="14"/>
  <c r="F94" i="14"/>
  <c r="E94" i="14"/>
  <c r="D94" i="14"/>
  <c r="C94" i="14"/>
  <c r="H93" i="14"/>
  <c r="G93" i="14"/>
  <c r="F93" i="14"/>
  <c r="E93" i="14"/>
  <c r="D93" i="14"/>
  <c r="C93" i="14"/>
  <c r="I89" i="14"/>
  <c r="J89" i="14"/>
  <c r="I88" i="14"/>
  <c r="J88" i="14"/>
  <c r="J86" i="14"/>
  <c r="F57" i="14"/>
  <c r="G57" i="14"/>
  <c r="H57" i="14"/>
  <c r="M108" i="14"/>
  <c r="N108" i="14"/>
  <c r="O108" i="14"/>
  <c r="L108" i="14"/>
  <c r="K108" i="14"/>
  <c r="H108" i="14"/>
  <c r="E57" i="14"/>
  <c r="G108" i="14"/>
  <c r="D57" i="14"/>
  <c r="F108" i="14"/>
  <c r="H109" i="14"/>
  <c r="C57" i="14"/>
  <c r="E108" i="14"/>
  <c r="G109" i="14"/>
  <c r="D108" i="14"/>
  <c r="F109" i="14"/>
  <c r="C108" i="14"/>
  <c r="E109" i="14"/>
  <c r="L107" i="14"/>
  <c r="M107" i="14"/>
  <c r="N107" i="14"/>
  <c r="O107" i="14"/>
  <c r="H107" i="14"/>
  <c r="G107" i="14"/>
  <c r="F107" i="14"/>
  <c r="E107" i="14"/>
  <c r="D107" i="14"/>
  <c r="C107" i="14"/>
  <c r="O106" i="14"/>
  <c r="N106" i="14"/>
  <c r="M106" i="14"/>
  <c r="L106" i="14"/>
  <c r="K106" i="14"/>
  <c r="H106" i="14"/>
  <c r="G106" i="14"/>
  <c r="F106" i="14"/>
  <c r="E106" i="14"/>
  <c r="D106" i="14"/>
  <c r="C106" i="14"/>
  <c r="H105" i="14"/>
  <c r="G105" i="14"/>
  <c r="F105" i="14"/>
  <c r="E105" i="14"/>
  <c r="D105" i="14"/>
  <c r="C105" i="14"/>
  <c r="O36" i="10"/>
  <c r="O52" i="10"/>
  <c r="O51" i="10"/>
  <c r="O50" i="10"/>
  <c r="B62" i="14"/>
  <c r="B63" i="14"/>
  <c r="BK26" i="11"/>
  <c r="BJ26" i="11"/>
  <c r="BI26" i="11"/>
  <c r="BH26" i="11"/>
  <c r="BC27" i="11"/>
  <c r="BB27" i="11"/>
  <c r="BA27" i="11"/>
  <c r="AZ27" i="11"/>
  <c r="BC26" i="11"/>
  <c r="BB26" i="11"/>
  <c r="BA26" i="11"/>
  <c r="AZ26" i="11"/>
  <c r="AU27" i="11"/>
  <c r="AT27" i="11"/>
  <c r="AS27" i="11"/>
  <c r="AR27" i="11"/>
  <c r="AU26" i="11"/>
  <c r="AT26" i="11"/>
  <c r="AS26" i="11"/>
  <c r="AR26" i="11"/>
  <c r="AM27" i="11"/>
  <c r="AL27" i="11"/>
  <c r="AK27" i="11"/>
  <c r="AJ27" i="11"/>
  <c r="AM26" i="11"/>
  <c r="AL26" i="11"/>
  <c r="AK26" i="11"/>
  <c r="AJ26" i="11"/>
  <c r="AE27" i="11"/>
  <c r="AD27" i="11"/>
  <c r="AC27" i="11"/>
  <c r="AB27" i="11"/>
  <c r="AE26" i="11"/>
  <c r="AD26" i="11"/>
  <c r="AC26" i="11"/>
  <c r="AB26" i="11"/>
  <c r="W27" i="11"/>
  <c r="V27" i="11"/>
  <c r="U27" i="11"/>
  <c r="T27" i="11"/>
  <c r="W26" i="11"/>
  <c r="V26" i="11"/>
  <c r="U26" i="11"/>
  <c r="T26" i="11"/>
  <c r="O26" i="11"/>
  <c r="N26" i="11"/>
  <c r="M26" i="11"/>
  <c r="L26" i="11"/>
  <c r="O56" i="10"/>
  <c r="M56" i="10"/>
  <c r="N56" i="10"/>
  <c r="N50" i="14"/>
  <c r="M50" i="14"/>
  <c r="K50" i="14"/>
  <c r="N48" i="14"/>
  <c r="O54" i="14"/>
  <c r="M48" i="14"/>
  <c r="N54" i="14"/>
  <c r="M54" i="14"/>
  <c r="K48" i="14"/>
  <c r="L54" i="14"/>
  <c r="K54" i="14"/>
  <c r="L6" i="14"/>
  <c r="M6" i="14"/>
  <c r="O6" i="14"/>
  <c r="O127" i="14"/>
  <c r="N127" i="14"/>
  <c r="M127" i="14"/>
  <c r="L127" i="14"/>
  <c r="K127" i="14"/>
  <c r="G127" i="14"/>
  <c r="F127" i="14"/>
  <c r="L56" i="10"/>
  <c r="E127" i="14"/>
  <c r="K56" i="10"/>
  <c r="D127" i="14"/>
  <c r="J56" i="10"/>
  <c r="C127" i="14"/>
  <c r="B127" i="14"/>
  <c r="H127" i="14"/>
  <c r="O140" i="14"/>
  <c r="O146" i="14"/>
  <c r="N140" i="14"/>
  <c r="N146" i="14"/>
  <c r="M140" i="14"/>
  <c r="M146" i="14"/>
  <c r="L140" i="14"/>
  <c r="L146" i="14"/>
  <c r="K140" i="14"/>
  <c r="K146" i="14"/>
  <c r="H140" i="14"/>
  <c r="H146" i="14"/>
  <c r="G140" i="14"/>
  <c r="G146" i="14"/>
  <c r="F140" i="14"/>
  <c r="F146" i="14"/>
  <c r="E140" i="14"/>
  <c r="E146" i="14"/>
  <c r="D140" i="14"/>
  <c r="D146" i="14"/>
  <c r="C140" i="14"/>
  <c r="C146" i="14"/>
  <c r="O139" i="14"/>
  <c r="O145" i="14"/>
  <c r="N139" i="14"/>
  <c r="N145" i="14"/>
  <c r="M139" i="14"/>
  <c r="M145" i="14"/>
  <c r="L139" i="14"/>
  <c r="L145" i="14"/>
  <c r="K139" i="14"/>
  <c r="K145" i="14"/>
  <c r="H139" i="14"/>
  <c r="H145" i="14"/>
  <c r="G139" i="14"/>
  <c r="G145" i="14"/>
  <c r="F139" i="14"/>
  <c r="F145" i="14"/>
  <c r="E139" i="14"/>
  <c r="E145" i="14"/>
  <c r="D139" i="14"/>
  <c r="D145" i="14"/>
  <c r="C139" i="14"/>
  <c r="C145" i="14"/>
  <c r="O138" i="14"/>
  <c r="O144" i="14"/>
  <c r="N138" i="14"/>
  <c r="N144" i="14"/>
  <c r="M138" i="14"/>
  <c r="M144" i="14"/>
  <c r="L138" i="14"/>
  <c r="L144" i="14"/>
  <c r="K138" i="14"/>
  <c r="K144" i="14"/>
  <c r="H138" i="14"/>
  <c r="H144" i="14"/>
  <c r="G138" i="14"/>
  <c r="G144" i="14"/>
  <c r="F138" i="14"/>
  <c r="F144" i="14"/>
  <c r="E138" i="14"/>
  <c r="E144" i="14"/>
  <c r="D138" i="14"/>
  <c r="D144" i="14"/>
  <c r="C138" i="14"/>
  <c r="C144" i="14"/>
  <c r="O147" i="14"/>
  <c r="N147" i="14"/>
  <c r="M147" i="14"/>
  <c r="L147" i="14"/>
  <c r="K147" i="14"/>
  <c r="H147" i="14"/>
  <c r="G147" i="14"/>
  <c r="F147" i="14"/>
  <c r="E147" i="14"/>
  <c r="D147" i="14"/>
  <c r="C147" i="14"/>
  <c r="O141" i="14"/>
  <c r="N141" i="14"/>
  <c r="M141" i="14"/>
  <c r="L141" i="14"/>
  <c r="K141" i="14"/>
  <c r="H141" i="14"/>
  <c r="G141" i="14"/>
  <c r="F141" i="14"/>
  <c r="E141" i="14"/>
  <c r="D141" i="14"/>
  <c r="C141" i="14"/>
  <c r="H56" i="14"/>
  <c r="H55" i="14"/>
  <c r="H54" i="14"/>
  <c r="G56" i="14"/>
  <c r="G55" i="14"/>
  <c r="G54" i="14"/>
  <c r="F56" i="14"/>
  <c r="F55" i="14"/>
  <c r="F54" i="14"/>
  <c r="E56" i="14"/>
  <c r="E55" i="14"/>
  <c r="E54" i="14"/>
  <c r="I56" i="10"/>
  <c r="D56" i="14"/>
  <c r="D55" i="14"/>
  <c r="D54" i="14"/>
  <c r="C54" i="14"/>
  <c r="C55" i="14"/>
  <c r="C56" i="14"/>
  <c r="O83" i="14"/>
  <c r="N83" i="14"/>
  <c r="M83" i="14"/>
  <c r="L83" i="14"/>
  <c r="K83" i="14"/>
  <c r="H83" i="14"/>
  <c r="O82" i="14"/>
  <c r="N82" i="14"/>
  <c r="M82" i="14"/>
  <c r="L82" i="14"/>
  <c r="K82" i="14"/>
  <c r="H82" i="14"/>
  <c r="O81" i="14"/>
  <c r="N81" i="14"/>
  <c r="M81" i="14"/>
  <c r="L81" i="14"/>
  <c r="K81" i="14"/>
  <c r="H81" i="14"/>
  <c r="O80" i="14"/>
  <c r="N80" i="14"/>
  <c r="M80" i="14"/>
  <c r="L80" i="14"/>
  <c r="K80" i="14"/>
  <c r="H80" i="14"/>
  <c r="O121" i="14"/>
  <c r="N121" i="14"/>
  <c r="M121" i="14"/>
  <c r="L121" i="14"/>
  <c r="K121" i="14"/>
  <c r="H121" i="14"/>
  <c r="O120" i="14"/>
  <c r="N120" i="14"/>
  <c r="M120" i="14"/>
  <c r="L120" i="14"/>
  <c r="K120" i="14"/>
  <c r="H120" i="14"/>
  <c r="O119" i="14"/>
  <c r="N119" i="14"/>
  <c r="M119" i="14"/>
  <c r="L119" i="14"/>
  <c r="K119" i="14"/>
  <c r="H119" i="14"/>
  <c r="O118" i="14"/>
  <c r="N118" i="14"/>
  <c r="M118" i="14"/>
  <c r="L118" i="14"/>
  <c r="K118" i="14"/>
  <c r="H118" i="14"/>
  <c r="G83" i="14"/>
  <c r="F83" i="14"/>
  <c r="E83" i="14"/>
  <c r="D83" i="14"/>
  <c r="C83" i="14"/>
  <c r="G82" i="14"/>
  <c r="F82" i="14"/>
  <c r="E82" i="14"/>
  <c r="D82" i="14"/>
  <c r="C82" i="14"/>
  <c r="G81" i="14"/>
  <c r="F81" i="14"/>
  <c r="E81" i="14"/>
  <c r="D81" i="14"/>
  <c r="C81" i="14"/>
  <c r="G80" i="14"/>
  <c r="F80" i="14"/>
  <c r="E80" i="14"/>
  <c r="D80" i="14"/>
  <c r="C80" i="14"/>
  <c r="G121" i="14"/>
  <c r="F121" i="14"/>
  <c r="E121" i="14"/>
  <c r="D121" i="14"/>
  <c r="C121" i="14"/>
  <c r="G120" i="14"/>
  <c r="F120" i="14"/>
  <c r="E120" i="14"/>
  <c r="D120" i="14"/>
  <c r="C120" i="14"/>
  <c r="G119" i="14"/>
  <c r="F119" i="14"/>
  <c r="E119" i="14"/>
  <c r="D119" i="14"/>
  <c r="C119" i="14"/>
  <c r="G118" i="14"/>
  <c r="F118" i="14"/>
  <c r="E118" i="14"/>
  <c r="D118" i="14"/>
  <c r="C118" i="14"/>
  <c r="AE35" i="10"/>
  <c r="AD35" i="10"/>
  <c r="AC35" i="10"/>
  <c r="AB35" i="10"/>
  <c r="AA35" i="10"/>
  <c r="Z35" i="10"/>
  <c r="AE34" i="10"/>
  <c r="AD34" i="10"/>
  <c r="AC34" i="10"/>
  <c r="AB34" i="10"/>
  <c r="AA34" i="10"/>
  <c r="Z34" i="10"/>
  <c r="AE31" i="10"/>
  <c r="AD31" i="10"/>
  <c r="AC31" i="10"/>
  <c r="AB31" i="10"/>
  <c r="AA31" i="10"/>
  <c r="Z31" i="10"/>
  <c r="AE30" i="10"/>
  <c r="AD30" i="10"/>
  <c r="AC30" i="10"/>
  <c r="AB30" i="10"/>
  <c r="AA30" i="10"/>
  <c r="Z30" i="10"/>
  <c r="AE27" i="10"/>
  <c r="AD27" i="10"/>
  <c r="AC27" i="10"/>
  <c r="AB27" i="10"/>
  <c r="AA27" i="10"/>
  <c r="Z27" i="10"/>
  <c r="AE26" i="10"/>
  <c r="AD26" i="10"/>
  <c r="AC26" i="10"/>
  <c r="AB26" i="10"/>
  <c r="AA26" i="10"/>
  <c r="Z26" i="10"/>
  <c r="AE23" i="10"/>
  <c r="AD23" i="10"/>
  <c r="AC23" i="10"/>
  <c r="AB23" i="10"/>
  <c r="AA23" i="10"/>
  <c r="Z23" i="10"/>
  <c r="AE22" i="10"/>
  <c r="AD22" i="10"/>
  <c r="AC22" i="10"/>
  <c r="AB22" i="10"/>
  <c r="AA22" i="10"/>
  <c r="Z22" i="10"/>
  <c r="AE16" i="10"/>
  <c r="AD16" i="10"/>
  <c r="AC16" i="10"/>
  <c r="AB16" i="10"/>
  <c r="AA16" i="10"/>
  <c r="Z16" i="10"/>
  <c r="AE15" i="10"/>
  <c r="AD15" i="10"/>
  <c r="AC15" i="10"/>
  <c r="AB15" i="10"/>
  <c r="AA15" i="10"/>
  <c r="Z15" i="10"/>
  <c r="AE12" i="10"/>
  <c r="AD12" i="10"/>
  <c r="AC12" i="10"/>
  <c r="AB12" i="10"/>
  <c r="AA12" i="10"/>
  <c r="Z12" i="10"/>
  <c r="AE11" i="10"/>
  <c r="AD11" i="10"/>
  <c r="AC11" i="10"/>
  <c r="AB11" i="10"/>
  <c r="AA11" i="10"/>
  <c r="Z11" i="10"/>
  <c r="AE8" i="10"/>
  <c r="AD8" i="10"/>
  <c r="AC8" i="10"/>
  <c r="AB8" i="10"/>
  <c r="AA8" i="10"/>
  <c r="Z8" i="10"/>
  <c r="AE7" i="10"/>
  <c r="AD7" i="10"/>
  <c r="AC7" i="10"/>
  <c r="AB7" i="10"/>
  <c r="AA7" i="10"/>
  <c r="Z7" i="10"/>
  <c r="AE4" i="10"/>
  <c r="AE3" i="10"/>
  <c r="AD4" i="10"/>
  <c r="AD3" i="10"/>
  <c r="AC4" i="10"/>
  <c r="AC3" i="10"/>
  <c r="AB4" i="10"/>
  <c r="AB3" i="10"/>
  <c r="AA4" i="10"/>
  <c r="AA3" i="10"/>
  <c r="Z4" i="10"/>
  <c r="Z3" i="10"/>
  <c r="G58" i="14"/>
  <c r="F58" i="14"/>
  <c r="E58" i="14"/>
  <c r="G37" i="14"/>
  <c r="F37" i="14"/>
  <c r="E37" i="14"/>
  <c r="D37" i="14"/>
  <c r="C37" i="14"/>
  <c r="G36" i="14"/>
  <c r="F36" i="14"/>
  <c r="E36" i="14"/>
  <c r="D36" i="14"/>
  <c r="C36" i="14"/>
  <c r="G35" i="14"/>
  <c r="F35" i="14"/>
  <c r="E35" i="14"/>
  <c r="D35" i="14"/>
  <c r="C35" i="14"/>
  <c r="K7" i="14"/>
  <c r="L7" i="14"/>
  <c r="M7" i="14"/>
  <c r="N7" i="14"/>
  <c r="O7" i="14"/>
  <c r="K5" i="14"/>
  <c r="L5" i="14"/>
  <c r="M5" i="14"/>
  <c r="N5" i="14"/>
  <c r="O5" i="14"/>
  <c r="N9" i="14"/>
  <c r="O10" i="14"/>
  <c r="M9" i="14"/>
  <c r="N10" i="14"/>
  <c r="M10" i="14"/>
  <c r="K9" i="14"/>
  <c r="L10" i="14"/>
  <c r="H9" i="14"/>
  <c r="K10" i="14"/>
  <c r="F9" i="14"/>
  <c r="E9" i="14"/>
  <c r="C9" i="14"/>
  <c r="B9" i="14"/>
  <c r="H10" i="14"/>
  <c r="G10" i="14"/>
  <c r="F10" i="14"/>
  <c r="E10" i="14"/>
  <c r="D10" i="14"/>
  <c r="C10" i="14"/>
  <c r="O13" i="14"/>
  <c r="N13" i="14"/>
  <c r="M13" i="14"/>
  <c r="L13" i="14"/>
  <c r="K13" i="14"/>
  <c r="G13" i="14"/>
  <c r="F13" i="14"/>
  <c r="E13" i="14"/>
  <c r="D13" i="14"/>
  <c r="C13" i="14"/>
  <c r="H13" i="14"/>
  <c r="H8" i="14"/>
  <c r="G8" i="14"/>
  <c r="F8" i="14"/>
  <c r="E8" i="14"/>
  <c r="D8" i="14"/>
  <c r="C8" i="14"/>
  <c r="H71" i="14"/>
  <c r="M70" i="14"/>
  <c r="N70" i="14"/>
  <c r="O70" i="14"/>
  <c r="L70" i="14"/>
  <c r="K70" i="14"/>
  <c r="G71" i="14"/>
  <c r="F71" i="14"/>
  <c r="E71" i="14"/>
  <c r="O68" i="14"/>
  <c r="N68" i="14"/>
  <c r="M68" i="14"/>
  <c r="L68" i="14"/>
  <c r="K68" i="14"/>
  <c r="H69" i="14"/>
  <c r="G69" i="14"/>
  <c r="F69" i="14"/>
  <c r="E69" i="14"/>
  <c r="D69" i="14"/>
  <c r="C69" i="14"/>
  <c r="H68" i="14"/>
  <c r="G68" i="14"/>
  <c r="F68" i="14"/>
  <c r="E68" i="14"/>
  <c r="D68" i="14"/>
  <c r="C68" i="14"/>
  <c r="J58" i="10"/>
  <c r="K58" i="10"/>
  <c r="L58" i="10"/>
  <c r="M58" i="10"/>
  <c r="N58" i="10"/>
  <c r="I58" i="10"/>
  <c r="G18" i="10"/>
  <c r="F18" i="10"/>
  <c r="E18" i="10"/>
  <c r="D18" i="10"/>
  <c r="C18" i="10"/>
  <c r="B18" i="10"/>
  <c r="N18" i="10"/>
  <c r="M18" i="10"/>
  <c r="L18" i="10"/>
  <c r="K18" i="10"/>
  <c r="J18" i="10"/>
  <c r="I18" i="10"/>
  <c r="AC26" i="13"/>
  <c r="AC25" i="13"/>
  <c r="O58" i="10"/>
  <c r="D27" i="11"/>
  <c r="E27" i="11"/>
  <c r="F27" i="11"/>
  <c r="G27" i="11"/>
  <c r="H27" i="11"/>
  <c r="C27" i="11"/>
  <c r="P32" i="10"/>
  <c r="H32" i="10"/>
  <c r="W32" i="10"/>
  <c r="N32" i="10"/>
  <c r="G32" i="10"/>
  <c r="V32" i="10"/>
  <c r="M32" i="10"/>
  <c r="F32" i="10"/>
  <c r="U32" i="10"/>
  <c r="L32" i="10"/>
  <c r="E32" i="10"/>
  <c r="T32" i="10"/>
  <c r="K32" i="10"/>
  <c r="D32" i="10"/>
  <c r="S32" i="10"/>
  <c r="J32" i="10"/>
  <c r="C32" i="10"/>
  <c r="R32" i="10"/>
  <c r="I32" i="10"/>
  <c r="B32" i="10"/>
  <c r="Q32" i="10"/>
  <c r="P28" i="10"/>
  <c r="H28" i="10"/>
  <c r="W28" i="10"/>
  <c r="N28" i="10"/>
  <c r="G28" i="10"/>
  <c r="V28" i="10"/>
  <c r="M28" i="10"/>
  <c r="F28" i="10"/>
  <c r="U28" i="10"/>
  <c r="L28" i="10"/>
  <c r="E28" i="10"/>
  <c r="T28" i="10"/>
  <c r="K28" i="10"/>
  <c r="D28" i="10"/>
  <c r="S28" i="10"/>
  <c r="J28" i="10"/>
  <c r="C28" i="10"/>
  <c r="R28" i="10"/>
  <c r="I28" i="10"/>
  <c r="B28" i="10"/>
  <c r="Q28" i="10"/>
  <c r="Q24" i="10"/>
  <c r="R24" i="10"/>
  <c r="S24" i="10"/>
  <c r="T24" i="10"/>
  <c r="U24" i="10"/>
  <c r="V24" i="10"/>
  <c r="W24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P24" i="10"/>
  <c r="B24" i="10"/>
  <c r="Q13" i="10"/>
  <c r="R13" i="10"/>
  <c r="S13" i="10"/>
  <c r="T13" i="10"/>
  <c r="U13" i="10"/>
  <c r="V13" i="10"/>
  <c r="W13" i="10"/>
  <c r="I9" i="10"/>
  <c r="Q9" i="10"/>
  <c r="J9" i="10"/>
  <c r="C9" i="10"/>
  <c r="R9" i="10"/>
  <c r="K9" i="10"/>
  <c r="D9" i="10"/>
  <c r="S9" i="10"/>
  <c r="L9" i="10"/>
  <c r="E9" i="10"/>
  <c r="T9" i="10"/>
  <c r="M9" i="10"/>
  <c r="F9" i="10"/>
  <c r="U9" i="10"/>
  <c r="N9" i="10"/>
  <c r="G9" i="10"/>
  <c r="V9" i="10"/>
  <c r="P9" i="10"/>
  <c r="H9" i="10"/>
  <c r="W9" i="10"/>
  <c r="I5" i="10"/>
  <c r="Q5" i="10"/>
  <c r="J5" i="10"/>
  <c r="C5" i="10"/>
  <c r="R5" i="10"/>
  <c r="K5" i="10"/>
  <c r="D5" i="10"/>
  <c r="S5" i="10"/>
  <c r="L5" i="10"/>
  <c r="E5" i="10"/>
  <c r="T5" i="10"/>
  <c r="M5" i="10"/>
  <c r="F5" i="10"/>
  <c r="U5" i="10"/>
  <c r="N5" i="10"/>
  <c r="G5" i="10"/>
  <c r="V5" i="10"/>
  <c r="P5" i="10"/>
  <c r="H5" i="10"/>
  <c r="W5" i="10"/>
  <c r="P13" i="10"/>
  <c r="C13" i="10"/>
  <c r="D13" i="10"/>
  <c r="E13" i="10"/>
  <c r="F13" i="10"/>
  <c r="G13" i="10"/>
  <c r="H13" i="10"/>
  <c r="I13" i="10"/>
  <c r="J13" i="10"/>
  <c r="K13" i="10"/>
  <c r="L13" i="10"/>
  <c r="M13" i="10"/>
  <c r="N13" i="10"/>
  <c r="B13" i="10"/>
  <c r="B9" i="10"/>
  <c r="B5" i="10"/>
  <c r="D3" i="13"/>
  <c r="E3" i="13"/>
  <c r="F3" i="13"/>
  <c r="G3" i="13"/>
  <c r="H3" i="13"/>
  <c r="I3" i="13"/>
  <c r="J3" i="13"/>
  <c r="K3" i="13"/>
  <c r="L3" i="13"/>
  <c r="M3" i="13"/>
  <c r="O3" i="13"/>
  <c r="P3" i="13"/>
  <c r="X3" i="13"/>
  <c r="D4" i="13"/>
  <c r="E4" i="13"/>
  <c r="F4" i="13"/>
  <c r="G4" i="13"/>
  <c r="H4" i="13"/>
  <c r="I4" i="13"/>
  <c r="J4" i="13"/>
  <c r="K4" i="13"/>
  <c r="L4" i="13"/>
  <c r="M4" i="13"/>
  <c r="O4" i="13"/>
  <c r="P4" i="13"/>
  <c r="X4" i="13"/>
  <c r="D5" i="13"/>
  <c r="E5" i="13"/>
  <c r="F5" i="13"/>
  <c r="G5" i="13"/>
  <c r="H5" i="13"/>
  <c r="I5" i="13"/>
  <c r="J5" i="13"/>
  <c r="K5" i="13"/>
  <c r="L5" i="13"/>
  <c r="M5" i="13"/>
  <c r="O5" i="13"/>
  <c r="P5" i="13"/>
  <c r="X5" i="13"/>
  <c r="B6" i="13"/>
  <c r="C6" i="13"/>
  <c r="D6" i="13"/>
  <c r="E6" i="13"/>
  <c r="F6" i="13"/>
  <c r="G6" i="13"/>
  <c r="H6" i="13"/>
  <c r="I6" i="13"/>
  <c r="J6" i="13"/>
  <c r="K6" i="13"/>
  <c r="L6" i="13"/>
  <c r="M6" i="13"/>
  <c r="N6" i="13"/>
  <c r="O6" i="13"/>
  <c r="P6" i="13"/>
  <c r="S6" i="13"/>
  <c r="T6" i="13"/>
  <c r="U6" i="13"/>
  <c r="V6" i="13"/>
  <c r="W6" i="13"/>
  <c r="X6" i="13"/>
  <c r="I7" i="13"/>
  <c r="J7" i="13"/>
  <c r="B10" i="13"/>
  <c r="C10" i="13"/>
  <c r="K7" i="13"/>
  <c r="L7" i="13"/>
  <c r="M7" i="13"/>
  <c r="O7" i="13"/>
  <c r="P7" i="13"/>
  <c r="X7" i="13"/>
  <c r="I8" i="13"/>
  <c r="J8" i="13"/>
  <c r="K8" i="13"/>
  <c r="L8" i="13"/>
  <c r="M8" i="13"/>
  <c r="O8" i="13"/>
  <c r="P8" i="13"/>
  <c r="I9" i="13"/>
  <c r="J9" i="13"/>
  <c r="K9" i="13"/>
  <c r="L9" i="13"/>
  <c r="M9" i="13"/>
  <c r="O9" i="13"/>
  <c r="P9" i="13"/>
  <c r="S9" i="13"/>
  <c r="T9" i="13"/>
  <c r="U9" i="13"/>
  <c r="V9" i="13"/>
  <c r="W9" i="13"/>
  <c r="X9" i="13"/>
  <c r="D10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B11" i="13"/>
  <c r="C11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D23" i="13"/>
  <c r="E23" i="13"/>
  <c r="F23" i="13"/>
  <c r="G23" i="13"/>
  <c r="H23" i="13"/>
  <c r="I23" i="13"/>
  <c r="J23" i="13"/>
  <c r="L23" i="13"/>
  <c r="M23" i="13"/>
  <c r="O23" i="13"/>
  <c r="P23" i="13"/>
  <c r="D24" i="13"/>
  <c r="E24" i="13"/>
  <c r="F24" i="13"/>
  <c r="G24" i="13"/>
  <c r="H24" i="13"/>
  <c r="I24" i="13"/>
  <c r="J24" i="13"/>
  <c r="L24" i="13"/>
  <c r="M24" i="13"/>
  <c r="O24" i="13"/>
  <c r="P24" i="13"/>
  <c r="D25" i="13"/>
  <c r="E25" i="13"/>
  <c r="F25" i="13"/>
  <c r="G25" i="13"/>
  <c r="H25" i="13"/>
  <c r="I25" i="13"/>
  <c r="J25" i="13"/>
  <c r="L25" i="13"/>
  <c r="O25" i="13"/>
  <c r="D26" i="13"/>
  <c r="E26" i="13"/>
  <c r="F26" i="13"/>
  <c r="G26" i="13"/>
  <c r="H26" i="13"/>
  <c r="I26" i="13"/>
  <c r="J26" i="13"/>
  <c r="L26" i="13"/>
  <c r="M26" i="13"/>
  <c r="O26" i="13"/>
  <c r="P26" i="13"/>
  <c r="D27" i="13"/>
  <c r="E27" i="13"/>
  <c r="F27" i="13"/>
  <c r="G27" i="13"/>
  <c r="H27" i="13"/>
  <c r="I27" i="13"/>
  <c r="J27" i="13"/>
  <c r="L27" i="13"/>
  <c r="M27" i="13"/>
  <c r="O27" i="13"/>
  <c r="P27" i="13"/>
  <c r="D28" i="13"/>
  <c r="E28" i="13"/>
  <c r="F28" i="13"/>
  <c r="G28" i="13"/>
  <c r="H28" i="13"/>
  <c r="I28" i="13"/>
  <c r="J28" i="13"/>
  <c r="L28" i="13"/>
  <c r="M28" i="13"/>
  <c r="O28" i="13"/>
  <c r="P28" i="13"/>
  <c r="B29" i="13"/>
  <c r="C29" i="13"/>
  <c r="D29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L128" i="13"/>
  <c r="R128" i="13"/>
  <c r="L129" i="13"/>
  <c r="R129" i="13"/>
  <c r="B130" i="13"/>
  <c r="C130" i="13"/>
  <c r="D130" i="13"/>
  <c r="E130" i="13"/>
  <c r="N134" i="13"/>
  <c r="O134" i="13"/>
  <c r="P134" i="13"/>
  <c r="Q134" i="13"/>
  <c r="R134" i="13"/>
  <c r="S134" i="13"/>
  <c r="N135" i="13"/>
  <c r="O135" i="13"/>
  <c r="P135" i="13"/>
  <c r="Q135" i="13"/>
  <c r="R135" i="13"/>
  <c r="S135" i="13"/>
  <c r="N136" i="13"/>
  <c r="O136" i="13"/>
  <c r="P136" i="13"/>
  <c r="Q136" i="13"/>
  <c r="R136" i="13"/>
  <c r="S136" i="13"/>
  <c r="N137" i="13"/>
  <c r="O137" i="13"/>
  <c r="P137" i="13"/>
  <c r="Q137" i="13"/>
  <c r="R137" i="13"/>
  <c r="S137" i="13"/>
  <c r="N138" i="13"/>
  <c r="O138" i="13"/>
  <c r="P138" i="13"/>
  <c r="Q138" i="13"/>
  <c r="R138" i="13"/>
  <c r="S138" i="13"/>
  <c r="N139" i="13"/>
  <c r="O139" i="13"/>
  <c r="P139" i="13"/>
  <c r="Q139" i="13"/>
  <c r="R139" i="13"/>
  <c r="S139" i="13"/>
  <c r="N140" i="13"/>
  <c r="O140" i="13"/>
  <c r="P140" i="13"/>
  <c r="Q140" i="13"/>
  <c r="R140" i="13"/>
  <c r="S140" i="13"/>
  <c r="N141" i="13"/>
  <c r="O141" i="13"/>
  <c r="P141" i="13"/>
  <c r="Q141" i="13"/>
  <c r="R141" i="13"/>
  <c r="S141" i="13"/>
  <c r="N142" i="13"/>
  <c r="O142" i="13"/>
  <c r="P142" i="13"/>
  <c r="Q142" i="13"/>
  <c r="C66" i="10"/>
  <c r="B66" i="10"/>
  <c r="D4" i="11"/>
  <c r="D5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C4" i="11"/>
  <c r="C5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D26" i="11"/>
  <c r="K57" i="10"/>
  <c r="E4" i="11"/>
  <c r="E5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6" i="11"/>
  <c r="L57" i="10"/>
  <c r="F4" i="11"/>
  <c r="F5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6" i="11"/>
  <c r="M57" i="10"/>
  <c r="G4" i="11"/>
  <c r="G5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6" i="11"/>
  <c r="N57" i="10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6" i="11"/>
  <c r="O57" i="10"/>
  <c r="B4" i="11"/>
  <c r="B5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C26" i="11"/>
  <c r="J57" i="10"/>
  <c r="F4" i="12" a="1"/>
  <c r="F4" i="12"/>
  <c r="K4" i="12" a="1"/>
  <c r="K4" i="12"/>
  <c r="L4" i="12" a="1"/>
  <c r="L4" i="12"/>
  <c r="M4" i="12" a="1"/>
  <c r="M4" i="12"/>
  <c r="R4" i="12"/>
  <c r="S4" i="12" a="1"/>
  <c r="S4" i="12"/>
  <c r="T4" i="12" a="1"/>
  <c r="T4" i="12"/>
  <c r="Y4" i="12" a="1"/>
  <c r="Y4" i="12"/>
  <c r="Z4" i="12" a="1"/>
  <c r="Z4" i="12"/>
  <c r="AA4" i="12" a="1"/>
  <c r="AA4" i="12"/>
  <c r="AM4" i="12" a="1"/>
  <c r="AM4" i="12"/>
  <c r="AN4" i="12" a="1"/>
  <c r="AN4" i="12"/>
  <c r="AO4" i="12" a="1"/>
  <c r="AO4" i="12"/>
  <c r="F5" i="12" a="1"/>
  <c r="F5" i="12"/>
  <c r="K5" i="12" a="1"/>
  <c r="K5" i="12"/>
  <c r="L5" i="12" a="1"/>
  <c r="L5" i="12"/>
  <c r="M5" i="12" a="1"/>
  <c r="M5" i="12"/>
  <c r="Y5" i="12" a="1"/>
  <c r="Y5" i="12"/>
  <c r="Z5" i="12" a="1"/>
  <c r="Z5" i="12"/>
  <c r="AA5" i="12" a="1"/>
  <c r="AA5" i="12"/>
  <c r="AF5" i="12" a="1"/>
  <c r="AF5" i="12"/>
  <c r="AG5" i="12" a="1"/>
  <c r="AG5" i="12"/>
  <c r="AH5" i="12" a="1"/>
  <c r="AH5" i="12"/>
  <c r="AM5" i="12" a="1"/>
  <c r="AM5" i="12"/>
  <c r="AN5" i="12" a="1"/>
  <c r="AN5" i="12"/>
  <c r="AO5" i="12" a="1"/>
  <c r="AO5" i="12"/>
  <c r="F6" i="12" a="1"/>
  <c r="F6" i="12"/>
  <c r="K6" i="12" a="1"/>
  <c r="K6" i="12"/>
  <c r="L6" i="12" a="1"/>
  <c r="L6" i="12"/>
  <c r="M6" i="12" a="1"/>
  <c r="M6" i="12"/>
  <c r="R6" i="12"/>
  <c r="S6" i="12" a="1"/>
  <c r="S6" i="12"/>
  <c r="T6" i="12" a="1"/>
  <c r="T6" i="12"/>
  <c r="Y6" i="12" a="1"/>
  <c r="Y6" i="12"/>
  <c r="Z6" i="12" a="1"/>
  <c r="Z6" i="12"/>
  <c r="AA6" i="12" a="1"/>
  <c r="AA6" i="12"/>
  <c r="AM6" i="12" a="1"/>
  <c r="AM6" i="12"/>
  <c r="AN6" i="12" a="1"/>
  <c r="AN6" i="12"/>
  <c r="AO6" i="12" a="1"/>
  <c r="AO6" i="12"/>
  <c r="K7" i="12" a="1"/>
  <c r="K7" i="12"/>
  <c r="L7" i="12" a="1"/>
  <c r="L7" i="12"/>
  <c r="M7" i="12" a="1"/>
  <c r="M7" i="12"/>
  <c r="Y7" i="12" a="1"/>
  <c r="Y7" i="12"/>
  <c r="Z7" i="12" a="1"/>
  <c r="Z7" i="12"/>
  <c r="AA7" i="12" a="1"/>
  <c r="AA7" i="12"/>
  <c r="AM7" i="12" a="1"/>
  <c r="AM7" i="12"/>
  <c r="AN7" i="12" a="1"/>
  <c r="AN7" i="12"/>
  <c r="AO7" i="12" a="1"/>
  <c r="AO7" i="12"/>
  <c r="F8" i="12" a="1"/>
  <c r="F8" i="12"/>
  <c r="K8" i="12" a="1"/>
  <c r="K8" i="12"/>
  <c r="L8" i="12" a="1"/>
  <c r="L8" i="12"/>
  <c r="M8" i="12" a="1"/>
  <c r="M8" i="12"/>
  <c r="R8" i="12"/>
  <c r="S8" i="12" a="1"/>
  <c r="S8" i="12"/>
  <c r="T8" i="12" a="1"/>
  <c r="T8" i="12"/>
  <c r="Y8" i="12" a="1"/>
  <c r="Y8" i="12"/>
  <c r="Z8" i="12" a="1"/>
  <c r="Z8" i="12"/>
  <c r="AA8" i="12" a="1"/>
  <c r="AA8" i="12"/>
  <c r="F9" i="12" a="1"/>
  <c r="F9" i="12"/>
  <c r="K9" i="12" a="1"/>
  <c r="K9" i="12"/>
  <c r="L9" i="12" a="1"/>
  <c r="L9" i="12"/>
  <c r="M9" i="12" a="1"/>
  <c r="M9" i="12"/>
  <c r="R9" i="12"/>
  <c r="S9" i="12" a="1"/>
  <c r="S9" i="12"/>
  <c r="T9" i="12" a="1"/>
  <c r="T9" i="12"/>
  <c r="Y9" i="12" a="1"/>
  <c r="Y9" i="12"/>
  <c r="Z9" i="12" a="1"/>
  <c r="Z9" i="12"/>
  <c r="AA9" i="12" a="1"/>
  <c r="AA9" i="12"/>
  <c r="AH9" i="12" a="1"/>
  <c r="AH9" i="12"/>
  <c r="AM9" i="12" a="1"/>
  <c r="AM9" i="12"/>
  <c r="AN9" i="12" a="1"/>
  <c r="AN9" i="12"/>
  <c r="AO9" i="12" a="1"/>
  <c r="AO9" i="12"/>
  <c r="BA9" i="12" a="1"/>
  <c r="BA9" i="12"/>
  <c r="BB9" i="12" a="1"/>
  <c r="BB9" i="12"/>
  <c r="BC9" i="12" a="1"/>
  <c r="BC9" i="12"/>
  <c r="F10" i="12" a="1"/>
  <c r="F10" i="12"/>
  <c r="K10" i="12" a="1"/>
  <c r="K10" i="12"/>
  <c r="L10" i="12" a="1"/>
  <c r="L10" i="12"/>
  <c r="M10" i="12" a="1"/>
  <c r="M10" i="12"/>
  <c r="R10" i="12"/>
  <c r="S10" i="12" a="1"/>
  <c r="S10" i="12"/>
  <c r="T10" i="12" a="1"/>
  <c r="T10" i="12"/>
  <c r="Y10" i="12" a="1"/>
  <c r="Y10" i="12"/>
  <c r="Z10" i="12" a="1"/>
  <c r="Z10" i="12"/>
  <c r="AA10" i="12" a="1"/>
  <c r="AA10" i="12"/>
  <c r="AF10" i="12" a="1"/>
  <c r="AF10" i="12"/>
  <c r="AG10" i="12" a="1"/>
  <c r="AG10" i="12"/>
  <c r="AH10" i="12" a="1"/>
  <c r="AH10" i="12"/>
  <c r="AM10" i="12" a="1"/>
  <c r="AM10" i="12"/>
  <c r="AN10" i="12" a="1"/>
  <c r="AN10" i="12"/>
  <c r="AO10" i="12" a="1"/>
  <c r="AO10" i="12"/>
  <c r="F11" i="12" a="1"/>
  <c r="F11" i="12"/>
  <c r="K11" i="12" a="1"/>
  <c r="K11" i="12"/>
  <c r="L11" i="12" a="1"/>
  <c r="L11" i="12"/>
  <c r="M11" i="12" a="1"/>
  <c r="M11" i="12"/>
  <c r="R11" i="12"/>
  <c r="S11" i="12" a="1"/>
  <c r="S11" i="12"/>
  <c r="T11" i="12" a="1"/>
  <c r="T11" i="12"/>
  <c r="Y11" i="12" a="1"/>
  <c r="Y11" i="12"/>
  <c r="Z11" i="12" a="1"/>
  <c r="Z11" i="12"/>
  <c r="AA11" i="12" a="1"/>
  <c r="AA11" i="12"/>
  <c r="AF11" i="12" a="1"/>
  <c r="AF11" i="12"/>
  <c r="AG11" i="12" a="1"/>
  <c r="AG11" i="12"/>
  <c r="AH11" i="12" a="1"/>
  <c r="AH11" i="12"/>
  <c r="AM11" i="12" a="1"/>
  <c r="AM11" i="12"/>
  <c r="AN11" i="12" a="1"/>
  <c r="AN11" i="12"/>
  <c r="AO11" i="12" a="1"/>
  <c r="AO11" i="12"/>
  <c r="BA11" i="12" a="1"/>
  <c r="BA11" i="12"/>
  <c r="BB11" i="12" a="1"/>
  <c r="BB11" i="12"/>
  <c r="BC11" i="12" a="1"/>
  <c r="BC11" i="12"/>
  <c r="F12" i="12" a="1"/>
  <c r="F12" i="12"/>
  <c r="K12" i="12" a="1"/>
  <c r="K12" i="12"/>
  <c r="L12" i="12" a="1"/>
  <c r="L12" i="12"/>
  <c r="M12" i="12" a="1"/>
  <c r="M12" i="12"/>
  <c r="R12" i="12"/>
  <c r="S12" i="12" a="1"/>
  <c r="S12" i="12"/>
  <c r="T12" i="12" a="1"/>
  <c r="T12" i="12"/>
  <c r="Y12" i="12" a="1"/>
  <c r="Y12" i="12"/>
  <c r="Z12" i="12" a="1"/>
  <c r="Z12" i="12"/>
  <c r="AA12" i="12" a="1"/>
  <c r="AA12" i="12"/>
  <c r="AF12" i="12" a="1"/>
  <c r="AF12" i="12"/>
  <c r="AG12" i="12" a="1"/>
  <c r="AG12" i="12"/>
  <c r="AH12" i="12" a="1"/>
  <c r="AH12" i="12"/>
  <c r="AM12" i="12" a="1"/>
  <c r="AM12" i="12"/>
  <c r="AN12" i="12" a="1"/>
  <c r="AN12" i="12"/>
  <c r="AO12" i="12" a="1"/>
  <c r="AO12" i="12"/>
  <c r="F13" i="12" a="1"/>
  <c r="F13" i="12"/>
  <c r="K13" i="12" a="1"/>
  <c r="K13" i="12"/>
  <c r="L13" i="12" a="1"/>
  <c r="L13" i="12"/>
  <c r="M13" i="12" a="1"/>
  <c r="M13" i="12"/>
  <c r="R13" i="12"/>
  <c r="S13" i="12" a="1"/>
  <c r="S13" i="12"/>
  <c r="T13" i="12" a="1"/>
  <c r="T13" i="12"/>
  <c r="Y13" i="12" a="1"/>
  <c r="Y13" i="12"/>
  <c r="Z13" i="12" a="1"/>
  <c r="Z13" i="12"/>
  <c r="AA13" i="12" a="1"/>
  <c r="AA13" i="12"/>
  <c r="AF13" i="12" a="1"/>
  <c r="AF13" i="12"/>
  <c r="AG13" i="12" a="1"/>
  <c r="AG13" i="12"/>
  <c r="AH13" i="12" a="1"/>
  <c r="AH13" i="12"/>
  <c r="AM13" i="12" a="1"/>
  <c r="AM13" i="12"/>
  <c r="AN13" i="12" a="1"/>
  <c r="AN13" i="12"/>
  <c r="AO13" i="12" a="1"/>
  <c r="AO13" i="12"/>
  <c r="F14" i="12" a="1"/>
  <c r="F14" i="12"/>
  <c r="K14" i="12" a="1"/>
  <c r="K14" i="12"/>
  <c r="L14" i="12" a="1"/>
  <c r="L14" i="12"/>
  <c r="M14" i="12" a="1"/>
  <c r="M14" i="12"/>
  <c r="R14" i="12"/>
  <c r="S14" i="12" a="1"/>
  <c r="S14" i="12"/>
  <c r="T14" i="12" a="1"/>
  <c r="T14" i="12"/>
  <c r="Y14" i="12" a="1"/>
  <c r="Y14" i="12"/>
  <c r="Z14" i="12" a="1"/>
  <c r="Z14" i="12"/>
  <c r="AA14" i="12" a="1"/>
  <c r="AA14" i="12"/>
  <c r="AF14" i="12" a="1"/>
  <c r="AF14" i="12"/>
  <c r="AG14" i="12" a="1"/>
  <c r="AG14" i="12"/>
  <c r="AH14" i="12" a="1"/>
  <c r="AH14" i="12"/>
  <c r="AM14" i="12" a="1"/>
  <c r="AM14" i="12"/>
  <c r="AN14" i="12" a="1"/>
  <c r="AN14" i="12"/>
  <c r="AO14" i="12" a="1"/>
  <c r="AO14" i="12"/>
  <c r="F15" i="12" a="1"/>
  <c r="F15" i="12"/>
  <c r="K15" i="12" a="1"/>
  <c r="K15" i="12"/>
  <c r="L15" i="12" a="1"/>
  <c r="L15" i="12"/>
  <c r="M15" i="12" a="1"/>
  <c r="M15" i="12"/>
  <c r="R15" i="12"/>
  <c r="S15" i="12" a="1"/>
  <c r="S15" i="12"/>
  <c r="T15" i="12" a="1"/>
  <c r="T15" i="12"/>
  <c r="Y15" i="12" a="1"/>
  <c r="Y15" i="12"/>
  <c r="Z15" i="12" a="1"/>
  <c r="Z15" i="12"/>
  <c r="AA15" i="12" a="1"/>
  <c r="AA15" i="12"/>
  <c r="AF15" i="12" a="1"/>
  <c r="AF15" i="12"/>
  <c r="AG15" i="12" a="1"/>
  <c r="AG15" i="12"/>
  <c r="AH15" i="12" a="1"/>
  <c r="AH15" i="12"/>
  <c r="AM15" i="12" a="1"/>
  <c r="AM15" i="12"/>
  <c r="AN15" i="12" a="1"/>
  <c r="AN15" i="12"/>
  <c r="AO15" i="12" a="1"/>
  <c r="AO15" i="12"/>
  <c r="BA15" i="12" a="1"/>
  <c r="BA15" i="12"/>
  <c r="BB15" i="12" a="1"/>
  <c r="BB15" i="12"/>
  <c r="BC15" i="12" a="1"/>
  <c r="BC15" i="12"/>
  <c r="F16" i="12" a="1"/>
  <c r="F16" i="12"/>
  <c r="K16" i="12" a="1"/>
  <c r="K16" i="12"/>
  <c r="L16" i="12" a="1"/>
  <c r="L16" i="12"/>
  <c r="M16" i="12" a="1"/>
  <c r="M16" i="12"/>
  <c r="R16" i="12"/>
  <c r="S16" i="12" a="1"/>
  <c r="S16" i="12"/>
  <c r="T16" i="12" a="1"/>
  <c r="T16" i="12"/>
  <c r="Y16" i="12" a="1"/>
  <c r="Y16" i="12"/>
  <c r="Z16" i="12" a="1"/>
  <c r="Z16" i="12"/>
  <c r="AA16" i="12" a="1"/>
  <c r="AA16" i="12"/>
  <c r="AF16" i="12" a="1"/>
  <c r="AF16" i="12"/>
  <c r="AG16" i="12" a="1"/>
  <c r="AG16" i="12"/>
  <c r="AH16" i="12" a="1"/>
  <c r="AH16" i="12"/>
  <c r="AM16" i="12" a="1"/>
  <c r="AM16" i="12"/>
  <c r="AN16" i="12" a="1"/>
  <c r="AN16" i="12"/>
  <c r="AO16" i="12" a="1"/>
  <c r="AO16" i="12"/>
  <c r="F17" i="12" a="1"/>
  <c r="F17" i="12"/>
  <c r="K17" i="12" a="1"/>
  <c r="K17" i="12"/>
  <c r="L17" i="12" a="1"/>
  <c r="L17" i="12"/>
  <c r="M17" i="12" a="1"/>
  <c r="M17" i="12"/>
  <c r="R17" i="12"/>
  <c r="S17" i="12" a="1"/>
  <c r="S17" i="12"/>
  <c r="T17" i="12" a="1"/>
  <c r="T17" i="12"/>
  <c r="Y17" i="12" a="1"/>
  <c r="Y17" i="12"/>
  <c r="Z17" i="12" a="1"/>
  <c r="Z17" i="12"/>
  <c r="AA17" i="12" a="1"/>
  <c r="AA17" i="12"/>
  <c r="AF17" i="12" a="1"/>
  <c r="AF17" i="12"/>
  <c r="AG17" i="12" a="1"/>
  <c r="AG17" i="12"/>
  <c r="AH17" i="12" a="1"/>
  <c r="AH17" i="12"/>
  <c r="AM17" i="12" a="1"/>
  <c r="AM17" i="12"/>
  <c r="AN17" i="12" a="1"/>
  <c r="AN17" i="12"/>
  <c r="AO17" i="12" a="1"/>
  <c r="AO17" i="12"/>
  <c r="F18" i="12" a="1"/>
  <c r="F18" i="12"/>
  <c r="K18" i="12" a="1"/>
  <c r="K18" i="12"/>
  <c r="L18" i="12" a="1"/>
  <c r="L18" i="12"/>
  <c r="M18" i="12" a="1"/>
  <c r="M18" i="12"/>
  <c r="R18" i="12"/>
  <c r="S18" i="12" a="1"/>
  <c r="S18" i="12"/>
  <c r="T18" i="12" a="1"/>
  <c r="T18" i="12"/>
  <c r="Y18" i="12" a="1"/>
  <c r="Y18" i="12"/>
  <c r="Z18" i="12" a="1"/>
  <c r="Z18" i="12"/>
  <c r="AA18" i="12" a="1"/>
  <c r="AA18" i="12"/>
  <c r="AF18" i="12" a="1"/>
  <c r="AF18" i="12"/>
  <c r="AG18" i="12" a="1"/>
  <c r="AG18" i="12"/>
  <c r="AH18" i="12" a="1"/>
  <c r="AH18" i="12"/>
  <c r="AM18" i="12" a="1"/>
  <c r="AM18" i="12"/>
  <c r="AN18" i="12" a="1"/>
  <c r="AN18" i="12"/>
  <c r="AO18" i="12" a="1"/>
  <c r="AO18" i="12"/>
  <c r="BA18" i="12" a="1"/>
  <c r="BA18" i="12"/>
  <c r="BB18" i="12" a="1"/>
  <c r="BB18" i="12"/>
  <c r="BC18" i="12" a="1"/>
  <c r="BC18" i="12"/>
  <c r="F19" i="12" a="1"/>
  <c r="F19" i="12"/>
  <c r="K19" i="12" a="1"/>
  <c r="K19" i="12"/>
  <c r="L19" i="12" a="1"/>
  <c r="L19" i="12"/>
  <c r="M19" i="12" a="1"/>
  <c r="M19" i="12"/>
  <c r="R19" i="12"/>
  <c r="S19" i="12" a="1"/>
  <c r="S19" i="12"/>
  <c r="T19" i="12" a="1"/>
  <c r="T19" i="12"/>
  <c r="Y19" i="12" a="1"/>
  <c r="Y19" i="12"/>
  <c r="Z19" i="12" a="1"/>
  <c r="Z19" i="12"/>
  <c r="AA19" i="12" a="1"/>
  <c r="AA19" i="12"/>
  <c r="AF19" i="12" a="1"/>
  <c r="AF19" i="12"/>
  <c r="AG19" i="12" a="1"/>
  <c r="AG19" i="12"/>
  <c r="AH19" i="12" a="1"/>
  <c r="AH19" i="12"/>
  <c r="AM19" i="12" a="1"/>
  <c r="AM19" i="12"/>
  <c r="AN19" i="12" a="1"/>
  <c r="AN19" i="12"/>
  <c r="AO19" i="12" a="1"/>
  <c r="AO19" i="12"/>
  <c r="F20" i="12" a="1"/>
  <c r="F20" i="12"/>
  <c r="K20" i="12" a="1"/>
  <c r="K20" i="12"/>
  <c r="L20" i="12" a="1"/>
  <c r="L20" i="12"/>
  <c r="M20" i="12" a="1"/>
  <c r="M20" i="12"/>
  <c r="R20" i="12"/>
  <c r="S20" i="12" a="1"/>
  <c r="S20" i="12"/>
  <c r="T20" i="12" a="1"/>
  <c r="T20" i="12"/>
  <c r="Y20" i="12" a="1"/>
  <c r="Y20" i="12"/>
  <c r="Z20" i="12" a="1"/>
  <c r="Z20" i="12"/>
  <c r="AA20" i="12" a="1"/>
  <c r="AA20" i="12"/>
  <c r="AF20" i="12" a="1"/>
  <c r="AF20" i="12"/>
  <c r="AG20" i="12" a="1"/>
  <c r="AG20" i="12"/>
  <c r="AH20" i="12" a="1"/>
  <c r="AH20" i="12"/>
  <c r="AM20" i="12" a="1"/>
  <c r="AM20" i="12"/>
  <c r="AN20" i="12" a="1"/>
  <c r="AN20" i="12"/>
  <c r="AO20" i="12" a="1"/>
  <c r="AO20" i="12"/>
  <c r="F21" i="12" a="1"/>
  <c r="F21" i="12"/>
  <c r="R21" i="12"/>
  <c r="S21" i="12" a="1"/>
  <c r="S21" i="12"/>
  <c r="T21" i="12" a="1"/>
  <c r="T21" i="12"/>
  <c r="Y21" i="12" a="1"/>
  <c r="Y21" i="12"/>
  <c r="Z21" i="12" a="1"/>
  <c r="Z21" i="12"/>
  <c r="AA21" i="12" a="1"/>
  <c r="AA21" i="12"/>
  <c r="AF21" i="12" a="1"/>
  <c r="AF21" i="12"/>
  <c r="AG21" i="12" a="1"/>
  <c r="AG21" i="12"/>
  <c r="AH21" i="12" a="1"/>
  <c r="AH21" i="12"/>
  <c r="AM21" i="12" a="1"/>
  <c r="AM21" i="12"/>
  <c r="AN21" i="12" a="1"/>
  <c r="AN21" i="12"/>
  <c r="AO21" i="12" a="1"/>
  <c r="AO21" i="12"/>
  <c r="AT21" i="12" a="1"/>
  <c r="AT21" i="12"/>
  <c r="AU21" i="12" a="1"/>
  <c r="AU21" i="12"/>
  <c r="AV21" i="12" a="1"/>
  <c r="AV21" i="12"/>
  <c r="BJ21" i="12" a="1"/>
  <c r="BJ21" i="12"/>
  <c r="F22" i="12" a="1"/>
  <c r="F22" i="12"/>
  <c r="R22" i="12"/>
  <c r="S22" i="12" a="1"/>
  <c r="S22" i="12"/>
  <c r="T22" i="12" a="1"/>
  <c r="T22" i="12"/>
  <c r="Y22" i="12" a="1"/>
  <c r="Y22" i="12"/>
  <c r="Z22" i="12" a="1"/>
  <c r="Z22" i="12"/>
  <c r="AA22" i="12" a="1"/>
  <c r="AA22" i="12"/>
  <c r="AF22" i="12" a="1"/>
  <c r="AF22" i="12"/>
  <c r="AG22" i="12" a="1"/>
  <c r="AG22" i="12"/>
  <c r="AH22" i="12" a="1"/>
  <c r="AH22" i="12"/>
  <c r="AM22" i="12" a="1"/>
  <c r="AM22" i="12"/>
  <c r="AN22" i="12" a="1"/>
  <c r="AN22" i="12"/>
  <c r="AO22" i="12" a="1"/>
  <c r="AO22" i="12"/>
  <c r="BA22" i="12" a="1"/>
  <c r="BA22" i="12"/>
  <c r="BB22" i="12" a="1"/>
  <c r="BB22" i="12"/>
  <c r="BC22" i="12" a="1"/>
  <c r="BC22" i="12"/>
  <c r="F23" i="12" a="1"/>
  <c r="F23" i="12"/>
  <c r="K23" i="12" a="1"/>
  <c r="K23" i="12"/>
  <c r="L23" i="12" a="1"/>
  <c r="L23" i="12"/>
  <c r="M23" i="12" a="1"/>
  <c r="M23" i="12"/>
  <c r="R23" i="12"/>
  <c r="S23" i="12" a="1"/>
  <c r="S23" i="12"/>
  <c r="T23" i="12" a="1"/>
  <c r="T23" i="12"/>
  <c r="Y23" i="12" a="1"/>
  <c r="Y23" i="12"/>
  <c r="Z23" i="12" a="1"/>
  <c r="Z23" i="12"/>
  <c r="AA23" i="12" a="1"/>
  <c r="AA23" i="12"/>
  <c r="AF23" i="12" a="1"/>
  <c r="AF23" i="12"/>
  <c r="AG23" i="12" a="1"/>
  <c r="AG23" i="12"/>
  <c r="AH23" i="12" a="1"/>
  <c r="AH23" i="12"/>
  <c r="AM23" i="12" a="1"/>
  <c r="AM23" i="12"/>
  <c r="AN23" i="12" a="1"/>
  <c r="AN23" i="12"/>
  <c r="AO23" i="12" a="1"/>
  <c r="AO23" i="12"/>
  <c r="AT23" i="12" a="1"/>
  <c r="AT23" i="12"/>
  <c r="AU23" i="12" a="1"/>
  <c r="AU23" i="12"/>
  <c r="AV23" i="12" a="1"/>
  <c r="AV23" i="12"/>
  <c r="BA23" i="12" a="1"/>
  <c r="BA23" i="12"/>
  <c r="BB23" i="12" a="1"/>
  <c r="BB23" i="12"/>
  <c r="BC23" i="12" a="1"/>
  <c r="BC23" i="12"/>
  <c r="BJ23" i="12" a="1"/>
  <c r="BJ23" i="12"/>
  <c r="D29" i="12"/>
  <c r="E29" i="12" a="1"/>
  <c r="E29" i="12"/>
  <c r="F29" i="12" a="1"/>
  <c r="F29" i="12"/>
  <c r="D30" i="12"/>
  <c r="E30" i="12" a="1"/>
  <c r="E30" i="12"/>
  <c r="F30" i="12" a="1"/>
  <c r="F30" i="12"/>
  <c r="D31" i="12"/>
  <c r="E31" i="12" a="1"/>
  <c r="E31" i="12"/>
  <c r="F31" i="12" a="1"/>
  <c r="F31" i="12"/>
  <c r="D32" i="12"/>
  <c r="E32" i="12" a="1"/>
  <c r="E32" i="12"/>
  <c r="F32" i="12" a="1"/>
  <c r="F32" i="12"/>
  <c r="D33" i="12"/>
  <c r="E33" i="12" a="1"/>
  <c r="E33" i="12"/>
  <c r="F33" i="12" a="1"/>
  <c r="F33" i="12"/>
  <c r="D34" i="12"/>
  <c r="E34" i="12" a="1"/>
  <c r="E34" i="12"/>
  <c r="F34" i="12" a="1"/>
  <c r="F34" i="12"/>
  <c r="D35" i="12"/>
  <c r="E35" i="12" a="1"/>
  <c r="E35" i="12"/>
  <c r="F35" i="12" a="1"/>
  <c r="F35" i="12"/>
  <c r="D36" i="12"/>
  <c r="E36" i="12" a="1"/>
  <c r="E36" i="12"/>
  <c r="F36" i="12" a="1"/>
  <c r="F36" i="12"/>
  <c r="D37" i="12"/>
  <c r="E37" i="12" a="1"/>
  <c r="E37" i="12"/>
  <c r="F37" i="12" a="1"/>
  <c r="F37" i="12"/>
  <c r="D38" i="12"/>
  <c r="E38" i="12" a="1"/>
  <c r="E38" i="12"/>
  <c r="F38" i="12" a="1"/>
  <c r="F38" i="12"/>
  <c r="D39" i="12"/>
  <c r="E39" i="12" a="1"/>
  <c r="E39" i="12"/>
  <c r="F39" i="12" a="1"/>
  <c r="F39" i="12"/>
  <c r="D40" i="12"/>
  <c r="E40" i="12" a="1"/>
  <c r="E40" i="12"/>
  <c r="F40" i="12" a="1"/>
  <c r="F40" i="12"/>
  <c r="D41" i="12"/>
  <c r="E41" i="12" a="1"/>
  <c r="E41" i="12"/>
  <c r="F41" i="12" a="1"/>
  <c r="F41" i="12"/>
  <c r="D42" i="12"/>
  <c r="E42" i="12" a="1"/>
  <c r="E42" i="12"/>
  <c r="F42" i="12" a="1"/>
  <c r="F42" i="12"/>
  <c r="D43" i="12"/>
  <c r="E43" i="12" a="1"/>
  <c r="E43" i="12"/>
  <c r="F43" i="12" a="1"/>
  <c r="F43" i="12"/>
  <c r="D44" i="12"/>
  <c r="E44" i="12" a="1"/>
  <c r="E44" i="12"/>
  <c r="F44" i="12" a="1"/>
  <c r="F44" i="12"/>
  <c r="D45" i="12"/>
  <c r="E45" i="12" a="1"/>
  <c r="E45" i="12"/>
  <c r="F45" i="12" a="1"/>
  <c r="F45" i="12"/>
  <c r="D46" i="12"/>
  <c r="E46" i="12" a="1"/>
  <c r="E46" i="12"/>
  <c r="F46" i="12" a="1"/>
  <c r="F46" i="12"/>
  <c r="D47" i="12"/>
  <c r="E47" i="12" a="1"/>
  <c r="E47" i="12"/>
  <c r="F47" i="12" a="1"/>
  <c r="F47" i="12"/>
  <c r="D48" i="12"/>
  <c r="E48" i="12" a="1"/>
  <c r="E48" i="12"/>
  <c r="F48" i="12" a="1"/>
  <c r="F48" i="12"/>
  <c r="D54" i="12"/>
  <c r="E54" i="12"/>
  <c r="F54" i="12" a="1"/>
  <c r="F54" i="12"/>
  <c r="D55" i="12"/>
  <c r="E55" i="12"/>
  <c r="F55" i="12" a="1"/>
  <c r="F55" i="12"/>
  <c r="D56" i="12"/>
  <c r="E56" i="12"/>
  <c r="F56" i="12" a="1"/>
  <c r="F56" i="12"/>
  <c r="D57" i="12"/>
  <c r="E57" i="12"/>
  <c r="F57" i="12" a="1"/>
  <c r="F57" i="12"/>
  <c r="D58" i="12"/>
  <c r="E58" i="12"/>
  <c r="F58" i="12" a="1"/>
  <c r="F58" i="12"/>
  <c r="D59" i="12"/>
  <c r="E59" i="12"/>
  <c r="F59" i="12" a="1"/>
  <c r="F59" i="12"/>
  <c r="D60" i="12"/>
  <c r="E60" i="12"/>
  <c r="F60" i="12" a="1"/>
  <c r="F60" i="12"/>
  <c r="D61" i="12"/>
  <c r="E61" i="12"/>
  <c r="F61" i="12" a="1"/>
  <c r="F61" i="12"/>
  <c r="F62" i="12" a="1"/>
  <c r="F62" i="12"/>
  <c r="V3" i="11"/>
  <c r="K4" i="11"/>
  <c r="L4" i="11"/>
  <c r="M4" i="11"/>
  <c r="N4" i="11"/>
  <c r="O4" i="11"/>
  <c r="P4" i="11"/>
  <c r="AA4" i="11"/>
  <c r="AB4" i="11"/>
  <c r="AC4" i="11"/>
  <c r="AD4" i="11"/>
  <c r="AE4" i="11"/>
  <c r="AF4" i="11"/>
  <c r="AI4" i="11"/>
  <c r="AJ4" i="11"/>
  <c r="AK4" i="11"/>
  <c r="AL4" i="11"/>
  <c r="AM4" i="11"/>
  <c r="AN4" i="11"/>
  <c r="AT4" i="11"/>
  <c r="AU4" i="11"/>
  <c r="AV4" i="11"/>
  <c r="K5" i="11"/>
  <c r="L5" i="11"/>
  <c r="M5" i="11"/>
  <c r="N5" i="11"/>
  <c r="O5" i="11"/>
  <c r="P5" i="11"/>
  <c r="AA5" i="11"/>
  <c r="AB5" i="11"/>
  <c r="AC5" i="11"/>
  <c r="AD5" i="11"/>
  <c r="AE5" i="11"/>
  <c r="AF5" i="11"/>
  <c r="AT5" i="11"/>
  <c r="AU5" i="11"/>
  <c r="AV5" i="11"/>
  <c r="K6" i="11"/>
  <c r="L6" i="11"/>
  <c r="M6" i="11"/>
  <c r="N6" i="11"/>
  <c r="O6" i="11"/>
  <c r="P6" i="11"/>
  <c r="AA6" i="11"/>
  <c r="AB6" i="11"/>
  <c r="AC6" i="11"/>
  <c r="AD6" i="11"/>
  <c r="AE6" i="11"/>
  <c r="AF6" i="11"/>
  <c r="AT6" i="11"/>
  <c r="AU6" i="11"/>
  <c r="AV6" i="11"/>
  <c r="K7" i="11"/>
  <c r="L7" i="11"/>
  <c r="M7" i="11"/>
  <c r="N7" i="11"/>
  <c r="O7" i="11"/>
  <c r="P7" i="11"/>
  <c r="S7" i="11"/>
  <c r="T7" i="11"/>
  <c r="U7" i="11"/>
  <c r="V7" i="11"/>
  <c r="W7" i="11"/>
  <c r="X7" i="11"/>
  <c r="AA7" i="11"/>
  <c r="AB7" i="11"/>
  <c r="AC7" i="11"/>
  <c r="AD7" i="11"/>
  <c r="AE7" i="11"/>
  <c r="AF7" i="11"/>
  <c r="AI7" i="11"/>
  <c r="AJ7" i="11"/>
  <c r="AK7" i="11"/>
  <c r="AL7" i="11"/>
  <c r="AM7" i="11"/>
  <c r="AN7" i="11"/>
  <c r="AT7" i="11"/>
  <c r="AU7" i="11"/>
  <c r="AV7" i="11"/>
  <c r="S8" i="11"/>
  <c r="T8" i="11"/>
  <c r="U8" i="11"/>
  <c r="V8" i="11"/>
  <c r="W8" i="11"/>
  <c r="X8" i="11"/>
  <c r="AA8" i="11"/>
  <c r="AB8" i="11"/>
  <c r="AC8" i="11"/>
  <c r="AD8" i="11"/>
  <c r="AE8" i="11"/>
  <c r="AF8" i="11"/>
  <c r="AI8" i="11"/>
  <c r="AJ8" i="11"/>
  <c r="AK8" i="11"/>
  <c r="AL8" i="11"/>
  <c r="AM8" i="11"/>
  <c r="AN8" i="11"/>
  <c r="AT8" i="11"/>
  <c r="AU8" i="11"/>
  <c r="AV8" i="11"/>
  <c r="BB8" i="11"/>
  <c r="BC8" i="11"/>
  <c r="BS8" i="11"/>
  <c r="BT8" i="11"/>
  <c r="K9" i="11"/>
  <c r="L9" i="11"/>
  <c r="M9" i="11"/>
  <c r="N9" i="11"/>
  <c r="O9" i="11"/>
  <c r="P9" i="11"/>
  <c r="S9" i="11"/>
  <c r="T9" i="11"/>
  <c r="U9" i="11"/>
  <c r="V9" i="11"/>
  <c r="W9" i="11"/>
  <c r="X9" i="11"/>
  <c r="AA9" i="11"/>
  <c r="AB9" i="11"/>
  <c r="AC9" i="11"/>
  <c r="AD9" i="11"/>
  <c r="AE9" i="11"/>
  <c r="AF9" i="11"/>
  <c r="AI9" i="11"/>
  <c r="AJ9" i="11"/>
  <c r="AK9" i="11"/>
  <c r="AL9" i="11"/>
  <c r="AM9" i="11"/>
  <c r="AN9" i="11"/>
  <c r="AT9" i="11"/>
  <c r="AU9" i="11"/>
  <c r="AV9" i="11"/>
  <c r="K10" i="11"/>
  <c r="L10" i="11"/>
  <c r="M10" i="11"/>
  <c r="N10" i="11"/>
  <c r="O10" i="11"/>
  <c r="P10" i="11"/>
  <c r="S10" i="11"/>
  <c r="T10" i="11"/>
  <c r="U10" i="11"/>
  <c r="V10" i="11"/>
  <c r="W10" i="11"/>
  <c r="X10" i="11"/>
  <c r="AA10" i="11"/>
  <c r="AB10" i="11"/>
  <c r="AC10" i="11"/>
  <c r="AD10" i="11"/>
  <c r="AE10" i="11"/>
  <c r="AF10" i="11"/>
  <c r="AI10" i="11"/>
  <c r="AJ10" i="11"/>
  <c r="AK10" i="11"/>
  <c r="AL10" i="11"/>
  <c r="AM10" i="11"/>
  <c r="AN10" i="11"/>
  <c r="AT10" i="11"/>
  <c r="AU10" i="11"/>
  <c r="AV10" i="11"/>
  <c r="BJ10" i="11"/>
  <c r="BK10" i="11"/>
  <c r="BL10" i="11"/>
  <c r="K11" i="11"/>
  <c r="L11" i="11"/>
  <c r="M11" i="11"/>
  <c r="N11" i="11"/>
  <c r="O11" i="11"/>
  <c r="P11" i="11"/>
  <c r="S11" i="11"/>
  <c r="T11" i="11"/>
  <c r="U11" i="11"/>
  <c r="V11" i="11"/>
  <c r="W11" i="11"/>
  <c r="X11" i="11"/>
  <c r="AA11" i="11"/>
  <c r="AB11" i="11"/>
  <c r="AC11" i="11"/>
  <c r="AD11" i="11"/>
  <c r="AE11" i="11"/>
  <c r="AF11" i="11"/>
  <c r="AI11" i="11"/>
  <c r="AJ11" i="11"/>
  <c r="AK11" i="11"/>
  <c r="AL11" i="11"/>
  <c r="AM11" i="11"/>
  <c r="AN11" i="11"/>
  <c r="AT11" i="11"/>
  <c r="AU11" i="11"/>
  <c r="AV11" i="11"/>
  <c r="K12" i="11"/>
  <c r="L12" i="11"/>
  <c r="M12" i="11"/>
  <c r="N12" i="11"/>
  <c r="O12" i="11"/>
  <c r="P12" i="11"/>
  <c r="S12" i="11"/>
  <c r="T12" i="11"/>
  <c r="U12" i="11"/>
  <c r="V12" i="11"/>
  <c r="W12" i="11"/>
  <c r="X12" i="11"/>
  <c r="AA12" i="11"/>
  <c r="AB12" i="11"/>
  <c r="AC12" i="11"/>
  <c r="AD12" i="11"/>
  <c r="AE12" i="11"/>
  <c r="AF12" i="11"/>
  <c r="AI12" i="11"/>
  <c r="AJ12" i="11"/>
  <c r="AK12" i="11"/>
  <c r="AL12" i="11"/>
  <c r="AM12" i="11"/>
  <c r="AN12" i="11"/>
  <c r="AT12" i="11"/>
  <c r="AU12" i="11"/>
  <c r="AV12" i="11"/>
  <c r="K13" i="11"/>
  <c r="L13" i="11"/>
  <c r="M13" i="11"/>
  <c r="N13" i="11"/>
  <c r="O13" i="11"/>
  <c r="P13" i="11"/>
  <c r="S13" i="11"/>
  <c r="T13" i="11"/>
  <c r="U13" i="11"/>
  <c r="V13" i="11"/>
  <c r="W13" i="11"/>
  <c r="X13" i="11"/>
  <c r="AA13" i="11"/>
  <c r="AB13" i="11"/>
  <c r="AC13" i="11"/>
  <c r="AD13" i="11"/>
  <c r="AE13" i="11"/>
  <c r="AF13" i="11"/>
  <c r="AI13" i="11"/>
  <c r="AJ13" i="11"/>
  <c r="AK13" i="11"/>
  <c r="AL13" i="11"/>
  <c r="AM13" i="11"/>
  <c r="AN13" i="11"/>
  <c r="AT13" i="11"/>
  <c r="AU13" i="11"/>
  <c r="AV13" i="11"/>
  <c r="K14" i="11"/>
  <c r="L14" i="11"/>
  <c r="M14" i="11"/>
  <c r="N14" i="11"/>
  <c r="O14" i="11"/>
  <c r="P14" i="11"/>
  <c r="S14" i="11"/>
  <c r="T14" i="11"/>
  <c r="U14" i="11"/>
  <c r="V14" i="11"/>
  <c r="W14" i="11"/>
  <c r="X14" i="11"/>
  <c r="AA14" i="11"/>
  <c r="AB14" i="11"/>
  <c r="AC14" i="11"/>
  <c r="AD14" i="11"/>
  <c r="AE14" i="11"/>
  <c r="AF14" i="11"/>
  <c r="AK14" i="11"/>
  <c r="AL14" i="11"/>
  <c r="AM14" i="11"/>
  <c r="AN14" i="11"/>
  <c r="AT14" i="11"/>
  <c r="AU14" i="11"/>
  <c r="AV14" i="11"/>
  <c r="BJ14" i="11"/>
  <c r="BK14" i="11"/>
  <c r="BL14" i="11"/>
  <c r="K15" i="11"/>
  <c r="L15" i="11"/>
  <c r="M15" i="11"/>
  <c r="N15" i="11"/>
  <c r="O15" i="11"/>
  <c r="P15" i="11"/>
  <c r="S15" i="11"/>
  <c r="T15" i="11"/>
  <c r="U15" i="11"/>
  <c r="V15" i="11"/>
  <c r="W15" i="11"/>
  <c r="X15" i="11"/>
  <c r="AA15" i="11"/>
  <c r="AB15" i="11"/>
  <c r="AC15" i="11"/>
  <c r="AD15" i="11"/>
  <c r="AE15" i="11"/>
  <c r="AF15" i="11"/>
  <c r="AK15" i="11"/>
  <c r="AL15" i="11"/>
  <c r="AM15" i="11"/>
  <c r="AN15" i="11"/>
  <c r="AT15" i="11"/>
  <c r="AU15" i="11"/>
  <c r="AV15" i="11"/>
  <c r="BJ15" i="11"/>
  <c r="BK15" i="11"/>
  <c r="BL15" i="11"/>
  <c r="K16" i="11"/>
  <c r="L16" i="11"/>
  <c r="M16" i="11"/>
  <c r="N16" i="11"/>
  <c r="O16" i="11"/>
  <c r="P16" i="11"/>
  <c r="S16" i="11"/>
  <c r="T16" i="11"/>
  <c r="U16" i="11"/>
  <c r="V16" i="11"/>
  <c r="W16" i="11"/>
  <c r="X16" i="11"/>
  <c r="AA16" i="11"/>
  <c r="AB16" i="11"/>
  <c r="AC16" i="11"/>
  <c r="AD16" i="11"/>
  <c r="AE16" i="11"/>
  <c r="AF16" i="11"/>
  <c r="AM16" i="11"/>
  <c r="AN16" i="11"/>
  <c r="AT16" i="11"/>
  <c r="AU16" i="11"/>
  <c r="AV16" i="11"/>
  <c r="BJ16" i="11"/>
  <c r="BK16" i="11"/>
  <c r="BL16" i="11"/>
  <c r="K17" i="11"/>
  <c r="L17" i="11"/>
  <c r="M17" i="11"/>
  <c r="N17" i="11"/>
  <c r="O17" i="11"/>
  <c r="P17" i="11"/>
  <c r="S17" i="11"/>
  <c r="T17" i="11"/>
  <c r="U17" i="11"/>
  <c r="V17" i="11"/>
  <c r="W17" i="11"/>
  <c r="X17" i="11"/>
  <c r="AA17" i="11"/>
  <c r="AB17" i="11"/>
  <c r="AC17" i="11"/>
  <c r="AD17" i="11"/>
  <c r="AE17" i="11"/>
  <c r="AF17" i="11"/>
  <c r="AI17" i="11"/>
  <c r="AJ17" i="11"/>
  <c r="AK17" i="11"/>
  <c r="AL17" i="11"/>
  <c r="AM17" i="11"/>
  <c r="AN17" i="11"/>
  <c r="AT17" i="11"/>
  <c r="AU17" i="11"/>
  <c r="AV17" i="11"/>
  <c r="K18" i="11"/>
  <c r="L18" i="11"/>
  <c r="M18" i="11"/>
  <c r="N18" i="11"/>
  <c r="O18" i="11"/>
  <c r="P18" i="11"/>
  <c r="S18" i="11"/>
  <c r="T18" i="11"/>
  <c r="U18" i="11"/>
  <c r="V18" i="11"/>
  <c r="W18" i="11"/>
  <c r="X18" i="11"/>
  <c r="AA18" i="11"/>
  <c r="AB18" i="11"/>
  <c r="AC18" i="11"/>
  <c r="AD18" i="11"/>
  <c r="AE18" i="11"/>
  <c r="AF18" i="11"/>
  <c r="AI18" i="11"/>
  <c r="AJ18" i="11"/>
  <c r="AK18" i="11"/>
  <c r="AL18" i="11"/>
  <c r="AM18" i="11"/>
  <c r="AN18" i="11"/>
  <c r="AT18" i="11"/>
  <c r="AU18" i="11"/>
  <c r="AV18" i="11"/>
  <c r="K19" i="11"/>
  <c r="L19" i="11"/>
  <c r="M19" i="11"/>
  <c r="N19" i="11"/>
  <c r="O19" i="11"/>
  <c r="P19" i="11"/>
  <c r="S19" i="11"/>
  <c r="T19" i="11"/>
  <c r="U19" i="11"/>
  <c r="V19" i="11"/>
  <c r="W19" i="11"/>
  <c r="X19" i="11"/>
  <c r="AA19" i="11"/>
  <c r="AB19" i="11"/>
  <c r="AC19" i="11"/>
  <c r="AD19" i="11"/>
  <c r="AE19" i="11"/>
  <c r="AF19" i="11"/>
  <c r="AI19" i="11"/>
  <c r="AJ19" i="11"/>
  <c r="AK19" i="11"/>
  <c r="AL19" i="11"/>
  <c r="AM19" i="11"/>
  <c r="AN19" i="11"/>
  <c r="AT19" i="11"/>
  <c r="AU19" i="11"/>
  <c r="AV19" i="11"/>
  <c r="K20" i="11"/>
  <c r="L20" i="11"/>
  <c r="M20" i="11"/>
  <c r="N20" i="11"/>
  <c r="O20" i="11"/>
  <c r="P20" i="11"/>
  <c r="S20" i="11"/>
  <c r="T20" i="11"/>
  <c r="U20" i="11"/>
  <c r="V20" i="11"/>
  <c r="W20" i="11"/>
  <c r="X20" i="11"/>
  <c r="AA20" i="11"/>
  <c r="AB20" i="11"/>
  <c r="AC20" i="11"/>
  <c r="AD20" i="11"/>
  <c r="AE20" i="11"/>
  <c r="AF20" i="11"/>
  <c r="AT20" i="11"/>
  <c r="AU20" i="11"/>
  <c r="AV20" i="11"/>
  <c r="K21" i="11"/>
  <c r="L21" i="11"/>
  <c r="M21" i="11"/>
  <c r="N21" i="11"/>
  <c r="O21" i="11"/>
  <c r="P21" i="11"/>
  <c r="S21" i="11"/>
  <c r="T21" i="11"/>
  <c r="U21" i="11"/>
  <c r="V21" i="11"/>
  <c r="W21" i="11"/>
  <c r="X21" i="11"/>
  <c r="AA21" i="11"/>
  <c r="AB21" i="11"/>
  <c r="AC21" i="11"/>
  <c r="AD21" i="11"/>
  <c r="AE21" i="11"/>
  <c r="AF21" i="11"/>
  <c r="K22" i="11"/>
  <c r="L22" i="11"/>
  <c r="M22" i="11"/>
  <c r="N22" i="11"/>
  <c r="O22" i="11"/>
  <c r="P22" i="11"/>
  <c r="S22" i="11"/>
  <c r="T22" i="11"/>
  <c r="U22" i="11"/>
  <c r="V22" i="11"/>
  <c r="W22" i="11"/>
  <c r="X22" i="11"/>
  <c r="AA22" i="11"/>
  <c r="AB22" i="11"/>
  <c r="AC22" i="11"/>
  <c r="AD22" i="11"/>
  <c r="AE22" i="11"/>
  <c r="AF22" i="11"/>
  <c r="AI22" i="11"/>
  <c r="AJ22" i="11"/>
  <c r="AK22" i="11"/>
  <c r="AL22" i="11"/>
  <c r="AM22" i="11"/>
  <c r="AN22" i="11"/>
  <c r="AT22" i="11"/>
  <c r="AU22" i="11"/>
  <c r="AV22" i="11"/>
  <c r="BJ22" i="11"/>
  <c r="BK22" i="11"/>
  <c r="BL22" i="11"/>
  <c r="K23" i="11"/>
  <c r="L23" i="11"/>
  <c r="M23" i="11"/>
  <c r="N23" i="11"/>
  <c r="O23" i="11"/>
  <c r="P23" i="11"/>
  <c r="S23" i="11"/>
  <c r="T23" i="11"/>
  <c r="U23" i="11"/>
  <c r="V23" i="11"/>
  <c r="W23" i="11"/>
  <c r="X23" i="11"/>
  <c r="AA23" i="11"/>
  <c r="AB23" i="11"/>
  <c r="AC23" i="11"/>
  <c r="AD23" i="11"/>
  <c r="AE23" i="11"/>
  <c r="AF23" i="11"/>
  <c r="AI23" i="11"/>
  <c r="AJ23" i="11"/>
  <c r="AK23" i="11"/>
  <c r="AL23" i="11"/>
  <c r="AM23" i="11"/>
  <c r="AN23" i="11"/>
  <c r="AQ23" i="11"/>
  <c r="AR23" i="11"/>
  <c r="AS23" i="11"/>
  <c r="AT23" i="11"/>
  <c r="AU23" i="11"/>
  <c r="AV23" i="11"/>
  <c r="AY23" i="11"/>
  <c r="AZ23" i="11"/>
  <c r="BA23" i="11"/>
  <c r="BB23" i="11"/>
  <c r="BC23" i="11"/>
  <c r="BD23" i="11"/>
  <c r="BG23" i="11"/>
  <c r="BH23" i="11"/>
  <c r="BI23" i="11"/>
  <c r="BJ23" i="11"/>
  <c r="BK23" i="11"/>
  <c r="BL23" i="11"/>
  <c r="BS23" i="11"/>
  <c r="BT23" i="11"/>
  <c r="AM1048576" i="11"/>
  <c r="W22" i="10"/>
  <c r="P52" i="10"/>
  <c r="H52" i="10"/>
  <c r="W52" i="10"/>
  <c r="P16" i="10"/>
  <c r="P35" i="10"/>
  <c r="P51" i="10"/>
  <c r="H16" i="10"/>
  <c r="H35" i="10"/>
  <c r="H51" i="10"/>
  <c r="W51" i="10"/>
  <c r="P15" i="10"/>
  <c r="P34" i="10"/>
  <c r="P50" i="10"/>
  <c r="H15" i="10"/>
  <c r="H34" i="10"/>
  <c r="H50" i="10"/>
  <c r="W50" i="10"/>
  <c r="P48" i="10"/>
  <c r="H48" i="10"/>
  <c r="W48" i="10"/>
  <c r="P47" i="10"/>
  <c r="H47" i="10"/>
  <c r="W47" i="10"/>
  <c r="P45" i="10"/>
  <c r="H45" i="10"/>
  <c r="W45" i="10"/>
  <c r="P44" i="10"/>
  <c r="H44" i="10"/>
  <c r="W44" i="10"/>
  <c r="P42" i="10"/>
  <c r="H42" i="10"/>
  <c r="W42" i="10"/>
  <c r="P41" i="10"/>
  <c r="H41" i="10"/>
  <c r="W41" i="10"/>
  <c r="W36" i="10"/>
  <c r="W35" i="10"/>
  <c r="W34" i="10"/>
  <c r="W31" i="10"/>
  <c r="W30" i="10"/>
  <c r="W27" i="10"/>
  <c r="W26" i="10"/>
  <c r="W23" i="10"/>
  <c r="W17" i="10"/>
  <c r="W16" i="10"/>
  <c r="W15" i="10"/>
  <c r="W12" i="10"/>
  <c r="W11" i="10"/>
  <c r="W8" i="10"/>
  <c r="W7" i="10"/>
  <c r="W4" i="10"/>
  <c r="W3" i="10"/>
  <c r="N52" i="10"/>
  <c r="G52" i="10"/>
  <c r="V52" i="10"/>
  <c r="M52" i="10"/>
  <c r="F52" i="10"/>
  <c r="U52" i="10"/>
  <c r="L52" i="10"/>
  <c r="E52" i="10"/>
  <c r="T52" i="10"/>
  <c r="K52" i="10"/>
  <c r="D52" i="10"/>
  <c r="S52" i="10"/>
  <c r="J52" i="10"/>
  <c r="C52" i="10"/>
  <c r="R52" i="10"/>
  <c r="I52" i="10"/>
  <c r="B52" i="10"/>
  <c r="Q52" i="10"/>
  <c r="N16" i="10"/>
  <c r="N35" i="10"/>
  <c r="N51" i="10"/>
  <c r="G16" i="10"/>
  <c r="G35" i="10"/>
  <c r="G51" i="10"/>
  <c r="V51" i="10"/>
  <c r="M16" i="10"/>
  <c r="M35" i="10"/>
  <c r="M51" i="10"/>
  <c r="F16" i="10"/>
  <c r="F35" i="10"/>
  <c r="F51" i="10"/>
  <c r="U51" i="10"/>
  <c r="L16" i="10"/>
  <c r="L35" i="10"/>
  <c r="L51" i="10"/>
  <c r="E16" i="10"/>
  <c r="E35" i="10"/>
  <c r="E51" i="10"/>
  <c r="T51" i="10"/>
  <c r="K16" i="10"/>
  <c r="K35" i="10"/>
  <c r="K51" i="10"/>
  <c r="D16" i="10"/>
  <c r="D35" i="10"/>
  <c r="D51" i="10"/>
  <c r="S51" i="10"/>
  <c r="J16" i="10"/>
  <c r="J35" i="10"/>
  <c r="J51" i="10"/>
  <c r="C16" i="10"/>
  <c r="C35" i="10"/>
  <c r="C51" i="10"/>
  <c r="R51" i="10"/>
  <c r="I16" i="10"/>
  <c r="I35" i="10"/>
  <c r="I51" i="10"/>
  <c r="B16" i="10"/>
  <c r="B35" i="10"/>
  <c r="B51" i="10"/>
  <c r="Q51" i="10"/>
  <c r="N15" i="10"/>
  <c r="N34" i="10"/>
  <c r="N50" i="10"/>
  <c r="G15" i="10"/>
  <c r="G34" i="10"/>
  <c r="G50" i="10"/>
  <c r="V50" i="10"/>
  <c r="M15" i="10"/>
  <c r="M34" i="10"/>
  <c r="M50" i="10"/>
  <c r="F15" i="10"/>
  <c r="F34" i="10"/>
  <c r="F50" i="10"/>
  <c r="U50" i="10"/>
  <c r="L15" i="10"/>
  <c r="L34" i="10"/>
  <c r="L50" i="10"/>
  <c r="E15" i="10"/>
  <c r="E34" i="10"/>
  <c r="E50" i="10"/>
  <c r="T50" i="10"/>
  <c r="K15" i="10"/>
  <c r="K34" i="10"/>
  <c r="K50" i="10"/>
  <c r="D15" i="10"/>
  <c r="D34" i="10"/>
  <c r="D50" i="10"/>
  <c r="S50" i="10"/>
  <c r="J15" i="10"/>
  <c r="J34" i="10"/>
  <c r="J50" i="10"/>
  <c r="C15" i="10"/>
  <c r="C34" i="10"/>
  <c r="C50" i="10"/>
  <c r="R50" i="10"/>
  <c r="I15" i="10"/>
  <c r="I34" i="10"/>
  <c r="I50" i="10"/>
  <c r="B15" i="10"/>
  <c r="B34" i="10"/>
  <c r="B50" i="10"/>
  <c r="Q50" i="10"/>
  <c r="N48" i="10"/>
  <c r="G48" i="10"/>
  <c r="V48" i="10"/>
  <c r="M48" i="10"/>
  <c r="F48" i="10"/>
  <c r="U48" i="10"/>
  <c r="L48" i="10"/>
  <c r="E48" i="10"/>
  <c r="T48" i="10"/>
  <c r="K48" i="10"/>
  <c r="D48" i="10"/>
  <c r="S48" i="10"/>
  <c r="J48" i="10"/>
  <c r="C48" i="10"/>
  <c r="R48" i="10"/>
  <c r="I48" i="10"/>
  <c r="B48" i="10"/>
  <c r="Q48" i="10"/>
  <c r="N47" i="10"/>
  <c r="G47" i="10"/>
  <c r="V47" i="10"/>
  <c r="M47" i="10"/>
  <c r="F47" i="10"/>
  <c r="U47" i="10"/>
  <c r="L47" i="10"/>
  <c r="E47" i="10"/>
  <c r="T47" i="10"/>
  <c r="K47" i="10"/>
  <c r="D47" i="10"/>
  <c r="S47" i="10"/>
  <c r="J47" i="10"/>
  <c r="C47" i="10"/>
  <c r="R47" i="10"/>
  <c r="I47" i="10"/>
  <c r="B47" i="10"/>
  <c r="Q47" i="10"/>
  <c r="N45" i="10"/>
  <c r="G45" i="10"/>
  <c r="V45" i="10"/>
  <c r="M45" i="10"/>
  <c r="F45" i="10"/>
  <c r="U45" i="10"/>
  <c r="L45" i="10"/>
  <c r="E45" i="10"/>
  <c r="T45" i="10"/>
  <c r="K45" i="10"/>
  <c r="D45" i="10"/>
  <c r="S45" i="10"/>
  <c r="J45" i="10"/>
  <c r="C45" i="10"/>
  <c r="R45" i="10"/>
  <c r="I45" i="10"/>
  <c r="B45" i="10"/>
  <c r="Q45" i="10"/>
  <c r="N44" i="10"/>
  <c r="G44" i="10"/>
  <c r="V44" i="10"/>
  <c r="M44" i="10"/>
  <c r="F44" i="10"/>
  <c r="U44" i="10"/>
  <c r="L44" i="10"/>
  <c r="E44" i="10"/>
  <c r="T44" i="10"/>
  <c r="K44" i="10"/>
  <c r="D44" i="10"/>
  <c r="S44" i="10"/>
  <c r="J44" i="10"/>
  <c r="C44" i="10"/>
  <c r="R44" i="10"/>
  <c r="I44" i="10"/>
  <c r="B44" i="10"/>
  <c r="Q44" i="10"/>
  <c r="N42" i="10"/>
  <c r="G42" i="10"/>
  <c r="V42" i="10"/>
  <c r="M42" i="10"/>
  <c r="F42" i="10"/>
  <c r="U42" i="10"/>
  <c r="L42" i="10"/>
  <c r="E42" i="10"/>
  <c r="T42" i="10"/>
  <c r="K42" i="10"/>
  <c r="D42" i="10"/>
  <c r="S42" i="10"/>
  <c r="J42" i="10"/>
  <c r="C42" i="10"/>
  <c r="R42" i="10"/>
  <c r="I42" i="10"/>
  <c r="B42" i="10"/>
  <c r="Q42" i="10"/>
  <c r="N41" i="10"/>
  <c r="G41" i="10"/>
  <c r="V41" i="10"/>
  <c r="M41" i="10"/>
  <c r="F41" i="10"/>
  <c r="U41" i="10"/>
  <c r="L41" i="10"/>
  <c r="E41" i="10"/>
  <c r="T41" i="10"/>
  <c r="K41" i="10"/>
  <c r="D41" i="10"/>
  <c r="S41" i="10"/>
  <c r="J41" i="10"/>
  <c r="C41" i="10"/>
  <c r="R41" i="10"/>
  <c r="I41" i="10"/>
  <c r="B41" i="10"/>
  <c r="Q41" i="10"/>
  <c r="V17" i="10"/>
  <c r="U17" i="10"/>
  <c r="T17" i="10"/>
  <c r="S17" i="10"/>
  <c r="R17" i="10"/>
  <c r="Q17" i="10"/>
  <c r="V36" i="10"/>
  <c r="U36" i="10"/>
  <c r="T36" i="10"/>
  <c r="S36" i="10"/>
  <c r="R36" i="10"/>
  <c r="Q36" i="10"/>
  <c r="V35" i="10"/>
  <c r="U35" i="10"/>
  <c r="T35" i="10"/>
  <c r="S35" i="10"/>
  <c r="R35" i="10"/>
  <c r="Q35" i="10"/>
  <c r="V34" i="10"/>
  <c r="U34" i="10"/>
  <c r="T34" i="10"/>
  <c r="S34" i="10"/>
  <c r="R34" i="10"/>
  <c r="Q34" i="10"/>
  <c r="V31" i="10"/>
  <c r="U31" i="10"/>
  <c r="T31" i="10"/>
  <c r="S31" i="10"/>
  <c r="R31" i="10"/>
  <c r="Q31" i="10"/>
  <c r="V30" i="10"/>
  <c r="U30" i="10"/>
  <c r="T30" i="10"/>
  <c r="S30" i="10"/>
  <c r="R30" i="10"/>
  <c r="Q30" i="10"/>
  <c r="V27" i="10"/>
  <c r="U27" i="10"/>
  <c r="T27" i="10"/>
  <c r="S27" i="10"/>
  <c r="R27" i="10"/>
  <c r="Q27" i="10"/>
  <c r="V26" i="10"/>
  <c r="U26" i="10"/>
  <c r="T26" i="10"/>
  <c r="S26" i="10"/>
  <c r="R26" i="10"/>
  <c r="Q26" i="10"/>
  <c r="V23" i="10"/>
  <c r="U23" i="10"/>
  <c r="T23" i="10"/>
  <c r="S23" i="10"/>
  <c r="R23" i="10"/>
  <c r="Q23" i="10"/>
  <c r="V22" i="10"/>
  <c r="U22" i="10"/>
  <c r="T22" i="10"/>
  <c r="S22" i="10"/>
  <c r="R22" i="10"/>
  <c r="Q22" i="10"/>
  <c r="V16" i="10"/>
  <c r="U16" i="10"/>
  <c r="T16" i="10"/>
  <c r="S16" i="10"/>
  <c r="R16" i="10"/>
  <c r="Q16" i="10"/>
  <c r="V15" i="10"/>
  <c r="U15" i="10"/>
  <c r="T15" i="10"/>
  <c r="S15" i="10"/>
  <c r="R15" i="10"/>
  <c r="Q15" i="10"/>
  <c r="V12" i="10"/>
  <c r="U12" i="10"/>
  <c r="T12" i="10"/>
  <c r="S12" i="10"/>
  <c r="R12" i="10"/>
  <c r="Q12" i="10"/>
  <c r="V11" i="10"/>
  <c r="U11" i="10"/>
  <c r="T11" i="10"/>
  <c r="S11" i="10"/>
  <c r="R11" i="10"/>
  <c r="Q11" i="10"/>
  <c r="V8" i="10"/>
  <c r="U8" i="10"/>
  <c r="T8" i="10"/>
  <c r="S8" i="10"/>
  <c r="R8" i="10"/>
  <c r="Q8" i="10"/>
  <c r="V7" i="10"/>
  <c r="U7" i="10"/>
  <c r="T7" i="10"/>
  <c r="S7" i="10"/>
  <c r="R7" i="10"/>
  <c r="Q7" i="10"/>
  <c r="V4" i="10"/>
  <c r="U4" i="10"/>
  <c r="T4" i="10"/>
  <c r="S4" i="10"/>
  <c r="R4" i="10"/>
  <c r="Q4" i="10"/>
  <c r="V3" i="10"/>
  <c r="U3" i="10"/>
  <c r="T3" i="10"/>
  <c r="S3" i="10"/>
  <c r="R3" i="10"/>
  <c r="Q3" i="10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201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509" i="7"/>
  <c r="H1510" i="7"/>
  <c r="H1511" i="7"/>
  <c r="H1512" i="7"/>
  <c r="H1513" i="7"/>
  <c r="H1514" i="7"/>
  <c r="H1515" i="7"/>
  <c r="H1516" i="7"/>
  <c r="H1517" i="7"/>
  <c r="H1518" i="7"/>
  <c r="H1519" i="7"/>
  <c r="H1520" i="7"/>
  <c r="H1521" i="7"/>
  <c r="H1522" i="7"/>
  <c r="H1523" i="7"/>
  <c r="H1524" i="7"/>
  <c r="H1525" i="7"/>
  <c r="H1526" i="7"/>
  <c r="H1527" i="7"/>
  <c r="H1528" i="7"/>
  <c r="H1529" i="7"/>
  <c r="H1530" i="7"/>
  <c r="H1531" i="7"/>
  <c r="H1532" i="7"/>
  <c r="H1533" i="7"/>
  <c r="H1534" i="7"/>
  <c r="H1535" i="7"/>
  <c r="H1536" i="7"/>
  <c r="H1537" i="7"/>
  <c r="H1538" i="7"/>
  <c r="H1539" i="7"/>
  <c r="H1540" i="7"/>
  <c r="H1541" i="7"/>
  <c r="H1542" i="7"/>
  <c r="H1543" i="7"/>
  <c r="H1544" i="7"/>
  <c r="H1545" i="7"/>
  <c r="H1546" i="7"/>
  <c r="H1547" i="7"/>
  <c r="H1548" i="7"/>
  <c r="H1549" i="7"/>
  <c r="H1550" i="7"/>
  <c r="H1551" i="7"/>
  <c r="H1552" i="7"/>
  <c r="H1553" i="7"/>
  <c r="H1554" i="7"/>
  <c r="H1555" i="7"/>
  <c r="H1556" i="7"/>
  <c r="H1557" i="7"/>
  <c r="H1558" i="7"/>
  <c r="H1559" i="7"/>
  <c r="H1560" i="7"/>
  <c r="H1561" i="7"/>
  <c r="H1562" i="7"/>
  <c r="H1563" i="7"/>
  <c r="H1564" i="7"/>
  <c r="H1565" i="7"/>
  <c r="H1566" i="7"/>
  <c r="H1567" i="7"/>
  <c r="H1568" i="7"/>
  <c r="H1569" i="7"/>
  <c r="H1570" i="7"/>
  <c r="H1571" i="7"/>
  <c r="H1572" i="7"/>
  <c r="H1573" i="7"/>
  <c r="H1574" i="7"/>
  <c r="H1575" i="7"/>
  <c r="H1576" i="7"/>
  <c r="H1577" i="7"/>
  <c r="H1578" i="7"/>
  <c r="H1579" i="7"/>
  <c r="H1580" i="7"/>
  <c r="H1581" i="7"/>
  <c r="H1582" i="7"/>
  <c r="H1583" i="7"/>
  <c r="H1584" i="7"/>
  <c r="H1585" i="7"/>
  <c r="H1586" i="7"/>
  <c r="H1587" i="7"/>
  <c r="H1588" i="7"/>
  <c r="H1589" i="7"/>
  <c r="H1590" i="7"/>
  <c r="H1591" i="7"/>
  <c r="H1592" i="7"/>
  <c r="H1593" i="7"/>
  <c r="H1594" i="7"/>
  <c r="H1595" i="7"/>
  <c r="H1596" i="7"/>
  <c r="H1597" i="7"/>
  <c r="H1598" i="7"/>
  <c r="H1599" i="7"/>
  <c r="H1600" i="7"/>
  <c r="H1601" i="7"/>
  <c r="H1602" i="7"/>
  <c r="H1603" i="7"/>
  <c r="H1604" i="7"/>
  <c r="H1605" i="7"/>
  <c r="H1606" i="7"/>
  <c r="H1607" i="7"/>
  <c r="H1608" i="7"/>
  <c r="H1609" i="7"/>
  <c r="H1610" i="7"/>
  <c r="H1611" i="7"/>
  <c r="H1612" i="7"/>
  <c r="H1613" i="7"/>
  <c r="H1614" i="7"/>
  <c r="H1615" i="7"/>
  <c r="H1616" i="7"/>
  <c r="H1617" i="7"/>
  <c r="H1618" i="7"/>
  <c r="H1619" i="7"/>
  <c r="H1620" i="7"/>
  <c r="H1621" i="7"/>
  <c r="H1622" i="7"/>
  <c r="H1623" i="7"/>
  <c r="H1624" i="7"/>
  <c r="H1625" i="7"/>
  <c r="H1626" i="7"/>
  <c r="H1627" i="7"/>
  <c r="H1628" i="7"/>
  <c r="H1508" i="7"/>
  <c r="H1631" i="3"/>
  <c r="H1632" i="3"/>
  <c r="H1633" i="3"/>
  <c r="H1634" i="3"/>
  <c r="H1635" i="3"/>
  <c r="H1636" i="3"/>
  <c r="H1637" i="3"/>
  <c r="H1638" i="3"/>
  <c r="H1639" i="3"/>
  <c r="H1640" i="3"/>
  <c r="H1641" i="3"/>
  <c r="H1642" i="3"/>
  <c r="H1643" i="3"/>
  <c r="H1644" i="3"/>
  <c r="H1645" i="3"/>
  <c r="H1646" i="3"/>
  <c r="H1647" i="3"/>
  <c r="H1648" i="3"/>
  <c r="H1649" i="3"/>
  <c r="H1650" i="3"/>
  <c r="H1651" i="3"/>
  <c r="H1652" i="3"/>
  <c r="H1653" i="3"/>
  <c r="H1654" i="3"/>
  <c r="H1655" i="3"/>
  <c r="H1656" i="3"/>
  <c r="H1657" i="3"/>
  <c r="H1658" i="3"/>
  <c r="H1659" i="3"/>
  <c r="H1660" i="3"/>
  <c r="H1661" i="3"/>
  <c r="H1662" i="3"/>
  <c r="H1663" i="3"/>
  <c r="H1664" i="3"/>
  <c r="H1665" i="3"/>
  <c r="H1666" i="3"/>
  <c r="H1667" i="3"/>
  <c r="H1668" i="3"/>
  <c r="H1669" i="3"/>
  <c r="H1670" i="3"/>
  <c r="H1671" i="3"/>
  <c r="H1672" i="3"/>
  <c r="H1673" i="3"/>
  <c r="H1674" i="3"/>
  <c r="H1675" i="3"/>
  <c r="H1676" i="3"/>
  <c r="H1677" i="3"/>
  <c r="H1678" i="3"/>
  <c r="H1679" i="3"/>
  <c r="H1680" i="3"/>
  <c r="H1681" i="3"/>
  <c r="H1682" i="3"/>
  <c r="H1683" i="3"/>
  <c r="H1684" i="3"/>
  <c r="H1685" i="3"/>
  <c r="H1686" i="3"/>
  <c r="H1687" i="3"/>
  <c r="H1688" i="3"/>
  <c r="H1689" i="3"/>
  <c r="H1690" i="3"/>
  <c r="H1691" i="3"/>
  <c r="H1692" i="3"/>
  <c r="H1693" i="3"/>
  <c r="H1694" i="3"/>
  <c r="H1695" i="3"/>
  <c r="H1696" i="3"/>
  <c r="H1697" i="3"/>
  <c r="H1698" i="3"/>
  <c r="H1699" i="3"/>
  <c r="H1700" i="3"/>
  <c r="H1701" i="3"/>
  <c r="H1702" i="3"/>
  <c r="H1703" i="3"/>
  <c r="H1704" i="3"/>
  <c r="H1705" i="3"/>
  <c r="H1706" i="3"/>
  <c r="H1707" i="3"/>
  <c r="H1708" i="3"/>
  <c r="H1709" i="3"/>
  <c r="H1710" i="3"/>
  <c r="H1711" i="3"/>
  <c r="H1712" i="3"/>
  <c r="H1713" i="3"/>
  <c r="H1714" i="3"/>
  <c r="H1715" i="3"/>
  <c r="H1716" i="3"/>
  <c r="H1717" i="3"/>
  <c r="H1718" i="3"/>
  <c r="H1719" i="3"/>
  <c r="H1720" i="3"/>
  <c r="H1721" i="3"/>
  <c r="H1722" i="3"/>
  <c r="H1723" i="3"/>
  <c r="H1724" i="3"/>
  <c r="H1725" i="3"/>
  <c r="H1726" i="3"/>
  <c r="H1727" i="3"/>
  <c r="H1728" i="3"/>
  <c r="H1729" i="3"/>
  <c r="H1730" i="3"/>
  <c r="H1731" i="3"/>
  <c r="H1732" i="3"/>
  <c r="H1733" i="3"/>
  <c r="H1734" i="3"/>
  <c r="H1735" i="3"/>
  <c r="H1736" i="3"/>
  <c r="H1737" i="3"/>
  <c r="H1738" i="3"/>
  <c r="H1739" i="3"/>
  <c r="H1740" i="3"/>
  <c r="H1741" i="3"/>
  <c r="H1742" i="3"/>
  <c r="H1743" i="3"/>
  <c r="H1744" i="3"/>
  <c r="H1745" i="3"/>
  <c r="H1746" i="3"/>
  <c r="H1747" i="3"/>
  <c r="H1748" i="3"/>
  <c r="H1749" i="3"/>
  <c r="H1750" i="3"/>
  <c r="H1751" i="3"/>
  <c r="H1752" i="3"/>
  <c r="H1753" i="3"/>
  <c r="H1754" i="3"/>
  <c r="H1630" i="3"/>
  <c r="H58" i="14"/>
  <c r="H35" i="14"/>
  <c r="N56" i="14"/>
  <c r="O56" i="14"/>
  <c r="M56" i="14"/>
  <c r="K56" i="14"/>
  <c r="L56" i="14"/>
  <c r="K95" i="14"/>
  <c r="L95" i="14"/>
  <c r="K30" i="14"/>
  <c r="L30" i="14"/>
  <c r="M30" i="14"/>
  <c r="N30" i="14"/>
  <c r="O30" i="14"/>
  <c r="O49" i="14"/>
  <c r="L49" i="14"/>
  <c r="S49" i="14"/>
  <c r="R49" i="14"/>
  <c r="O51" i="14"/>
  <c r="L51" i="14"/>
  <c r="S51" i="14"/>
  <c r="R51" i="14"/>
  <c r="S32" i="14"/>
  <c r="R32" i="14"/>
  <c r="S30" i="14"/>
  <c r="R30" i="14"/>
  <c r="M51" i="14"/>
  <c r="M57" i="14"/>
  <c r="N51" i="14"/>
  <c r="N57" i="14"/>
  <c r="O57" i="14"/>
  <c r="K51" i="14"/>
  <c r="L57" i="14"/>
  <c r="K57" i="14"/>
  <c r="N49" i="14"/>
  <c r="O55" i="14"/>
  <c r="M49" i="14"/>
  <c r="N55" i="14"/>
  <c r="M55" i="14"/>
  <c r="K49" i="14"/>
  <c r="L55" i="14"/>
  <c r="K55" i="14"/>
  <c r="M38" i="14"/>
  <c r="N38" i="14"/>
  <c r="O38" i="14"/>
  <c r="L38" i="14"/>
  <c r="K38" i="14"/>
</calcChain>
</file>

<file path=xl/sharedStrings.xml><?xml version="1.0" encoding="utf-8"?>
<sst xmlns="http://schemas.openxmlformats.org/spreadsheetml/2006/main" count="44177" uniqueCount="576">
  <si>
    <t>year</t>
  </si>
  <si>
    <t>month</t>
  </si>
  <si>
    <t>transactiontypeabbr</t>
  </si>
  <si>
    <t>countryname</t>
  </si>
  <si>
    <t>continent</t>
  </si>
  <si>
    <t>sum</t>
  </si>
  <si>
    <t>rev_per_stream</t>
  </si>
  <si>
    <t>AS</t>
  </si>
  <si>
    <t>USA</t>
  </si>
  <si>
    <t>North America</t>
  </si>
  <si>
    <t>Argentina</t>
  </si>
  <si>
    <t>South America</t>
  </si>
  <si>
    <t>S</t>
  </si>
  <si>
    <t>Denmark</t>
  </si>
  <si>
    <t>Europe</t>
  </si>
  <si>
    <t>Australia</t>
  </si>
  <si>
    <t>Oceania</t>
  </si>
  <si>
    <t>Greece</t>
  </si>
  <si>
    <t>France</t>
  </si>
  <si>
    <t>Norway</t>
  </si>
  <si>
    <t>Netherlands</t>
  </si>
  <si>
    <t>Belgium</t>
  </si>
  <si>
    <t>Austria</t>
  </si>
  <si>
    <t>Czech Republic</t>
  </si>
  <si>
    <t>Singapore</t>
  </si>
  <si>
    <t>Asia</t>
  </si>
  <si>
    <t>Ireland</t>
  </si>
  <si>
    <t>Latvia</t>
  </si>
  <si>
    <t>Portugal</t>
  </si>
  <si>
    <t>Malaysia</t>
  </si>
  <si>
    <t>Costa Rica</t>
  </si>
  <si>
    <t>Lithuania</t>
  </si>
  <si>
    <t>Philippines</t>
  </si>
  <si>
    <t>Ecuador</t>
  </si>
  <si>
    <t>Liechtenstein</t>
  </si>
  <si>
    <t>Cayman Islands</t>
  </si>
  <si>
    <t>Virgin Islands, U.S.</t>
  </si>
  <si>
    <t>Bermuda</t>
  </si>
  <si>
    <t>Slovenia</t>
  </si>
  <si>
    <t>United Kingdom</t>
  </si>
  <si>
    <t>Spain</t>
  </si>
  <si>
    <t>Taiwan, Province Of China</t>
  </si>
  <si>
    <t>Italy</t>
  </si>
  <si>
    <t>Peru</t>
  </si>
  <si>
    <t>New Zealand</t>
  </si>
  <si>
    <t>Poland</t>
  </si>
  <si>
    <t>Hong Kong</t>
  </si>
  <si>
    <t>Luxembourg</t>
  </si>
  <si>
    <t>Estonia</t>
  </si>
  <si>
    <t>Bolivia</t>
  </si>
  <si>
    <t>Brazil</t>
  </si>
  <si>
    <t>Paraguay</t>
  </si>
  <si>
    <t>China</t>
  </si>
  <si>
    <t>DT</t>
  </si>
  <si>
    <t>Monaco</t>
  </si>
  <si>
    <t>Romania</t>
  </si>
  <si>
    <t>Sweden</t>
  </si>
  <si>
    <t>Croatia</t>
  </si>
  <si>
    <t>Virgin Islands, British</t>
  </si>
  <si>
    <t>Chile</t>
  </si>
  <si>
    <t>Turkey</t>
  </si>
  <si>
    <t>Ethiopia</t>
  </si>
  <si>
    <t>Africa</t>
  </si>
  <si>
    <t>Finland</t>
  </si>
  <si>
    <t>Andorra</t>
  </si>
  <si>
    <t>India</t>
  </si>
  <si>
    <t>Puerto Rico</t>
  </si>
  <si>
    <t>Nicaragua</t>
  </si>
  <si>
    <t>Gibraltar</t>
  </si>
  <si>
    <t>Zambia</t>
  </si>
  <si>
    <t>Germany</t>
  </si>
  <si>
    <t>Iceland</t>
  </si>
  <si>
    <t>Colombia</t>
  </si>
  <si>
    <t>Bulgaria</t>
  </si>
  <si>
    <t>Guatemala</t>
  </si>
  <si>
    <t>Cyprus</t>
  </si>
  <si>
    <t>United Arab Emirates</t>
  </si>
  <si>
    <t>Netherlands Antilles</t>
  </si>
  <si>
    <t>Nepal</t>
  </si>
  <si>
    <t>Kazakhstan</t>
  </si>
  <si>
    <t>Slovakia</t>
  </si>
  <si>
    <t>Uruguay</t>
  </si>
  <si>
    <t>Hungary</t>
  </si>
  <si>
    <t>Russia</t>
  </si>
  <si>
    <t>Indonesia</t>
  </si>
  <si>
    <t>Cambodia</t>
  </si>
  <si>
    <t>Mexico</t>
  </si>
  <si>
    <t>Switzerland</t>
  </si>
  <si>
    <t>Malta</t>
  </si>
  <si>
    <t>Dominican Republic</t>
  </si>
  <si>
    <t>Ukraine</t>
  </si>
  <si>
    <t>El Salvador</t>
  </si>
  <si>
    <t>Greenland</t>
  </si>
  <si>
    <t>Honduras</t>
  </si>
  <si>
    <t>South Korea</t>
  </si>
  <si>
    <t>Venezuela, Bolivarian Republic of</t>
  </si>
  <si>
    <t>Panama</t>
  </si>
  <si>
    <t>Isle Of Man</t>
  </si>
  <si>
    <t>Lebanon</t>
  </si>
  <si>
    <t>Thailand</t>
  </si>
  <si>
    <t>Israel</t>
  </si>
  <si>
    <t>South Africa</t>
  </si>
  <si>
    <t>Faroe Islands</t>
  </si>
  <si>
    <t>Aruba</t>
  </si>
  <si>
    <t>Serbia and Montenegro</t>
  </si>
  <si>
    <t>Egypt</t>
  </si>
  <si>
    <t>Gross</t>
  </si>
  <si>
    <t>Units</t>
  </si>
  <si>
    <t>Column Labels</t>
  </si>
  <si>
    <t>Grand Total</t>
  </si>
  <si>
    <t>2013 Total</t>
  </si>
  <si>
    <t>2014 Total</t>
  </si>
  <si>
    <t>Row Labels</t>
  </si>
  <si>
    <t>Sum of Gross</t>
  </si>
  <si>
    <t>Sum of Units</t>
  </si>
  <si>
    <t>select p.year, p.month, t.transactiontypeabbr,c.countryname,c.continent, sum(fs.gross), sum(fs.sales), (sum(fs.gross)/sum(fs.sales)) as rev_per_stream</t>
  </si>
  <si>
    <t xml:space="preserve">from fact_sales fs </t>
  </si>
  <si>
    <t>inner join dim_country c on c.countryid=fs.countryid</t>
  </si>
  <si>
    <t>inner join dim_period p on p.periodid=fs.activityperiodid</t>
  </si>
  <si>
    <t>inner join dim_transactiontype t on t.transactiontypeid=fs.transactiontypeid</t>
  </si>
  <si>
    <t>where fs.storeid = 286 and p.year in ('2013','2014')</t>
  </si>
  <si>
    <t>group by  p.year, p.month, t.transactiontypeabbr,c.countryname,c.continent;</t>
  </si>
  <si>
    <t>SELECT c.name, cmm.customer_name, dsda.trans_type, SUM(dsda.total), SUM(dsda.qty), MONTH(dsda.date), YEAR(dsda.date)</t>
  </si>
  <si>
    <t>FROM dig_sales_detail_final dsda</t>
  </si>
  <si>
    <t>INNER JOIN dig_sales ds ON ds.statement_id=dsda.statement_id</t>
  </si>
  <si>
    <t>INNER JOIN customer_master cm ON cm.customer_id=ds.dms_customer_id</t>
  </si>
  <si>
    <t>INNER JOIN customer_master_master cmm ON cmm.customer_master_master_id=cm.customer_master_master_id</t>
  </si>
  <si>
    <t xml:space="preserve">INNER JOIN country c ON c.id=cm.territory </t>
  </si>
  <si>
    <t xml:space="preserve">WHERE dsda.date BETWEEN "2014-6-01" AND "2014-6-30"  AND ds.actual_statement_no NOT LIKE "%[RD%" </t>
  </si>
  <si>
    <t>AND cmm.customer_master_master_id = 286</t>
  </si>
  <si>
    <t>GROUP BY cmm.customer_master_master_id, c.id, MONTH(dsda.date),YEAR(dsda.date), dsda.trans_type;</t>
  </si>
  <si>
    <t>#Statement DB for June Sales</t>
  </si>
  <si>
    <t>Guyana</t>
  </si>
  <si>
    <t xml:space="preserve">from production.fact_sales fs </t>
  </si>
  <si>
    <t>inner join production.dim_country c on c.countryid=fs.countryid</t>
  </si>
  <si>
    <t>inner join production.dim_period p on p.periodid=fs.activityperiodid</t>
  </si>
  <si>
    <t>inner join production.dim_transactiontype t on t.transactiontypeid=fs.transactiontypeid</t>
  </si>
  <si>
    <t>inner join production.dim_label l on l.labelid=fs.labelid</t>
  </si>
  <si>
    <t>where fs.storeid = 286 and p.year in ('2013','2014') and l.owner = 'RED'</t>
  </si>
  <si>
    <t>SELECT YEAR(dsda.date), MONTH(dsda.date), dsda.trans_type, c.name, c.continent, SUM(dsda.total), SUM(dsda.qty)</t>
  </si>
  <si>
    <t>INNER JOIN releases r ON r.upc=dsda.upc</t>
  </si>
  <si>
    <t>INNER JOIN artist_info ai ON ai.artist_id=r.artist_id</t>
  </si>
  <si>
    <t>INNER JOIN vendor v ON v.vendor_id=ai.vendor_id</t>
  </si>
  <si>
    <t>WHERE dsda.date BETWEEN "2014-6-01" AND "2014-6-30"  AND ds.actual_statement_no NOT LIKE "%[RD%" AND v.vendor_id IN (18805,18655)</t>
  </si>
  <si>
    <t>#Total</t>
  </si>
  <si>
    <t>#RED only</t>
  </si>
  <si>
    <t>#Statement OSC only</t>
  </si>
  <si>
    <t>where fs.storeid = 286 and p.year in ('2013','2014') and l.labelid not in (18805,18655) and l.owner &lt;&gt; 'RED'</t>
  </si>
  <si>
    <t>#Orch Only</t>
  </si>
  <si>
    <t>Type</t>
  </si>
  <si>
    <t>RED</t>
  </si>
  <si>
    <t>OSC</t>
  </si>
  <si>
    <t>ORCH</t>
  </si>
  <si>
    <t>Revenue</t>
  </si>
  <si>
    <t>TOTAL</t>
  </si>
  <si>
    <t>Marketshare</t>
  </si>
  <si>
    <t>Jan YOY % Change</t>
  </si>
  <si>
    <t>Feb YOY % Change</t>
  </si>
  <si>
    <t>Mar YOY % Change</t>
  </si>
  <si>
    <t>Apr YOY % Change</t>
  </si>
  <si>
    <t>May YOY % Change</t>
  </si>
  <si>
    <t>Jun YOY % Change</t>
  </si>
  <si>
    <t>Jan-Jun YOY % Change</t>
  </si>
  <si>
    <t>Month on Month Change</t>
  </si>
  <si>
    <t>NA</t>
  </si>
  <si>
    <t>All Countries.</t>
  </si>
  <si>
    <t>All Countries</t>
  </si>
  <si>
    <t>Other Countries</t>
  </si>
  <si>
    <t>Canada</t>
  </si>
  <si>
    <t>Beats</t>
  </si>
  <si>
    <t>Aspiro</t>
  </si>
  <si>
    <t>Muve</t>
  </si>
  <si>
    <t>Xbox</t>
  </si>
  <si>
    <t>Google</t>
  </si>
  <si>
    <t>Rdio</t>
  </si>
  <si>
    <t>Rhapsody</t>
  </si>
  <si>
    <t>Deezer</t>
  </si>
  <si>
    <t>Spotify</t>
  </si>
  <si>
    <t>ALL Premium (Premium+Bundle+PC)</t>
  </si>
  <si>
    <t>Beats Music</t>
  </si>
  <si>
    <t>Google Music</t>
  </si>
  <si>
    <t>Store</t>
  </si>
  <si>
    <t>Overall Orchard Market Share by Store</t>
  </si>
  <si>
    <t>Country</t>
  </si>
  <si>
    <t>Overall Orchard Market Share by Country</t>
  </si>
  <si>
    <t xml:space="preserve">Google </t>
  </si>
  <si>
    <t xml:space="preserve">Spotify </t>
  </si>
  <si>
    <t>Orchard Market Share by Store &amp; Country</t>
  </si>
  <si>
    <t>Month</t>
  </si>
  <si>
    <t>Statement Files</t>
  </si>
  <si>
    <t>Orchard Analytics</t>
  </si>
  <si>
    <t>% Difference</t>
  </si>
  <si>
    <t>June</t>
  </si>
  <si>
    <t>July</t>
  </si>
  <si>
    <t>Subscriber Counts</t>
  </si>
  <si>
    <t>Jul'14</t>
  </si>
  <si>
    <t>Month on Month Change in Subscriber Counts</t>
  </si>
  <si>
    <t>Jun vs. Jul growth</t>
  </si>
  <si>
    <t>*excludes RED</t>
  </si>
  <si>
    <t>Microsoft Zune Music</t>
  </si>
  <si>
    <t>deezer</t>
  </si>
  <si>
    <t>Cricket</t>
  </si>
  <si>
    <t>YouTube</t>
  </si>
  <si>
    <t>Amazon</t>
  </si>
  <si>
    <t>iTunes</t>
  </si>
  <si>
    <t>Jan % Change</t>
  </si>
  <si>
    <t>Dec % Change</t>
  </si>
  <si>
    <t>Nov % Change</t>
  </si>
  <si>
    <t>Oct % Change</t>
  </si>
  <si>
    <t>Sep % Change</t>
  </si>
  <si>
    <t>Aug % Change</t>
  </si>
  <si>
    <t>Top Store Revenue by Activity Period*</t>
  </si>
  <si>
    <t>*Includes IODA; excludes RED</t>
  </si>
  <si>
    <t>Total</t>
  </si>
  <si>
    <t>Album Units</t>
  </si>
  <si>
    <t>Digital Album Units</t>
  </si>
  <si>
    <t>IODA</t>
  </si>
  <si>
    <t>Track Units</t>
  </si>
  <si>
    <t>Digital Track Units</t>
  </si>
  <si>
    <t>Orchard</t>
  </si>
  <si>
    <t>% Change</t>
  </si>
  <si>
    <t>YTD Ending Aug 17</t>
  </si>
  <si>
    <t>2013 iTunes Revenue</t>
  </si>
  <si>
    <t># of Releases Hidden</t>
  </si>
  <si>
    <t>iTunes US* (YTD ending Mar 31)</t>
  </si>
  <si>
    <t>Orchard Unit Sales</t>
  </si>
  <si>
    <t>Soundscan Report (US only)</t>
  </si>
  <si>
    <t>Previous Week</t>
  </si>
  <si>
    <t>iTunes Hidden Summary*</t>
  </si>
  <si>
    <t>Makes a Rainbow</t>
  </si>
  <si>
    <t>The Magic School Bus, Volume 3</t>
  </si>
  <si>
    <t>Scholastic Entertainment</t>
  </si>
  <si>
    <t>Share with Pocoyo</t>
  </si>
  <si>
    <t>Pocoyo (Season 1, Bundled Episodes)</t>
  </si>
  <si>
    <t>Zinkia Entertainment SA</t>
  </si>
  <si>
    <t>Kicks Up a Storm</t>
  </si>
  <si>
    <t>The Magic School Bus, Volume 1</t>
  </si>
  <si>
    <t>Takes a Dive</t>
  </si>
  <si>
    <t>The Magic School Bus, Volume 4</t>
  </si>
  <si>
    <t>The Busasarus</t>
  </si>
  <si>
    <t>The Magic School Bus, Volume 2</t>
  </si>
  <si>
    <t>Fun with Pocoyo</t>
  </si>
  <si>
    <t>Pocoyo (Season 2, Bundled Episodes)</t>
  </si>
  <si>
    <t>Special Adventures with Pocoyo</t>
  </si>
  <si>
    <t>Cracks a Yolk</t>
  </si>
  <si>
    <t>My Best Friend, Cleo's Fair Share</t>
  </si>
  <si>
    <t>Clifford the Big Red Dog, Volume 1</t>
  </si>
  <si>
    <t>Make Friends with Pocoyo</t>
  </si>
  <si>
    <t>I Love Pocoyo</t>
  </si>
  <si>
    <t>Music with Pocoyo</t>
  </si>
  <si>
    <t>Sun 'N Fun Part 1: The Oncoming Storm</t>
  </si>
  <si>
    <t>Air Boss</t>
  </si>
  <si>
    <t>FourPoints Multimedia Corporation</t>
  </si>
  <si>
    <t>Memphis Part 1: Best Laid Plans and Grudge Matches</t>
  </si>
  <si>
    <t>Invent with Pocoyo</t>
  </si>
  <si>
    <t>Laughing with Pocoyo</t>
  </si>
  <si>
    <t>Discover with Pocoyo</t>
  </si>
  <si>
    <t>Mysterious Mysteries with Pocoyo</t>
  </si>
  <si>
    <t>Dance with Pocoyo</t>
  </si>
  <si>
    <t>Gets Lost in Space</t>
  </si>
  <si>
    <t># Units</t>
  </si>
  <si>
    <t>Episode</t>
  </si>
  <si>
    <t>Artist</t>
  </si>
  <si>
    <t>Label</t>
  </si>
  <si>
    <t>Repertoire</t>
  </si>
  <si>
    <t>Top 20 TV Shows</t>
  </si>
  <si>
    <t>Rank</t>
  </si>
  <si>
    <t>iTUNES CHARTS - AUGUST 17-23 (ORCHARD &amp; IODA)</t>
  </si>
  <si>
    <t>Push It to 11: Bits of Baco</t>
  </si>
  <si>
    <t>Props Visual Ltd</t>
  </si>
  <si>
    <t>Wicked Game (Live)</t>
  </si>
  <si>
    <t>Chris Isaak</t>
  </si>
  <si>
    <t>CenterStaging Musical Productions, Inc.</t>
  </si>
  <si>
    <t>Slednecks 16</t>
  </si>
  <si>
    <t>Slednecks Inc</t>
  </si>
  <si>
    <t>Slednecks INC</t>
  </si>
  <si>
    <t>Eu Sou um Bebezinho</t>
  </si>
  <si>
    <t>Palavra Cantada</t>
  </si>
  <si>
    <t>MCD</t>
  </si>
  <si>
    <t>This Is a Wasteland</t>
  </si>
  <si>
    <t>Pierce The Veil</t>
  </si>
  <si>
    <t>(RED) RED Distribution (Long Form Video)</t>
  </si>
  <si>
    <t>Лето на окна</t>
  </si>
  <si>
    <t>Reflex</t>
  </si>
  <si>
    <t>Vyacheslav Vladimirovich Tyurin</t>
  </si>
  <si>
    <t>Tt 2014 On-Bike Laps: John Mcguinness</t>
  </si>
  <si>
    <t>Duke Marketing</t>
  </si>
  <si>
    <t>Duke Marketing Ltd</t>
  </si>
  <si>
    <t>C.O.U.N.T.R.Y.</t>
  </si>
  <si>
    <t>LoCash Cowboys</t>
  </si>
  <si>
    <t>Average Joes Entertainment Group, LLC</t>
  </si>
  <si>
    <t>True to This</t>
  </si>
  <si>
    <t>Veeco Productions</t>
  </si>
  <si>
    <t>Volcom INC</t>
  </si>
  <si>
    <t>Наедине</t>
  </si>
  <si>
    <t>Нюша</t>
  </si>
  <si>
    <t>Starmedia AV Lab LLP (First Music Publishing)</t>
  </si>
  <si>
    <t>Supervention</t>
  </si>
  <si>
    <t>Field Productions</t>
  </si>
  <si>
    <t>Smoke On the Water (feat. David Gilmour, Brian May, Ian Gillan, Tony Iommi, Bruce Dickinson, Paul Rodgers, Ritchie Blackmore, Chris Squire, Alex Lifeson, Keith Emerson, Roger Taylor, ...)</t>
  </si>
  <si>
    <t>Rock Aid Armenia Allstars</t>
  </si>
  <si>
    <t>Thompson Music P/L</t>
  </si>
  <si>
    <t>2014 NBA Champions: TBD</t>
  </si>
  <si>
    <t>NBA</t>
  </si>
  <si>
    <t>Team Marketing</t>
  </si>
  <si>
    <t>É Fake (Ao Vivo)</t>
  </si>
  <si>
    <t>Henrique &amp; Juliano</t>
  </si>
  <si>
    <t>Som Livre</t>
  </si>
  <si>
    <t>Why We Ride</t>
  </si>
  <si>
    <t>Kretz Media Holdings</t>
  </si>
  <si>
    <t>Kretz Media Holdings, LLC</t>
  </si>
  <si>
    <t>Drivin' Around Song</t>
  </si>
  <si>
    <t>Colt Ford</t>
  </si>
  <si>
    <t>Moto 5: The Movie</t>
  </si>
  <si>
    <t>The Assignment Inc</t>
  </si>
  <si>
    <t>The Assignment, Inc.</t>
  </si>
  <si>
    <t>Только</t>
  </si>
  <si>
    <t>Arrival</t>
  </si>
  <si>
    <t>SecondBase Films</t>
  </si>
  <si>
    <t>Dirty Side (feat. Walker Hayes)</t>
  </si>
  <si>
    <t>The Cradle of Storms</t>
  </si>
  <si>
    <t>Grind Media</t>
  </si>
  <si>
    <t>GrindMedia LLC</t>
  </si>
  <si>
    <t>Someone</t>
  </si>
  <si>
    <t>Trevor Moran</t>
  </si>
  <si>
    <t>Augmenter Music Group</t>
  </si>
  <si>
    <t>American Degenerate</t>
  </si>
  <si>
    <t>Jim Norton</t>
  </si>
  <si>
    <t>Bseen Media LLC (Video)</t>
  </si>
  <si>
    <t>Зеркала (Video)</t>
  </si>
  <si>
    <t>Григорий Лепс и Ани Лорак</t>
  </si>
  <si>
    <t>Starmedia AV Lab LLP (Nikitin)</t>
  </si>
  <si>
    <t>Drop the Gun: Shredtown</t>
  </si>
  <si>
    <t>Shredtown</t>
  </si>
  <si>
    <t>Спортивная</t>
  </si>
  <si>
    <t>Иван Дорн</t>
  </si>
  <si>
    <t>The Debut</t>
  </si>
  <si>
    <t>Unit Parktech AG</t>
  </si>
  <si>
    <t>We Are the World 25 for Haiti</t>
  </si>
  <si>
    <t>Artists for Haiti</t>
  </si>
  <si>
    <t>We Are The World Foundation</t>
  </si>
  <si>
    <t>Isle of Man Tt Review 2014</t>
  </si>
  <si>
    <t>Elmo's Ducks</t>
  </si>
  <si>
    <t>Sesame Street</t>
  </si>
  <si>
    <t>Sesame Workshop (US &amp; Canada)</t>
  </si>
  <si>
    <t>Tt 2014 On-Bike: Bruce Anstey</t>
  </si>
  <si>
    <t>Smoke On the Water</t>
  </si>
  <si>
    <t>Deep Purple</t>
  </si>
  <si>
    <t>Life Is but a Dream</t>
  </si>
  <si>
    <t>Beyoncé</t>
  </si>
  <si>
    <t>Sony Music (Long Form Music Films)</t>
  </si>
  <si>
    <t>Elmo's Song</t>
  </si>
  <si>
    <t>Into the Mind</t>
  </si>
  <si>
    <t>Sherpas Cinema</t>
  </si>
  <si>
    <t>Rocky Mountain Sherpas Inc</t>
  </si>
  <si>
    <t>Bad Boys Get Me Good</t>
  </si>
  <si>
    <t>Jasmine Rae</t>
  </si>
  <si>
    <t>Australian Broadcasting Corporation</t>
  </si>
  <si>
    <t>Pocoyo and the Space Circus</t>
  </si>
  <si>
    <t>Pocoyo Film</t>
  </si>
  <si>
    <t>I Am A Gummy Bear (The Gummy Bear Song)</t>
  </si>
  <si>
    <t>Gummibär</t>
  </si>
  <si>
    <t>Radikal Records</t>
  </si>
  <si>
    <t>Rad Company</t>
  </si>
  <si>
    <t>Red Bull Media House</t>
  </si>
  <si>
    <t>Red Bull Media House (North America)</t>
  </si>
  <si>
    <t>2 Brazil!</t>
  </si>
  <si>
    <t>Vengaboys</t>
  </si>
  <si>
    <t>Starmedia AV LAB LLP (Studio Soyuz LLC)</t>
  </si>
  <si>
    <t>Film</t>
  </si>
  <si>
    <t>Video</t>
  </si>
  <si>
    <t>Top 20 Films</t>
  </si>
  <si>
    <t>Top 20 Music Videos</t>
  </si>
  <si>
    <t>The Best (Deluxe Version)</t>
  </si>
  <si>
    <t>Григорий Лепс</t>
  </si>
  <si>
    <t>Eyes on Fire</t>
  </si>
  <si>
    <t>Blue Foundation</t>
  </si>
  <si>
    <t>Tobias Wilner</t>
  </si>
  <si>
    <t>99 Must-Have Mozart Masterpieces</t>
  </si>
  <si>
    <t>Various Artists</t>
  </si>
  <si>
    <t>Cobra Entertainment LLC.</t>
  </si>
  <si>
    <t>Travesuras</t>
  </si>
  <si>
    <t>Nicky Jam</t>
  </si>
  <si>
    <t>TropiSounds Corporation</t>
  </si>
  <si>
    <t>Ao Vivo</t>
  </si>
  <si>
    <t>Jads &amp; Jadson</t>
  </si>
  <si>
    <t>crossing field</t>
  </si>
  <si>
    <t>Lisa</t>
  </si>
  <si>
    <t>Sony Music Entertainment (Japan) Inc.</t>
  </si>
  <si>
    <t>It's a Good Day</t>
  </si>
  <si>
    <t>Cyrille Aimée</t>
  </si>
  <si>
    <t>Mack Avenue Records (Frontline Releases)</t>
  </si>
  <si>
    <t>Fortune Days</t>
  </si>
  <si>
    <t>The Glitch Mob</t>
  </si>
  <si>
    <t>Shoot to Kill Music, Inc.</t>
  </si>
  <si>
    <t>Go Down in History</t>
  </si>
  <si>
    <t>Four Year Strong</t>
  </si>
  <si>
    <t>Pure Noise Entertainment</t>
  </si>
  <si>
    <t>River Flows In You</t>
  </si>
  <si>
    <t>Yiruma</t>
  </si>
  <si>
    <t>Neowiz Bugs Corporation</t>
  </si>
  <si>
    <t>De Oro</t>
  </si>
  <si>
    <t>Jason Feathers</t>
  </si>
  <si>
    <t>Burnside Distribution</t>
  </si>
  <si>
    <t>Turning Page</t>
  </si>
  <si>
    <t>Sleeping At Last</t>
  </si>
  <si>
    <t>Awake</t>
  </si>
  <si>
    <t>Tycho</t>
  </si>
  <si>
    <t>Ghostly International</t>
  </si>
  <si>
    <t>Sissy That Walk</t>
  </si>
  <si>
    <t>RuPaul</t>
  </si>
  <si>
    <t>RuCo, Inc</t>
  </si>
  <si>
    <t>You Can't Stop Me (Special Edition)</t>
  </si>
  <si>
    <t>Suicide Silence</t>
  </si>
  <si>
    <t>Nuclear Blast Entertainment</t>
  </si>
  <si>
    <t>Friends In Low Places (Cover Version)</t>
  </si>
  <si>
    <t>Various Artists - Garth Brooks Tribute</t>
  </si>
  <si>
    <t>Cleopatra Records</t>
  </si>
  <si>
    <t>Aware</t>
  </si>
  <si>
    <t>Front Porch Step</t>
  </si>
  <si>
    <t>Ignite</t>
  </si>
  <si>
    <t>Eir Aoi</t>
  </si>
  <si>
    <t>40 Anos - Sinfônico</t>
  </si>
  <si>
    <t>Chitãozinho &amp; Xororó</t>
  </si>
  <si>
    <t>Happy Together</t>
  </si>
  <si>
    <t>The Turtles</t>
  </si>
  <si>
    <t>Flo &amp; Eddie, Inc</t>
  </si>
  <si>
    <t>Dark Eyes</t>
  </si>
  <si>
    <t>Half Moon Run</t>
  </si>
  <si>
    <t>Outside Music</t>
  </si>
  <si>
    <t>Vai Ser Assim</t>
  </si>
  <si>
    <t>Don't Wait for Me</t>
  </si>
  <si>
    <t>Racing Glaciers</t>
  </si>
  <si>
    <t>Lab Sounds Limited</t>
  </si>
  <si>
    <t>Tudo Outra Vez (Closer To You)</t>
  </si>
  <si>
    <t>Promise of a Brand New Day</t>
  </si>
  <si>
    <t>Ruthie Foster</t>
  </si>
  <si>
    <t>Blue Corn Music</t>
  </si>
  <si>
    <t>Diz Pra Mim</t>
  </si>
  <si>
    <t>100 Rock n Roll Hits &amp; Jukebox Classics - The Very Best 50s &amp; 60s Rock and Roll Collection from the Greatest Legends</t>
  </si>
  <si>
    <t>Artisan MM Ltd.</t>
  </si>
  <si>
    <t>Memórias (Come Wake Me Up)</t>
  </si>
  <si>
    <t>Love Death Immortality</t>
  </si>
  <si>
    <t>Bang Bang (My Baby Shot Me Down)</t>
  </si>
  <si>
    <t>Nancy Sinatra</t>
  </si>
  <si>
    <t>Boots Enterprises, Inc.</t>
  </si>
  <si>
    <t>Mozart For Brain Power</t>
  </si>
  <si>
    <t>London Festival Orchestra</t>
  </si>
  <si>
    <t>喜歡你</t>
  </si>
  <si>
    <t>G.E.M.</t>
  </si>
  <si>
    <t>Hummingbird Music Ltd (Audio)</t>
  </si>
  <si>
    <t>Ugly Heroes - EP</t>
  </si>
  <si>
    <t>Ugly Heroes</t>
  </si>
  <si>
    <t>Mello Music Group</t>
  </si>
  <si>
    <t>Come And Get Your Love</t>
  </si>
  <si>
    <t>Redbone</t>
  </si>
  <si>
    <t>Blind Rage</t>
  </si>
  <si>
    <t>Accept</t>
  </si>
  <si>
    <t>Nuclear Blast</t>
  </si>
  <si>
    <t>Get Low</t>
  </si>
  <si>
    <t>Lil Jon &amp; The East Side Boyz</t>
  </si>
  <si>
    <t>TVT Records</t>
  </si>
  <si>
    <t>Secret Evil</t>
  </si>
  <si>
    <t>Jessica Hernandez &amp; the Deltas</t>
  </si>
  <si>
    <t>Instant Records - All Sales And Costs</t>
  </si>
  <si>
    <t>Ao Vivo Em Brasília (Deluxe)</t>
  </si>
  <si>
    <t>Spirit In The Sky</t>
  </si>
  <si>
    <t>Norman Greenbaum</t>
  </si>
  <si>
    <t>Smith &amp; Co. Sound B.V.</t>
  </si>
  <si>
    <t># DA</t>
  </si>
  <si>
    <t>Album</t>
  </si>
  <si>
    <t># DT</t>
  </si>
  <si>
    <t>Track</t>
  </si>
  <si>
    <t>Top 20 Album Downloads</t>
  </si>
  <si>
    <t>Top 20 Track Downloads</t>
  </si>
  <si>
    <t>Movie</t>
  </si>
  <si>
    <t>TV Show</t>
  </si>
  <si>
    <t>Music Video</t>
  </si>
  <si>
    <t>ROW</t>
  </si>
  <si>
    <t>August</t>
  </si>
  <si>
    <t>May</t>
  </si>
  <si>
    <t>April</t>
  </si>
  <si>
    <t>March</t>
  </si>
  <si>
    <t>February</t>
  </si>
  <si>
    <t>TRACK INGESTION</t>
  </si>
  <si>
    <t>**Deezer average ad-supported price point is $0.000824, stream is $0.010808</t>
  </si>
  <si>
    <t>^Cricket average price point is $0.0095</t>
  </si>
  <si>
    <t>*Spotify average ad-supported price point is $0.002070, stream is $0.011394</t>
  </si>
  <si>
    <t>Cricket^</t>
  </si>
  <si>
    <t>Spotify Ex-US*</t>
  </si>
  <si>
    <t>Spotify US*</t>
  </si>
  <si>
    <t>Deezer**</t>
  </si>
  <si>
    <t>Amazon Ex-US</t>
  </si>
  <si>
    <t>Amazon US</t>
  </si>
  <si>
    <t>Variance to Mgmt Est (%)</t>
  </si>
  <si>
    <t>Variance to Mgmt Est ($)</t>
  </si>
  <si>
    <t>Month Mgmt Estimate</t>
  </si>
  <si>
    <t>Variance to Budget (%)</t>
  </si>
  <si>
    <t>Variance to Budget ($)</t>
  </si>
  <si>
    <t>Month Budget</t>
  </si>
  <si>
    <t>Month Projection</t>
  </si>
  <si>
    <t>Month to Date</t>
  </si>
  <si>
    <t>Week 5</t>
  </si>
  <si>
    <t>Week 4</t>
  </si>
  <si>
    <t>Week 3</t>
  </si>
  <si>
    <t>Week 2</t>
  </si>
  <si>
    <t>Week 1</t>
  </si>
  <si>
    <t>August - Other Stores (Orchard, IODA &amp; IRIS) - excludes Video, RED &amp; Other Supply Chain</t>
  </si>
  <si>
    <t>January</t>
  </si>
  <si>
    <t>Average Revenue of Top 100:</t>
  </si>
  <si>
    <t>% Revenue added from New Releases (Added in previous 2 months)</t>
  </si>
  <si>
    <t>iTunes Total</t>
  </si>
  <si>
    <t>Video Total</t>
  </si>
  <si>
    <t>Orchard Video</t>
  </si>
  <si>
    <t>Audio Total</t>
  </si>
  <si>
    <t>July 2013 - iTunes (Orchard, IODA &amp; IRIS)</t>
  </si>
  <si>
    <t>August - iTunes (Orchard, IODA &amp; IRIS) - excludes RED &amp; Other Supply Chain</t>
  </si>
  <si>
    <t>DIGITAL</t>
  </si>
  <si>
    <t>Rev per subscriber</t>
  </si>
  <si>
    <t>Total Paid Subscribers</t>
  </si>
  <si>
    <t>Jan</t>
  </si>
  <si>
    <t>Feb</t>
  </si>
  <si>
    <t>Apr</t>
  </si>
  <si>
    <t>Jun</t>
  </si>
  <si>
    <t>Jul</t>
  </si>
  <si>
    <t>Revenue Per Subscriber</t>
  </si>
  <si>
    <t>Digital</t>
  </si>
  <si>
    <t>Other Supply Chain</t>
  </si>
  <si>
    <t>Mar</t>
  </si>
  <si>
    <t xml:space="preserve">Total </t>
  </si>
  <si>
    <t>Aug</t>
  </si>
  <si>
    <t>Sep</t>
  </si>
  <si>
    <t>Oct</t>
  </si>
  <si>
    <t>Nov</t>
  </si>
  <si>
    <t>Dec</t>
  </si>
  <si>
    <t>TOTAL SUB + AD SUPPORTED</t>
  </si>
  <si>
    <t>adds</t>
  </si>
  <si>
    <t>% sequential growth</t>
  </si>
  <si>
    <t>rolling three-month average</t>
  </si>
  <si>
    <t>Actual statement</t>
  </si>
  <si>
    <t>Paid Subscribers</t>
  </si>
  <si>
    <t>Streams</t>
  </si>
  <si>
    <t>Paid Streams</t>
  </si>
  <si>
    <t>Mix</t>
  </si>
  <si>
    <t>Rev/Stream</t>
  </si>
  <si>
    <t>Ad Supported revenue</t>
  </si>
  <si>
    <t>Total Subscription revenue</t>
  </si>
  <si>
    <t>Total subscription revenue</t>
  </si>
  <si>
    <t>Total ad-supported revenue</t>
  </si>
  <si>
    <t>Total statement (ie "Gross Gross" for all)</t>
  </si>
  <si>
    <t>TOTAL SUB + AD SUPPORTED* NOT MATCHED TO ACCOUNTING</t>
  </si>
  <si>
    <t>Total TO revenue (ie "Gross Net Net")</t>
  </si>
  <si>
    <t>All</t>
  </si>
  <si>
    <t>July as                 multiple of StDev</t>
  </si>
  <si>
    <t>StDev Jan -June</t>
  </si>
  <si>
    <t>Revenue Delta sequentially NOT MATCHED TO ACCOUNTING</t>
  </si>
  <si>
    <t>Gross profit Delta sequentially NOT MATCHED TO ACCOUNTING</t>
  </si>
  <si>
    <t>Revenue Per Ad-supported stream</t>
  </si>
  <si>
    <t>Ad-supported Streams</t>
  </si>
  <si>
    <t>Q2/Q1</t>
  </si>
  <si>
    <t>Q3/Q2</t>
  </si>
  <si>
    <t>Q4/Q3</t>
  </si>
  <si>
    <t>Quarterly sequential growth</t>
  </si>
  <si>
    <t>UK</t>
  </si>
  <si>
    <t>Worldwide</t>
  </si>
  <si>
    <t xml:space="preserve">Paid Streams per subscriber </t>
  </si>
  <si>
    <t>Comment</t>
  </si>
  <si>
    <t>This is not yet hypergrowth in the US. Objetcive would be ~1M per month</t>
  </si>
  <si>
    <t>Given Net Revenue accting, impact is heavy on GR but minimal on GP</t>
  </si>
  <si>
    <t>Mix of Paid is shifting from Orchard Digital to RED</t>
  </si>
  <si>
    <t>Overall Paid Stream growth healthy but sloower than Subscriber growth</t>
  </si>
  <si>
    <t>Overall Paid Streams per Subscriber, a KPI, trending negative</t>
  </si>
  <si>
    <t>Orchard Digital Paid Streams per Subscriber, a KPI, trending negative</t>
  </si>
  <si>
    <t>Total Streams, Paid + Ad-Supported</t>
  </si>
  <si>
    <t>Equates with ~$0.70 in GP per Subscriber annual, or ~$350K in GP annually</t>
  </si>
  <si>
    <t>% mix of Paid:Paid+AdSupported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</si>
</sst>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  <numFmt numFmtId="167" formatCode="0.00000"/>
    <numFmt numFmtId="168" formatCode="_(&quot;$&quot;* #,##0.0000_);_(&quot;$&quot;* \(#,##0.0000\);_(&quot;$&quot;* &quot;-&quot;??_);_(@_)"/>
    <numFmt numFmtId="169" formatCode="&quot;$&quot;#,##0"/>
    <numFmt numFmtId="170" formatCode="&quot;$&quot;#,##0.000"/>
    <numFmt numFmtId="171" formatCode="\+#,##0_);\-#,##0_)"/>
    <numFmt numFmtId="172" formatCode="0.0\x"/>
    <numFmt numFmtId="173" formatCode="#,##0.00000_);\(#,##0.00000\)"/>
    <numFmt numFmtId="174" formatCode="&quot;$&quot;#,##0.00"/>
  </numFmts>
  <fonts count="5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10"/>
      <color rgb="FF222222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8.5"/>
      <name val="Arial"/>
      <family val="2"/>
    </font>
    <font>
      <i/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6600"/>
      <name val="Calibri"/>
      <scheme val="minor"/>
    </font>
    <font>
      <sz val="11"/>
      <color rgb="FF000090"/>
      <name val="Calibri"/>
      <scheme val="minor"/>
    </font>
    <font>
      <u/>
      <sz val="11"/>
      <color theme="1"/>
      <name val="Calibri"/>
      <scheme val="minor"/>
    </font>
    <font>
      <u/>
      <sz val="11"/>
      <color rgb="FF000090"/>
      <name val="Calibri"/>
      <scheme val="minor"/>
    </font>
    <font>
      <b/>
      <sz val="11"/>
      <color rgb="FF000090"/>
      <name val="Calibri"/>
      <scheme val="minor"/>
    </font>
    <font>
      <sz val="11"/>
      <name val="Calibri"/>
      <scheme val="minor"/>
    </font>
    <font>
      <b/>
      <sz val="12"/>
      <color rgb="FF000090"/>
      <name val="Calibri"/>
      <scheme val="minor"/>
    </font>
    <font>
      <b/>
      <sz val="11"/>
      <color theme="0" tint="-4.9989318521683403E-2"/>
      <name val="Calibri"/>
      <scheme val="minor"/>
    </font>
    <font>
      <sz val="11"/>
      <color theme="0" tint="-4.9989318521683403E-2"/>
      <name val="Calibri"/>
      <scheme val="minor"/>
    </font>
    <font>
      <b/>
      <sz val="12"/>
      <color theme="0" tint="-4.9989318521683403E-2"/>
      <name val="Calibri"/>
      <scheme val="minor"/>
    </font>
    <font>
      <sz val="11"/>
      <color theme="0" tint="-0.34998626667073579"/>
      <name val="Calibri"/>
      <scheme val="minor"/>
    </font>
    <font>
      <b/>
      <sz val="11"/>
      <color theme="0" tint="-0.34998626667073579"/>
      <name val="Calibri"/>
      <scheme val="minor"/>
    </font>
    <font>
      <u/>
      <sz val="11"/>
      <color theme="0" tint="-0.34998626667073579"/>
      <name val="Calibri"/>
      <scheme val="minor"/>
    </font>
    <font>
      <b/>
      <sz val="12"/>
      <color theme="0" tint="-0.34998626667073579"/>
      <name val="Calibri"/>
      <scheme val="minor"/>
    </font>
    <font>
      <sz val="11"/>
      <color theme="0"/>
      <name val="Calibri"/>
      <scheme val="minor"/>
    </font>
    <font>
      <b/>
      <sz val="11"/>
      <color theme="0"/>
      <name val="Calibri"/>
      <scheme val="minor"/>
    </font>
    <font>
      <b/>
      <sz val="12"/>
      <color theme="0"/>
      <name val="Calibri"/>
      <scheme val="minor"/>
    </font>
    <font>
      <sz val="11"/>
      <color rgb="FFFF0000"/>
      <name val="Calibri"/>
      <scheme val="minor"/>
    </font>
    <font>
      <b/>
      <sz val="11"/>
      <color rgb="FFFF0000"/>
      <name val="Calibri"/>
      <scheme val="minor"/>
    </font>
    <font>
      <sz val="11"/>
      <color theme="0" tint="-0.499984740745262"/>
      <name val="Calibri"/>
      <scheme val="minor"/>
    </font>
    <font>
      <b/>
      <sz val="12"/>
      <color theme="0" tint="-0.499984740745262"/>
      <name val="Calibri"/>
      <scheme val="minor"/>
    </font>
    <font>
      <b/>
      <sz val="11"/>
      <color theme="0" tint="-0.499984740745262"/>
      <name val="Calibri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FFC000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7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19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9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2" fillId="7" borderId="2" applyNumberFormat="0" applyFont="0" applyAlignment="0" applyProtection="0"/>
    <xf numFmtId="0" fontId="12" fillId="7" borderId="2" applyNumberFormat="0" applyFont="0" applyAlignment="0" applyProtection="0"/>
    <xf numFmtId="0" fontId="2" fillId="7" borderId="2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622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3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/>
    <xf numFmtId="44" fontId="3" fillId="0" borderId="0" xfId="2" applyFont="1" applyAlignment="1">
      <alignment horizontal="center" vertical="center"/>
    </xf>
    <xf numFmtId="44" fontId="0" fillId="0" borderId="0" xfId="2" applyFont="1" applyAlignment="1">
      <alignment vertical="center"/>
    </xf>
    <xf numFmtId="44" fontId="0" fillId="0" borderId="0" xfId="2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3" fillId="0" borderId="0" xfId="0" applyFont="1"/>
    <xf numFmtId="3" fontId="0" fillId="0" borderId="0" xfId="3" applyNumberFormat="1" applyFont="1" applyBorder="1" applyAlignment="1">
      <alignment horizontal="right"/>
    </xf>
    <xf numFmtId="16" fontId="3" fillId="0" borderId="0" xfId="0" applyNumberFormat="1" applyFont="1" applyBorder="1"/>
    <xf numFmtId="10" fontId="3" fillId="0" borderId="1" xfId="3" applyNumberFormat="1" applyFont="1" applyBorder="1"/>
    <xf numFmtId="0" fontId="0" fillId="0" borderId="1" xfId="0" applyFont="1" applyBorder="1" applyAlignment="1">
      <alignment horizontal="right"/>
    </xf>
    <xf numFmtId="10" fontId="3" fillId="8" borderId="1" xfId="3" applyNumberFormat="1" applyFont="1" applyFill="1" applyBorder="1"/>
    <xf numFmtId="17" fontId="4" fillId="4" borderId="1" xfId="0" applyNumberFormat="1" applyFont="1" applyFill="1" applyBorder="1"/>
    <xf numFmtId="0" fontId="4" fillId="4" borderId="1" xfId="0" applyFont="1" applyFill="1" applyBorder="1" applyAlignment="1">
      <alignment horizontal="center"/>
    </xf>
    <xf numFmtId="0" fontId="6" fillId="0" borderId="0" xfId="0" applyFont="1"/>
    <xf numFmtId="0" fontId="0" fillId="0" borderId="1" xfId="0" applyFont="1" applyFill="1" applyBorder="1" applyAlignment="1">
      <alignment horizontal="right"/>
    </xf>
    <xf numFmtId="0" fontId="7" fillId="0" borderId="0" xfId="0" applyFont="1"/>
    <xf numFmtId="10" fontId="3" fillId="9" borderId="1" xfId="3" applyNumberFormat="1" applyFont="1" applyFill="1" applyBorder="1"/>
    <xf numFmtId="10" fontId="3" fillId="6" borderId="1" xfId="3" applyNumberFormat="1" applyFont="1" applyFill="1" applyBorder="1"/>
    <xf numFmtId="10" fontId="5" fillId="9" borderId="1" xfId="3" applyNumberFormat="1" applyFont="1" applyFill="1" applyBorder="1" applyAlignment="1">
      <alignment horizontal="right"/>
    </xf>
    <xf numFmtId="10" fontId="3" fillId="9" borderId="1" xfId="3" applyNumberFormat="1" applyFont="1" applyFill="1" applyBorder="1" applyAlignment="1">
      <alignment horizontal="right"/>
    </xf>
    <xf numFmtId="10" fontId="5" fillId="9" borderId="1" xfId="3" applyNumberFormat="1" applyFont="1" applyFill="1" applyBorder="1"/>
    <xf numFmtId="10" fontId="3" fillId="8" borderId="4" xfId="3" applyNumberFormat="1" applyFont="1" applyFill="1" applyBorder="1"/>
    <xf numFmtId="10" fontId="3" fillId="0" borderId="4" xfId="3" applyNumberFormat="1" applyFont="1" applyBorder="1"/>
    <xf numFmtId="10" fontId="3" fillId="0" borderId="1" xfId="3" applyNumberFormat="1" applyFont="1" applyBorder="1" applyAlignment="1">
      <alignment horizontal="right"/>
    </xf>
    <xf numFmtId="0" fontId="8" fillId="0" borderId="0" xfId="0" applyFont="1"/>
    <xf numFmtId="0" fontId="9" fillId="0" borderId="0" xfId="5"/>
    <xf numFmtId="0" fontId="9" fillId="0" borderId="0" xfId="5" applyFont="1"/>
    <xf numFmtId="0" fontId="10" fillId="0" borderId="0" xfId="5" applyFont="1" applyAlignment="1">
      <alignment horizontal="left"/>
    </xf>
    <xf numFmtId="0" fontId="11" fillId="0" borderId="0" xfId="5" applyFont="1"/>
    <xf numFmtId="9" fontId="11" fillId="0" borderId="1" xfId="6" applyFont="1" applyBorder="1"/>
    <xf numFmtId="166" fontId="11" fillId="0" borderId="1" xfId="7" applyNumberFormat="1" applyFont="1" applyBorder="1"/>
    <xf numFmtId="0" fontId="11" fillId="0" borderId="1" xfId="5" applyFont="1" applyBorder="1" applyAlignment="1">
      <alignment horizontal="left"/>
    </xf>
    <xf numFmtId="0" fontId="9" fillId="0" borderId="0" xfId="5" applyAlignment="1">
      <alignment vertical="center"/>
    </xf>
    <xf numFmtId="0" fontId="10" fillId="12" borderId="1" xfId="5" applyFont="1" applyFill="1" applyBorder="1" applyAlignment="1">
      <alignment horizontal="center" vertical="center" wrapText="1"/>
    </xf>
    <xf numFmtId="17" fontId="13" fillId="13" borderId="1" xfId="5" applyNumberFormat="1" applyFont="1" applyFill="1" applyBorder="1" applyAlignment="1">
      <alignment horizontal="center" vertical="center"/>
    </xf>
    <xf numFmtId="0" fontId="13" fillId="14" borderId="1" xfId="5" applyFont="1" applyFill="1" applyBorder="1" applyAlignment="1">
      <alignment vertical="center" wrapText="1"/>
    </xf>
    <xf numFmtId="164" fontId="9" fillId="0" borderId="0" xfId="5" applyNumberFormat="1"/>
    <xf numFmtId="166" fontId="9" fillId="0" borderId="0" xfId="5" applyNumberFormat="1"/>
    <xf numFmtId="0" fontId="14" fillId="0" borderId="0" xfId="5" applyFont="1"/>
    <xf numFmtId="166" fontId="15" fillId="0" borderId="5" xfId="7" applyNumberFormat="1" applyFont="1" applyBorder="1"/>
    <xf numFmtId="0" fontId="15" fillId="0" borderId="6" xfId="5" applyFont="1" applyBorder="1" applyAlignment="1">
      <alignment horizontal="center"/>
    </xf>
    <xf numFmtId="166" fontId="15" fillId="0" borderId="6" xfId="7" applyNumberFormat="1" applyFont="1" applyBorder="1" applyAlignment="1">
      <alignment horizontal="center"/>
    </xf>
    <xf numFmtId="164" fontId="15" fillId="0" borderId="6" xfId="8" applyNumberFormat="1" applyFont="1" applyBorder="1" applyAlignment="1">
      <alignment horizontal="center"/>
    </xf>
    <xf numFmtId="0" fontId="10" fillId="0" borderId="7" xfId="5" applyFont="1" applyFill="1" applyBorder="1" applyAlignment="1">
      <alignment horizontal="center" vertical="center" wrapText="1"/>
    </xf>
    <xf numFmtId="165" fontId="0" fillId="0" borderId="8" xfId="9" applyNumberFormat="1" applyFont="1" applyBorder="1" applyAlignment="1">
      <alignment horizontal="center"/>
    </xf>
    <xf numFmtId="164" fontId="0" fillId="0" borderId="9" xfId="8" applyNumberFormat="1" applyFont="1" applyBorder="1"/>
    <xf numFmtId="0" fontId="10" fillId="0" borderId="10" xfId="5" applyFont="1" applyBorder="1" applyAlignment="1">
      <alignment horizontal="center"/>
    </xf>
    <xf numFmtId="165" fontId="0" fillId="0" borderId="8" xfId="6" applyNumberFormat="1" applyFont="1" applyBorder="1" applyAlignment="1">
      <alignment horizontal="center"/>
    </xf>
    <xf numFmtId="164" fontId="0" fillId="0" borderId="9" xfId="8" applyNumberFormat="1" applyFont="1" applyFill="1" applyBorder="1" applyAlignment="1">
      <alignment wrapText="1"/>
    </xf>
    <xf numFmtId="164" fontId="0" fillId="0" borderId="11" xfId="8" applyNumberFormat="1" applyFont="1" applyBorder="1" applyAlignment="1"/>
    <xf numFmtId="166" fontId="11" fillId="0" borderId="14" xfId="7" applyNumberFormat="1" applyFont="1" applyBorder="1"/>
    <xf numFmtId="0" fontId="11" fillId="0" borderId="15" xfId="5" applyFont="1" applyBorder="1" applyAlignment="1">
      <alignment horizontal="center"/>
    </xf>
    <xf numFmtId="164" fontId="0" fillId="0" borderId="16" xfId="7" applyNumberFormat="1" applyFont="1" applyBorder="1"/>
    <xf numFmtId="164" fontId="9" fillId="0" borderId="17" xfId="5" applyNumberFormat="1" applyBorder="1"/>
    <xf numFmtId="0" fontId="10" fillId="0" borderId="18" xfId="5" applyFont="1" applyBorder="1" applyAlignment="1">
      <alignment horizontal="center"/>
    </xf>
    <xf numFmtId="165" fontId="0" fillId="0" borderId="19" xfId="9" applyNumberFormat="1" applyFont="1" applyBorder="1" applyAlignment="1">
      <alignment horizontal="center"/>
    </xf>
    <xf numFmtId="164" fontId="9" fillId="0" borderId="20" xfId="8" applyNumberFormat="1" applyFont="1" applyBorder="1"/>
    <xf numFmtId="164" fontId="0" fillId="0" borderId="1" xfId="8" applyNumberFormat="1" applyFont="1" applyBorder="1"/>
    <xf numFmtId="0" fontId="10" fillId="0" borderId="21" xfId="5" applyFont="1" applyBorder="1" applyAlignment="1">
      <alignment horizontal="center"/>
    </xf>
    <xf numFmtId="165" fontId="0" fillId="0" borderId="19" xfId="6" applyNumberFormat="1" applyFont="1" applyBorder="1" applyAlignment="1">
      <alignment horizontal="center"/>
    </xf>
    <xf numFmtId="164" fontId="0" fillId="0" borderId="22" xfId="8" applyNumberFormat="1" applyFont="1" applyBorder="1" applyAlignment="1"/>
    <xf numFmtId="3" fontId="16" fillId="0" borderId="23" xfId="5" applyNumberFormat="1" applyFont="1" applyBorder="1"/>
    <xf numFmtId="166" fontId="17" fillId="0" borderId="21" xfId="7" applyNumberFormat="1" applyFont="1" applyFill="1" applyBorder="1"/>
    <xf numFmtId="0" fontId="11" fillId="0" borderId="24" xfId="5" applyFont="1" applyBorder="1" applyAlignment="1">
      <alignment horizontal="center"/>
    </xf>
    <xf numFmtId="164" fontId="0" fillId="0" borderId="19" xfId="7" applyNumberFormat="1" applyFont="1" applyBorder="1"/>
    <xf numFmtId="164" fontId="9" fillId="0" borderId="23" xfId="5" applyNumberFormat="1" applyBorder="1"/>
    <xf numFmtId="0" fontId="10" fillId="0" borderId="26" xfId="5" applyFont="1" applyBorder="1" applyAlignment="1">
      <alignment horizontal="center"/>
    </xf>
    <xf numFmtId="0" fontId="10" fillId="15" borderId="27" xfId="5" applyFont="1" applyFill="1" applyBorder="1" applyAlignment="1">
      <alignment horizontal="center" vertical="center"/>
    </xf>
    <xf numFmtId="0" fontId="10" fillId="15" borderId="28" xfId="5" applyFont="1" applyFill="1" applyBorder="1" applyAlignment="1">
      <alignment horizontal="center" vertical="center"/>
    </xf>
    <xf numFmtId="0" fontId="10" fillId="15" borderId="29" xfId="5" applyFont="1" applyFill="1" applyBorder="1" applyAlignment="1">
      <alignment horizontal="center" vertical="center"/>
    </xf>
    <xf numFmtId="0" fontId="10" fillId="15" borderId="31" xfId="5" applyFont="1" applyFill="1" applyBorder="1" applyAlignment="1">
      <alignment horizontal="center" vertical="center"/>
    </xf>
    <xf numFmtId="0" fontId="10" fillId="15" borderId="27" xfId="5" applyFont="1" applyFill="1" applyBorder="1" applyAlignment="1">
      <alignment horizontal="center" vertical="center" wrapText="1"/>
    </xf>
    <xf numFmtId="0" fontId="10" fillId="15" borderId="28" xfId="5" applyFont="1" applyFill="1" applyBorder="1" applyAlignment="1">
      <alignment horizontal="center" vertical="center" wrapText="1"/>
    </xf>
    <xf numFmtId="0" fontId="10" fillId="15" borderId="29" xfId="5" applyFont="1" applyFill="1" applyBorder="1" applyAlignment="1">
      <alignment horizontal="center" vertical="center" wrapText="1"/>
    </xf>
    <xf numFmtId="0" fontId="9" fillId="0" borderId="0" xfId="5" applyFill="1"/>
    <xf numFmtId="0" fontId="18" fillId="0" borderId="0" xfId="5" applyFont="1" applyBorder="1" applyAlignment="1">
      <alignment horizontal="center"/>
    </xf>
    <xf numFmtId="0" fontId="18" fillId="0" borderId="0" xfId="5" applyFont="1" applyFill="1" applyBorder="1"/>
    <xf numFmtId="0" fontId="18" fillId="0" borderId="0" xfId="5" applyFont="1" applyBorder="1" applyAlignment="1">
      <alignment horizontal="center" vertical="center"/>
    </xf>
    <xf numFmtId="0" fontId="11" fillId="0" borderId="0" xfId="5" applyFont="1" applyBorder="1" applyAlignment="1">
      <alignment horizontal="center" wrapText="1"/>
    </xf>
    <xf numFmtId="0" fontId="18" fillId="0" borderId="8" xfId="5" applyFont="1" applyBorder="1" applyAlignment="1">
      <alignment horizontal="center"/>
    </xf>
    <xf numFmtId="0" fontId="18" fillId="0" borderId="11" xfId="5" applyFont="1" applyBorder="1" applyAlignment="1">
      <alignment horizontal="center"/>
    </xf>
    <xf numFmtId="0" fontId="11" fillId="0" borderId="13" xfId="5" applyFont="1" applyBorder="1" applyAlignment="1">
      <alignment horizontal="center" wrapText="1"/>
    </xf>
    <xf numFmtId="0" fontId="18" fillId="0" borderId="36" xfId="5" applyFont="1" applyBorder="1" applyAlignment="1">
      <alignment horizontal="center"/>
    </xf>
    <xf numFmtId="0" fontId="18" fillId="0" borderId="37" xfId="5" applyFont="1" applyBorder="1" applyAlignment="1">
      <alignment horizontal="center"/>
    </xf>
    <xf numFmtId="0" fontId="11" fillId="0" borderId="38" xfId="5" applyFont="1" applyBorder="1" applyAlignment="1">
      <alignment horizontal="center" wrapText="1"/>
    </xf>
    <xf numFmtId="0" fontId="11" fillId="0" borderId="38" xfId="5" applyFont="1" applyBorder="1" applyAlignment="1">
      <alignment horizontal="center"/>
    </xf>
    <xf numFmtId="0" fontId="18" fillId="0" borderId="19" xfId="5" applyFont="1" applyBorder="1" applyAlignment="1">
      <alignment horizontal="center"/>
    </xf>
    <xf numFmtId="0" fontId="18" fillId="0" borderId="23" xfId="5" applyFont="1" applyBorder="1" applyAlignment="1">
      <alignment horizontal="center"/>
    </xf>
    <xf numFmtId="0" fontId="11" fillId="0" borderId="25" xfId="5" applyFont="1" applyBorder="1" applyAlignment="1">
      <alignment horizontal="center" wrapText="1"/>
    </xf>
    <xf numFmtId="0" fontId="10" fillId="12" borderId="35" xfId="5" applyFont="1" applyFill="1" applyBorder="1" applyAlignment="1">
      <alignment horizontal="center" vertical="center" wrapText="1"/>
    </xf>
    <xf numFmtId="0" fontId="18" fillId="0" borderId="42" xfId="5" applyFont="1" applyBorder="1" applyAlignment="1">
      <alignment horizontal="center"/>
    </xf>
    <xf numFmtId="0" fontId="18" fillId="0" borderId="13" xfId="5" applyFont="1" applyBorder="1" applyAlignment="1">
      <alignment horizontal="center"/>
    </xf>
    <xf numFmtId="0" fontId="18" fillId="9" borderId="43" xfId="5" applyFont="1" applyFill="1" applyBorder="1"/>
    <xf numFmtId="0" fontId="18" fillId="0" borderId="44" xfId="5" applyFont="1" applyBorder="1" applyAlignment="1">
      <alignment horizontal="center"/>
    </xf>
    <xf numFmtId="0" fontId="18" fillId="0" borderId="38" xfId="5" applyFont="1" applyBorder="1" applyAlignment="1">
      <alignment horizontal="center"/>
    </xf>
    <xf numFmtId="0" fontId="18" fillId="9" borderId="0" xfId="5" applyFont="1" applyFill="1" applyBorder="1"/>
    <xf numFmtId="0" fontId="18" fillId="0" borderId="45" xfId="5" applyFont="1" applyBorder="1" applyAlignment="1">
      <alignment horizontal="center"/>
    </xf>
    <xf numFmtId="0" fontId="18" fillId="0" borderId="25" xfId="5" applyFont="1" applyBorder="1" applyAlignment="1">
      <alignment horizontal="center"/>
    </xf>
    <xf numFmtId="0" fontId="18" fillId="9" borderId="46" xfId="5" applyFont="1" applyFill="1" applyBorder="1"/>
    <xf numFmtId="0" fontId="10" fillId="12" borderId="39" xfId="5" applyFont="1" applyFill="1" applyBorder="1" applyAlignment="1">
      <alignment horizontal="center" vertical="center"/>
    </xf>
    <xf numFmtId="0" fontId="10" fillId="12" borderId="40" xfId="5" applyFont="1" applyFill="1" applyBorder="1" applyAlignment="1">
      <alignment horizontal="center" vertical="center"/>
    </xf>
    <xf numFmtId="0" fontId="9" fillId="9" borderId="0" xfId="5" applyFill="1" applyBorder="1"/>
    <xf numFmtId="0" fontId="9" fillId="9" borderId="46" xfId="5" applyFill="1" applyBorder="1"/>
    <xf numFmtId="0" fontId="10" fillId="0" borderId="0" xfId="5" applyFont="1" applyFill="1" applyBorder="1"/>
    <xf numFmtId="164" fontId="10" fillId="0" borderId="0" xfId="5" applyNumberFormat="1" applyFont="1"/>
    <xf numFmtId="0" fontId="10" fillId="0" borderId="0" xfId="5" applyFont="1"/>
    <xf numFmtId="0" fontId="9" fillId="0" borderId="10" xfId="5" applyBorder="1"/>
    <xf numFmtId="0" fontId="9" fillId="0" borderId="13" xfId="5" applyBorder="1"/>
    <xf numFmtId="0" fontId="9" fillId="0" borderId="7" xfId="5" applyBorder="1"/>
    <xf numFmtId="0" fontId="10" fillId="0" borderId="11" xfId="5" applyFont="1" applyBorder="1"/>
    <xf numFmtId="164" fontId="10" fillId="0" borderId="0" xfId="8" applyNumberFormat="1" applyFont="1" applyFill="1" applyBorder="1"/>
    <xf numFmtId="0" fontId="9" fillId="0" borderId="49" xfId="5" applyBorder="1"/>
    <xf numFmtId="0" fontId="9" fillId="0" borderId="48" xfId="5" applyBorder="1"/>
    <xf numFmtId="0" fontId="9" fillId="0" borderId="38" xfId="5" applyBorder="1"/>
    <xf numFmtId="0" fontId="10" fillId="0" borderId="37" xfId="5" applyFont="1" applyFill="1" applyBorder="1"/>
    <xf numFmtId="0" fontId="0" fillId="0" borderId="21" xfId="8" applyNumberFormat="1" applyFont="1" applyBorder="1"/>
    <xf numFmtId="0" fontId="9" fillId="0" borderId="21" xfId="5" applyBorder="1"/>
    <xf numFmtId="0" fontId="9" fillId="0" borderId="25" xfId="5" applyBorder="1"/>
    <xf numFmtId="0" fontId="10" fillId="0" borderId="23" xfId="5" applyFont="1" applyBorder="1"/>
    <xf numFmtId="164" fontId="20" fillId="0" borderId="50" xfId="8" applyNumberFormat="1" applyFont="1" applyBorder="1"/>
    <xf numFmtId="164" fontId="20" fillId="0" borderId="13" xfId="8" applyNumberFormat="1" applyFont="1" applyBorder="1"/>
    <xf numFmtId="164" fontId="20" fillId="0" borderId="51" xfId="8" applyNumberFormat="1" applyFont="1" applyBorder="1"/>
    <xf numFmtId="164" fontId="20" fillId="0" borderId="51" xfId="8" applyNumberFormat="1" applyFont="1" applyBorder="1" applyAlignment="1">
      <alignment horizontal="right"/>
    </xf>
    <xf numFmtId="0" fontId="21" fillId="0" borderId="13" xfId="5" applyFont="1" applyBorder="1"/>
    <xf numFmtId="164" fontId="9" fillId="0" borderId="0" xfId="5" applyNumberFormat="1" applyFont="1" applyFill="1" applyBorder="1" applyAlignment="1">
      <alignment horizontal="center" vertical="center" wrapText="1"/>
    </xf>
    <xf numFmtId="164" fontId="0" fillId="0" borderId="49" xfId="8" applyNumberFormat="1" applyFont="1" applyFill="1" applyBorder="1" applyAlignment="1">
      <alignment horizontal="right" vertical="center" wrapText="1"/>
    </xf>
    <xf numFmtId="164" fontId="0" fillId="0" borderId="38" xfId="8" applyNumberFormat="1" applyFont="1" applyFill="1" applyBorder="1" applyAlignment="1">
      <alignment horizontal="right" vertical="center" wrapText="1"/>
    </xf>
    <xf numFmtId="164" fontId="0" fillId="0" borderId="49" xfId="8" applyNumberFormat="1" applyFont="1" applyBorder="1"/>
    <xf numFmtId="164" fontId="0" fillId="0" borderId="38" xfId="8" applyNumberFormat="1" applyFont="1" applyBorder="1"/>
    <xf numFmtId="164" fontId="0" fillId="0" borderId="21" xfId="8" applyNumberFormat="1" applyFont="1" applyBorder="1"/>
    <xf numFmtId="164" fontId="0" fillId="0" borderId="25" xfId="8" applyNumberFormat="1" applyFont="1" applyBorder="1"/>
    <xf numFmtId="164" fontId="0" fillId="0" borderId="40" xfId="8" applyNumberFormat="1" applyFont="1" applyBorder="1"/>
    <xf numFmtId="0" fontId="10" fillId="0" borderId="23" xfId="5" applyFont="1" applyFill="1" applyBorder="1"/>
    <xf numFmtId="0" fontId="10" fillId="12" borderId="52" xfId="5" applyFont="1" applyFill="1" applyBorder="1" applyAlignment="1">
      <alignment horizontal="center" vertical="center" wrapText="1"/>
    </xf>
    <xf numFmtId="0" fontId="15" fillId="0" borderId="35" xfId="5" applyFont="1" applyFill="1" applyBorder="1"/>
    <xf numFmtId="0" fontId="18" fillId="0" borderId="0" xfId="5" applyFont="1"/>
    <xf numFmtId="0" fontId="22" fillId="0" borderId="0" xfId="5" applyFont="1" applyFill="1" applyBorder="1" applyAlignment="1"/>
    <xf numFmtId="0" fontId="23" fillId="0" borderId="0" xfId="5" applyFont="1"/>
    <xf numFmtId="9" fontId="11" fillId="0" borderId="32" xfId="6" applyFont="1" applyFill="1" applyBorder="1" applyAlignment="1">
      <alignment horizontal="center"/>
    </xf>
    <xf numFmtId="166" fontId="24" fillId="0" borderId="53" xfId="7" applyNumberFormat="1" applyFont="1" applyFill="1" applyBorder="1" applyAlignment="1">
      <alignment horizontal="center"/>
    </xf>
    <xf numFmtId="166" fontId="15" fillId="0" borderId="54" xfId="10" applyNumberFormat="1" applyFont="1" applyFill="1" applyBorder="1" applyAlignment="1">
      <alignment horizontal="center"/>
    </xf>
    <xf numFmtId="9" fontId="15" fillId="0" borderId="55" xfId="6" applyFont="1" applyFill="1" applyBorder="1" applyAlignment="1">
      <alignment horizontal="center"/>
    </xf>
    <xf numFmtId="166" fontId="15" fillId="0" borderId="53" xfId="5" applyNumberFormat="1" applyFont="1" applyFill="1" applyBorder="1" applyAlignment="1">
      <alignment horizontal="center"/>
    </xf>
    <xf numFmtId="166" fontId="15" fillId="0" borderId="53" xfId="5" applyNumberFormat="1" applyFont="1" applyFill="1" applyBorder="1"/>
    <xf numFmtId="166" fontId="15" fillId="0" borderId="54" xfId="5" applyNumberFormat="1" applyFont="1" applyFill="1" applyBorder="1"/>
    <xf numFmtId="166" fontId="15" fillId="0" borderId="52" xfId="5" applyNumberFormat="1" applyFont="1" applyFill="1" applyBorder="1"/>
    <xf numFmtId="166" fontId="15" fillId="0" borderId="56" xfId="5" applyNumberFormat="1" applyFont="1" applyFill="1" applyBorder="1"/>
    <xf numFmtId="166" fontId="10" fillId="12" borderId="53" xfId="5" applyNumberFormat="1" applyFont="1" applyFill="1" applyBorder="1"/>
    <xf numFmtId="0" fontId="10" fillId="0" borderId="54" xfId="5" applyFont="1" applyFill="1" applyBorder="1"/>
    <xf numFmtId="9" fontId="11" fillId="0" borderId="57" xfId="6" applyFont="1" applyFill="1" applyBorder="1" applyAlignment="1">
      <alignment horizontal="center"/>
    </xf>
    <xf numFmtId="166" fontId="25" fillId="0" borderId="50" xfId="7" applyNumberFormat="1" applyFont="1" applyFill="1" applyBorder="1" applyAlignment="1">
      <alignment horizontal="center"/>
    </xf>
    <xf numFmtId="166" fontId="11" fillId="0" borderId="58" xfId="7" applyNumberFormat="1" applyFont="1" applyFill="1" applyBorder="1" applyAlignment="1">
      <alignment horizontal="center"/>
    </xf>
    <xf numFmtId="9" fontId="11" fillId="0" borderId="59" xfId="6" applyFont="1" applyFill="1" applyBorder="1" applyAlignment="1">
      <alignment horizontal="center"/>
    </xf>
    <xf numFmtId="166" fontId="25" fillId="0" borderId="58" xfId="7" applyNumberFormat="1" applyFont="1" applyFill="1" applyBorder="1" applyAlignment="1">
      <alignment horizontal="center"/>
    </xf>
    <xf numFmtId="166" fontId="11" fillId="0" borderId="58" xfId="7" applyNumberFormat="1" applyFont="1" applyFill="1" applyBorder="1"/>
    <xf numFmtId="166" fontId="11" fillId="0" borderId="60" xfId="7" applyNumberFormat="1" applyFont="1" applyBorder="1"/>
    <xf numFmtId="166" fontId="11" fillId="0" borderId="50" xfId="5" applyNumberFormat="1" applyFont="1" applyBorder="1"/>
    <xf numFmtId="166" fontId="11" fillId="0" borderId="61" xfId="7" applyNumberFormat="1" applyFont="1" applyFill="1" applyBorder="1"/>
    <xf numFmtId="166" fontId="11" fillId="12" borderId="10" xfId="5" applyNumberFormat="1" applyFont="1" applyFill="1" applyBorder="1"/>
    <xf numFmtId="0" fontId="10" fillId="0" borderId="51" xfId="5" applyFont="1" applyFill="1" applyBorder="1"/>
    <xf numFmtId="44" fontId="9" fillId="0" borderId="0" xfId="5" applyNumberFormat="1"/>
    <xf numFmtId="166" fontId="11" fillId="0" borderId="1" xfId="7" applyNumberFormat="1" applyFont="1" applyFill="1" applyBorder="1" applyAlignment="1">
      <alignment horizontal="center"/>
    </xf>
    <xf numFmtId="166" fontId="11" fillId="0" borderId="1" xfId="7" applyNumberFormat="1" applyFont="1" applyFill="1" applyBorder="1"/>
    <xf numFmtId="166" fontId="11" fillId="0" borderId="37" xfId="7" applyNumberFormat="1" applyFont="1" applyBorder="1"/>
    <xf numFmtId="166" fontId="11" fillId="0" borderId="49" xfId="5" applyNumberFormat="1" applyFont="1" applyBorder="1"/>
    <xf numFmtId="166" fontId="11" fillId="12" borderId="49" xfId="5" applyNumberFormat="1" applyFont="1" applyFill="1" applyBorder="1"/>
    <xf numFmtId="9" fontId="11" fillId="0" borderId="44" xfId="6" applyFont="1" applyFill="1" applyBorder="1" applyAlignment="1">
      <alignment horizontal="center"/>
    </xf>
    <xf numFmtId="166" fontId="25" fillId="0" borderId="49" xfId="7" applyNumberFormat="1" applyFont="1" applyFill="1" applyBorder="1" applyAlignment="1">
      <alignment horizontal="center"/>
    </xf>
    <xf numFmtId="166" fontId="11" fillId="0" borderId="1" xfId="7" applyNumberFormat="1" applyFont="1" applyBorder="1" applyAlignment="1">
      <alignment horizontal="center"/>
    </xf>
    <xf numFmtId="9" fontId="11" fillId="0" borderId="36" xfId="6" applyFont="1" applyFill="1" applyBorder="1" applyAlignment="1">
      <alignment horizontal="center"/>
    </xf>
    <xf numFmtId="166" fontId="25" fillId="0" borderId="1" xfId="7" applyNumberFormat="1" applyFont="1" applyFill="1" applyBorder="1" applyAlignment="1">
      <alignment horizontal="center"/>
    </xf>
    <xf numFmtId="0" fontId="10" fillId="0" borderId="38" xfId="5" applyFont="1" applyFill="1" applyBorder="1"/>
    <xf numFmtId="9" fontId="11" fillId="0" borderId="45" xfId="6" applyFont="1" applyFill="1" applyBorder="1" applyAlignment="1">
      <alignment horizontal="center"/>
    </xf>
    <xf numFmtId="166" fontId="25" fillId="0" borderId="21" xfId="7" applyNumberFormat="1" applyFont="1" applyFill="1" applyBorder="1" applyAlignment="1">
      <alignment horizontal="center"/>
    </xf>
    <xf numFmtId="166" fontId="11" fillId="0" borderId="4" xfId="7" applyNumberFormat="1" applyFont="1" applyFill="1" applyBorder="1" applyAlignment="1">
      <alignment horizontal="center"/>
    </xf>
    <xf numFmtId="9" fontId="11" fillId="0" borderId="62" xfId="6" applyFont="1" applyFill="1" applyBorder="1" applyAlignment="1">
      <alignment horizontal="center"/>
    </xf>
    <xf numFmtId="166" fontId="25" fillId="0" borderId="4" xfId="7" applyNumberFormat="1" applyFont="1" applyFill="1" applyBorder="1" applyAlignment="1">
      <alignment horizontal="center"/>
    </xf>
    <xf numFmtId="166" fontId="11" fillId="0" borderId="4" xfId="7" applyNumberFormat="1" applyFont="1" applyFill="1" applyBorder="1"/>
    <xf numFmtId="166" fontId="11" fillId="0" borderId="63" xfId="7" applyNumberFormat="1" applyFont="1" applyBorder="1"/>
    <xf numFmtId="166" fontId="11" fillId="0" borderId="64" xfId="5" applyNumberFormat="1" applyFont="1" applyBorder="1"/>
    <xf numFmtId="166" fontId="11" fillId="12" borderId="21" xfId="5" applyNumberFormat="1" applyFont="1" applyFill="1" applyBorder="1"/>
    <xf numFmtId="0" fontId="10" fillId="0" borderId="25" xfId="5" applyFont="1" applyFill="1" applyBorder="1"/>
    <xf numFmtId="0" fontId="15" fillId="18" borderId="55" xfId="5" applyFont="1" applyFill="1" applyBorder="1" applyAlignment="1">
      <alignment horizontal="center" vertical="center" wrapText="1"/>
    </xf>
    <xf numFmtId="0" fontId="15" fillId="18" borderId="28" xfId="5" applyFont="1" applyFill="1" applyBorder="1" applyAlignment="1">
      <alignment horizontal="center" vertical="center" wrapText="1"/>
    </xf>
    <xf numFmtId="0" fontId="15" fillId="18" borderId="34" xfId="5" applyFont="1" applyFill="1" applyBorder="1" applyAlignment="1">
      <alignment horizontal="center" vertical="center" wrapText="1"/>
    </xf>
    <xf numFmtId="0" fontId="15" fillId="16" borderId="55" xfId="5" applyFont="1" applyFill="1" applyBorder="1" applyAlignment="1">
      <alignment horizontal="center" vertical="center" wrapText="1"/>
    </xf>
    <xf numFmtId="0" fontId="15" fillId="16" borderId="53" xfId="5" applyFont="1" applyFill="1" applyBorder="1" applyAlignment="1">
      <alignment horizontal="center" vertical="center" wrapText="1"/>
    </xf>
    <xf numFmtId="0" fontId="15" fillId="16" borderId="54" xfId="5" applyFont="1" applyFill="1" applyBorder="1" applyAlignment="1">
      <alignment horizontal="center" vertical="center" wrapText="1"/>
    </xf>
    <xf numFmtId="0" fontId="15" fillId="16" borderId="52" xfId="5" applyFont="1" applyFill="1" applyBorder="1" applyAlignment="1">
      <alignment horizontal="center" vertical="center" wrapText="1"/>
    </xf>
    <xf numFmtId="0" fontId="15" fillId="16" borderId="56" xfId="5" applyFont="1" applyFill="1" applyBorder="1" applyAlignment="1">
      <alignment horizontal="center" vertical="center" wrapText="1"/>
    </xf>
    <xf numFmtId="0" fontId="15" fillId="12" borderId="52" xfId="5" applyFont="1" applyFill="1" applyBorder="1" applyAlignment="1">
      <alignment horizontal="center" vertical="center" wrapText="1"/>
    </xf>
    <xf numFmtId="0" fontId="10" fillId="17" borderId="33" xfId="5" applyFont="1" applyFill="1" applyBorder="1" applyAlignment="1">
      <alignment horizontal="center" vertical="center"/>
    </xf>
    <xf numFmtId="9" fontId="10" fillId="0" borderId="0" xfId="6" applyNumberFormat="1" applyFont="1" applyFill="1" applyBorder="1" applyAlignment="1">
      <alignment horizontal="center"/>
    </xf>
    <xf numFmtId="166" fontId="26" fillId="0" borderId="0" xfId="7" applyNumberFormat="1" applyFont="1" applyFill="1" applyBorder="1"/>
    <xf numFmtId="166" fontId="10" fillId="0" borderId="0" xfId="7" applyNumberFormat="1" applyFont="1" applyBorder="1"/>
    <xf numFmtId="166" fontId="10" fillId="0" borderId="0" xfId="5" applyNumberFormat="1" applyFont="1" applyBorder="1"/>
    <xf numFmtId="166" fontId="10" fillId="0" borderId="0" xfId="5" applyNumberFormat="1" applyFont="1" applyFill="1" applyBorder="1"/>
    <xf numFmtId="0" fontId="10" fillId="0" borderId="0" xfId="5" applyFont="1" applyBorder="1" applyAlignment="1">
      <alignment horizontal="left"/>
    </xf>
    <xf numFmtId="44" fontId="0" fillId="0" borderId="10" xfId="7" applyFont="1" applyBorder="1" applyAlignment="1">
      <alignment vertical="center" wrapText="1"/>
    </xf>
    <xf numFmtId="0" fontId="10" fillId="0" borderId="13" xfId="5" applyFont="1" applyBorder="1"/>
    <xf numFmtId="44" fontId="0" fillId="0" borderId="41" xfId="7" applyFont="1" applyBorder="1" applyAlignment="1">
      <alignment vertical="center" wrapText="1"/>
    </xf>
    <xf numFmtId="44" fontId="9" fillId="0" borderId="49" xfId="5" applyNumberFormat="1" applyFont="1" applyFill="1" applyBorder="1"/>
    <xf numFmtId="0" fontId="10" fillId="0" borderId="51" xfId="5" applyFont="1" applyBorder="1"/>
    <xf numFmtId="44" fontId="9" fillId="0" borderId="21" xfId="5" applyNumberFormat="1" applyFont="1" applyFill="1" applyBorder="1"/>
    <xf numFmtId="0" fontId="10" fillId="0" borderId="40" xfId="5" applyFont="1" applyBorder="1"/>
    <xf numFmtId="0" fontId="10" fillId="12" borderId="35" xfId="5" applyFont="1" applyFill="1" applyBorder="1" applyAlignment="1">
      <alignment horizontal="center" vertical="center"/>
    </xf>
    <xf numFmtId="0" fontId="10" fillId="12" borderId="33" xfId="5" applyFont="1" applyFill="1" applyBorder="1" applyAlignment="1">
      <alignment vertical="center" wrapText="1"/>
    </xf>
    <xf numFmtId="10" fontId="9" fillId="0" borderId="0" xfId="5" applyNumberFormat="1"/>
    <xf numFmtId="166" fontId="11" fillId="0" borderId="0" xfId="7" applyNumberFormat="1" applyFont="1" applyBorder="1"/>
    <xf numFmtId="44" fontId="10" fillId="0" borderId="0" xfId="5" applyNumberFormat="1" applyFont="1" applyFill="1" applyBorder="1"/>
    <xf numFmtId="9" fontId="0" fillId="0" borderId="0" xfId="6" applyFont="1"/>
    <xf numFmtId="44" fontId="9" fillId="0" borderId="0" xfId="5" applyNumberFormat="1" applyAlignment="1">
      <alignment vertical="center" wrapText="1"/>
    </xf>
    <xf numFmtId="0" fontId="9" fillId="0" borderId="0" xfId="5" applyAlignment="1">
      <alignment vertical="center" wrapText="1"/>
    </xf>
    <xf numFmtId="9" fontId="9" fillId="0" borderId="52" xfId="6" applyFont="1" applyBorder="1" applyAlignment="1">
      <alignment horizontal="center" vertical="center"/>
    </xf>
    <xf numFmtId="9" fontId="9" fillId="0" borderId="55" xfId="6" applyFont="1" applyFill="1" applyBorder="1" applyAlignment="1">
      <alignment horizontal="center" vertical="center"/>
    </xf>
    <xf numFmtId="9" fontId="9" fillId="0" borderId="53" xfId="6" applyFont="1" applyFill="1" applyBorder="1" applyAlignment="1">
      <alignment horizontal="center" vertical="center"/>
    </xf>
    <xf numFmtId="9" fontId="9" fillId="0" borderId="53" xfId="6" applyFont="1" applyBorder="1" applyAlignment="1">
      <alignment horizontal="center" vertical="center"/>
    </xf>
    <xf numFmtId="167" fontId="0" fillId="0" borderId="0" xfId="6" applyNumberFormat="1" applyFont="1"/>
    <xf numFmtId="0" fontId="10" fillId="0" borderId="48" xfId="5" applyFont="1" applyFill="1" applyBorder="1" applyAlignment="1">
      <alignment horizontal="right"/>
    </xf>
    <xf numFmtId="9" fontId="10" fillId="0" borderId="5" xfId="6" applyNumberFormat="1" applyFont="1" applyFill="1" applyBorder="1" applyAlignment="1">
      <alignment horizontal="center"/>
    </xf>
    <xf numFmtId="166" fontId="10" fillId="12" borderId="52" xfId="5" applyNumberFormat="1" applyFont="1" applyFill="1" applyBorder="1"/>
    <xf numFmtId="166" fontId="10" fillId="12" borderId="30" xfId="5" applyNumberFormat="1" applyFont="1" applyFill="1" applyBorder="1"/>
    <xf numFmtId="166" fontId="10" fillId="12" borderId="7" xfId="5" applyNumberFormat="1" applyFont="1" applyFill="1" applyBorder="1"/>
    <xf numFmtId="0" fontId="10" fillId="0" borderId="7" xfId="5" applyFont="1" applyBorder="1" applyAlignment="1">
      <alignment horizontal="right"/>
    </xf>
    <xf numFmtId="166" fontId="25" fillId="0" borderId="3" xfId="7" applyNumberFormat="1" applyFont="1" applyFill="1" applyBorder="1"/>
    <xf numFmtId="166" fontId="15" fillId="0" borderId="66" xfId="5" applyNumberFormat="1" applyFont="1" applyFill="1" applyBorder="1"/>
    <xf numFmtId="166" fontId="24" fillId="0" borderId="53" xfId="7" applyNumberFormat="1" applyFont="1" applyFill="1" applyBorder="1"/>
    <xf numFmtId="166" fontId="15" fillId="0" borderId="65" xfId="5" applyNumberFormat="1" applyFont="1" applyBorder="1"/>
    <xf numFmtId="166" fontId="15" fillId="0" borderId="52" xfId="5" applyNumberFormat="1" applyFont="1" applyBorder="1"/>
    <xf numFmtId="166" fontId="15" fillId="0" borderId="33" xfId="5" applyNumberFormat="1" applyFont="1" applyBorder="1"/>
    <xf numFmtId="166" fontId="15" fillId="0" borderId="56" xfId="5" applyNumberFormat="1" applyFont="1" applyBorder="1"/>
    <xf numFmtId="166" fontId="15" fillId="0" borderId="53" xfId="5" applyNumberFormat="1" applyFont="1" applyBorder="1"/>
    <xf numFmtId="166" fontId="15" fillId="0" borderId="34" xfId="5" applyNumberFormat="1" applyFont="1" applyBorder="1"/>
    <xf numFmtId="166" fontId="15" fillId="12" borderId="52" xfId="5" applyNumberFormat="1" applyFont="1" applyFill="1" applyBorder="1"/>
    <xf numFmtId="0" fontId="10" fillId="0" borderId="33" xfId="5" applyFont="1" applyFill="1" applyBorder="1" applyAlignment="1">
      <alignment horizontal="right"/>
    </xf>
    <xf numFmtId="166" fontId="10" fillId="0" borderId="32" xfId="5" applyNumberFormat="1" applyFont="1" applyBorder="1"/>
    <xf numFmtId="166" fontId="10" fillId="0" borderId="65" xfId="5" applyNumberFormat="1" applyFont="1" applyBorder="1"/>
    <xf numFmtId="0" fontId="10" fillId="0" borderId="52" xfId="5" applyFont="1" applyBorder="1" applyAlignment="1">
      <alignment horizontal="right"/>
    </xf>
    <xf numFmtId="166" fontId="25" fillId="0" borderId="4" xfId="7" applyNumberFormat="1" applyFont="1" applyFill="1" applyBorder="1"/>
    <xf numFmtId="166" fontId="11" fillId="0" borderId="13" xfId="10" applyNumberFormat="1" applyFont="1" applyFill="1" applyBorder="1" applyAlignment="1"/>
    <xf numFmtId="166" fontId="25" fillId="0" borderId="1" xfId="7" applyNumberFormat="1" applyFont="1" applyFill="1" applyBorder="1"/>
    <xf numFmtId="166" fontId="11" fillId="0" borderId="67" xfId="10" applyNumberFormat="1" applyFont="1" applyFill="1" applyBorder="1" applyAlignment="1"/>
    <xf numFmtId="166" fontId="11" fillId="0" borderId="37" xfId="5" applyNumberFormat="1" applyFont="1" applyBorder="1"/>
    <xf numFmtId="166" fontId="11" fillId="0" borderId="4" xfId="7" applyNumberFormat="1" applyFont="1" applyBorder="1"/>
    <xf numFmtId="166" fontId="11" fillId="0" borderId="68" xfId="7" applyNumberFormat="1" applyFont="1" applyBorder="1"/>
    <xf numFmtId="0" fontId="10" fillId="0" borderId="69" xfId="5" applyFont="1" applyBorder="1"/>
    <xf numFmtId="0" fontId="9" fillId="0" borderId="43" xfId="5" applyBorder="1"/>
    <xf numFmtId="166" fontId="11" fillId="0" borderId="63" xfId="5" applyNumberFormat="1" applyFont="1" applyBorder="1"/>
    <xf numFmtId="166" fontId="11" fillId="12" borderId="64" xfId="5" applyNumberFormat="1" applyFont="1" applyFill="1" applyBorder="1"/>
    <xf numFmtId="10" fontId="0" fillId="0" borderId="0" xfId="6" applyNumberFormat="1" applyFont="1"/>
    <xf numFmtId="0" fontId="9" fillId="0" borderId="0" xfId="5" applyBorder="1"/>
    <xf numFmtId="166" fontId="11" fillId="0" borderId="8" xfId="10" applyNumberFormat="1" applyFont="1" applyBorder="1"/>
    <xf numFmtId="166" fontId="11" fillId="0" borderId="70" xfId="10" applyNumberFormat="1" applyFont="1" applyBorder="1"/>
    <xf numFmtId="166" fontId="11" fillId="0" borderId="9" xfId="10" applyNumberFormat="1" applyFont="1" applyBorder="1"/>
    <xf numFmtId="166" fontId="11" fillId="0" borderId="11" xfId="10" applyNumberFormat="1" applyFont="1" applyBorder="1"/>
    <xf numFmtId="166" fontId="11" fillId="0" borderId="23" xfId="5" applyNumberFormat="1" applyFont="1" applyBorder="1"/>
    <xf numFmtId="166" fontId="11" fillId="0" borderId="0" xfId="7" applyNumberFormat="1" applyFont="1"/>
    <xf numFmtId="166" fontId="15" fillId="0" borderId="36" xfId="5" applyNumberFormat="1" applyFont="1" applyBorder="1"/>
    <xf numFmtId="166" fontId="15" fillId="0" borderId="1" xfId="5" applyNumberFormat="1" applyFont="1" applyBorder="1"/>
    <xf numFmtId="166" fontId="15" fillId="0" borderId="37" xfId="5" applyNumberFormat="1" applyFont="1" applyBorder="1"/>
    <xf numFmtId="0" fontId="10" fillId="0" borderId="48" xfId="5" applyFont="1" applyBorder="1" applyAlignment="1">
      <alignment horizontal="right"/>
    </xf>
    <xf numFmtId="9" fontId="15" fillId="0" borderId="52" xfId="6" applyFont="1" applyFill="1" applyBorder="1" applyAlignment="1">
      <alignment horizontal="center"/>
    </xf>
    <xf numFmtId="166" fontId="15" fillId="0" borderId="33" xfId="5" applyNumberFormat="1" applyFont="1" applyFill="1" applyBorder="1"/>
    <xf numFmtId="166" fontId="15" fillId="0" borderId="32" xfId="5" applyNumberFormat="1" applyFont="1" applyFill="1" applyBorder="1"/>
    <xf numFmtId="0" fontId="10" fillId="0" borderId="33" xfId="5" applyFont="1" applyBorder="1" applyAlignment="1">
      <alignment horizontal="right"/>
    </xf>
    <xf numFmtId="166" fontId="11" fillId="0" borderId="36" xfId="10" applyNumberFormat="1" applyFont="1" applyBorder="1"/>
    <xf numFmtId="166" fontId="11" fillId="0" borderId="69" xfId="10" applyNumberFormat="1" applyFont="1" applyBorder="1"/>
    <xf numFmtId="166" fontId="11" fillId="0" borderId="1" xfId="10" applyNumberFormat="1" applyFont="1" applyBorder="1"/>
    <xf numFmtId="166" fontId="11" fillId="0" borderId="37" xfId="10" applyNumberFormat="1" applyFont="1" applyBorder="1"/>
    <xf numFmtId="0" fontId="10" fillId="0" borderId="38" xfId="5" applyFont="1" applyBorder="1"/>
    <xf numFmtId="166" fontId="11" fillId="0" borderId="71" xfId="10" applyNumberFormat="1" applyFont="1" applyFill="1" applyBorder="1"/>
    <xf numFmtId="166" fontId="25" fillId="0" borderId="58" xfId="7" applyNumberFormat="1" applyFont="1" applyFill="1" applyBorder="1"/>
    <xf numFmtId="166" fontId="11" fillId="0" borderId="71" xfId="10" applyNumberFormat="1" applyFont="1" applyBorder="1"/>
    <xf numFmtId="166" fontId="11" fillId="0" borderId="48" xfId="5" applyNumberFormat="1" applyFont="1" applyBorder="1"/>
    <xf numFmtId="166" fontId="11" fillId="0" borderId="72" xfId="7" applyNumberFormat="1" applyFont="1" applyBorder="1"/>
    <xf numFmtId="166" fontId="11" fillId="0" borderId="71" xfId="7" applyNumberFormat="1" applyFont="1" applyBorder="1"/>
    <xf numFmtId="166" fontId="11" fillId="12" borderId="41" xfId="5" applyNumberFormat="1" applyFont="1" applyFill="1" applyBorder="1"/>
    <xf numFmtId="166" fontId="11" fillId="0" borderId="68" xfId="10" applyNumberFormat="1" applyFont="1" applyFill="1" applyBorder="1"/>
    <xf numFmtId="166" fontId="11" fillId="0" borderId="68" xfId="10" applyNumberFormat="1" applyFont="1" applyBorder="1"/>
    <xf numFmtId="166" fontId="11" fillId="0" borderId="26" xfId="5" applyNumberFormat="1" applyFont="1" applyBorder="1"/>
    <xf numFmtId="166" fontId="11" fillId="0" borderId="73" xfId="7" applyNumberFormat="1" applyFont="1" applyBorder="1"/>
    <xf numFmtId="166" fontId="11" fillId="0" borderId="19" xfId="10" applyNumberFormat="1" applyFont="1" applyBorder="1"/>
    <xf numFmtId="166" fontId="11" fillId="0" borderId="74" xfId="10" applyNumberFormat="1" applyFont="1" applyBorder="1"/>
    <xf numFmtId="166" fontId="11" fillId="0" borderId="22" xfId="10" applyNumberFormat="1" applyFont="1" applyBorder="1"/>
    <xf numFmtId="166" fontId="11" fillId="0" borderId="23" xfId="10" applyNumberFormat="1" applyFont="1" applyBorder="1"/>
    <xf numFmtId="0" fontId="10" fillId="0" borderId="26" xfId="5" applyFont="1" applyBorder="1"/>
    <xf numFmtId="9" fontId="11" fillId="0" borderId="19" xfId="6" applyFont="1" applyFill="1" applyBorder="1" applyAlignment="1">
      <alignment horizontal="center"/>
    </xf>
    <xf numFmtId="166" fontId="25" fillId="0" borderId="28" xfId="7" applyNumberFormat="1" applyFont="1" applyFill="1" applyBorder="1"/>
    <xf numFmtId="166" fontId="11" fillId="0" borderId="75" xfId="10" applyNumberFormat="1" applyFont="1" applyFill="1" applyBorder="1" applyAlignment="1"/>
    <xf numFmtId="166" fontId="25" fillId="0" borderId="22" xfId="7" applyNumberFormat="1" applyFont="1" applyFill="1" applyBorder="1"/>
    <xf numFmtId="166" fontId="11" fillId="0" borderId="24" xfId="10" applyNumberFormat="1" applyFont="1" applyFill="1" applyBorder="1" applyAlignment="1"/>
    <xf numFmtId="166" fontId="11" fillId="0" borderId="22" xfId="7" applyNumberFormat="1" applyFont="1" applyBorder="1"/>
    <xf numFmtId="166" fontId="11" fillId="0" borderId="25" xfId="5" applyNumberFormat="1" applyFont="1" applyBorder="1"/>
    <xf numFmtId="166" fontId="11" fillId="0" borderId="24" xfId="7" applyNumberFormat="1" applyFont="1" applyBorder="1"/>
    <xf numFmtId="166" fontId="11" fillId="0" borderId="20" xfId="7" applyNumberFormat="1" applyFont="1" applyBorder="1"/>
    <xf numFmtId="0" fontId="10" fillId="0" borderId="25" xfId="5" applyFont="1" applyBorder="1"/>
    <xf numFmtId="0" fontId="15" fillId="12" borderId="27" xfId="5" applyFont="1" applyFill="1" applyBorder="1" applyAlignment="1">
      <alignment horizontal="center" vertical="center" wrapText="1"/>
    </xf>
    <xf numFmtId="0" fontId="15" fillId="12" borderId="47" xfId="5" applyFont="1" applyFill="1" applyBorder="1" applyAlignment="1">
      <alignment horizontal="center" vertical="center" wrapText="1"/>
    </xf>
    <xf numFmtId="0" fontId="15" fillId="12" borderId="28" xfId="5" applyFont="1" applyFill="1" applyBorder="1" applyAlignment="1">
      <alignment horizontal="center" vertical="center" wrapText="1"/>
    </xf>
    <xf numFmtId="0" fontId="15" fillId="12" borderId="29" xfId="5" applyFont="1" applyFill="1" applyBorder="1" applyAlignment="1">
      <alignment horizontal="center" vertical="center" wrapText="1"/>
    </xf>
    <xf numFmtId="0" fontId="10" fillId="19" borderId="52" xfId="5" applyFont="1" applyFill="1" applyBorder="1" applyAlignment="1">
      <alignment horizontal="center" vertical="center"/>
    </xf>
    <xf numFmtId="0" fontId="15" fillId="18" borderId="53" xfId="5" applyFont="1" applyFill="1" applyBorder="1" applyAlignment="1">
      <alignment horizontal="center" vertical="center" wrapText="1"/>
    </xf>
    <xf numFmtId="0" fontId="15" fillId="18" borderId="56" xfId="5" applyFont="1" applyFill="1" applyBorder="1" applyAlignment="1">
      <alignment horizontal="center" vertical="center" wrapText="1"/>
    </xf>
    <xf numFmtId="0" fontId="15" fillId="16" borderId="34" xfId="5" applyFont="1" applyFill="1" applyBorder="1" applyAlignment="1">
      <alignment horizontal="center" vertical="center" wrapText="1"/>
    </xf>
    <xf numFmtId="0" fontId="15" fillId="16" borderId="65" xfId="5" applyFont="1" applyFill="1" applyBorder="1" applyAlignment="1">
      <alignment horizontal="center" vertical="center" wrapText="1"/>
    </xf>
    <xf numFmtId="0" fontId="15" fillId="12" borderId="35" xfId="5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69" fontId="0" fillId="0" borderId="0" xfId="0" applyNumberFormat="1" applyAlignment="1">
      <alignment horizontal="right"/>
    </xf>
    <xf numFmtId="0" fontId="32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170" fontId="0" fillId="0" borderId="0" xfId="0" applyNumberFormat="1" applyAlignment="1">
      <alignment horizontal="right"/>
    </xf>
    <xf numFmtId="170" fontId="31" fillId="0" borderId="0" xfId="0" applyNumberFormat="1" applyFont="1" applyAlignment="1">
      <alignment horizontal="right"/>
    </xf>
    <xf numFmtId="165" fontId="0" fillId="0" borderId="0" xfId="3" applyNumberFormat="1" applyFont="1" applyAlignment="1">
      <alignment horizontal="right"/>
    </xf>
    <xf numFmtId="165" fontId="31" fillId="0" borderId="0" xfId="3" applyNumberFormat="1" applyFont="1" applyAlignment="1">
      <alignment horizontal="right"/>
    </xf>
    <xf numFmtId="165" fontId="35" fillId="0" borderId="0" xfId="3" applyNumberFormat="1" applyFont="1" applyAlignment="1">
      <alignment horizontal="right"/>
    </xf>
    <xf numFmtId="165" fontId="5" fillId="0" borderId="0" xfId="3" applyNumberFormat="1" applyFont="1" applyAlignment="1">
      <alignment horizontal="right"/>
    </xf>
    <xf numFmtId="165" fontId="34" fillId="0" borderId="0" xfId="3" applyNumberFormat="1" applyFont="1" applyAlignment="1">
      <alignment horizontal="right"/>
    </xf>
    <xf numFmtId="164" fontId="0" fillId="0" borderId="0" xfId="1" applyNumberFormat="1" applyFont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left" indent="1"/>
    </xf>
    <xf numFmtId="164" fontId="2" fillId="0" borderId="0" xfId="1" applyNumberFormat="1" applyFont="1" applyAlignment="1">
      <alignment horizontal="right"/>
    </xf>
    <xf numFmtId="171" fontId="0" fillId="0" borderId="0" xfId="1" applyNumberFormat="1" applyFont="1" applyAlignment="1">
      <alignment horizontal="right"/>
    </xf>
    <xf numFmtId="171" fontId="0" fillId="0" borderId="0" xfId="1" applyNumberFormat="1" applyFont="1"/>
    <xf numFmtId="3" fontId="3" fillId="0" borderId="0" xfId="0" applyNumberFormat="1" applyFont="1" applyAlignment="1">
      <alignment horizontal="right"/>
    </xf>
    <xf numFmtId="164" fontId="31" fillId="0" borderId="0" xfId="1" applyNumberFormat="1" applyFont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Border="1"/>
    <xf numFmtId="0" fontId="3" fillId="3" borderId="72" xfId="0" applyFont="1" applyFill="1" applyBorder="1"/>
    <xf numFmtId="0" fontId="0" fillId="3" borderId="72" xfId="0" applyFill="1" applyBorder="1" applyAlignment="1">
      <alignment horizontal="right"/>
    </xf>
    <xf numFmtId="0" fontId="0" fillId="3" borderId="0" xfId="0" applyFill="1" applyBorder="1" applyAlignment="1">
      <alignment horizontal="left" indent="1"/>
    </xf>
    <xf numFmtId="169" fontId="0" fillId="3" borderId="0" xfId="0" applyNumberFormat="1" applyFill="1" applyBorder="1" applyAlignment="1">
      <alignment horizontal="right"/>
    </xf>
    <xf numFmtId="169" fontId="31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169" fontId="3" fillId="3" borderId="0" xfId="0" applyNumberFormat="1" applyFont="1" applyFill="1" applyBorder="1" applyAlignment="1">
      <alignment horizontal="right"/>
    </xf>
    <xf numFmtId="169" fontId="34" fillId="3" borderId="0" xfId="0" applyNumberFormat="1" applyFont="1" applyFill="1" applyBorder="1" applyAlignment="1">
      <alignment horizontal="right"/>
    </xf>
    <xf numFmtId="0" fontId="30" fillId="3" borderId="75" xfId="0" applyFont="1" applyFill="1" applyBorder="1" applyAlignment="1">
      <alignment horizontal="left" indent="1"/>
    </xf>
    <xf numFmtId="169" fontId="0" fillId="3" borderId="75" xfId="1" applyNumberFormat="1" applyFont="1" applyFill="1" applyBorder="1"/>
    <xf numFmtId="0" fontId="3" fillId="3" borderId="0" xfId="0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indent="1"/>
    </xf>
    <xf numFmtId="169" fontId="0" fillId="3" borderId="0" xfId="0" applyNumberFormat="1" applyFill="1" applyAlignment="1">
      <alignment horizontal="right"/>
    </xf>
    <xf numFmtId="169" fontId="31" fillId="3" borderId="0" xfId="0" applyNumberFormat="1" applyFont="1" applyFill="1" applyAlignment="1">
      <alignment horizontal="right"/>
    </xf>
    <xf numFmtId="3" fontId="31" fillId="0" borderId="0" xfId="0" applyNumberFormat="1" applyFont="1" applyFill="1" applyAlignment="1">
      <alignment horizontal="right"/>
    </xf>
    <xf numFmtId="0" fontId="3" fillId="2" borderId="0" xfId="0" applyFont="1" applyFill="1" applyBorder="1" applyAlignment="1">
      <alignment horizontal="center" wrapText="1"/>
    </xf>
    <xf numFmtId="17" fontId="3" fillId="3" borderId="0" xfId="0" applyNumberFormat="1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4" borderId="0" xfId="0" applyFont="1" applyFill="1" applyBorder="1"/>
    <xf numFmtId="0" fontId="0" fillId="0" borderId="0" xfId="0" applyBorder="1"/>
    <xf numFmtId="0" fontId="0" fillId="0" borderId="0" xfId="0" applyBorder="1" applyAlignment="1">
      <alignment wrapText="1"/>
    </xf>
    <xf numFmtId="44" fontId="0" fillId="0" borderId="0" xfId="2" applyFont="1" applyBorder="1"/>
    <xf numFmtId="44" fontId="3" fillId="0" borderId="0" xfId="2" applyFont="1" applyBorder="1"/>
    <xf numFmtId="9" fontId="0" fillId="0" borderId="0" xfId="3" applyFont="1" applyBorder="1" applyAlignment="1">
      <alignment wrapText="1"/>
    </xf>
    <xf numFmtId="13" fontId="0" fillId="0" borderId="0" xfId="2" applyNumberFormat="1" applyFont="1" applyBorder="1"/>
    <xf numFmtId="0" fontId="3" fillId="5" borderId="0" xfId="0" applyFont="1" applyFill="1" applyBorder="1"/>
    <xf numFmtId="168" fontId="3" fillId="0" borderId="0" xfId="2" applyNumberFormat="1" applyFont="1" applyBorder="1"/>
    <xf numFmtId="0" fontId="3" fillId="6" borderId="0" xfId="0" applyFont="1" applyFill="1" applyBorder="1"/>
    <xf numFmtId="0" fontId="6" fillId="20" borderId="0" xfId="0" applyFont="1" applyFill="1" applyBorder="1"/>
    <xf numFmtId="9" fontId="3" fillId="0" borderId="0" xfId="3" applyFont="1" applyBorder="1" applyAlignment="1">
      <alignment wrapText="1"/>
    </xf>
    <xf numFmtId="164" fontId="0" fillId="0" borderId="0" xfId="1" applyNumberFormat="1" applyFont="1" applyBorder="1"/>
    <xf numFmtId="164" fontId="3" fillId="0" borderId="0" xfId="1" applyNumberFormat="1" applyFont="1" applyBorder="1"/>
    <xf numFmtId="165" fontId="0" fillId="0" borderId="0" xfId="3" applyNumberFormat="1" applyFont="1" applyBorder="1"/>
    <xf numFmtId="0" fontId="0" fillId="0" borderId="0" xfId="0" applyBorder="1" applyAlignment="1">
      <alignment horizontal="center" wrapText="1"/>
    </xf>
    <xf numFmtId="0" fontId="3" fillId="10" borderId="0" xfId="0" applyFont="1" applyFill="1" applyBorder="1"/>
    <xf numFmtId="10" fontId="0" fillId="0" borderId="0" xfId="3" applyNumberFormat="1" applyFont="1" applyBorder="1"/>
    <xf numFmtId="0" fontId="0" fillId="10" borderId="0" xfId="0" applyFill="1" applyBorder="1"/>
    <xf numFmtId="3" fontId="0" fillId="0" borderId="0" xfId="0" applyNumberFormat="1" applyBorder="1"/>
    <xf numFmtId="44" fontId="0" fillId="0" borderId="0" xfId="0" applyNumberFormat="1" applyBorder="1"/>
    <xf numFmtId="4" fontId="0" fillId="0" borderId="0" xfId="0" applyNumberFormat="1" applyBorder="1"/>
    <xf numFmtId="0" fontId="0" fillId="11" borderId="0" xfId="0" applyFill="1" applyBorder="1"/>
    <xf numFmtId="0" fontId="3" fillId="11" borderId="0" xfId="0" applyFont="1" applyFill="1" applyBorder="1"/>
    <xf numFmtId="0" fontId="0" fillId="11" borderId="0" xfId="0" applyFill="1" applyBorder="1" applyAlignment="1">
      <alignment wrapText="1"/>
    </xf>
    <xf numFmtId="0" fontId="0" fillId="2" borderId="0" xfId="0" applyFill="1" applyBorder="1"/>
    <xf numFmtId="9" fontId="0" fillId="0" borderId="0" xfId="3" applyFont="1" applyBorder="1"/>
    <xf numFmtId="9" fontId="0" fillId="21" borderId="0" xfId="3" applyFont="1" applyFill="1" applyBorder="1"/>
    <xf numFmtId="0" fontId="4" fillId="3" borderId="0" xfId="0" applyFont="1" applyFill="1" applyBorder="1"/>
    <xf numFmtId="169" fontId="4" fillId="3" borderId="0" xfId="0" applyNumberFormat="1" applyFont="1" applyFill="1" applyBorder="1" applyAlignment="1">
      <alignment horizontal="right"/>
    </xf>
    <xf numFmtId="169" fontId="36" fillId="3" borderId="0" xfId="0" applyNumberFormat="1" applyFont="1" applyFill="1" applyBorder="1" applyAlignment="1">
      <alignment horizontal="right"/>
    </xf>
    <xf numFmtId="0" fontId="4" fillId="0" borderId="0" xfId="0" applyFont="1"/>
    <xf numFmtId="0" fontId="4" fillId="3" borderId="73" xfId="0" applyFont="1" applyFill="1" applyBorder="1"/>
    <xf numFmtId="169" fontId="4" fillId="3" borderId="73" xfId="0" applyNumberFormat="1" applyFont="1" applyFill="1" applyBorder="1" applyAlignment="1">
      <alignment horizontal="right"/>
    </xf>
    <xf numFmtId="169" fontId="36" fillId="3" borderId="73" xfId="0" applyNumberFormat="1" applyFont="1" applyFill="1" applyBorder="1" applyAlignment="1">
      <alignment horizontal="right"/>
    </xf>
    <xf numFmtId="165" fontId="31" fillId="0" borderId="0" xfId="3" applyNumberFormat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34" fillId="0" borderId="0" xfId="3" applyNumberFormat="1" applyFont="1" applyFill="1" applyAlignment="1">
      <alignment horizontal="right"/>
    </xf>
    <xf numFmtId="165" fontId="35" fillId="0" borderId="0" xfId="3" applyNumberFormat="1" applyFont="1" applyFill="1" applyAlignment="1">
      <alignment horizontal="right"/>
    </xf>
    <xf numFmtId="164" fontId="3" fillId="0" borderId="0" xfId="1" applyNumberFormat="1" applyFont="1" applyAlignment="1">
      <alignment horizontal="right"/>
    </xf>
    <xf numFmtId="0" fontId="31" fillId="3" borderId="0" xfId="0" applyFont="1" applyFill="1" applyAlignment="1">
      <alignment horizontal="right"/>
    </xf>
    <xf numFmtId="0" fontId="31" fillId="0" borderId="0" xfId="0" applyFont="1" applyFill="1" applyAlignment="1">
      <alignment horizontal="right"/>
    </xf>
    <xf numFmtId="0" fontId="0" fillId="3" borderId="0" xfId="0" applyFill="1"/>
    <xf numFmtId="0" fontId="32" fillId="3" borderId="0" xfId="0" applyFont="1" applyFill="1"/>
    <xf numFmtId="0" fontId="3" fillId="3" borderId="0" xfId="0" applyFont="1" applyFill="1" applyAlignment="1">
      <alignment horizontal="right"/>
    </xf>
    <xf numFmtId="0" fontId="34" fillId="3" borderId="0" xfId="0" applyFont="1" applyFill="1" applyAlignment="1">
      <alignment horizontal="right"/>
    </xf>
    <xf numFmtId="0" fontId="33" fillId="0" borderId="0" xfId="0" applyFont="1" applyFill="1" applyAlignment="1">
      <alignment horizontal="right"/>
    </xf>
    <xf numFmtId="43" fontId="0" fillId="0" borderId="0" xfId="0" applyNumberFormat="1" applyAlignment="1">
      <alignment horizontal="right"/>
    </xf>
    <xf numFmtId="170" fontId="31" fillId="0" borderId="0" xfId="0" applyNumberFormat="1" applyFont="1" applyFill="1" applyAlignment="1">
      <alignment horizontal="right"/>
    </xf>
    <xf numFmtId="170" fontId="34" fillId="0" borderId="0" xfId="0" applyNumberFormat="1" applyFont="1" applyFill="1" applyAlignment="1">
      <alignment horizontal="right"/>
    </xf>
    <xf numFmtId="164" fontId="31" fillId="0" borderId="0" xfId="0" applyNumberFormat="1" applyFont="1" applyFill="1" applyAlignment="1">
      <alignment horizontal="right"/>
    </xf>
    <xf numFmtId="164" fontId="34" fillId="0" borderId="0" xfId="0" applyNumberFormat="1" applyFont="1" applyFill="1" applyAlignment="1">
      <alignment horizontal="right"/>
    </xf>
    <xf numFmtId="169" fontId="35" fillId="3" borderId="75" xfId="1" applyNumberFormat="1" applyFont="1" applyFill="1" applyBorder="1"/>
    <xf numFmtId="0" fontId="3" fillId="0" borderId="0" xfId="0" applyFont="1" applyFill="1" applyBorder="1"/>
    <xf numFmtId="0" fontId="0" fillId="0" borderId="0" xfId="0" applyFont="1" applyFill="1" applyBorder="1"/>
    <xf numFmtId="17" fontId="3" fillId="0" borderId="0" xfId="0" applyNumberFormat="1" applyFont="1" applyBorder="1"/>
    <xf numFmtId="0" fontId="0" fillId="22" borderId="0" xfId="0" applyFill="1" applyBorder="1"/>
    <xf numFmtId="3" fontId="0" fillId="22" borderId="0" xfId="0" applyNumberFormat="1" applyFill="1" applyBorder="1"/>
    <xf numFmtId="164" fontId="35" fillId="0" borderId="0" xfId="1" applyNumberFormat="1" applyFont="1" applyAlignment="1">
      <alignment horizontal="right"/>
    </xf>
    <xf numFmtId="170" fontId="35" fillId="0" borderId="0" xfId="0" applyNumberFormat="1" applyFont="1" applyAlignment="1">
      <alignment horizontal="right"/>
    </xf>
    <xf numFmtId="171" fontId="31" fillId="0" borderId="0" xfId="1" applyNumberFormat="1" applyFont="1" applyFill="1" applyAlignment="1">
      <alignment horizontal="right"/>
    </xf>
    <xf numFmtId="171" fontId="30" fillId="0" borderId="0" xfId="1" applyNumberFormat="1" applyFont="1" applyFill="1" applyAlignment="1">
      <alignment horizontal="right"/>
    </xf>
    <xf numFmtId="164" fontId="30" fillId="0" borderId="0" xfId="1" applyNumberFormat="1" applyFont="1" applyFill="1" applyAlignment="1">
      <alignment horizontal="right"/>
    </xf>
    <xf numFmtId="165" fontId="30" fillId="0" borderId="0" xfId="3" applyNumberFormat="1" applyFont="1" applyFill="1" applyAlignment="1">
      <alignment horizontal="right"/>
    </xf>
    <xf numFmtId="164" fontId="30" fillId="0" borderId="0" xfId="0" applyNumberFormat="1" applyFont="1" applyFill="1" applyAlignment="1">
      <alignment horizontal="right"/>
    </xf>
    <xf numFmtId="0" fontId="37" fillId="23" borderId="72" xfId="0" applyFont="1" applyFill="1" applyBorder="1"/>
    <xf numFmtId="0" fontId="38" fillId="23" borderId="72" xfId="0" applyFont="1" applyFill="1" applyBorder="1" applyAlignment="1">
      <alignment horizontal="right"/>
    </xf>
    <xf numFmtId="0" fontId="38" fillId="23" borderId="0" xfId="0" applyFont="1" applyFill="1" applyBorder="1" applyAlignment="1">
      <alignment horizontal="left" indent="1"/>
    </xf>
    <xf numFmtId="169" fontId="38" fillId="23" borderId="0" xfId="0" applyNumberFormat="1" applyFont="1" applyFill="1" applyBorder="1" applyAlignment="1">
      <alignment horizontal="right"/>
    </xf>
    <xf numFmtId="0" fontId="38" fillId="23" borderId="0" xfId="0" applyFont="1" applyFill="1" applyBorder="1" applyAlignment="1">
      <alignment horizontal="right"/>
    </xf>
    <xf numFmtId="171" fontId="38" fillId="23" borderId="0" xfId="3" applyNumberFormat="1" applyFont="1" applyFill="1" applyBorder="1" applyAlignment="1">
      <alignment horizontal="right"/>
    </xf>
    <xf numFmtId="0" fontId="37" fillId="23" borderId="75" xfId="0" applyFont="1" applyFill="1" applyBorder="1"/>
    <xf numFmtId="0" fontId="38" fillId="23" borderId="75" xfId="0" applyFont="1" applyFill="1" applyBorder="1" applyAlignment="1">
      <alignment horizontal="right"/>
    </xf>
    <xf numFmtId="171" fontId="37" fillId="23" borderId="75" xfId="3" applyNumberFormat="1" applyFont="1" applyFill="1" applyBorder="1" applyAlignment="1">
      <alignment horizontal="right"/>
    </xf>
    <xf numFmtId="0" fontId="39" fillId="23" borderId="75" xfId="0" applyFont="1" applyFill="1" applyBorder="1"/>
    <xf numFmtId="169" fontId="39" fillId="23" borderId="75" xfId="0" applyNumberFormat="1" applyFont="1" applyFill="1" applyBorder="1" applyAlignment="1">
      <alignment horizontal="right"/>
    </xf>
    <xf numFmtId="164" fontId="31" fillId="0" borderId="0" xfId="1" applyNumberFormat="1" applyFont="1" applyFill="1" applyAlignment="1">
      <alignment horizontal="right"/>
    </xf>
    <xf numFmtId="3" fontId="34" fillId="0" borderId="0" xfId="0" applyNumberFormat="1" applyFont="1" applyFill="1" applyAlignment="1">
      <alignment horizontal="right"/>
    </xf>
    <xf numFmtId="165" fontId="30" fillId="0" borderId="0" xfId="3" applyNumberFormat="1" applyFont="1" applyAlignment="1">
      <alignment horizontal="right"/>
    </xf>
    <xf numFmtId="37" fontId="40" fillId="3" borderId="0" xfId="0" applyNumberFormat="1" applyFont="1" applyFill="1"/>
    <xf numFmtId="0" fontId="40" fillId="3" borderId="0" xfId="0" applyFont="1" applyFill="1"/>
    <xf numFmtId="37" fontId="41" fillId="3" borderId="0" xfId="0" applyNumberFormat="1" applyFont="1" applyFill="1" applyAlignment="1">
      <alignment horizontal="right"/>
    </xf>
    <xf numFmtId="0" fontId="41" fillId="3" borderId="0" xfId="0" applyFont="1" applyFill="1" applyAlignment="1">
      <alignment horizontal="right" wrapText="1"/>
    </xf>
    <xf numFmtId="37" fontId="42" fillId="0" borderId="0" xfId="0" applyNumberFormat="1" applyFont="1" applyAlignment="1">
      <alignment horizontal="right"/>
    </xf>
    <xf numFmtId="0" fontId="42" fillId="0" borderId="0" xfId="0" applyFont="1" applyAlignment="1">
      <alignment horizontal="right"/>
    </xf>
    <xf numFmtId="37" fontId="40" fillId="0" borderId="0" xfId="1" applyNumberFormat="1" applyFont="1" applyAlignment="1">
      <alignment horizontal="right"/>
    </xf>
    <xf numFmtId="164" fontId="40" fillId="0" borderId="0" xfId="1" applyNumberFormat="1" applyFont="1" applyAlignment="1">
      <alignment horizontal="right"/>
    </xf>
    <xf numFmtId="37" fontId="40" fillId="0" borderId="0" xfId="1" applyNumberFormat="1" applyFont="1" applyFill="1" applyAlignment="1">
      <alignment horizontal="right"/>
    </xf>
    <xf numFmtId="172" fontId="40" fillId="0" borderId="0" xfId="1" applyNumberFormat="1" applyFont="1" applyFill="1" applyAlignment="1">
      <alignment horizontal="right"/>
    </xf>
    <xf numFmtId="171" fontId="40" fillId="0" borderId="0" xfId="1" applyNumberFormat="1" applyFont="1" applyAlignment="1">
      <alignment horizontal="right"/>
    </xf>
    <xf numFmtId="37" fontId="41" fillId="0" borderId="0" xfId="0" applyNumberFormat="1" applyFont="1" applyAlignment="1">
      <alignment horizontal="right"/>
    </xf>
    <xf numFmtId="3" fontId="41" fillId="0" borderId="0" xfId="0" applyNumberFormat="1" applyFont="1" applyAlignment="1">
      <alignment horizontal="right"/>
    </xf>
    <xf numFmtId="37" fontId="40" fillId="0" borderId="0" xfId="3" applyNumberFormat="1" applyFont="1" applyAlignment="1">
      <alignment horizontal="right"/>
    </xf>
    <xf numFmtId="165" fontId="40" fillId="0" borderId="0" xfId="3" applyNumberFormat="1" applyFont="1" applyAlignment="1">
      <alignment horizontal="right"/>
    </xf>
    <xf numFmtId="37" fontId="40" fillId="0" borderId="0" xfId="0" applyNumberFormat="1" applyFont="1" applyAlignment="1">
      <alignment horizontal="right"/>
    </xf>
    <xf numFmtId="3" fontId="40" fillId="0" borderId="0" xfId="0" applyNumberFormat="1" applyFont="1" applyAlignment="1">
      <alignment horizontal="right"/>
    </xf>
    <xf numFmtId="0" fontId="40" fillId="0" borderId="0" xfId="0" applyFont="1" applyAlignment="1">
      <alignment horizontal="right"/>
    </xf>
    <xf numFmtId="37" fontId="40" fillId="0" borderId="0" xfId="3" applyNumberFormat="1" applyFont="1" applyFill="1" applyAlignment="1">
      <alignment horizontal="right"/>
    </xf>
    <xf numFmtId="165" fontId="40" fillId="0" borderId="0" xfId="3" applyNumberFormat="1" applyFont="1" applyFill="1" applyAlignment="1">
      <alignment horizontal="right"/>
    </xf>
    <xf numFmtId="37" fontId="41" fillId="0" borderId="0" xfId="3" applyNumberFormat="1" applyFont="1" applyAlignment="1">
      <alignment horizontal="right"/>
    </xf>
    <xf numFmtId="165" fontId="41" fillId="0" borderId="0" xfId="3" applyNumberFormat="1" applyFont="1" applyAlignment="1">
      <alignment horizontal="right"/>
    </xf>
    <xf numFmtId="39" fontId="40" fillId="0" borderId="0" xfId="1" applyNumberFormat="1" applyFont="1" applyFill="1" applyAlignment="1">
      <alignment horizontal="right"/>
    </xf>
    <xf numFmtId="39" fontId="40" fillId="0" borderId="0" xfId="0" applyNumberFormat="1" applyFont="1" applyAlignment="1">
      <alignment horizontal="right"/>
    </xf>
    <xf numFmtId="39" fontId="40" fillId="0" borderId="0" xfId="3" applyNumberFormat="1" applyFont="1" applyAlignment="1">
      <alignment horizontal="right"/>
    </xf>
    <xf numFmtId="39" fontId="41" fillId="0" borderId="0" xfId="3" applyNumberFormat="1" applyFont="1" applyAlignment="1">
      <alignment horizontal="right"/>
    </xf>
    <xf numFmtId="39" fontId="41" fillId="0" borderId="0" xfId="3" applyNumberFormat="1" applyFont="1" applyFill="1" applyAlignment="1">
      <alignment horizontal="right"/>
    </xf>
    <xf numFmtId="165" fontId="41" fillId="0" borderId="0" xfId="3" applyNumberFormat="1" applyFont="1" applyFill="1" applyAlignment="1">
      <alignment horizontal="right"/>
    </xf>
    <xf numFmtId="39" fontId="40" fillId="0" borderId="0" xfId="1" applyNumberFormat="1" applyFont="1" applyAlignment="1">
      <alignment horizontal="right"/>
    </xf>
    <xf numFmtId="170" fontId="40" fillId="0" borderId="0" xfId="0" applyNumberFormat="1" applyFont="1" applyAlignment="1">
      <alignment horizontal="right"/>
    </xf>
    <xf numFmtId="170" fontId="40" fillId="0" borderId="0" xfId="0" applyNumberFormat="1" applyFont="1" applyFill="1" applyAlignment="1">
      <alignment horizontal="right"/>
    </xf>
    <xf numFmtId="37" fontId="40" fillId="3" borderId="0" xfId="0" applyNumberFormat="1" applyFont="1" applyFill="1" applyAlignment="1">
      <alignment horizontal="right"/>
    </xf>
    <xf numFmtId="0" fontId="40" fillId="3" borderId="0" xfId="0" applyFont="1" applyFill="1" applyAlignment="1">
      <alignment horizontal="right"/>
    </xf>
    <xf numFmtId="169" fontId="40" fillId="3" borderId="0" xfId="0" applyNumberFormat="1" applyFont="1" applyFill="1" applyAlignment="1">
      <alignment horizontal="right"/>
    </xf>
    <xf numFmtId="37" fontId="43" fillId="3" borderId="73" xfId="0" applyNumberFormat="1" applyFont="1" applyFill="1" applyBorder="1" applyAlignment="1">
      <alignment horizontal="right"/>
    </xf>
    <xf numFmtId="169" fontId="43" fillId="3" borderId="73" xfId="0" applyNumberFormat="1" applyFont="1" applyFill="1" applyBorder="1" applyAlignment="1">
      <alignment horizontal="right"/>
    </xf>
    <xf numFmtId="169" fontId="40" fillId="0" borderId="0" xfId="0" applyNumberFormat="1" applyFont="1" applyAlignment="1">
      <alignment horizontal="right"/>
    </xf>
    <xf numFmtId="37" fontId="40" fillId="3" borderId="72" xfId="0" applyNumberFormat="1" applyFont="1" applyFill="1" applyBorder="1" applyAlignment="1">
      <alignment horizontal="right"/>
    </xf>
    <xf numFmtId="0" fontId="40" fillId="3" borderId="72" xfId="0" applyFont="1" applyFill="1" applyBorder="1" applyAlignment="1">
      <alignment horizontal="right"/>
    </xf>
    <xf numFmtId="37" fontId="40" fillId="3" borderId="0" xfId="0" applyNumberFormat="1" applyFont="1" applyFill="1" applyBorder="1" applyAlignment="1">
      <alignment horizontal="right"/>
    </xf>
    <xf numFmtId="169" fontId="40" fillId="3" borderId="0" xfId="0" applyNumberFormat="1" applyFont="1" applyFill="1" applyBorder="1" applyAlignment="1">
      <alignment horizontal="right"/>
    </xf>
    <xf numFmtId="37" fontId="43" fillId="3" borderId="0" xfId="0" applyNumberFormat="1" applyFont="1" applyFill="1" applyBorder="1" applyAlignment="1">
      <alignment horizontal="right"/>
    </xf>
    <xf numFmtId="169" fontId="43" fillId="3" borderId="0" xfId="0" applyNumberFormat="1" applyFont="1" applyFill="1" applyBorder="1" applyAlignment="1">
      <alignment horizontal="right"/>
    </xf>
    <xf numFmtId="37" fontId="41" fillId="3" borderId="0" xfId="0" applyNumberFormat="1" applyFont="1" applyFill="1" applyBorder="1" applyAlignment="1">
      <alignment horizontal="right"/>
    </xf>
    <xf numFmtId="169" fontId="41" fillId="3" borderId="0" xfId="0" applyNumberFormat="1" applyFont="1" applyFill="1" applyBorder="1" applyAlignment="1">
      <alignment horizontal="right"/>
    </xf>
    <xf numFmtId="37" fontId="40" fillId="3" borderId="75" xfId="1" applyNumberFormat="1" applyFont="1" applyFill="1" applyBorder="1"/>
    <xf numFmtId="169" fontId="40" fillId="3" borderId="75" xfId="1" applyNumberFormat="1" applyFont="1" applyFill="1" applyBorder="1"/>
    <xf numFmtId="37" fontId="40" fillId="23" borderId="72" xfId="0" applyNumberFormat="1" applyFont="1" applyFill="1" applyBorder="1" applyAlignment="1">
      <alignment horizontal="right"/>
    </xf>
    <xf numFmtId="0" fontId="40" fillId="23" borderId="72" xfId="0" applyFont="1" applyFill="1" applyBorder="1" applyAlignment="1">
      <alignment horizontal="right"/>
    </xf>
    <xf numFmtId="37" fontId="40" fillId="23" borderId="0" xfId="0" applyNumberFormat="1" applyFont="1" applyFill="1" applyBorder="1" applyAlignment="1">
      <alignment horizontal="right"/>
    </xf>
    <xf numFmtId="169" fontId="40" fillId="23" borderId="0" xfId="0" applyNumberFormat="1" applyFont="1" applyFill="1" applyBorder="1" applyAlignment="1">
      <alignment horizontal="right"/>
    </xf>
    <xf numFmtId="37" fontId="43" fillId="23" borderId="75" xfId="0" applyNumberFormat="1" applyFont="1" applyFill="1" applyBorder="1" applyAlignment="1">
      <alignment horizontal="right"/>
    </xf>
    <xf numFmtId="169" fontId="43" fillId="23" borderId="75" xfId="0" applyNumberFormat="1" applyFont="1" applyFill="1" applyBorder="1" applyAlignment="1">
      <alignment horizontal="right"/>
    </xf>
    <xf numFmtId="37" fontId="40" fillId="23" borderId="0" xfId="3" applyNumberFormat="1" applyFont="1" applyFill="1" applyBorder="1" applyAlignment="1">
      <alignment horizontal="right"/>
    </xf>
    <xf numFmtId="171" fontId="40" fillId="23" borderId="0" xfId="3" applyNumberFormat="1" applyFont="1" applyFill="1" applyBorder="1" applyAlignment="1">
      <alignment horizontal="right"/>
    </xf>
    <xf numFmtId="37" fontId="41" fillId="23" borderId="75" xfId="3" applyNumberFormat="1" applyFont="1" applyFill="1" applyBorder="1" applyAlignment="1">
      <alignment horizontal="right"/>
    </xf>
    <xf numFmtId="171" fontId="41" fillId="23" borderId="75" xfId="3" applyNumberFormat="1" applyFont="1" applyFill="1" applyBorder="1" applyAlignment="1">
      <alignment horizontal="right"/>
    </xf>
    <xf numFmtId="37" fontId="40" fillId="0" borderId="0" xfId="0" applyNumberFormat="1" applyFont="1"/>
    <xf numFmtId="0" fontId="40" fillId="0" borderId="0" xfId="0" applyFont="1"/>
    <xf numFmtId="166" fontId="0" fillId="0" borderId="0" xfId="2" applyNumberFormat="1" applyFont="1" applyBorder="1"/>
    <xf numFmtId="169" fontId="30" fillId="3" borderId="0" xfId="0" applyNumberFormat="1" applyFont="1" applyFill="1" applyAlignment="1">
      <alignment horizontal="right"/>
    </xf>
    <xf numFmtId="173" fontId="40" fillId="0" borderId="0" xfId="1" applyNumberFormat="1" applyFont="1" applyFill="1" applyAlignment="1">
      <alignment horizontal="right"/>
    </xf>
    <xf numFmtId="170" fontId="5" fillId="0" borderId="0" xfId="0" applyNumberFormat="1" applyFont="1" applyAlignment="1">
      <alignment horizontal="right"/>
    </xf>
    <xf numFmtId="165" fontId="35" fillId="3" borderId="0" xfId="3" applyNumberFormat="1" applyFont="1" applyFill="1" applyAlignment="1">
      <alignment horizontal="right"/>
    </xf>
    <xf numFmtId="165" fontId="31" fillId="3" borderId="0" xfId="3" applyNumberFormat="1" applyFont="1" applyFill="1" applyAlignment="1">
      <alignment horizontal="right"/>
    </xf>
    <xf numFmtId="37" fontId="40" fillId="3" borderId="0" xfId="3" applyNumberFormat="1" applyFont="1" applyFill="1" applyAlignment="1">
      <alignment horizontal="right"/>
    </xf>
    <xf numFmtId="165" fontId="40" fillId="3" borderId="0" xfId="3" applyNumberFormat="1" applyFont="1" applyFill="1" applyAlignment="1">
      <alignment horizontal="right"/>
    </xf>
    <xf numFmtId="165" fontId="5" fillId="3" borderId="0" xfId="3" applyNumberFormat="1" applyFont="1" applyFill="1" applyAlignment="1">
      <alignment horizontal="right"/>
    </xf>
    <xf numFmtId="165" fontId="34" fillId="3" borderId="0" xfId="3" applyNumberFormat="1" applyFont="1" applyFill="1" applyAlignment="1">
      <alignment horizontal="right"/>
    </xf>
    <xf numFmtId="37" fontId="41" fillId="3" borderId="0" xfId="3" applyNumberFormat="1" applyFont="1" applyFill="1" applyAlignment="1">
      <alignment horizontal="right"/>
    </xf>
    <xf numFmtId="165" fontId="41" fillId="3" borderId="0" xfId="3" applyNumberFormat="1" applyFont="1" applyFill="1" applyAlignment="1">
      <alignment horizontal="right"/>
    </xf>
    <xf numFmtId="0" fontId="44" fillId="23" borderId="0" xfId="0" applyFont="1" applyFill="1"/>
    <xf numFmtId="0" fontId="45" fillId="23" borderId="0" xfId="0" applyFont="1" applyFill="1" applyAlignment="1">
      <alignment horizontal="right"/>
    </xf>
    <xf numFmtId="0" fontId="44" fillId="23" borderId="0" xfId="0" applyFont="1" applyFill="1" applyAlignment="1">
      <alignment horizontal="right"/>
    </xf>
    <xf numFmtId="9" fontId="44" fillId="23" borderId="0" xfId="3" applyFont="1" applyFill="1" applyAlignment="1">
      <alignment horizontal="right"/>
    </xf>
    <xf numFmtId="171" fontId="44" fillId="23" borderId="0" xfId="1" applyNumberFormat="1" applyFont="1" applyFill="1" applyAlignment="1">
      <alignment horizontal="right"/>
    </xf>
    <xf numFmtId="171" fontId="44" fillId="23" borderId="0" xfId="1" applyNumberFormat="1" applyFont="1" applyFill="1"/>
    <xf numFmtId="164" fontId="44" fillId="23" borderId="0" xfId="1" applyNumberFormat="1" applyFont="1" applyFill="1"/>
    <xf numFmtId="9" fontId="45" fillId="23" borderId="0" xfId="3" applyFont="1" applyFill="1" applyAlignment="1">
      <alignment horizontal="right"/>
    </xf>
    <xf numFmtId="0" fontId="46" fillId="23" borderId="0" xfId="0" applyFont="1" applyFill="1"/>
    <xf numFmtId="0" fontId="45" fillId="23" borderId="0" xfId="0" applyFont="1" applyFill="1"/>
    <xf numFmtId="0" fontId="45" fillId="23" borderId="0" xfId="0" applyFont="1" applyFill="1" applyAlignment="1">
      <alignment horizontal="center"/>
    </xf>
    <xf numFmtId="0" fontId="10" fillId="17" borderId="33" xfId="5" applyFont="1" applyFill="1" applyBorder="1" applyAlignment="1">
      <alignment horizontal="center" vertical="center"/>
    </xf>
    <xf numFmtId="0" fontId="10" fillId="17" borderId="34" xfId="5" applyFont="1" applyFill="1" applyBorder="1" applyAlignment="1">
      <alignment horizontal="center" vertical="center"/>
    </xf>
    <xf numFmtId="0" fontId="10" fillId="17" borderId="32" xfId="5" applyFont="1" applyFill="1" applyBorder="1" applyAlignment="1">
      <alignment horizontal="center" vertical="center"/>
    </xf>
    <xf numFmtId="0" fontId="10" fillId="12" borderId="40" xfId="5" applyFont="1" applyFill="1" applyBorder="1" applyAlignment="1">
      <alignment horizontal="center"/>
    </xf>
    <xf numFmtId="0" fontId="10" fillId="12" borderId="39" xfId="5" applyFont="1" applyFill="1" applyBorder="1" applyAlignment="1">
      <alignment horizontal="center"/>
    </xf>
    <xf numFmtId="0" fontId="10" fillId="15" borderId="35" xfId="5" applyFont="1" applyFill="1" applyBorder="1" applyAlignment="1">
      <alignment horizontal="center" vertical="center"/>
    </xf>
    <xf numFmtId="0" fontId="10" fillId="15" borderId="48" xfId="5" applyFont="1" applyFill="1" applyBorder="1" applyAlignment="1">
      <alignment horizontal="center" vertical="center"/>
    </xf>
    <xf numFmtId="0" fontId="19" fillId="16" borderId="33" xfId="5" applyFont="1" applyFill="1" applyBorder="1" applyAlignment="1">
      <alignment horizontal="center" vertical="center"/>
    </xf>
    <xf numFmtId="0" fontId="19" fillId="16" borderId="34" xfId="5" applyFont="1" applyFill="1" applyBorder="1" applyAlignment="1">
      <alignment horizontal="center" vertical="center"/>
    </xf>
    <xf numFmtId="0" fontId="19" fillId="16" borderId="32" xfId="5" applyFont="1" applyFill="1" applyBorder="1" applyAlignment="1">
      <alignment horizontal="center" vertical="center"/>
    </xf>
    <xf numFmtId="0" fontId="10" fillId="12" borderId="40" xfId="5" applyFont="1" applyFill="1" applyBorder="1" applyAlignment="1">
      <alignment horizontal="center" wrapText="1"/>
    </xf>
    <xf numFmtId="0" fontId="10" fillId="12" borderId="31" xfId="5" applyFont="1" applyFill="1" applyBorder="1" applyAlignment="1">
      <alignment horizontal="center" wrapText="1"/>
    </xf>
    <xf numFmtId="0" fontId="10" fillId="12" borderId="47" xfId="5" applyFont="1" applyFill="1" applyBorder="1" applyAlignment="1">
      <alignment horizontal="center"/>
    </xf>
    <xf numFmtId="0" fontId="10" fillId="12" borderId="31" xfId="5" applyFont="1" applyFill="1" applyBorder="1" applyAlignment="1">
      <alignment horizontal="center"/>
    </xf>
    <xf numFmtId="0" fontId="18" fillId="0" borderId="1" xfId="5" applyFont="1" applyBorder="1" applyAlignment="1">
      <alignment horizontal="center" vertical="center"/>
    </xf>
    <xf numFmtId="0" fontId="10" fillId="12" borderId="39" xfId="5" applyFont="1" applyFill="1" applyBorder="1" applyAlignment="1">
      <alignment horizontal="center" wrapText="1"/>
    </xf>
    <xf numFmtId="0" fontId="19" fillId="16" borderId="33" xfId="5" applyFont="1" applyFill="1" applyBorder="1" applyAlignment="1">
      <alignment horizontal="center" vertical="center" wrapText="1"/>
    </xf>
    <xf numFmtId="0" fontId="19" fillId="16" borderId="34" xfId="5" applyFont="1" applyFill="1" applyBorder="1" applyAlignment="1">
      <alignment horizontal="center" vertical="center" wrapText="1"/>
    </xf>
    <xf numFmtId="0" fontId="19" fillId="16" borderId="32" xfId="5" applyFont="1" applyFill="1" applyBorder="1" applyAlignment="1">
      <alignment horizontal="center" vertical="center" wrapText="1"/>
    </xf>
    <xf numFmtId="0" fontId="19" fillId="17" borderId="33" xfId="5" applyFont="1" applyFill="1" applyBorder="1" applyAlignment="1">
      <alignment horizontal="center"/>
    </xf>
    <xf numFmtId="0" fontId="19" fillId="17" borderId="34" xfId="5" applyFont="1" applyFill="1" applyBorder="1" applyAlignment="1">
      <alignment horizontal="center"/>
    </xf>
    <xf numFmtId="0" fontId="19" fillId="17" borderId="32" xfId="5" applyFont="1" applyFill="1" applyBorder="1" applyAlignment="1">
      <alignment horizontal="center"/>
    </xf>
    <xf numFmtId="0" fontId="10" fillId="12" borderId="33" xfId="5" applyFont="1" applyFill="1" applyBorder="1" applyAlignment="1">
      <alignment horizontal="center"/>
    </xf>
    <xf numFmtId="0" fontId="10" fillId="12" borderId="32" xfId="5" applyFont="1" applyFill="1" applyBorder="1" applyAlignment="1">
      <alignment horizontal="center"/>
    </xf>
    <xf numFmtId="0" fontId="18" fillId="0" borderId="9" xfId="5" applyFont="1" applyBorder="1" applyAlignment="1">
      <alignment horizontal="center" vertical="center"/>
    </xf>
    <xf numFmtId="0" fontId="10" fillId="4" borderId="35" xfId="5" applyFont="1" applyFill="1" applyBorder="1" applyAlignment="1">
      <alignment horizontal="center" vertical="center" wrapText="1"/>
    </xf>
    <xf numFmtId="0" fontId="10" fillId="4" borderId="7" xfId="5" applyFont="1" applyFill="1" applyBorder="1" applyAlignment="1">
      <alignment horizontal="center" vertical="center" wrapText="1"/>
    </xf>
    <xf numFmtId="0" fontId="18" fillId="0" borderId="22" xfId="5" applyFont="1" applyBorder="1" applyAlignment="1">
      <alignment horizontal="center" vertical="center"/>
    </xf>
    <xf numFmtId="0" fontId="10" fillId="15" borderId="40" xfId="5" applyFont="1" applyFill="1" applyBorder="1" applyAlignment="1">
      <alignment horizontal="center" vertical="center"/>
    </xf>
    <xf numFmtId="0" fontId="10" fillId="15" borderId="41" xfId="5" applyFont="1" applyFill="1" applyBorder="1" applyAlignment="1">
      <alignment horizontal="center" vertical="center"/>
    </xf>
    <xf numFmtId="0" fontId="10" fillId="12" borderId="33" xfId="5" applyFont="1" applyFill="1" applyBorder="1" applyAlignment="1">
      <alignment horizontal="center" vertical="center"/>
    </xf>
    <xf numFmtId="0" fontId="10" fillId="12" borderId="34" xfId="5" applyFont="1" applyFill="1" applyBorder="1" applyAlignment="1">
      <alignment horizontal="center" vertical="center"/>
    </xf>
    <xf numFmtId="0" fontId="10" fillId="12" borderId="32" xfId="5" applyFont="1" applyFill="1" applyBorder="1" applyAlignment="1">
      <alignment horizontal="center" vertical="center"/>
    </xf>
    <xf numFmtId="0" fontId="10" fillId="15" borderId="33" xfId="5" applyFont="1" applyFill="1" applyBorder="1" applyAlignment="1">
      <alignment horizontal="center" vertical="center" wrapText="1"/>
    </xf>
    <xf numFmtId="0" fontId="10" fillId="15" borderId="32" xfId="5" applyFont="1" applyFill="1" applyBorder="1" applyAlignment="1">
      <alignment horizontal="center" vertical="center" wrapText="1"/>
    </xf>
    <xf numFmtId="0" fontId="10" fillId="0" borderId="13" xfId="5" applyFont="1" applyFill="1" applyBorder="1" applyAlignment="1">
      <alignment horizontal="center" vertical="center"/>
    </xf>
    <xf numFmtId="0" fontId="10" fillId="0" borderId="12" xfId="5" applyFont="1" applyFill="1" applyBorder="1" applyAlignment="1">
      <alignment horizontal="center" vertical="center"/>
    </xf>
    <xf numFmtId="0" fontId="10" fillId="0" borderId="25" xfId="5" applyFont="1" applyFill="1" applyBorder="1" applyAlignment="1">
      <alignment horizontal="center" vertical="center"/>
    </xf>
    <xf numFmtId="0" fontId="10" fillId="0" borderId="24" xfId="5" applyFont="1" applyFill="1" applyBorder="1" applyAlignment="1">
      <alignment horizontal="center" vertical="center"/>
    </xf>
    <xf numFmtId="0" fontId="10" fillId="4" borderId="30" xfId="5" applyFont="1" applyFill="1" applyBorder="1" applyAlignment="1">
      <alignment horizontal="center" vertical="center" wrapText="1"/>
    </xf>
    <xf numFmtId="0" fontId="10" fillId="4" borderId="33" xfId="5" applyFont="1" applyFill="1" applyBorder="1" applyAlignment="1">
      <alignment horizontal="center"/>
    </xf>
    <xf numFmtId="0" fontId="10" fillId="4" borderId="34" xfId="5" applyFont="1" applyFill="1" applyBorder="1" applyAlignment="1">
      <alignment horizontal="center"/>
    </xf>
    <xf numFmtId="0" fontId="10" fillId="4" borderId="32" xfId="5" applyFont="1" applyFill="1" applyBorder="1" applyAlignment="1">
      <alignment horizontal="center"/>
    </xf>
    <xf numFmtId="0" fontId="19" fillId="4" borderId="33" xfId="5" applyFont="1" applyFill="1" applyBorder="1" applyAlignment="1">
      <alignment horizontal="center"/>
    </xf>
    <xf numFmtId="0" fontId="19" fillId="4" borderId="34" xfId="5" applyFont="1" applyFill="1" applyBorder="1" applyAlignment="1">
      <alignment horizontal="center"/>
    </xf>
    <xf numFmtId="0" fontId="19" fillId="4" borderId="32" xfId="5" applyFont="1" applyFill="1" applyBorder="1" applyAlignment="1">
      <alignment horizontal="center"/>
    </xf>
    <xf numFmtId="0" fontId="19" fillId="19" borderId="33" xfId="5" applyFont="1" applyFill="1" applyBorder="1" applyAlignment="1">
      <alignment horizontal="center"/>
    </xf>
    <xf numFmtId="0" fontId="19" fillId="19" borderId="34" xfId="5" applyFont="1" applyFill="1" applyBorder="1" applyAlignment="1">
      <alignment horizontal="center"/>
    </xf>
    <xf numFmtId="0" fontId="19" fillId="19" borderId="32" xfId="5" applyFont="1" applyFill="1" applyBorder="1" applyAlignment="1">
      <alignment horizontal="center"/>
    </xf>
    <xf numFmtId="0" fontId="19" fillId="17" borderId="7" xfId="5" applyFont="1" applyFill="1" applyBorder="1" applyAlignment="1">
      <alignment horizontal="center"/>
    </xf>
    <xf numFmtId="0" fontId="19" fillId="17" borderId="43" xfId="5" applyFont="1" applyFill="1" applyBorder="1" applyAlignment="1">
      <alignment horizontal="center"/>
    </xf>
    <xf numFmtId="0" fontId="19" fillId="17" borderId="46" xfId="5" applyFont="1" applyFill="1" applyBorder="1" applyAlignment="1">
      <alignment horizontal="center"/>
    </xf>
    <xf numFmtId="0" fontId="19" fillId="17" borderId="39" xfId="5" applyFont="1" applyFill="1" applyBorder="1" applyAlignment="1">
      <alignment horizontal="center"/>
    </xf>
    <xf numFmtId="0" fontId="10" fillId="0" borderId="33" xfId="5" applyFont="1" applyBorder="1" applyAlignment="1">
      <alignment horizontal="center" vertical="center" wrapText="1"/>
    </xf>
    <xf numFmtId="0" fontId="10" fillId="0" borderId="34" xfId="5" applyFont="1" applyBorder="1" applyAlignment="1">
      <alignment horizontal="center" vertical="center" wrapText="1"/>
    </xf>
    <xf numFmtId="0" fontId="10" fillId="0" borderId="65" xfId="5" applyFont="1" applyBorder="1" applyAlignment="1">
      <alignment horizontal="center" vertical="center" wrapText="1"/>
    </xf>
    <xf numFmtId="0" fontId="0" fillId="23" borderId="0" xfId="0" applyFill="1"/>
    <xf numFmtId="9" fontId="31" fillId="23" borderId="0" xfId="3" applyFont="1" applyFill="1" applyAlignment="1">
      <alignment horizontal="right"/>
    </xf>
    <xf numFmtId="171" fontId="0" fillId="23" borderId="0" xfId="1" applyNumberFormat="1" applyFont="1" applyFill="1"/>
    <xf numFmtId="0" fontId="3" fillId="23" borderId="0" xfId="0" applyFont="1" applyFill="1"/>
    <xf numFmtId="164" fontId="0" fillId="23" borderId="0" xfId="1" applyNumberFormat="1" applyFont="1" applyFill="1"/>
    <xf numFmtId="174" fontId="0" fillId="23" borderId="0" xfId="0" applyNumberFormat="1" applyFill="1"/>
    <xf numFmtId="0" fontId="4" fillId="23" borderId="0" xfId="0" applyFont="1" applyFill="1"/>
    <xf numFmtId="0" fontId="37" fillId="23" borderId="0" xfId="0" applyFont="1" applyFill="1"/>
    <xf numFmtId="37" fontId="41" fillId="0" borderId="0" xfId="1" applyNumberFormat="1" applyFont="1" applyFill="1" applyAlignment="1">
      <alignment horizontal="right"/>
    </xf>
    <xf numFmtId="172" fontId="41" fillId="0" borderId="0" xfId="1" applyNumberFormat="1" applyFont="1" applyFill="1" applyAlignment="1">
      <alignment horizontal="right"/>
    </xf>
    <xf numFmtId="39" fontId="41" fillId="0" borderId="0" xfId="1" applyNumberFormat="1" applyFont="1" applyFill="1" applyAlignment="1">
      <alignment horizontal="right"/>
    </xf>
    <xf numFmtId="3" fontId="47" fillId="0" borderId="0" xfId="0" applyNumberFormat="1" applyFont="1" applyFill="1" applyAlignment="1">
      <alignment horizontal="right"/>
    </xf>
    <xf numFmtId="165" fontId="48" fillId="0" borderId="0" xfId="3" applyNumberFormat="1" applyFont="1" applyAlignment="1">
      <alignment horizontal="right"/>
    </xf>
    <xf numFmtId="164" fontId="47" fillId="0" borderId="0" xfId="1" applyNumberFormat="1" applyFont="1" applyFill="1" applyAlignment="1">
      <alignment horizontal="right"/>
    </xf>
    <xf numFmtId="164" fontId="47" fillId="0" borderId="0" xfId="1" applyNumberFormat="1" applyFont="1" applyAlignment="1">
      <alignment horizontal="right"/>
    </xf>
    <xf numFmtId="164" fontId="47" fillId="0" borderId="0" xfId="0" applyNumberFormat="1" applyFont="1" applyFill="1" applyAlignment="1">
      <alignment horizontal="right"/>
    </xf>
    <xf numFmtId="164" fontId="48" fillId="0" borderId="0" xfId="1" applyNumberFormat="1" applyFont="1" applyAlignment="1">
      <alignment horizontal="right"/>
    </xf>
    <xf numFmtId="164" fontId="48" fillId="0" borderId="0" xfId="1" applyNumberFormat="1" applyFont="1" applyFill="1" applyAlignment="1">
      <alignment horizontal="right"/>
    </xf>
    <xf numFmtId="170" fontId="48" fillId="0" borderId="0" xfId="0" applyNumberFormat="1" applyFont="1" applyAlignment="1">
      <alignment horizontal="right"/>
    </xf>
    <xf numFmtId="170" fontId="47" fillId="0" borderId="0" xfId="0" applyNumberFormat="1" applyFont="1" applyFill="1" applyAlignment="1">
      <alignment horizontal="right"/>
    </xf>
    <xf numFmtId="164" fontId="48" fillId="0" borderId="0" xfId="0" applyNumberFormat="1" applyFont="1" applyAlignment="1">
      <alignment horizontal="right"/>
    </xf>
    <xf numFmtId="164" fontId="48" fillId="0" borderId="0" xfId="0" applyNumberFormat="1" applyFont="1" applyFill="1" applyAlignment="1">
      <alignment horizontal="right"/>
    </xf>
    <xf numFmtId="164" fontId="48" fillId="0" borderId="0" xfId="0" applyNumberFormat="1" applyFont="1" applyFill="1" applyAlignment="1">
      <alignment horizontal="left" indent="1"/>
    </xf>
    <xf numFmtId="165" fontId="47" fillId="0" borderId="0" xfId="3" applyNumberFormat="1" applyFont="1" applyAlignment="1">
      <alignment horizontal="right"/>
    </xf>
    <xf numFmtId="174" fontId="45" fillId="23" borderId="0" xfId="0" applyNumberFormat="1" applyFont="1" applyFill="1"/>
    <xf numFmtId="171" fontId="47" fillId="0" borderId="0" xfId="1" applyNumberFormat="1" applyFont="1" applyAlignment="1">
      <alignment horizontal="right"/>
    </xf>
    <xf numFmtId="171" fontId="47" fillId="0" borderId="0" xfId="1" applyNumberFormat="1" applyFont="1" applyFill="1" applyAlignment="1">
      <alignment horizontal="right"/>
    </xf>
    <xf numFmtId="9" fontId="0" fillId="0" borderId="0" xfId="3" applyFont="1" applyAlignment="1">
      <alignment horizontal="right"/>
    </xf>
    <xf numFmtId="9" fontId="31" fillId="0" borderId="0" xfId="3" applyFont="1" applyAlignment="1">
      <alignment horizontal="right"/>
    </xf>
    <xf numFmtId="9" fontId="34" fillId="0" borderId="0" xfId="3" applyFont="1" applyAlignment="1">
      <alignment horizontal="right"/>
    </xf>
    <xf numFmtId="9" fontId="48" fillId="0" borderId="0" xfId="3" applyFont="1" applyAlignment="1">
      <alignment horizontal="right"/>
    </xf>
    <xf numFmtId="170" fontId="47" fillId="0" borderId="0" xfId="0" applyNumberFormat="1" applyFont="1" applyAlignment="1">
      <alignment horizontal="right"/>
    </xf>
    <xf numFmtId="169" fontId="49" fillId="23" borderId="0" xfId="0" applyNumberFormat="1" applyFont="1" applyFill="1" applyBorder="1" applyAlignment="1">
      <alignment horizontal="right"/>
    </xf>
    <xf numFmtId="169" fontId="50" fillId="23" borderId="75" xfId="0" applyNumberFormat="1" applyFont="1" applyFill="1" applyBorder="1" applyAlignment="1">
      <alignment horizontal="right"/>
    </xf>
    <xf numFmtId="0" fontId="49" fillId="0" borderId="0" xfId="0" applyFont="1" applyAlignment="1">
      <alignment horizontal="right"/>
    </xf>
    <xf numFmtId="0" fontId="49" fillId="23" borderId="72" xfId="0" applyFont="1" applyFill="1" applyBorder="1" applyAlignment="1">
      <alignment horizontal="right"/>
    </xf>
    <xf numFmtId="171" fontId="49" fillId="23" borderId="0" xfId="3" applyNumberFormat="1" applyFont="1" applyFill="1" applyBorder="1" applyAlignment="1">
      <alignment horizontal="right"/>
    </xf>
    <xf numFmtId="171" fontId="51" fillId="23" borderId="75" xfId="3" applyNumberFormat="1" applyFont="1" applyFill="1" applyBorder="1" applyAlignment="1">
      <alignment horizontal="right"/>
    </xf>
    <xf numFmtId="0" fontId="49" fillId="0" borderId="0" xfId="0" applyFont="1"/>
    <xf numFmtId="0" fontId="49" fillId="23" borderId="0" xfId="0" applyFont="1" applyFill="1" applyAlignment="1">
      <alignment horizontal="right"/>
    </xf>
    <xf numFmtId="9" fontId="49" fillId="23" borderId="0" xfId="3" applyFont="1" applyFill="1" applyAlignment="1">
      <alignment horizontal="right"/>
    </xf>
    <xf numFmtId="0" fontId="51" fillId="23" borderId="0" xfId="0" applyFont="1" applyFill="1" applyAlignment="1">
      <alignment horizontal="right"/>
    </xf>
    <xf numFmtId="9" fontId="51" fillId="23" borderId="0" xfId="3" applyFont="1" applyFill="1" applyAlignment="1">
      <alignment horizontal="right"/>
    </xf>
    <xf numFmtId="0" fontId="38" fillId="3" borderId="72" xfId="0" applyFont="1" applyFill="1" applyBorder="1" applyAlignment="1">
      <alignment horizontal="right"/>
    </xf>
    <xf numFmtId="169" fontId="38" fillId="3" borderId="0" xfId="0" applyNumberFormat="1" applyFont="1" applyFill="1" applyBorder="1" applyAlignment="1">
      <alignment horizontal="right"/>
    </xf>
    <xf numFmtId="169" fontId="39" fillId="3" borderId="0" xfId="0" applyNumberFormat="1" applyFont="1" applyFill="1" applyBorder="1" applyAlignment="1">
      <alignment horizontal="right"/>
    </xf>
    <xf numFmtId="169" fontId="37" fillId="3" borderId="0" xfId="0" applyNumberFormat="1" applyFont="1" applyFill="1" applyBorder="1" applyAlignment="1">
      <alignment horizontal="right"/>
    </xf>
    <xf numFmtId="0" fontId="38" fillId="3" borderId="75" xfId="0" applyFont="1" applyFill="1" applyBorder="1"/>
  </cellXfs>
  <cellStyles count="1319">
    <cellStyle name="Comma" xfId="1" builtinId="3"/>
    <cellStyle name="Comma 2" xfId="8"/>
    <cellStyle name="Comma 3" xfId="11"/>
    <cellStyle name="Comma 4" xfId="12"/>
    <cellStyle name="Comma 4 2" xfId="13"/>
    <cellStyle name="Comma 5" xfId="14"/>
    <cellStyle name="Currency" xfId="2" builtinId="4"/>
    <cellStyle name="Currency 10" xfId="15"/>
    <cellStyle name="Currency 10 2" xfId="16"/>
    <cellStyle name="Currency 2" xfId="7"/>
    <cellStyle name="Currency 3" xfId="17"/>
    <cellStyle name="Currency 4" xfId="18"/>
    <cellStyle name="Currency 4 2" xfId="10"/>
    <cellStyle name="Currency 5" xfId="19"/>
    <cellStyle name="Currency 5 2" xfId="20"/>
    <cellStyle name="Currency 6" xfId="21"/>
    <cellStyle name="Currency 7" xfId="22"/>
    <cellStyle name="Currency 7 2" xfId="23"/>
    <cellStyle name="Currency 8" xfId="24"/>
    <cellStyle name="Currency 9" xfId="25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 10" xfId="26"/>
    <cellStyle name="Hyperlink 100" xfId="27"/>
    <cellStyle name="Hyperlink 101" xfId="28"/>
    <cellStyle name="Hyperlink 102" xfId="29"/>
    <cellStyle name="Hyperlink 103" xfId="30"/>
    <cellStyle name="Hyperlink 104" xfId="31"/>
    <cellStyle name="Hyperlink 105" xfId="32"/>
    <cellStyle name="Hyperlink 106" xfId="33"/>
    <cellStyle name="Hyperlink 107" xfId="34"/>
    <cellStyle name="Hyperlink 108" xfId="35"/>
    <cellStyle name="Hyperlink 109" xfId="36"/>
    <cellStyle name="Hyperlink 11" xfId="37"/>
    <cellStyle name="Hyperlink 110" xfId="38"/>
    <cellStyle name="Hyperlink 111" xfId="39"/>
    <cellStyle name="Hyperlink 112" xfId="40"/>
    <cellStyle name="Hyperlink 113" xfId="41"/>
    <cellStyle name="Hyperlink 114" xfId="42"/>
    <cellStyle name="Hyperlink 115" xfId="43"/>
    <cellStyle name="Hyperlink 116" xfId="44"/>
    <cellStyle name="Hyperlink 117" xfId="45"/>
    <cellStyle name="Hyperlink 118" xfId="46"/>
    <cellStyle name="Hyperlink 119" xfId="47"/>
    <cellStyle name="Hyperlink 12" xfId="48"/>
    <cellStyle name="Hyperlink 120" xfId="49"/>
    <cellStyle name="Hyperlink 121" xfId="50"/>
    <cellStyle name="Hyperlink 122" xfId="51"/>
    <cellStyle name="Hyperlink 123" xfId="52"/>
    <cellStyle name="Hyperlink 124" xfId="53"/>
    <cellStyle name="Hyperlink 125" xfId="54"/>
    <cellStyle name="Hyperlink 126" xfId="55"/>
    <cellStyle name="Hyperlink 127" xfId="56"/>
    <cellStyle name="Hyperlink 128" xfId="57"/>
    <cellStyle name="Hyperlink 129" xfId="58"/>
    <cellStyle name="Hyperlink 13" xfId="59"/>
    <cellStyle name="Hyperlink 130" xfId="60"/>
    <cellStyle name="Hyperlink 131" xfId="61"/>
    <cellStyle name="Hyperlink 132" xfId="62"/>
    <cellStyle name="Hyperlink 133" xfId="63"/>
    <cellStyle name="Hyperlink 134" xfId="64"/>
    <cellStyle name="Hyperlink 135" xfId="65"/>
    <cellStyle name="Hyperlink 136" xfId="66"/>
    <cellStyle name="Hyperlink 137" xfId="67"/>
    <cellStyle name="Hyperlink 138" xfId="68"/>
    <cellStyle name="Hyperlink 139" xfId="69"/>
    <cellStyle name="Hyperlink 14" xfId="70"/>
    <cellStyle name="Hyperlink 140" xfId="71"/>
    <cellStyle name="Hyperlink 141" xfId="72"/>
    <cellStyle name="Hyperlink 142" xfId="73"/>
    <cellStyle name="Hyperlink 143" xfId="74"/>
    <cellStyle name="Hyperlink 144" xfId="75"/>
    <cellStyle name="Hyperlink 145" xfId="76"/>
    <cellStyle name="Hyperlink 146" xfId="77"/>
    <cellStyle name="Hyperlink 147" xfId="78"/>
    <cellStyle name="Hyperlink 148" xfId="79"/>
    <cellStyle name="Hyperlink 149" xfId="80"/>
    <cellStyle name="Hyperlink 15" xfId="81"/>
    <cellStyle name="Hyperlink 150" xfId="82"/>
    <cellStyle name="Hyperlink 151" xfId="83"/>
    <cellStyle name="Hyperlink 152" xfId="84"/>
    <cellStyle name="Hyperlink 153" xfId="85"/>
    <cellStyle name="Hyperlink 154" xfId="86"/>
    <cellStyle name="Hyperlink 155" xfId="87"/>
    <cellStyle name="Hyperlink 156" xfId="88"/>
    <cellStyle name="Hyperlink 157" xfId="89"/>
    <cellStyle name="Hyperlink 158" xfId="90"/>
    <cellStyle name="Hyperlink 159" xfId="91"/>
    <cellStyle name="Hyperlink 16" xfId="92"/>
    <cellStyle name="Hyperlink 160" xfId="93"/>
    <cellStyle name="Hyperlink 161" xfId="94"/>
    <cellStyle name="Hyperlink 162" xfId="95"/>
    <cellStyle name="Hyperlink 163" xfId="96"/>
    <cellStyle name="Hyperlink 164" xfId="97"/>
    <cellStyle name="Hyperlink 165" xfId="98"/>
    <cellStyle name="Hyperlink 166" xfId="99"/>
    <cellStyle name="Hyperlink 167" xfId="100"/>
    <cellStyle name="Hyperlink 168" xfId="101"/>
    <cellStyle name="Hyperlink 169" xfId="102"/>
    <cellStyle name="Hyperlink 17" xfId="103"/>
    <cellStyle name="Hyperlink 170" xfId="104"/>
    <cellStyle name="Hyperlink 171" xfId="105"/>
    <cellStyle name="Hyperlink 172" xfId="106"/>
    <cellStyle name="Hyperlink 173" xfId="107"/>
    <cellStyle name="Hyperlink 174" xfId="108"/>
    <cellStyle name="Hyperlink 175" xfId="109"/>
    <cellStyle name="Hyperlink 176" xfId="110"/>
    <cellStyle name="Hyperlink 177" xfId="111"/>
    <cellStyle name="Hyperlink 178" xfId="112"/>
    <cellStyle name="Hyperlink 179" xfId="113"/>
    <cellStyle name="Hyperlink 18" xfId="114"/>
    <cellStyle name="Hyperlink 180" xfId="115"/>
    <cellStyle name="Hyperlink 181" xfId="116"/>
    <cellStyle name="Hyperlink 182" xfId="117"/>
    <cellStyle name="Hyperlink 183" xfId="118"/>
    <cellStyle name="Hyperlink 184" xfId="119"/>
    <cellStyle name="Hyperlink 185" xfId="120"/>
    <cellStyle name="Hyperlink 186" xfId="121"/>
    <cellStyle name="Hyperlink 187" xfId="122"/>
    <cellStyle name="Hyperlink 188" xfId="123"/>
    <cellStyle name="Hyperlink 189" xfId="124"/>
    <cellStyle name="Hyperlink 19" xfId="125"/>
    <cellStyle name="Hyperlink 190" xfId="126"/>
    <cellStyle name="Hyperlink 191" xfId="127"/>
    <cellStyle name="Hyperlink 192" xfId="128"/>
    <cellStyle name="Hyperlink 193" xfId="129"/>
    <cellStyle name="Hyperlink 194" xfId="130"/>
    <cellStyle name="Hyperlink 195" xfId="131"/>
    <cellStyle name="Hyperlink 196" xfId="132"/>
    <cellStyle name="Hyperlink 197" xfId="133"/>
    <cellStyle name="Hyperlink 198" xfId="134"/>
    <cellStyle name="Hyperlink 199" xfId="135"/>
    <cellStyle name="Hyperlink 2" xfId="136"/>
    <cellStyle name="Hyperlink 20" xfId="137"/>
    <cellStyle name="Hyperlink 200" xfId="138"/>
    <cellStyle name="Hyperlink 201" xfId="139"/>
    <cellStyle name="Hyperlink 202" xfId="140"/>
    <cellStyle name="Hyperlink 203" xfId="141"/>
    <cellStyle name="Hyperlink 204" xfId="142"/>
    <cellStyle name="Hyperlink 205" xfId="143"/>
    <cellStyle name="Hyperlink 206" xfId="144"/>
    <cellStyle name="Hyperlink 207" xfId="145"/>
    <cellStyle name="Hyperlink 208" xfId="146"/>
    <cellStyle name="Hyperlink 209" xfId="147"/>
    <cellStyle name="Hyperlink 21" xfId="148"/>
    <cellStyle name="Hyperlink 210" xfId="149"/>
    <cellStyle name="Hyperlink 211" xfId="150"/>
    <cellStyle name="Hyperlink 212" xfId="151"/>
    <cellStyle name="Hyperlink 213" xfId="152"/>
    <cellStyle name="Hyperlink 214" xfId="153"/>
    <cellStyle name="Hyperlink 215" xfId="154"/>
    <cellStyle name="Hyperlink 216" xfId="155"/>
    <cellStyle name="Hyperlink 217" xfId="156"/>
    <cellStyle name="Hyperlink 218" xfId="157"/>
    <cellStyle name="Hyperlink 219" xfId="158"/>
    <cellStyle name="Hyperlink 22" xfId="159"/>
    <cellStyle name="Hyperlink 220" xfId="160"/>
    <cellStyle name="Hyperlink 221" xfId="161"/>
    <cellStyle name="Hyperlink 222" xfId="162"/>
    <cellStyle name="Hyperlink 223" xfId="163"/>
    <cellStyle name="Hyperlink 224" xfId="164"/>
    <cellStyle name="Hyperlink 225" xfId="165"/>
    <cellStyle name="Hyperlink 226" xfId="166"/>
    <cellStyle name="Hyperlink 227" xfId="167"/>
    <cellStyle name="Hyperlink 228" xfId="168"/>
    <cellStyle name="Hyperlink 229" xfId="169"/>
    <cellStyle name="Hyperlink 23" xfId="170"/>
    <cellStyle name="Hyperlink 230" xfId="171"/>
    <cellStyle name="Hyperlink 231" xfId="172"/>
    <cellStyle name="Hyperlink 232" xfId="173"/>
    <cellStyle name="Hyperlink 233" xfId="174"/>
    <cellStyle name="Hyperlink 234" xfId="175"/>
    <cellStyle name="Hyperlink 235" xfId="176"/>
    <cellStyle name="Hyperlink 236" xfId="177"/>
    <cellStyle name="Hyperlink 237" xfId="178"/>
    <cellStyle name="Hyperlink 238" xfId="179"/>
    <cellStyle name="Hyperlink 239" xfId="180"/>
    <cellStyle name="Hyperlink 24" xfId="181"/>
    <cellStyle name="Hyperlink 240" xfId="182"/>
    <cellStyle name="Hyperlink 241" xfId="183"/>
    <cellStyle name="Hyperlink 242" xfId="184"/>
    <cellStyle name="Hyperlink 243" xfId="185"/>
    <cellStyle name="Hyperlink 244" xfId="186"/>
    <cellStyle name="Hyperlink 245" xfId="187"/>
    <cellStyle name="Hyperlink 246" xfId="188"/>
    <cellStyle name="Hyperlink 247" xfId="189"/>
    <cellStyle name="Hyperlink 248" xfId="190"/>
    <cellStyle name="Hyperlink 249" xfId="191"/>
    <cellStyle name="Hyperlink 25" xfId="192"/>
    <cellStyle name="Hyperlink 250" xfId="193"/>
    <cellStyle name="Hyperlink 251" xfId="194"/>
    <cellStyle name="Hyperlink 252" xfId="195"/>
    <cellStyle name="Hyperlink 253" xfId="196"/>
    <cellStyle name="Hyperlink 254" xfId="197"/>
    <cellStyle name="Hyperlink 255" xfId="198"/>
    <cellStyle name="Hyperlink 256" xfId="199"/>
    <cellStyle name="Hyperlink 257" xfId="200"/>
    <cellStyle name="Hyperlink 258" xfId="201"/>
    <cellStyle name="Hyperlink 259" xfId="202"/>
    <cellStyle name="Hyperlink 26" xfId="203"/>
    <cellStyle name="Hyperlink 260" xfId="204"/>
    <cellStyle name="Hyperlink 261" xfId="205"/>
    <cellStyle name="Hyperlink 262" xfId="206"/>
    <cellStyle name="Hyperlink 263" xfId="207"/>
    <cellStyle name="Hyperlink 264" xfId="208"/>
    <cellStyle name="Hyperlink 265" xfId="209"/>
    <cellStyle name="Hyperlink 266" xfId="210"/>
    <cellStyle name="Hyperlink 267" xfId="211"/>
    <cellStyle name="Hyperlink 268" xfId="212"/>
    <cellStyle name="Hyperlink 269" xfId="213"/>
    <cellStyle name="Hyperlink 27" xfId="214"/>
    <cellStyle name="Hyperlink 270" xfId="215"/>
    <cellStyle name="Hyperlink 271" xfId="216"/>
    <cellStyle name="Hyperlink 272" xfId="217"/>
    <cellStyle name="Hyperlink 273" xfId="218"/>
    <cellStyle name="Hyperlink 274" xfId="219"/>
    <cellStyle name="Hyperlink 275" xfId="220"/>
    <cellStyle name="Hyperlink 276" xfId="221"/>
    <cellStyle name="Hyperlink 277" xfId="222"/>
    <cellStyle name="Hyperlink 278" xfId="223"/>
    <cellStyle name="Hyperlink 279" xfId="224"/>
    <cellStyle name="Hyperlink 28" xfId="225"/>
    <cellStyle name="Hyperlink 280" xfId="226"/>
    <cellStyle name="Hyperlink 281" xfId="227"/>
    <cellStyle name="Hyperlink 282" xfId="228"/>
    <cellStyle name="Hyperlink 283" xfId="229"/>
    <cellStyle name="Hyperlink 284" xfId="230"/>
    <cellStyle name="Hyperlink 285" xfId="231"/>
    <cellStyle name="Hyperlink 286" xfId="232"/>
    <cellStyle name="Hyperlink 287" xfId="233"/>
    <cellStyle name="Hyperlink 288" xfId="234"/>
    <cellStyle name="Hyperlink 289" xfId="235"/>
    <cellStyle name="Hyperlink 29" xfId="236"/>
    <cellStyle name="Hyperlink 290" xfId="237"/>
    <cellStyle name="Hyperlink 291" xfId="238"/>
    <cellStyle name="Hyperlink 292" xfId="239"/>
    <cellStyle name="Hyperlink 293" xfId="240"/>
    <cellStyle name="Hyperlink 294" xfId="241"/>
    <cellStyle name="Hyperlink 295" xfId="242"/>
    <cellStyle name="Hyperlink 296" xfId="243"/>
    <cellStyle name="Hyperlink 297" xfId="244"/>
    <cellStyle name="Hyperlink 298" xfId="245"/>
    <cellStyle name="Hyperlink 299" xfId="246"/>
    <cellStyle name="Hyperlink 3" xfId="247"/>
    <cellStyle name="Hyperlink 30" xfId="248"/>
    <cellStyle name="Hyperlink 300" xfId="249"/>
    <cellStyle name="Hyperlink 301" xfId="250"/>
    <cellStyle name="Hyperlink 302" xfId="251"/>
    <cellStyle name="Hyperlink 303" xfId="252"/>
    <cellStyle name="Hyperlink 304" xfId="253"/>
    <cellStyle name="Hyperlink 305" xfId="254"/>
    <cellStyle name="Hyperlink 306" xfId="255"/>
    <cellStyle name="Hyperlink 307" xfId="256"/>
    <cellStyle name="Hyperlink 308" xfId="257"/>
    <cellStyle name="Hyperlink 309" xfId="258"/>
    <cellStyle name="Hyperlink 31" xfId="259"/>
    <cellStyle name="Hyperlink 310" xfId="260"/>
    <cellStyle name="Hyperlink 311" xfId="261"/>
    <cellStyle name="Hyperlink 312" xfId="262"/>
    <cellStyle name="Hyperlink 313" xfId="263"/>
    <cellStyle name="Hyperlink 314" xfId="264"/>
    <cellStyle name="Hyperlink 315" xfId="265"/>
    <cellStyle name="Hyperlink 316" xfId="266"/>
    <cellStyle name="Hyperlink 317" xfId="267"/>
    <cellStyle name="Hyperlink 318" xfId="268"/>
    <cellStyle name="Hyperlink 319" xfId="269"/>
    <cellStyle name="Hyperlink 32" xfId="270"/>
    <cellStyle name="Hyperlink 320" xfId="271"/>
    <cellStyle name="Hyperlink 321" xfId="272"/>
    <cellStyle name="Hyperlink 322" xfId="273"/>
    <cellStyle name="Hyperlink 323" xfId="274"/>
    <cellStyle name="Hyperlink 324" xfId="275"/>
    <cellStyle name="Hyperlink 325" xfId="276"/>
    <cellStyle name="Hyperlink 326" xfId="277"/>
    <cellStyle name="Hyperlink 327" xfId="278"/>
    <cellStyle name="Hyperlink 328" xfId="279"/>
    <cellStyle name="Hyperlink 329" xfId="280"/>
    <cellStyle name="Hyperlink 33" xfId="281"/>
    <cellStyle name="Hyperlink 330" xfId="282"/>
    <cellStyle name="Hyperlink 331" xfId="283"/>
    <cellStyle name="Hyperlink 332" xfId="284"/>
    <cellStyle name="Hyperlink 333" xfId="285"/>
    <cellStyle name="Hyperlink 334" xfId="286"/>
    <cellStyle name="Hyperlink 335" xfId="287"/>
    <cellStyle name="Hyperlink 336" xfId="288"/>
    <cellStyle name="Hyperlink 337" xfId="289"/>
    <cellStyle name="Hyperlink 338" xfId="290"/>
    <cellStyle name="Hyperlink 339" xfId="291"/>
    <cellStyle name="Hyperlink 34" xfId="292"/>
    <cellStyle name="Hyperlink 340" xfId="293"/>
    <cellStyle name="Hyperlink 341" xfId="294"/>
    <cellStyle name="Hyperlink 342" xfId="295"/>
    <cellStyle name="Hyperlink 343" xfId="296"/>
    <cellStyle name="Hyperlink 344" xfId="297"/>
    <cellStyle name="Hyperlink 345" xfId="298"/>
    <cellStyle name="Hyperlink 346" xfId="299"/>
    <cellStyle name="Hyperlink 347" xfId="300"/>
    <cellStyle name="Hyperlink 348" xfId="301"/>
    <cellStyle name="Hyperlink 349" xfId="302"/>
    <cellStyle name="Hyperlink 35" xfId="303"/>
    <cellStyle name="Hyperlink 350" xfId="304"/>
    <cellStyle name="Hyperlink 351" xfId="305"/>
    <cellStyle name="Hyperlink 352" xfId="306"/>
    <cellStyle name="Hyperlink 353" xfId="307"/>
    <cellStyle name="Hyperlink 354" xfId="308"/>
    <cellStyle name="Hyperlink 355" xfId="309"/>
    <cellStyle name="Hyperlink 356" xfId="310"/>
    <cellStyle name="Hyperlink 357" xfId="311"/>
    <cellStyle name="Hyperlink 358" xfId="312"/>
    <cellStyle name="Hyperlink 359" xfId="313"/>
    <cellStyle name="Hyperlink 36" xfId="314"/>
    <cellStyle name="Hyperlink 360" xfId="315"/>
    <cellStyle name="Hyperlink 361" xfId="316"/>
    <cellStyle name="Hyperlink 362" xfId="317"/>
    <cellStyle name="Hyperlink 363" xfId="318"/>
    <cellStyle name="Hyperlink 364" xfId="319"/>
    <cellStyle name="Hyperlink 365" xfId="320"/>
    <cellStyle name="Hyperlink 366" xfId="321"/>
    <cellStyle name="Hyperlink 367" xfId="322"/>
    <cellStyle name="Hyperlink 368" xfId="323"/>
    <cellStyle name="Hyperlink 369" xfId="324"/>
    <cellStyle name="Hyperlink 37" xfId="325"/>
    <cellStyle name="Hyperlink 370" xfId="326"/>
    <cellStyle name="Hyperlink 371" xfId="327"/>
    <cellStyle name="Hyperlink 372" xfId="328"/>
    <cellStyle name="Hyperlink 373" xfId="329"/>
    <cellStyle name="Hyperlink 374" xfId="330"/>
    <cellStyle name="Hyperlink 375" xfId="331"/>
    <cellStyle name="Hyperlink 376" xfId="332"/>
    <cellStyle name="Hyperlink 377" xfId="333"/>
    <cellStyle name="Hyperlink 378" xfId="334"/>
    <cellStyle name="Hyperlink 379" xfId="335"/>
    <cellStyle name="Hyperlink 38" xfId="336"/>
    <cellStyle name="Hyperlink 380" xfId="337"/>
    <cellStyle name="Hyperlink 381" xfId="338"/>
    <cellStyle name="Hyperlink 382" xfId="339"/>
    <cellStyle name="Hyperlink 383" xfId="340"/>
    <cellStyle name="Hyperlink 384" xfId="341"/>
    <cellStyle name="Hyperlink 385" xfId="342"/>
    <cellStyle name="Hyperlink 386" xfId="343"/>
    <cellStyle name="Hyperlink 387" xfId="344"/>
    <cellStyle name="Hyperlink 388" xfId="345"/>
    <cellStyle name="Hyperlink 389" xfId="346"/>
    <cellStyle name="Hyperlink 39" xfId="347"/>
    <cellStyle name="Hyperlink 390" xfId="348"/>
    <cellStyle name="Hyperlink 391" xfId="349"/>
    <cellStyle name="Hyperlink 392" xfId="350"/>
    <cellStyle name="Hyperlink 393" xfId="351"/>
    <cellStyle name="Hyperlink 394" xfId="352"/>
    <cellStyle name="Hyperlink 395" xfId="353"/>
    <cellStyle name="Hyperlink 396" xfId="354"/>
    <cellStyle name="Hyperlink 397" xfId="355"/>
    <cellStyle name="Hyperlink 398" xfId="356"/>
    <cellStyle name="Hyperlink 399" xfId="357"/>
    <cellStyle name="Hyperlink 4" xfId="358"/>
    <cellStyle name="Hyperlink 40" xfId="359"/>
    <cellStyle name="Hyperlink 400" xfId="360"/>
    <cellStyle name="Hyperlink 401" xfId="361"/>
    <cellStyle name="Hyperlink 402" xfId="362"/>
    <cellStyle name="Hyperlink 403" xfId="363"/>
    <cellStyle name="Hyperlink 404" xfId="364"/>
    <cellStyle name="Hyperlink 405" xfId="365"/>
    <cellStyle name="Hyperlink 406" xfId="366"/>
    <cellStyle name="Hyperlink 407" xfId="367"/>
    <cellStyle name="Hyperlink 408" xfId="368"/>
    <cellStyle name="Hyperlink 409" xfId="369"/>
    <cellStyle name="Hyperlink 41" xfId="370"/>
    <cellStyle name="Hyperlink 410" xfId="371"/>
    <cellStyle name="Hyperlink 411" xfId="372"/>
    <cellStyle name="Hyperlink 412" xfId="373"/>
    <cellStyle name="Hyperlink 413" xfId="374"/>
    <cellStyle name="Hyperlink 414" xfId="375"/>
    <cellStyle name="Hyperlink 415" xfId="376"/>
    <cellStyle name="Hyperlink 416" xfId="377"/>
    <cellStyle name="Hyperlink 417" xfId="378"/>
    <cellStyle name="Hyperlink 418" xfId="379"/>
    <cellStyle name="Hyperlink 419" xfId="380"/>
    <cellStyle name="Hyperlink 42" xfId="381"/>
    <cellStyle name="Hyperlink 420" xfId="382"/>
    <cellStyle name="Hyperlink 421" xfId="383"/>
    <cellStyle name="Hyperlink 422" xfId="384"/>
    <cellStyle name="Hyperlink 423" xfId="385"/>
    <cellStyle name="Hyperlink 424" xfId="386"/>
    <cellStyle name="Hyperlink 425" xfId="387"/>
    <cellStyle name="Hyperlink 426" xfId="388"/>
    <cellStyle name="Hyperlink 427" xfId="389"/>
    <cellStyle name="Hyperlink 428" xfId="390"/>
    <cellStyle name="Hyperlink 429" xfId="391"/>
    <cellStyle name="Hyperlink 43" xfId="392"/>
    <cellStyle name="Hyperlink 430" xfId="393"/>
    <cellStyle name="Hyperlink 431" xfId="394"/>
    <cellStyle name="Hyperlink 432" xfId="395"/>
    <cellStyle name="Hyperlink 433" xfId="396"/>
    <cellStyle name="Hyperlink 434" xfId="397"/>
    <cellStyle name="Hyperlink 435" xfId="398"/>
    <cellStyle name="Hyperlink 436" xfId="399"/>
    <cellStyle name="Hyperlink 437" xfId="400"/>
    <cellStyle name="Hyperlink 438" xfId="401"/>
    <cellStyle name="Hyperlink 439" xfId="402"/>
    <cellStyle name="Hyperlink 44" xfId="403"/>
    <cellStyle name="Hyperlink 440" xfId="404"/>
    <cellStyle name="Hyperlink 441" xfId="405"/>
    <cellStyle name="Hyperlink 442" xfId="406"/>
    <cellStyle name="Hyperlink 443" xfId="407"/>
    <cellStyle name="Hyperlink 444" xfId="408"/>
    <cellStyle name="Hyperlink 445" xfId="409"/>
    <cellStyle name="Hyperlink 446" xfId="410"/>
    <cellStyle name="Hyperlink 447" xfId="411"/>
    <cellStyle name="Hyperlink 448" xfId="412"/>
    <cellStyle name="Hyperlink 449" xfId="413"/>
    <cellStyle name="Hyperlink 45" xfId="414"/>
    <cellStyle name="Hyperlink 450" xfId="415"/>
    <cellStyle name="Hyperlink 451" xfId="416"/>
    <cellStyle name="Hyperlink 452" xfId="417"/>
    <cellStyle name="Hyperlink 453" xfId="418"/>
    <cellStyle name="Hyperlink 454" xfId="419"/>
    <cellStyle name="Hyperlink 455" xfId="420"/>
    <cellStyle name="Hyperlink 456" xfId="421"/>
    <cellStyle name="Hyperlink 457" xfId="422"/>
    <cellStyle name="Hyperlink 458" xfId="423"/>
    <cellStyle name="Hyperlink 459" xfId="424"/>
    <cellStyle name="Hyperlink 46" xfId="425"/>
    <cellStyle name="Hyperlink 460" xfId="426"/>
    <cellStyle name="Hyperlink 461" xfId="427"/>
    <cellStyle name="Hyperlink 462" xfId="428"/>
    <cellStyle name="Hyperlink 463" xfId="429"/>
    <cellStyle name="Hyperlink 464" xfId="430"/>
    <cellStyle name="Hyperlink 465" xfId="431"/>
    <cellStyle name="Hyperlink 466" xfId="432"/>
    <cellStyle name="Hyperlink 467" xfId="433"/>
    <cellStyle name="Hyperlink 468" xfId="434"/>
    <cellStyle name="Hyperlink 469" xfId="435"/>
    <cellStyle name="Hyperlink 47" xfId="436"/>
    <cellStyle name="Hyperlink 470" xfId="437"/>
    <cellStyle name="Hyperlink 471" xfId="438"/>
    <cellStyle name="Hyperlink 472" xfId="439"/>
    <cellStyle name="Hyperlink 473" xfId="440"/>
    <cellStyle name="Hyperlink 474" xfId="441"/>
    <cellStyle name="Hyperlink 475" xfId="442"/>
    <cellStyle name="Hyperlink 476" xfId="443"/>
    <cellStyle name="Hyperlink 477" xfId="444"/>
    <cellStyle name="Hyperlink 478" xfId="445"/>
    <cellStyle name="Hyperlink 479" xfId="446"/>
    <cellStyle name="Hyperlink 48" xfId="447"/>
    <cellStyle name="Hyperlink 480" xfId="448"/>
    <cellStyle name="Hyperlink 481" xfId="449"/>
    <cellStyle name="Hyperlink 482" xfId="450"/>
    <cellStyle name="Hyperlink 483" xfId="451"/>
    <cellStyle name="Hyperlink 484" xfId="452"/>
    <cellStyle name="Hyperlink 485" xfId="453"/>
    <cellStyle name="Hyperlink 486" xfId="454"/>
    <cellStyle name="Hyperlink 487" xfId="455"/>
    <cellStyle name="Hyperlink 488" xfId="456"/>
    <cellStyle name="Hyperlink 489" xfId="457"/>
    <cellStyle name="Hyperlink 49" xfId="458"/>
    <cellStyle name="Hyperlink 490" xfId="459"/>
    <cellStyle name="Hyperlink 491" xfId="460"/>
    <cellStyle name="Hyperlink 492" xfId="461"/>
    <cellStyle name="Hyperlink 493" xfId="462"/>
    <cellStyle name="Hyperlink 494" xfId="463"/>
    <cellStyle name="Hyperlink 495" xfId="464"/>
    <cellStyle name="Hyperlink 496" xfId="465"/>
    <cellStyle name="Hyperlink 497" xfId="466"/>
    <cellStyle name="Hyperlink 498" xfId="467"/>
    <cellStyle name="Hyperlink 499" xfId="468"/>
    <cellStyle name="Hyperlink 5" xfId="469"/>
    <cellStyle name="Hyperlink 50" xfId="470"/>
    <cellStyle name="Hyperlink 500" xfId="471"/>
    <cellStyle name="Hyperlink 501" xfId="472"/>
    <cellStyle name="Hyperlink 502" xfId="473"/>
    <cellStyle name="Hyperlink 503" xfId="474"/>
    <cellStyle name="Hyperlink 504" xfId="475"/>
    <cellStyle name="Hyperlink 505" xfId="476"/>
    <cellStyle name="Hyperlink 506" xfId="477"/>
    <cellStyle name="Hyperlink 507" xfId="478"/>
    <cellStyle name="Hyperlink 508" xfId="479"/>
    <cellStyle name="Hyperlink 509" xfId="480"/>
    <cellStyle name="Hyperlink 51" xfId="481"/>
    <cellStyle name="Hyperlink 510" xfId="482"/>
    <cellStyle name="Hyperlink 511" xfId="483"/>
    <cellStyle name="Hyperlink 512" xfId="484"/>
    <cellStyle name="Hyperlink 513" xfId="485"/>
    <cellStyle name="Hyperlink 514" xfId="486"/>
    <cellStyle name="Hyperlink 515" xfId="487"/>
    <cellStyle name="Hyperlink 516" xfId="488"/>
    <cellStyle name="Hyperlink 517" xfId="489"/>
    <cellStyle name="Hyperlink 518" xfId="490"/>
    <cellStyle name="Hyperlink 519" xfId="491"/>
    <cellStyle name="Hyperlink 52" xfId="492"/>
    <cellStyle name="Hyperlink 520" xfId="493"/>
    <cellStyle name="Hyperlink 521" xfId="494"/>
    <cellStyle name="Hyperlink 522" xfId="495"/>
    <cellStyle name="Hyperlink 523" xfId="496"/>
    <cellStyle name="Hyperlink 524" xfId="497"/>
    <cellStyle name="Hyperlink 525" xfId="498"/>
    <cellStyle name="Hyperlink 526" xfId="499"/>
    <cellStyle name="Hyperlink 527" xfId="500"/>
    <cellStyle name="Hyperlink 528" xfId="501"/>
    <cellStyle name="Hyperlink 529" xfId="502"/>
    <cellStyle name="Hyperlink 53" xfId="503"/>
    <cellStyle name="Hyperlink 530" xfId="504"/>
    <cellStyle name="Hyperlink 531" xfId="505"/>
    <cellStyle name="Hyperlink 532" xfId="506"/>
    <cellStyle name="Hyperlink 533" xfId="507"/>
    <cellStyle name="Hyperlink 534" xfId="508"/>
    <cellStyle name="Hyperlink 535" xfId="509"/>
    <cellStyle name="Hyperlink 536" xfId="510"/>
    <cellStyle name="Hyperlink 537" xfId="511"/>
    <cellStyle name="Hyperlink 538" xfId="512"/>
    <cellStyle name="Hyperlink 539" xfId="513"/>
    <cellStyle name="Hyperlink 54" xfId="514"/>
    <cellStyle name="Hyperlink 540" xfId="515"/>
    <cellStyle name="Hyperlink 541" xfId="516"/>
    <cellStyle name="Hyperlink 542" xfId="517"/>
    <cellStyle name="Hyperlink 543" xfId="518"/>
    <cellStyle name="Hyperlink 544" xfId="519"/>
    <cellStyle name="Hyperlink 545" xfId="520"/>
    <cellStyle name="Hyperlink 546" xfId="521"/>
    <cellStyle name="Hyperlink 547" xfId="522"/>
    <cellStyle name="Hyperlink 548" xfId="523"/>
    <cellStyle name="Hyperlink 549" xfId="524"/>
    <cellStyle name="Hyperlink 55" xfId="525"/>
    <cellStyle name="Hyperlink 550" xfId="526"/>
    <cellStyle name="Hyperlink 551" xfId="527"/>
    <cellStyle name="Hyperlink 552" xfId="528"/>
    <cellStyle name="Hyperlink 553" xfId="529"/>
    <cellStyle name="Hyperlink 554" xfId="530"/>
    <cellStyle name="Hyperlink 555" xfId="531"/>
    <cellStyle name="Hyperlink 556" xfId="532"/>
    <cellStyle name="Hyperlink 557" xfId="533"/>
    <cellStyle name="Hyperlink 558" xfId="534"/>
    <cellStyle name="Hyperlink 559" xfId="535"/>
    <cellStyle name="Hyperlink 56" xfId="536"/>
    <cellStyle name="Hyperlink 560" xfId="537"/>
    <cellStyle name="Hyperlink 561" xfId="538"/>
    <cellStyle name="Hyperlink 562" xfId="539"/>
    <cellStyle name="Hyperlink 563" xfId="540"/>
    <cellStyle name="Hyperlink 564" xfId="541"/>
    <cellStyle name="Hyperlink 565" xfId="542"/>
    <cellStyle name="Hyperlink 566" xfId="543"/>
    <cellStyle name="Hyperlink 567" xfId="544"/>
    <cellStyle name="Hyperlink 568" xfId="545"/>
    <cellStyle name="Hyperlink 569" xfId="546"/>
    <cellStyle name="Hyperlink 57" xfId="547"/>
    <cellStyle name="Hyperlink 570" xfId="548"/>
    <cellStyle name="Hyperlink 571" xfId="549"/>
    <cellStyle name="Hyperlink 572" xfId="550"/>
    <cellStyle name="Hyperlink 573" xfId="551"/>
    <cellStyle name="Hyperlink 574" xfId="552"/>
    <cellStyle name="Hyperlink 575" xfId="553"/>
    <cellStyle name="Hyperlink 576" xfId="554"/>
    <cellStyle name="Hyperlink 577" xfId="555"/>
    <cellStyle name="Hyperlink 578" xfId="556"/>
    <cellStyle name="Hyperlink 579" xfId="557"/>
    <cellStyle name="Hyperlink 58" xfId="558"/>
    <cellStyle name="Hyperlink 580" xfId="559"/>
    <cellStyle name="Hyperlink 581" xfId="560"/>
    <cellStyle name="Hyperlink 582" xfId="561"/>
    <cellStyle name="Hyperlink 583" xfId="562"/>
    <cellStyle name="Hyperlink 584" xfId="563"/>
    <cellStyle name="Hyperlink 585" xfId="564"/>
    <cellStyle name="Hyperlink 586" xfId="565"/>
    <cellStyle name="Hyperlink 587" xfId="566"/>
    <cellStyle name="Hyperlink 588" xfId="567"/>
    <cellStyle name="Hyperlink 589" xfId="568"/>
    <cellStyle name="Hyperlink 59" xfId="569"/>
    <cellStyle name="Hyperlink 590" xfId="570"/>
    <cellStyle name="Hyperlink 591" xfId="571"/>
    <cellStyle name="Hyperlink 592" xfId="572"/>
    <cellStyle name="Hyperlink 593" xfId="573"/>
    <cellStyle name="Hyperlink 594" xfId="574"/>
    <cellStyle name="Hyperlink 595" xfId="575"/>
    <cellStyle name="Hyperlink 596" xfId="576"/>
    <cellStyle name="Hyperlink 597" xfId="577"/>
    <cellStyle name="Hyperlink 598" xfId="578"/>
    <cellStyle name="Hyperlink 599" xfId="579"/>
    <cellStyle name="Hyperlink 6" xfId="580"/>
    <cellStyle name="Hyperlink 60" xfId="581"/>
    <cellStyle name="Hyperlink 600" xfId="582"/>
    <cellStyle name="Hyperlink 601" xfId="583"/>
    <cellStyle name="Hyperlink 602" xfId="584"/>
    <cellStyle name="Hyperlink 603" xfId="585"/>
    <cellStyle name="Hyperlink 604" xfId="586"/>
    <cellStyle name="Hyperlink 605" xfId="587"/>
    <cellStyle name="Hyperlink 606" xfId="588"/>
    <cellStyle name="Hyperlink 607" xfId="589"/>
    <cellStyle name="Hyperlink 608" xfId="590"/>
    <cellStyle name="Hyperlink 609" xfId="591"/>
    <cellStyle name="Hyperlink 61" xfId="592"/>
    <cellStyle name="Hyperlink 610" xfId="593"/>
    <cellStyle name="Hyperlink 611" xfId="594"/>
    <cellStyle name="Hyperlink 612" xfId="595"/>
    <cellStyle name="Hyperlink 613" xfId="596"/>
    <cellStyle name="Hyperlink 614" xfId="597"/>
    <cellStyle name="Hyperlink 615" xfId="598"/>
    <cellStyle name="Hyperlink 616" xfId="599"/>
    <cellStyle name="Hyperlink 617" xfId="600"/>
    <cellStyle name="Hyperlink 618" xfId="601"/>
    <cellStyle name="Hyperlink 619" xfId="602"/>
    <cellStyle name="Hyperlink 62" xfId="603"/>
    <cellStyle name="Hyperlink 620" xfId="604"/>
    <cellStyle name="Hyperlink 621" xfId="605"/>
    <cellStyle name="Hyperlink 622" xfId="606"/>
    <cellStyle name="Hyperlink 623" xfId="607"/>
    <cellStyle name="Hyperlink 624" xfId="608"/>
    <cellStyle name="Hyperlink 625" xfId="609"/>
    <cellStyle name="Hyperlink 626" xfId="610"/>
    <cellStyle name="Hyperlink 627" xfId="611"/>
    <cellStyle name="Hyperlink 628" xfId="612"/>
    <cellStyle name="Hyperlink 629" xfId="613"/>
    <cellStyle name="Hyperlink 63" xfId="614"/>
    <cellStyle name="Hyperlink 630" xfId="615"/>
    <cellStyle name="Hyperlink 631" xfId="616"/>
    <cellStyle name="Hyperlink 632" xfId="617"/>
    <cellStyle name="Hyperlink 633" xfId="618"/>
    <cellStyle name="Hyperlink 634" xfId="619"/>
    <cellStyle name="Hyperlink 635" xfId="620"/>
    <cellStyle name="Hyperlink 636" xfId="621"/>
    <cellStyle name="Hyperlink 637" xfId="622"/>
    <cellStyle name="Hyperlink 638" xfId="623"/>
    <cellStyle name="Hyperlink 639" xfId="624"/>
    <cellStyle name="Hyperlink 64" xfId="625"/>
    <cellStyle name="Hyperlink 640" xfId="626"/>
    <cellStyle name="Hyperlink 641" xfId="627"/>
    <cellStyle name="Hyperlink 642" xfId="628"/>
    <cellStyle name="Hyperlink 643" xfId="629"/>
    <cellStyle name="Hyperlink 644" xfId="630"/>
    <cellStyle name="Hyperlink 645" xfId="631"/>
    <cellStyle name="Hyperlink 646" xfId="632"/>
    <cellStyle name="Hyperlink 647" xfId="633"/>
    <cellStyle name="Hyperlink 648" xfId="634"/>
    <cellStyle name="Hyperlink 649" xfId="635"/>
    <cellStyle name="Hyperlink 65" xfId="636"/>
    <cellStyle name="Hyperlink 650" xfId="637"/>
    <cellStyle name="Hyperlink 651" xfId="638"/>
    <cellStyle name="Hyperlink 652" xfId="639"/>
    <cellStyle name="Hyperlink 653" xfId="640"/>
    <cellStyle name="Hyperlink 654" xfId="641"/>
    <cellStyle name="Hyperlink 655" xfId="642"/>
    <cellStyle name="Hyperlink 656" xfId="643"/>
    <cellStyle name="Hyperlink 657" xfId="644"/>
    <cellStyle name="Hyperlink 658" xfId="645"/>
    <cellStyle name="Hyperlink 659" xfId="646"/>
    <cellStyle name="Hyperlink 66" xfId="647"/>
    <cellStyle name="Hyperlink 660" xfId="648"/>
    <cellStyle name="Hyperlink 661" xfId="649"/>
    <cellStyle name="Hyperlink 662" xfId="650"/>
    <cellStyle name="Hyperlink 663" xfId="651"/>
    <cellStyle name="Hyperlink 664" xfId="652"/>
    <cellStyle name="Hyperlink 665" xfId="653"/>
    <cellStyle name="Hyperlink 666" xfId="654"/>
    <cellStyle name="Hyperlink 667" xfId="655"/>
    <cellStyle name="Hyperlink 668" xfId="656"/>
    <cellStyle name="Hyperlink 669" xfId="657"/>
    <cellStyle name="Hyperlink 67" xfId="658"/>
    <cellStyle name="Hyperlink 670" xfId="659"/>
    <cellStyle name="Hyperlink 671" xfId="660"/>
    <cellStyle name="Hyperlink 672" xfId="661"/>
    <cellStyle name="Hyperlink 673" xfId="662"/>
    <cellStyle name="Hyperlink 674" xfId="663"/>
    <cellStyle name="Hyperlink 675" xfId="664"/>
    <cellStyle name="Hyperlink 676" xfId="665"/>
    <cellStyle name="Hyperlink 677" xfId="666"/>
    <cellStyle name="Hyperlink 678" xfId="667"/>
    <cellStyle name="Hyperlink 679" xfId="668"/>
    <cellStyle name="Hyperlink 68" xfId="669"/>
    <cellStyle name="Hyperlink 680" xfId="670"/>
    <cellStyle name="Hyperlink 681" xfId="671"/>
    <cellStyle name="Hyperlink 682" xfId="672"/>
    <cellStyle name="Hyperlink 683" xfId="673"/>
    <cellStyle name="Hyperlink 684" xfId="674"/>
    <cellStyle name="Hyperlink 685" xfId="675"/>
    <cellStyle name="Hyperlink 686" xfId="676"/>
    <cellStyle name="Hyperlink 687" xfId="677"/>
    <cellStyle name="Hyperlink 688" xfId="678"/>
    <cellStyle name="Hyperlink 689" xfId="679"/>
    <cellStyle name="Hyperlink 69" xfId="680"/>
    <cellStyle name="Hyperlink 690" xfId="681"/>
    <cellStyle name="Hyperlink 691" xfId="682"/>
    <cellStyle name="Hyperlink 692" xfId="683"/>
    <cellStyle name="Hyperlink 693" xfId="684"/>
    <cellStyle name="Hyperlink 694" xfId="685"/>
    <cellStyle name="Hyperlink 695" xfId="686"/>
    <cellStyle name="Hyperlink 696" xfId="687"/>
    <cellStyle name="Hyperlink 697" xfId="688"/>
    <cellStyle name="Hyperlink 698" xfId="689"/>
    <cellStyle name="Hyperlink 699" xfId="690"/>
    <cellStyle name="Hyperlink 7" xfId="691"/>
    <cellStyle name="Hyperlink 70" xfId="692"/>
    <cellStyle name="Hyperlink 700" xfId="693"/>
    <cellStyle name="Hyperlink 701" xfId="694"/>
    <cellStyle name="Hyperlink 702" xfId="695"/>
    <cellStyle name="Hyperlink 703" xfId="696"/>
    <cellStyle name="Hyperlink 704" xfId="697"/>
    <cellStyle name="Hyperlink 705" xfId="698"/>
    <cellStyle name="Hyperlink 706" xfId="699"/>
    <cellStyle name="Hyperlink 707" xfId="700"/>
    <cellStyle name="Hyperlink 708" xfId="701"/>
    <cellStyle name="Hyperlink 709" xfId="702"/>
    <cellStyle name="Hyperlink 71" xfId="703"/>
    <cellStyle name="Hyperlink 710" xfId="704"/>
    <cellStyle name="Hyperlink 711" xfId="705"/>
    <cellStyle name="Hyperlink 712" xfId="706"/>
    <cellStyle name="Hyperlink 713" xfId="707"/>
    <cellStyle name="Hyperlink 714" xfId="708"/>
    <cellStyle name="Hyperlink 715" xfId="709"/>
    <cellStyle name="Hyperlink 716" xfId="710"/>
    <cellStyle name="Hyperlink 717" xfId="711"/>
    <cellStyle name="Hyperlink 718" xfId="712"/>
    <cellStyle name="Hyperlink 719" xfId="713"/>
    <cellStyle name="Hyperlink 72" xfId="714"/>
    <cellStyle name="Hyperlink 720" xfId="715"/>
    <cellStyle name="Hyperlink 721" xfId="716"/>
    <cellStyle name="Hyperlink 722" xfId="717"/>
    <cellStyle name="Hyperlink 723" xfId="718"/>
    <cellStyle name="Hyperlink 724" xfId="719"/>
    <cellStyle name="Hyperlink 725" xfId="720"/>
    <cellStyle name="Hyperlink 726" xfId="721"/>
    <cellStyle name="Hyperlink 727" xfId="722"/>
    <cellStyle name="Hyperlink 728" xfId="723"/>
    <cellStyle name="Hyperlink 729" xfId="724"/>
    <cellStyle name="Hyperlink 73" xfId="725"/>
    <cellStyle name="Hyperlink 730" xfId="726"/>
    <cellStyle name="Hyperlink 731" xfId="727"/>
    <cellStyle name="Hyperlink 732" xfId="728"/>
    <cellStyle name="Hyperlink 733" xfId="729"/>
    <cellStyle name="Hyperlink 734" xfId="730"/>
    <cellStyle name="Hyperlink 735" xfId="731"/>
    <cellStyle name="Hyperlink 736" xfId="732"/>
    <cellStyle name="Hyperlink 737" xfId="733"/>
    <cellStyle name="Hyperlink 738" xfId="734"/>
    <cellStyle name="Hyperlink 739" xfId="735"/>
    <cellStyle name="Hyperlink 74" xfId="736"/>
    <cellStyle name="Hyperlink 740" xfId="737"/>
    <cellStyle name="Hyperlink 741" xfId="738"/>
    <cellStyle name="Hyperlink 75" xfId="739"/>
    <cellStyle name="Hyperlink 76" xfId="740"/>
    <cellStyle name="Hyperlink 77" xfId="741"/>
    <cellStyle name="Hyperlink 78" xfId="742"/>
    <cellStyle name="Hyperlink 79" xfId="743"/>
    <cellStyle name="Hyperlink 8" xfId="744"/>
    <cellStyle name="Hyperlink 80" xfId="745"/>
    <cellStyle name="Hyperlink 81" xfId="746"/>
    <cellStyle name="Hyperlink 82" xfId="747"/>
    <cellStyle name="Hyperlink 83" xfId="748"/>
    <cellStyle name="Hyperlink 84" xfId="749"/>
    <cellStyle name="Hyperlink 85" xfId="750"/>
    <cellStyle name="Hyperlink 86" xfId="751"/>
    <cellStyle name="Hyperlink 87" xfId="752"/>
    <cellStyle name="Hyperlink 88" xfId="753"/>
    <cellStyle name="Hyperlink 89" xfId="754"/>
    <cellStyle name="Hyperlink 9" xfId="755"/>
    <cellStyle name="Hyperlink 90" xfId="756"/>
    <cellStyle name="Hyperlink 91" xfId="757"/>
    <cellStyle name="Hyperlink 92" xfId="758"/>
    <cellStyle name="Hyperlink 93" xfId="759"/>
    <cellStyle name="Hyperlink 94" xfId="760"/>
    <cellStyle name="Hyperlink 95" xfId="761"/>
    <cellStyle name="Hyperlink 96" xfId="762"/>
    <cellStyle name="Hyperlink 97" xfId="763"/>
    <cellStyle name="Hyperlink 98" xfId="764"/>
    <cellStyle name="Hyperlink 99" xfId="765"/>
    <cellStyle name="Normal" xfId="0" builtinId="0"/>
    <cellStyle name="Normal 10" xfId="766"/>
    <cellStyle name="Normal 11" xfId="767"/>
    <cellStyle name="Normal 2" xfId="4"/>
    <cellStyle name="Normal 2 2" xfId="768"/>
    <cellStyle name="Normal 2 3" xfId="769"/>
    <cellStyle name="Normal 2 4" xfId="770"/>
    <cellStyle name="Normal 3" xfId="5"/>
    <cellStyle name="Normal 38" xfId="771"/>
    <cellStyle name="Normal 38 2" xfId="772"/>
    <cellStyle name="Normal 4" xfId="773"/>
    <cellStyle name="Normal 5" xfId="774"/>
    <cellStyle name="Normal 5 2" xfId="775"/>
    <cellStyle name="Normal 6" xfId="776"/>
    <cellStyle name="Normal 6 2" xfId="777"/>
    <cellStyle name="Normal 7" xfId="778"/>
    <cellStyle name="Normal 8" xfId="779"/>
    <cellStyle name="Normal 9" xfId="780"/>
    <cellStyle name="Note 2" xfId="781"/>
    <cellStyle name="Note 2 2" xfId="782"/>
    <cellStyle name="Note 3" xfId="783"/>
    <cellStyle name="Percent" xfId="3" builtinId="5"/>
    <cellStyle name="Percent 10" xfId="784"/>
    <cellStyle name="Percent 11" xfId="785"/>
    <cellStyle name="Percent 2" xfId="6"/>
    <cellStyle name="Percent 2 2" xfId="9"/>
    <cellStyle name="Percent 3" xfId="786"/>
    <cellStyle name="Percent 4" xfId="787"/>
    <cellStyle name="Percent 4 2" xfId="788"/>
    <cellStyle name="Percent 5" xfId="789"/>
    <cellStyle name="Percent 6" xfId="790"/>
    <cellStyle name="Percent 7" xfId="791"/>
    <cellStyle name="Percent 7 2" xfId="792"/>
    <cellStyle name="Percent 8" xfId="793"/>
    <cellStyle name="Percent 9" xfId="794"/>
  </cellStyles>
  <dxfs count="521"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externalLink" Target="externalLinks/externalLink1.xml"/><Relationship Id="rId13" Type="http://schemas.openxmlformats.org/officeDocument/2006/relationships/externalLink" Target="externalLinks/externalLink2.xml"/><Relationship Id="rId14" Type="http://schemas.openxmlformats.org/officeDocument/2006/relationships/externalLink" Target="externalLinks/externalLink3.xml"/><Relationship Id="rId15" Type="http://schemas.openxmlformats.org/officeDocument/2006/relationships/pivotCacheDefinition" Target="pivotCache/pivotCacheDefinition1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Top Store - % Change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034911969074877"/>
          <c:y val="0.139387341010112"/>
          <c:w val="0.799424899300135"/>
          <c:h val="0.8238341306683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'Mgmt Report Aug Wk 3'!$N$133</c:f>
              <c:strCache>
                <c:ptCount val="1"/>
                <c:pt idx="0">
                  <c:v>Aug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'Mgmt Report Aug Wk 3'!$A$134:$A$142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'Mgmt Report Aug Wk 3'!$N$134:$N$142</c:f>
            </c:numRef>
          </c:val>
        </c:ser>
        <c:ser>
          <c:idx val="1"/>
          <c:order val="1"/>
          <c:tx>
            <c:strRef>
              <c:f>'Mgmt Report Aug Wk 3'!$O$133</c:f>
              <c:strCache>
                <c:ptCount val="1"/>
                <c:pt idx="0">
                  <c:v>Sep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'Mgmt Report Aug Wk 3'!$A$134:$A$142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'Mgmt Report Aug Wk 3'!$O$134:$O$142</c:f>
            </c:numRef>
          </c:val>
        </c:ser>
        <c:ser>
          <c:idx val="2"/>
          <c:order val="2"/>
          <c:tx>
            <c:strRef>
              <c:f>'Mgmt Report Aug Wk 3'!$P$133</c:f>
              <c:strCache>
                <c:ptCount val="1"/>
                <c:pt idx="0">
                  <c:v>Oct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'Mgmt Report Aug Wk 3'!$A$134:$A$142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'Mgmt Report Aug Wk 3'!$P$134:$P$142</c:f>
            </c:numRef>
          </c:val>
        </c:ser>
        <c:ser>
          <c:idx val="3"/>
          <c:order val="3"/>
          <c:tx>
            <c:strRef>
              <c:f>'Mgmt Report Aug Wk 3'!$Q$133</c:f>
              <c:strCache>
                <c:ptCount val="1"/>
                <c:pt idx="0">
                  <c:v>Nov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'Mgmt Report Aug Wk 3'!$A$134:$A$142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'Mgmt Report Aug Wk 3'!$Q$134:$Q$142</c:f>
            </c:numRef>
          </c:val>
        </c:ser>
        <c:ser>
          <c:idx val="4"/>
          <c:order val="4"/>
          <c:tx>
            <c:strRef>
              <c:f>'Mgmt Report Aug Wk 3'!$R$133</c:f>
              <c:strCache>
                <c:ptCount val="1"/>
                <c:pt idx="0">
                  <c:v>Dec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'Mgmt Report Aug Wk 3'!$A$134:$A$142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'Mgmt Report Aug Wk 3'!$R$134:$R$142</c:f>
            </c:numRef>
          </c:val>
        </c:ser>
        <c:ser>
          <c:idx val="5"/>
          <c:order val="5"/>
          <c:tx>
            <c:strRef>
              <c:f>'Mgmt Report Aug Wk 3'!$S$133</c:f>
              <c:strCache>
                <c:ptCount val="1"/>
                <c:pt idx="0">
                  <c:v>Jan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'Mgmt Report Aug Wk 3'!$A$134:$A$142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'Mgmt Report Aug Wk 3'!$S$134:$S$142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1731320"/>
        <c:axId val="2071734328"/>
      </c:barChart>
      <c:catAx>
        <c:axId val="207173132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1100" b="1"/>
            </a:pPr>
            <a:endParaRPr lang="en-US"/>
          </a:p>
        </c:txPr>
        <c:crossAx val="2071734328"/>
        <c:crosses val="autoZero"/>
        <c:auto val="1"/>
        <c:lblAlgn val="ctr"/>
        <c:lblOffset val="700"/>
        <c:noMultiLvlLbl val="0"/>
      </c:catAx>
      <c:valAx>
        <c:axId val="207173432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2071731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80960</xdr:colOff>
      <xdr:row>144</xdr:row>
      <xdr:rowOff>128586</xdr:rowOff>
    </xdr:from>
    <xdr:to>
      <xdr:col>18</xdr:col>
      <xdr:colOff>609599</xdr:colOff>
      <xdr:row>168</xdr:row>
      <xdr:rowOff>76199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landwesterfield/@lee/personal/Home/itunes%20emusic%20verizon%20weekly%20estimates%20January%20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ashant/Downloads/Streaming%20Analysis%20by%20Store%20-%20June%202014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ashant/Downloads/The%20Orchard%20Weekly%20Management%20Report%20-%20Internal%20Only%20Aug14%20week3%20v2%20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Tunes OVERVIEW"/>
      <sheetName val="Verizon OVERVIEW 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Subscribers_May_2014"/>
      <sheetName val="Premium Subscribers"/>
      <sheetName val="Bundle Subscribers"/>
      <sheetName val="PC Subscribers"/>
      <sheetName val="Ad-Supported Users"/>
      <sheetName val="Subscribers_Jul_2014"/>
      <sheetName val="Radio Users"/>
      <sheetName val="Subscribers_Jun_2014"/>
      <sheetName val="Subscribers_Apr_2014"/>
      <sheetName val="Subscribers_Jan_2014"/>
      <sheetName val="Subscribers_Mar_2014"/>
      <sheetName val="Subscribers_Feb_2014"/>
      <sheetName val="Mar14_streams"/>
      <sheetName val="Subscribers_Dec_2013"/>
      <sheetName val="Free Trial Users"/>
      <sheetName val="Feb14_streams"/>
      <sheetName val="Jeff Data"/>
      <sheetName val="spotify main countries"/>
      <sheetName val="spotify other countries"/>
      <sheetName val="streams_Dec 2013"/>
      <sheetName val="Apr14_streams"/>
      <sheetName val="May14_streams"/>
    </sheetNames>
    <sheetDataSet>
      <sheetData sheetId="0"/>
      <sheetData sheetId="1"/>
      <sheetData sheetId="2">
        <row r="3">
          <cell r="V3">
            <v>41730</v>
          </cell>
        </row>
        <row r="4">
          <cell r="B4">
            <v>203534.97</v>
          </cell>
          <cell r="C4">
            <v>207820.82</v>
          </cell>
          <cell r="D4">
            <v>212905.48</v>
          </cell>
          <cell r="E4">
            <v>217569.53</v>
          </cell>
          <cell r="F4">
            <v>222493.16</v>
          </cell>
          <cell r="G4">
            <v>228906</v>
          </cell>
          <cell r="H4">
            <v>240471.35</v>
          </cell>
          <cell r="K4">
            <v>1235</v>
          </cell>
          <cell r="L4">
            <v>1182</v>
          </cell>
          <cell r="M4">
            <v>1297</v>
          </cell>
          <cell r="N4">
            <v>1478</v>
          </cell>
          <cell r="O4">
            <v>1361</v>
          </cell>
          <cell r="AA4">
            <v>10685.820000000002</v>
          </cell>
          <cell r="AB4">
            <v>10311.789999999999</v>
          </cell>
          <cell r="AC4">
            <v>10669.390000000001</v>
          </cell>
          <cell r="AD4">
            <v>8953.2100000000009</v>
          </cell>
          <cell r="AE4">
            <v>9723.83</v>
          </cell>
          <cell r="AI4">
            <v>20693</v>
          </cell>
          <cell r="AJ4">
            <v>21967</v>
          </cell>
          <cell r="AK4">
            <v>23724</v>
          </cell>
          <cell r="AL4">
            <v>25122</v>
          </cell>
          <cell r="AM4">
            <v>26081</v>
          </cell>
          <cell r="AT4">
            <v>18740</v>
          </cell>
          <cell r="AU4">
            <v>16992</v>
          </cell>
        </row>
        <row r="5">
          <cell r="B5">
            <v>209.42</v>
          </cell>
          <cell r="C5">
            <v>230.54</v>
          </cell>
          <cell r="D5">
            <v>481.42</v>
          </cell>
          <cell r="E5">
            <v>1627.1</v>
          </cell>
          <cell r="F5">
            <v>4520.3500000000004</v>
          </cell>
          <cell r="G5">
            <v>11645.87</v>
          </cell>
          <cell r="H5">
            <v>36441.19</v>
          </cell>
          <cell r="K5">
            <v>10084</v>
          </cell>
          <cell r="L5">
            <v>37006</v>
          </cell>
          <cell r="M5">
            <v>74882</v>
          </cell>
          <cell r="N5">
            <v>55125</v>
          </cell>
          <cell r="O5">
            <v>62817</v>
          </cell>
          <cell r="AA5">
            <v>23955.359999999997</v>
          </cell>
          <cell r="AB5">
            <v>24230.410000000003</v>
          </cell>
          <cell r="AC5">
            <v>26606.640000000003</v>
          </cell>
          <cell r="AD5">
            <v>26747.43</v>
          </cell>
          <cell r="AE5">
            <v>27219.7</v>
          </cell>
          <cell r="AT5">
            <v>18511</v>
          </cell>
          <cell r="AU5">
            <v>17392</v>
          </cell>
        </row>
        <row r="6">
          <cell r="H6">
            <v>144.26</v>
          </cell>
          <cell r="K6">
            <v>5060</v>
          </cell>
          <cell r="L6">
            <v>5534</v>
          </cell>
          <cell r="M6">
            <v>6803</v>
          </cell>
          <cell r="N6">
            <v>7305</v>
          </cell>
          <cell r="O6">
            <v>7233</v>
          </cell>
          <cell r="AA6">
            <v>49111.09</v>
          </cell>
          <cell r="AB6">
            <v>48693.049999999996</v>
          </cell>
          <cell r="AC6">
            <v>50985.43</v>
          </cell>
          <cell r="AD6">
            <v>50666.270000000004</v>
          </cell>
          <cell r="AE6">
            <v>50807.73</v>
          </cell>
          <cell r="AT6">
            <v>34403</v>
          </cell>
          <cell r="AU6">
            <v>31199</v>
          </cell>
        </row>
        <row r="7">
          <cell r="B7">
            <v>65570.710000000006</v>
          </cell>
          <cell r="C7">
            <v>68460</v>
          </cell>
          <cell r="D7">
            <v>73496.679999999993</v>
          </cell>
          <cell r="E7">
            <v>78662.570000000007</v>
          </cell>
          <cell r="F7">
            <v>85830.06</v>
          </cell>
          <cell r="G7">
            <v>99319.07</v>
          </cell>
          <cell r="H7">
            <v>112508.29</v>
          </cell>
          <cell r="K7">
            <v>19028</v>
          </cell>
          <cell r="L7">
            <v>19225</v>
          </cell>
          <cell r="M7">
            <v>22312</v>
          </cell>
          <cell r="N7">
            <v>23927</v>
          </cell>
          <cell r="O7">
            <v>23114</v>
          </cell>
          <cell r="S7">
            <v>3</v>
          </cell>
          <cell r="T7">
            <v>31</v>
          </cell>
          <cell r="U7">
            <v>58</v>
          </cell>
          <cell r="V7">
            <v>77</v>
          </cell>
          <cell r="W7">
            <v>90</v>
          </cell>
          <cell r="AA7">
            <v>20114.97</v>
          </cell>
          <cell r="AB7">
            <v>17314.740000000002</v>
          </cell>
          <cell r="AC7">
            <v>12086.92</v>
          </cell>
          <cell r="AD7">
            <v>6966.5999999999995</v>
          </cell>
          <cell r="AE7">
            <v>6669.82</v>
          </cell>
          <cell r="AI7">
            <v>10812</v>
          </cell>
          <cell r="AJ7">
            <v>11087</v>
          </cell>
          <cell r="AK7">
            <v>11565</v>
          </cell>
          <cell r="AL7">
            <v>12022</v>
          </cell>
          <cell r="AM7">
            <v>11939</v>
          </cell>
          <cell r="AT7">
            <v>11618</v>
          </cell>
          <cell r="AU7">
            <v>9955</v>
          </cell>
        </row>
        <row r="8">
          <cell r="B8">
            <v>2509263.48</v>
          </cell>
          <cell r="C8">
            <v>2510414.8199999998</v>
          </cell>
          <cell r="D8">
            <v>2544589.23</v>
          </cell>
          <cell r="E8">
            <v>2594512.0299999998</v>
          </cell>
          <cell r="F8">
            <v>2661805.0299999998</v>
          </cell>
          <cell r="G8">
            <v>2801702.83</v>
          </cell>
          <cell r="H8">
            <v>2951209.39</v>
          </cell>
          <cell r="S8">
            <v>679757</v>
          </cell>
          <cell r="T8">
            <v>669115</v>
          </cell>
          <cell r="U8">
            <v>661668</v>
          </cell>
          <cell r="V8">
            <v>657375</v>
          </cell>
          <cell r="W8">
            <v>632805</v>
          </cell>
          <cell r="AA8">
            <v>102138.46</v>
          </cell>
          <cell r="AB8">
            <v>100278.93</v>
          </cell>
          <cell r="AC8">
            <v>105955.88</v>
          </cell>
          <cell r="AD8">
            <v>103720.6</v>
          </cell>
          <cell r="AE8">
            <v>105340.45</v>
          </cell>
          <cell r="AI8">
            <v>503847</v>
          </cell>
          <cell r="AJ8">
            <v>527806</v>
          </cell>
          <cell r="AK8">
            <v>564381</v>
          </cell>
          <cell r="AL8">
            <v>656121</v>
          </cell>
          <cell r="AM8">
            <v>620043</v>
          </cell>
          <cell r="AT8">
            <v>511839</v>
          </cell>
          <cell r="AU8">
            <v>486818</v>
          </cell>
          <cell r="BS8">
            <v>63159.838709677402</v>
          </cell>
        </row>
        <row r="9">
          <cell r="B9">
            <v>760227.39</v>
          </cell>
          <cell r="C9">
            <v>769642.25</v>
          </cell>
          <cell r="D9">
            <v>779664.81</v>
          </cell>
          <cell r="E9">
            <v>785188.33</v>
          </cell>
          <cell r="F9">
            <v>797653.58</v>
          </cell>
          <cell r="G9">
            <v>838367.3</v>
          </cell>
          <cell r="H9">
            <v>879210.68</v>
          </cell>
          <cell r="K9">
            <v>28859</v>
          </cell>
          <cell r="L9">
            <v>32235</v>
          </cell>
          <cell r="M9">
            <v>40922</v>
          </cell>
          <cell r="N9">
            <v>38447</v>
          </cell>
          <cell r="O9">
            <v>44602</v>
          </cell>
          <cell r="S9">
            <v>39937</v>
          </cell>
          <cell r="T9">
            <v>41165</v>
          </cell>
          <cell r="U9">
            <v>42138</v>
          </cell>
          <cell r="V9">
            <v>42233</v>
          </cell>
          <cell r="W9">
            <v>41520</v>
          </cell>
          <cell r="AA9">
            <v>4317.5199999999995</v>
          </cell>
          <cell r="AB9">
            <v>4100.1400000000003</v>
          </cell>
          <cell r="AC9">
            <v>4232.5499999999993</v>
          </cell>
          <cell r="AD9">
            <v>4122.9799999999996</v>
          </cell>
          <cell r="AE9">
            <v>4074.88</v>
          </cell>
          <cell r="AI9">
            <v>43329</v>
          </cell>
          <cell r="AJ9">
            <v>44881</v>
          </cell>
          <cell r="AK9">
            <v>47891</v>
          </cell>
          <cell r="AL9">
            <v>49398</v>
          </cell>
          <cell r="AM9">
            <v>52038</v>
          </cell>
          <cell r="AT9">
            <v>67737</v>
          </cell>
          <cell r="AU9">
            <v>64710</v>
          </cell>
        </row>
        <row r="10">
          <cell r="B10">
            <v>342199.94</v>
          </cell>
          <cell r="C10">
            <v>352944.5</v>
          </cell>
          <cell r="D10">
            <v>366502.87</v>
          </cell>
          <cell r="E10">
            <v>378117.4</v>
          </cell>
          <cell r="F10">
            <v>392805.9</v>
          </cell>
          <cell r="G10">
            <v>423627.03</v>
          </cell>
          <cell r="H10">
            <v>448880.61</v>
          </cell>
          <cell r="K10">
            <v>9197</v>
          </cell>
          <cell r="L10">
            <v>10602</v>
          </cell>
          <cell r="M10">
            <v>13109</v>
          </cell>
          <cell r="N10">
            <v>12731</v>
          </cell>
          <cell r="O10">
            <v>13718</v>
          </cell>
          <cell r="S10">
            <v>56133</v>
          </cell>
          <cell r="T10">
            <v>65298</v>
          </cell>
          <cell r="U10">
            <v>73711</v>
          </cell>
          <cell r="V10">
            <v>77422</v>
          </cell>
          <cell r="W10">
            <v>78863</v>
          </cell>
          <cell r="AA10">
            <v>2199.9800000000005</v>
          </cell>
          <cell r="AB10">
            <v>2197.77</v>
          </cell>
          <cell r="AC10">
            <v>2274.38</v>
          </cell>
          <cell r="AD10">
            <v>2419.8700000000003</v>
          </cell>
          <cell r="AE10">
            <v>2546.7200000000003</v>
          </cell>
          <cell r="AI10">
            <v>28696</v>
          </cell>
          <cell r="AJ10">
            <v>28895</v>
          </cell>
          <cell r="AK10">
            <v>29638</v>
          </cell>
          <cell r="AL10">
            <v>30066</v>
          </cell>
          <cell r="AM10">
            <v>31592</v>
          </cell>
          <cell r="AT10">
            <v>14579</v>
          </cell>
          <cell r="AU10">
            <v>13019</v>
          </cell>
          <cell r="BJ10">
            <v>4955</v>
          </cell>
          <cell r="BK10">
            <v>3848</v>
          </cell>
        </row>
        <row r="11">
          <cell r="B11">
            <v>195451.03</v>
          </cell>
          <cell r="C11">
            <v>192517.39</v>
          </cell>
          <cell r="D11">
            <v>193596.1</v>
          </cell>
          <cell r="E11">
            <v>195019.7</v>
          </cell>
          <cell r="F11">
            <v>195650.32</v>
          </cell>
          <cell r="G11">
            <v>201967.8</v>
          </cell>
          <cell r="H11">
            <v>207781.84</v>
          </cell>
          <cell r="K11">
            <v>3654</v>
          </cell>
          <cell r="L11">
            <v>4143</v>
          </cell>
          <cell r="M11">
            <v>5068</v>
          </cell>
          <cell r="N11">
            <v>4646</v>
          </cell>
          <cell r="O11">
            <v>4814</v>
          </cell>
          <cell r="S11">
            <v>118</v>
          </cell>
          <cell r="T11">
            <v>120</v>
          </cell>
          <cell r="U11">
            <v>121</v>
          </cell>
          <cell r="V11">
            <v>135</v>
          </cell>
          <cell r="W11">
            <v>201</v>
          </cell>
          <cell r="AA11">
            <v>141.38</v>
          </cell>
          <cell r="AB11">
            <v>174.49</v>
          </cell>
          <cell r="AC11">
            <v>206.95</v>
          </cell>
          <cell r="AD11">
            <v>249.32999999999998</v>
          </cell>
          <cell r="AE11">
            <v>277.40999999999997</v>
          </cell>
          <cell r="AI11">
            <v>11184</v>
          </cell>
          <cell r="AJ11">
            <v>11761</v>
          </cell>
          <cell r="AK11">
            <v>14224</v>
          </cell>
          <cell r="AL11">
            <v>17247</v>
          </cell>
          <cell r="AM11">
            <v>18757</v>
          </cell>
          <cell r="AT11">
            <v>5039</v>
          </cell>
          <cell r="AU11">
            <v>3407</v>
          </cell>
        </row>
        <row r="12">
          <cell r="B12">
            <v>8445.19</v>
          </cell>
          <cell r="C12">
            <v>8752.7900000000009</v>
          </cell>
          <cell r="D12">
            <v>9119.48</v>
          </cell>
          <cell r="E12">
            <v>9584.9699999999993</v>
          </cell>
          <cell r="F12">
            <v>9801.19</v>
          </cell>
          <cell r="G12">
            <v>10239.1</v>
          </cell>
          <cell r="H12">
            <v>11227.55</v>
          </cell>
          <cell r="K12">
            <v>180</v>
          </cell>
          <cell r="L12">
            <v>171</v>
          </cell>
          <cell r="M12">
            <v>184</v>
          </cell>
          <cell r="N12">
            <v>175</v>
          </cell>
          <cell r="O12">
            <v>184</v>
          </cell>
          <cell r="S12">
            <v>28</v>
          </cell>
          <cell r="T12">
            <v>31</v>
          </cell>
          <cell r="U12">
            <v>127</v>
          </cell>
          <cell r="V12">
            <v>36</v>
          </cell>
          <cell r="W12">
            <v>38</v>
          </cell>
          <cell r="AA12">
            <v>92.13</v>
          </cell>
          <cell r="AB12">
            <v>95</v>
          </cell>
          <cell r="AC12">
            <v>114.08</v>
          </cell>
          <cell r="AD12">
            <v>103.82</v>
          </cell>
          <cell r="AE12">
            <v>100.16</v>
          </cell>
          <cell r="AI12">
            <v>630</v>
          </cell>
          <cell r="AJ12">
            <v>629</v>
          </cell>
          <cell r="AK12">
            <v>648</v>
          </cell>
          <cell r="AL12">
            <v>647</v>
          </cell>
          <cell r="AM12">
            <v>668</v>
          </cell>
          <cell r="AT12">
            <v>1749</v>
          </cell>
          <cell r="AU12">
            <v>400</v>
          </cell>
        </row>
        <row r="13">
          <cell r="B13">
            <v>138174.06</v>
          </cell>
          <cell r="C13">
            <v>142848.75</v>
          </cell>
          <cell r="D13">
            <v>146943.9</v>
          </cell>
          <cell r="E13">
            <v>150968.93</v>
          </cell>
          <cell r="F13">
            <v>153027.13</v>
          </cell>
          <cell r="G13">
            <v>159913.67000000001</v>
          </cell>
          <cell r="H13">
            <v>167228.42000000001</v>
          </cell>
          <cell r="K13">
            <v>185651</v>
          </cell>
          <cell r="L13">
            <v>186937</v>
          </cell>
          <cell r="M13">
            <v>215730</v>
          </cell>
          <cell r="N13">
            <v>201958</v>
          </cell>
          <cell r="O13">
            <v>205084</v>
          </cell>
          <cell r="S13">
            <v>545</v>
          </cell>
          <cell r="T13">
            <v>690</v>
          </cell>
          <cell r="U13">
            <v>850</v>
          </cell>
          <cell r="V13">
            <v>982</v>
          </cell>
          <cell r="W13">
            <v>1115</v>
          </cell>
          <cell r="AA13">
            <v>396.5</v>
          </cell>
          <cell r="AB13">
            <v>436.78</v>
          </cell>
          <cell r="AC13">
            <v>477.25</v>
          </cell>
          <cell r="AD13">
            <v>664.93999999999994</v>
          </cell>
          <cell r="AE13">
            <v>799.8599999999999</v>
          </cell>
          <cell r="AI13">
            <v>23342</v>
          </cell>
          <cell r="AJ13">
            <v>25018</v>
          </cell>
          <cell r="AK13">
            <v>27507</v>
          </cell>
          <cell r="AL13">
            <v>29082</v>
          </cell>
          <cell r="AM13">
            <v>30580</v>
          </cell>
          <cell r="AT13">
            <v>26076</v>
          </cell>
          <cell r="AU13">
            <v>23868</v>
          </cell>
        </row>
        <row r="14">
          <cell r="B14">
            <v>1538440.13</v>
          </cell>
          <cell r="C14">
            <v>1522649.71</v>
          </cell>
          <cell r="D14">
            <v>1514190.94</v>
          </cell>
          <cell r="E14">
            <v>1506370.6</v>
          </cell>
          <cell r="F14">
            <v>1502855.39</v>
          </cell>
          <cell r="G14">
            <v>1513014.33</v>
          </cell>
          <cell r="H14">
            <v>1516041.39</v>
          </cell>
          <cell r="K14">
            <v>426</v>
          </cell>
          <cell r="L14">
            <v>554</v>
          </cell>
          <cell r="M14">
            <v>747</v>
          </cell>
          <cell r="N14">
            <v>837</v>
          </cell>
          <cell r="O14">
            <v>859</v>
          </cell>
          <cell r="S14">
            <v>131</v>
          </cell>
          <cell r="T14">
            <v>126</v>
          </cell>
          <cell r="U14">
            <v>127</v>
          </cell>
          <cell r="V14">
            <v>124</v>
          </cell>
          <cell r="W14">
            <v>152</v>
          </cell>
          <cell r="AA14">
            <v>220.28</v>
          </cell>
          <cell r="AB14">
            <v>223.35999999999999</v>
          </cell>
          <cell r="AC14">
            <v>225.08</v>
          </cell>
          <cell r="AD14">
            <v>248.79</v>
          </cell>
          <cell r="AE14">
            <v>270.11</v>
          </cell>
          <cell r="AK14">
            <v>28</v>
          </cell>
          <cell r="AL14">
            <v>4451</v>
          </cell>
          <cell r="AM14">
            <v>5461</v>
          </cell>
          <cell r="AT14">
            <v>6715</v>
          </cell>
          <cell r="AU14">
            <v>2276</v>
          </cell>
          <cell r="BJ14">
            <v>5794</v>
          </cell>
          <cell r="BK14">
            <v>5677</v>
          </cell>
        </row>
        <row r="15">
          <cell r="B15">
            <v>673246.58</v>
          </cell>
          <cell r="C15">
            <v>679427.11</v>
          </cell>
          <cell r="D15">
            <v>686004.52</v>
          </cell>
          <cell r="E15">
            <v>692337.8</v>
          </cell>
          <cell r="F15">
            <v>697179.45</v>
          </cell>
          <cell r="G15">
            <v>706647.63</v>
          </cell>
          <cell r="H15">
            <v>717794.9</v>
          </cell>
          <cell r="K15">
            <v>207</v>
          </cell>
          <cell r="L15">
            <v>246</v>
          </cell>
          <cell r="M15">
            <v>317</v>
          </cell>
          <cell r="N15">
            <v>309</v>
          </cell>
          <cell r="O15">
            <v>303</v>
          </cell>
          <cell r="S15">
            <v>176</v>
          </cell>
          <cell r="T15">
            <v>161</v>
          </cell>
          <cell r="U15">
            <v>162</v>
          </cell>
          <cell r="V15">
            <v>163</v>
          </cell>
          <cell r="W15">
            <v>184</v>
          </cell>
          <cell r="AA15">
            <v>108.41999999999999</v>
          </cell>
          <cell r="AB15">
            <v>138.41</v>
          </cell>
          <cell r="AC15">
            <v>179.82</v>
          </cell>
          <cell r="AD15">
            <v>1963.47</v>
          </cell>
          <cell r="AE15">
            <v>3002.6800000000003</v>
          </cell>
          <cell r="AK15">
            <v>5</v>
          </cell>
          <cell r="AL15">
            <v>2745</v>
          </cell>
          <cell r="AM15">
            <v>3834</v>
          </cell>
          <cell r="AT15">
            <v>4357</v>
          </cell>
          <cell r="AU15">
            <v>2875</v>
          </cell>
          <cell r="BJ15">
            <v>62318</v>
          </cell>
          <cell r="BK15">
            <v>61835</v>
          </cell>
        </row>
        <row r="16">
          <cell r="B16">
            <v>181726.29</v>
          </cell>
          <cell r="C16">
            <v>180424.32000000001</v>
          </cell>
          <cell r="D16">
            <v>181226.42</v>
          </cell>
          <cell r="E16">
            <v>182694.03</v>
          </cell>
          <cell r="F16">
            <v>184052.77</v>
          </cell>
          <cell r="G16">
            <v>187951.13</v>
          </cell>
          <cell r="H16">
            <v>193168.1</v>
          </cell>
          <cell r="K16">
            <v>476</v>
          </cell>
          <cell r="L16">
            <v>441</v>
          </cell>
          <cell r="M16">
            <v>516</v>
          </cell>
          <cell r="N16">
            <v>602</v>
          </cell>
          <cell r="O16">
            <v>481</v>
          </cell>
          <cell r="S16">
            <v>235</v>
          </cell>
          <cell r="T16">
            <v>208</v>
          </cell>
          <cell r="U16">
            <v>197</v>
          </cell>
          <cell r="V16">
            <v>189</v>
          </cell>
          <cell r="W16">
            <v>237</v>
          </cell>
          <cell r="AA16">
            <v>466.7</v>
          </cell>
          <cell r="AB16">
            <v>449.07</v>
          </cell>
          <cell r="AC16">
            <v>452.58</v>
          </cell>
          <cell r="AD16">
            <v>557.25</v>
          </cell>
          <cell r="AE16">
            <v>637.36</v>
          </cell>
          <cell r="AM16">
            <v>8</v>
          </cell>
          <cell r="AT16">
            <v>3453</v>
          </cell>
          <cell r="AU16">
            <v>2011</v>
          </cell>
          <cell r="BJ16">
            <v>9134</v>
          </cell>
          <cell r="BK16">
            <v>9037</v>
          </cell>
        </row>
        <row r="17">
          <cell r="B17">
            <v>224994.52</v>
          </cell>
          <cell r="C17">
            <v>231477.29</v>
          </cell>
          <cell r="D17">
            <v>235818.65</v>
          </cell>
          <cell r="E17">
            <v>241176.2</v>
          </cell>
          <cell r="F17">
            <v>246814.58</v>
          </cell>
          <cell r="G17">
            <v>258804.17</v>
          </cell>
          <cell r="H17">
            <v>269689.61</v>
          </cell>
          <cell r="K17">
            <v>4849</v>
          </cell>
          <cell r="L17">
            <v>4410</v>
          </cell>
          <cell r="M17">
            <v>4940</v>
          </cell>
          <cell r="N17">
            <v>4216</v>
          </cell>
          <cell r="O17">
            <v>4547</v>
          </cell>
          <cell r="S17">
            <v>223</v>
          </cell>
          <cell r="T17">
            <v>231</v>
          </cell>
          <cell r="U17">
            <v>230</v>
          </cell>
          <cell r="V17">
            <v>226</v>
          </cell>
          <cell r="W17">
            <v>270</v>
          </cell>
          <cell r="AA17">
            <v>307.21999999999997</v>
          </cell>
          <cell r="AB17">
            <v>315.33</v>
          </cell>
          <cell r="AC17">
            <v>355.59999999999997</v>
          </cell>
          <cell r="AD17">
            <v>873.64</v>
          </cell>
          <cell r="AE17">
            <v>1304.6899999999998</v>
          </cell>
          <cell r="AI17">
            <v>4152</v>
          </cell>
          <cell r="AJ17">
            <v>4009</v>
          </cell>
          <cell r="AK17">
            <v>4151</v>
          </cell>
          <cell r="AL17">
            <v>4463</v>
          </cell>
          <cell r="AM17">
            <v>5054</v>
          </cell>
          <cell r="AT17">
            <v>3209</v>
          </cell>
          <cell r="AU17">
            <v>1869</v>
          </cell>
        </row>
        <row r="18">
          <cell r="B18">
            <v>52586.52</v>
          </cell>
          <cell r="C18">
            <v>55848.61</v>
          </cell>
          <cell r="D18">
            <v>58225.29</v>
          </cell>
          <cell r="E18">
            <v>60371.5</v>
          </cell>
          <cell r="F18">
            <v>62573.94</v>
          </cell>
          <cell r="G18">
            <v>65311.03</v>
          </cell>
          <cell r="H18">
            <v>69124.77</v>
          </cell>
          <cell r="K18">
            <v>2025</v>
          </cell>
          <cell r="L18">
            <v>1948</v>
          </cell>
          <cell r="M18">
            <v>2279</v>
          </cell>
          <cell r="N18">
            <v>2147</v>
          </cell>
          <cell r="O18">
            <v>2161</v>
          </cell>
          <cell r="S18">
            <v>327</v>
          </cell>
          <cell r="T18">
            <v>347</v>
          </cell>
          <cell r="U18">
            <v>367</v>
          </cell>
          <cell r="V18">
            <v>393</v>
          </cell>
          <cell r="W18">
            <v>422</v>
          </cell>
          <cell r="AA18">
            <v>223.5</v>
          </cell>
          <cell r="AB18">
            <v>274.71000000000004</v>
          </cell>
          <cell r="AC18">
            <v>323.45999999999998</v>
          </cell>
          <cell r="AD18">
            <v>456.41</v>
          </cell>
          <cell r="AE18">
            <v>584.74</v>
          </cell>
          <cell r="AI18">
            <v>6375</v>
          </cell>
          <cell r="AJ18">
            <v>6726</v>
          </cell>
          <cell r="AK18">
            <v>7167</v>
          </cell>
          <cell r="AL18">
            <v>7707</v>
          </cell>
          <cell r="AM18">
            <v>8291</v>
          </cell>
          <cell r="AT18">
            <v>5485</v>
          </cell>
          <cell r="AU18">
            <v>2769</v>
          </cell>
        </row>
        <row r="19">
          <cell r="B19">
            <v>51645.65</v>
          </cell>
          <cell r="C19">
            <v>52554.14</v>
          </cell>
          <cell r="D19">
            <v>55936.19</v>
          </cell>
          <cell r="E19">
            <v>55862.73</v>
          </cell>
          <cell r="F19">
            <v>55890.97</v>
          </cell>
          <cell r="G19">
            <v>59602.73</v>
          </cell>
          <cell r="H19">
            <v>63102.32</v>
          </cell>
          <cell r="K19">
            <v>6198</v>
          </cell>
          <cell r="L19">
            <v>7045</v>
          </cell>
          <cell r="M19">
            <v>6692</v>
          </cell>
          <cell r="N19">
            <v>6543</v>
          </cell>
          <cell r="O19">
            <v>6212</v>
          </cell>
          <cell r="S19">
            <v>129</v>
          </cell>
          <cell r="T19">
            <v>122</v>
          </cell>
          <cell r="U19">
            <v>116</v>
          </cell>
          <cell r="V19">
            <v>122</v>
          </cell>
          <cell r="W19">
            <v>135</v>
          </cell>
          <cell r="AA19">
            <v>141.19999999999999</v>
          </cell>
          <cell r="AB19">
            <v>140.02000000000001</v>
          </cell>
          <cell r="AC19">
            <v>142.83999999999997</v>
          </cell>
          <cell r="AD19">
            <v>196.09</v>
          </cell>
          <cell r="AE19">
            <v>261.47000000000003</v>
          </cell>
          <cell r="AI19">
            <v>7336</v>
          </cell>
          <cell r="AJ19">
            <v>7149</v>
          </cell>
          <cell r="AK19">
            <v>7805</v>
          </cell>
          <cell r="AL19">
            <v>7927</v>
          </cell>
          <cell r="AM19">
            <v>7814</v>
          </cell>
          <cell r="AT19">
            <v>5852</v>
          </cell>
          <cell r="AU19">
            <v>4170</v>
          </cell>
        </row>
        <row r="20">
          <cell r="B20">
            <v>12427.1</v>
          </cell>
          <cell r="C20">
            <v>14868.86</v>
          </cell>
          <cell r="D20">
            <v>17802.29</v>
          </cell>
          <cell r="E20">
            <v>20899.93</v>
          </cell>
          <cell r="F20">
            <v>24138.9</v>
          </cell>
          <cell r="G20">
            <v>28013.4</v>
          </cell>
          <cell r="H20">
            <v>33606.81</v>
          </cell>
          <cell r="K20">
            <v>4619</v>
          </cell>
          <cell r="L20">
            <v>4187</v>
          </cell>
          <cell r="M20">
            <v>4972</v>
          </cell>
          <cell r="N20">
            <v>4550</v>
          </cell>
          <cell r="O20">
            <v>3242</v>
          </cell>
          <cell r="S20">
            <v>1</v>
          </cell>
          <cell r="T20">
            <v>3</v>
          </cell>
          <cell r="U20">
            <v>8</v>
          </cell>
          <cell r="V20">
            <v>17</v>
          </cell>
          <cell r="W20">
            <v>28</v>
          </cell>
          <cell r="AA20">
            <v>40.630000000000003</v>
          </cell>
          <cell r="AB20">
            <v>63.35</v>
          </cell>
          <cell r="AC20">
            <v>99.649999999999991</v>
          </cell>
          <cell r="AD20">
            <v>108.47</v>
          </cell>
          <cell r="AE20">
            <v>133.73000000000002</v>
          </cell>
          <cell r="AT20">
            <v>3431</v>
          </cell>
          <cell r="AU20">
            <v>2123</v>
          </cell>
        </row>
        <row r="21">
          <cell r="B21">
            <v>1220.1600000000001</v>
          </cell>
          <cell r="C21">
            <v>2966.96</v>
          </cell>
          <cell r="D21">
            <v>4172.0600000000004</v>
          </cell>
          <cell r="E21">
            <v>5206.2700000000004</v>
          </cell>
          <cell r="F21">
            <v>6400.77</v>
          </cell>
          <cell r="G21">
            <v>7853.17</v>
          </cell>
          <cell r="H21">
            <v>9804.48</v>
          </cell>
          <cell r="K21">
            <v>9126</v>
          </cell>
          <cell r="L21">
            <v>8341</v>
          </cell>
          <cell r="M21">
            <v>9492</v>
          </cell>
          <cell r="N21">
            <v>9142</v>
          </cell>
          <cell r="O21">
            <v>9302</v>
          </cell>
          <cell r="S21">
            <v>564</v>
          </cell>
          <cell r="T21">
            <v>2324</v>
          </cell>
          <cell r="U21">
            <v>5768</v>
          </cell>
          <cell r="V21">
            <v>14645</v>
          </cell>
          <cell r="W21">
            <v>21539</v>
          </cell>
          <cell r="AA21">
            <v>140</v>
          </cell>
          <cell r="AB21">
            <v>152.38999999999999</v>
          </cell>
          <cell r="AC21">
            <v>199.71</v>
          </cell>
          <cell r="AD21">
            <v>222.51</v>
          </cell>
          <cell r="AE21">
            <v>226.76</v>
          </cell>
        </row>
        <row r="22">
          <cell r="B22">
            <v>471816.05</v>
          </cell>
          <cell r="C22">
            <v>502419.81000000011</v>
          </cell>
          <cell r="D22">
            <v>527122.03</v>
          </cell>
          <cell r="E22">
            <v>551529.6599999998</v>
          </cell>
          <cell r="F22">
            <v>580367.44000000018</v>
          </cell>
          <cell r="G22">
            <v>623894.9700000002</v>
          </cell>
          <cell r="H22">
            <v>679781.19000000018</v>
          </cell>
          <cell r="K22">
            <v>40094</v>
          </cell>
          <cell r="L22">
            <v>42144</v>
          </cell>
          <cell r="M22">
            <v>50760</v>
          </cell>
          <cell r="N22">
            <v>52569</v>
          </cell>
          <cell r="O22">
            <v>51312</v>
          </cell>
          <cell r="S22">
            <v>2611</v>
          </cell>
          <cell r="T22">
            <v>826</v>
          </cell>
          <cell r="U22">
            <v>848</v>
          </cell>
          <cell r="V22">
            <v>859</v>
          </cell>
          <cell r="W22">
            <v>918</v>
          </cell>
          <cell r="AA22">
            <v>3662.760000000007</v>
          </cell>
          <cell r="AB22">
            <v>4043.33</v>
          </cell>
          <cell r="AC22">
            <v>4681.24</v>
          </cell>
          <cell r="AD22">
            <v>4960.6700000000019</v>
          </cell>
          <cell r="AE22">
            <v>5605.380000000001</v>
          </cell>
          <cell r="AI22">
            <v>42094</v>
          </cell>
          <cell r="AJ22">
            <v>44355</v>
          </cell>
          <cell r="AK22">
            <v>47210</v>
          </cell>
          <cell r="AL22">
            <v>49916</v>
          </cell>
          <cell r="AM22">
            <v>51204</v>
          </cell>
          <cell r="AT22">
            <v>19318</v>
          </cell>
          <cell r="AU22">
            <v>10481</v>
          </cell>
          <cell r="BJ22">
            <v>1595</v>
          </cell>
          <cell r="BK22">
            <v>1812</v>
          </cell>
        </row>
        <row r="23">
          <cell r="W23">
            <v>778517</v>
          </cell>
          <cell r="AE23">
            <v>219587.48</v>
          </cell>
          <cell r="AL23">
            <v>896914</v>
          </cell>
          <cell r="AM23">
            <v>873364</v>
          </cell>
          <cell r="AT23">
            <v>762111</v>
          </cell>
          <cell r="AU23">
            <v>696334</v>
          </cell>
          <cell r="BJ23">
            <v>83796</v>
          </cell>
          <cell r="BK23">
            <v>82209</v>
          </cell>
        </row>
      </sheetData>
      <sheetData sheetId="3">
        <row r="3">
          <cell r="V3">
            <v>41730</v>
          </cell>
        </row>
        <row r="4">
          <cell r="B4" t="str">
            <v>NA</v>
          </cell>
          <cell r="C4" t="str">
            <v>NA</v>
          </cell>
          <cell r="D4" t="str">
            <v>NA</v>
          </cell>
          <cell r="E4" t="str">
            <v>NA</v>
          </cell>
          <cell r="F4" t="str">
            <v>NA</v>
          </cell>
          <cell r="G4" t="str">
            <v>NA</v>
          </cell>
          <cell r="H4" t="str">
            <v>NA</v>
          </cell>
          <cell r="K4">
            <v>272</v>
          </cell>
          <cell r="L4">
            <v>378</v>
          </cell>
          <cell r="M4">
            <v>365</v>
          </cell>
          <cell r="N4">
            <v>399</v>
          </cell>
          <cell r="O4">
            <v>337</v>
          </cell>
          <cell r="AA4" t="str">
            <v>NA</v>
          </cell>
          <cell r="AB4" t="str">
            <v>NA</v>
          </cell>
          <cell r="AC4" t="str">
            <v>NA</v>
          </cell>
          <cell r="AD4" t="str">
            <v>NA</v>
          </cell>
          <cell r="AE4" t="str">
            <v>NA</v>
          </cell>
          <cell r="AI4" t="str">
            <v>NA</v>
          </cell>
          <cell r="AJ4" t="str">
            <v>NA</v>
          </cell>
          <cell r="AK4" t="str">
            <v>NA</v>
          </cell>
          <cell r="AL4" t="str">
            <v>NA</v>
          </cell>
          <cell r="AM4" t="str">
            <v>NA</v>
          </cell>
          <cell r="AT4" t="str">
            <v>NA</v>
          </cell>
          <cell r="AU4" t="str">
            <v>NA</v>
          </cell>
        </row>
        <row r="5">
          <cell r="B5" t="str">
            <v>NA</v>
          </cell>
          <cell r="C5" t="str">
            <v>NA</v>
          </cell>
          <cell r="D5" t="str">
            <v>NA</v>
          </cell>
          <cell r="E5" t="str">
            <v>NA</v>
          </cell>
          <cell r="F5" t="str">
            <v>NA</v>
          </cell>
          <cell r="G5" t="str">
            <v>NA</v>
          </cell>
          <cell r="H5" t="str">
            <v>NA</v>
          </cell>
          <cell r="K5">
            <v>16940</v>
          </cell>
          <cell r="L5">
            <v>22824</v>
          </cell>
          <cell r="M5">
            <v>21334</v>
          </cell>
          <cell r="N5">
            <v>24052</v>
          </cell>
          <cell r="O5">
            <v>30428</v>
          </cell>
          <cell r="AA5" t="str">
            <v>NA</v>
          </cell>
          <cell r="AB5" t="str">
            <v>NA</v>
          </cell>
          <cell r="AC5" t="str">
            <v>NA</v>
          </cell>
          <cell r="AD5" t="str">
            <v>NA</v>
          </cell>
          <cell r="AE5" t="str">
            <v>NA</v>
          </cell>
          <cell r="AT5" t="str">
            <v>NA</v>
          </cell>
          <cell r="AU5" t="str">
            <v>NA</v>
          </cell>
        </row>
        <row r="6">
          <cell r="H6" t="str">
            <v>NA</v>
          </cell>
          <cell r="K6">
            <v>700</v>
          </cell>
          <cell r="L6">
            <v>886</v>
          </cell>
          <cell r="M6">
            <v>811</v>
          </cell>
          <cell r="N6">
            <v>820</v>
          </cell>
          <cell r="O6">
            <v>1144</v>
          </cell>
          <cell r="AA6">
            <v>561.61</v>
          </cell>
          <cell r="AB6">
            <v>367.82</v>
          </cell>
          <cell r="AC6">
            <v>184.78</v>
          </cell>
          <cell r="AD6">
            <v>168.71</v>
          </cell>
          <cell r="AE6">
            <v>165.46</v>
          </cell>
          <cell r="AT6" t="str">
            <v>NA</v>
          </cell>
          <cell r="AU6" t="str">
            <v>NA</v>
          </cell>
        </row>
        <row r="7">
          <cell r="B7">
            <v>2042.19</v>
          </cell>
          <cell r="C7">
            <v>3990.68</v>
          </cell>
          <cell r="D7">
            <v>5907.0999999999995</v>
          </cell>
          <cell r="E7">
            <v>8864.5300000000007</v>
          </cell>
          <cell r="F7">
            <v>12363.94</v>
          </cell>
          <cell r="G7">
            <v>15376.07</v>
          </cell>
          <cell r="H7">
            <v>19177.230000000003</v>
          </cell>
          <cell r="K7">
            <v>7595</v>
          </cell>
          <cell r="L7">
            <v>9981</v>
          </cell>
          <cell r="M7">
            <v>9333</v>
          </cell>
          <cell r="N7">
            <v>9180</v>
          </cell>
          <cell r="O7">
            <v>11059</v>
          </cell>
          <cell r="S7" t="str">
            <v>NA</v>
          </cell>
          <cell r="T7" t="str">
            <v>NA</v>
          </cell>
          <cell r="U7" t="str">
            <v>NA</v>
          </cell>
          <cell r="V7" t="str">
            <v>NA</v>
          </cell>
          <cell r="W7" t="str">
            <v>NA</v>
          </cell>
          <cell r="AA7" t="str">
            <v>NA</v>
          </cell>
          <cell r="AB7" t="str">
            <v>NA</v>
          </cell>
          <cell r="AC7" t="str">
            <v>NA</v>
          </cell>
          <cell r="AD7" t="str">
            <v>NA</v>
          </cell>
          <cell r="AE7" t="str">
            <v>NA</v>
          </cell>
          <cell r="AI7" t="str">
            <v>NA</v>
          </cell>
          <cell r="AJ7" t="str">
            <v>NA</v>
          </cell>
          <cell r="AK7" t="str">
            <v>NA</v>
          </cell>
          <cell r="AL7" t="str">
            <v>NA</v>
          </cell>
          <cell r="AM7" t="str">
            <v>NA</v>
          </cell>
          <cell r="AT7" t="str">
            <v>NA</v>
          </cell>
          <cell r="AU7" t="str">
            <v>NA</v>
          </cell>
        </row>
        <row r="8">
          <cell r="B8">
            <v>28184.45</v>
          </cell>
          <cell r="C8">
            <v>21680.29</v>
          </cell>
          <cell r="D8">
            <v>25154.639999999999</v>
          </cell>
          <cell r="E8">
            <v>71699.77</v>
          </cell>
          <cell r="F8">
            <v>125981.11999999998</v>
          </cell>
          <cell r="G8">
            <v>195418.3</v>
          </cell>
          <cell r="H8">
            <v>284617.03000000003</v>
          </cell>
          <cell r="S8">
            <v>200648</v>
          </cell>
          <cell r="T8">
            <v>191056</v>
          </cell>
          <cell r="U8">
            <v>176752</v>
          </cell>
          <cell r="V8">
            <v>160336</v>
          </cell>
          <cell r="W8">
            <v>142996</v>
          </cell>
          <cell r="AA8" t="str">
            <v>NA</v>
          </cell>
          <cell r="AB8" t="str">
            <v>NA</v>
          </cell>
          <cell r="AC8" t="str">
            <v>NA</v>
          </cell>
          <cell r="AD8" t="str">
            <v>NA</v>
          </cell>
          <cell r="AE8" t="str">
            <v>NA</v>
          </cell>
          <cell r="AI8" t="str">
            <v>NA</v>
          </cell>
          <cell r="AJ8" t="str">
            <v>NA</v>
          </cell>
          <cell r="AK8" t="str">
            <v>NA</v>
          </cell>
          <cell r="AL8" t="str">
            <v>NA</v>
          </cell>
          <cell r="AM8" t="str">
            <v>NA</v>
          </cell>
          <cell r="AT8" t="str">
            <v>NA</v>
          </cell>
          <cell r="AU8" t="str">
            <v>NA</v>
          </cell>
          <cell r="BB8">
            <v>2565844</v>
          </cell>
          <cell r="BC8">
            <v>2497865</v>
          </cell>
          <cell r="BS8">
            <v>63072.903225806454</v>
          </cell>
        </row>
        <row r="9">
          <cell r="B9">
            <v>200630.36</v>
          </cell>
          <cell r="C9">
            <v>237170.86000000002</v>
          </cell>
          <cell r="D9">
            <v>272414.18999999994</v>
          </cell>
          <cell r="E9">
            <v>301756.95999999996</v>
          </cell>
          <cell r="F9">
            <v>311310.93999999994</v>
          </cell>
          <cell r="G9">
            <v>334189.37</v>
          </cell>
          <cell r="H9">
            <v>348705.94999999995</v>
          </cell>
          <cell r="K9">
            <v>306939</v>
          </cell>
          <cell r="L9">
            <v>324854</v>
          </cell>
          <cell r="M9">
            <v>347368</v>
          </cell>
          <cell r="N9">
            <v>358822</v>
          </cell>
          <cell r="O9">
            <v>372511</v>
          </cell>
          <cell r="S9" t="str">
            <v>NA</v>
          </cell>
          <cell r="T9" t="str">
            <v>NA</v>
          </cell>
          <cell r="U9" t="str">
            <v>NA</v>
          </cell>
          <cell r="V9" t="str">
            <v>NA</v>
          </cell>
          <cell r="W9" t="str">
            <v>NA</v>
          </cell>
          <cell r="AA9" t="str">
            <v>NA</v>
          </cell>
          <cell r="AB9" t="str">
            <v>NA</v>
          </cell>
          <cell r="AC9" t="str">
            <v>NA</v>
          </cell>
          <cell r="AD9" t="str">
            <v>NA</v>
          </cell>
          <cell r="AE9" t="str">
            <v>NA</v>
          </cell>
          <cell r="AI9" t="str">
            <v>NA</v>
          </cell>
          <cell r="AJ9" t="str">
            <v>NA</v>
          </cell>
          <cell r="AK9" t="str">
            <v>NA</v>
          </cell>
          <cell r="AL9" t="str">
            <v>NA</v>
          </cell>
          <cell r="AM9" t="str">
            <v>NA</v>
          </cell>
          <cell r="AT9" t="str">
            <v>NA</v>
          </cell>
          <cell r="AU9" t="str">
            <v>NA</v>
          </cell>
        </row>
        <row r="10">
          <cell r="B10">
            <v>89889.260000000009</v>
          </cell>
          <cell r="C10">
            <v>97600.75</v>
          </cell>
          <cell r="D10">
            <v>103726.73999999999</v>
          </cell>
          <cell r="E10">
            <v>109240.48</v>
          </cell>
          <cell r="F10">
            <v>114705.84</v>
          </cell>
          <cell r="G10">
            <v>119821.23000000001</v>
          </cell>
          <cell r="H10">
            <v>123972.54000000001</v>
          </cell>
          <cell r="K10">
            <v>692</v>
          </cell>
          <cell r="L10">
            <v>927</v>
          </cell>
          <cell r="M10">
            <v>865</v>
          </cell>
          <cell r="N10">
            <v>880</v>
          </cell>
          <cell r="O10">
            <v>1115</v>
          </cell>
          <cell r="S10">
            <v>210589</v>
          </cell>
          <cell r="T10">
            <v>240236</v>
          </cell>
          <cell r="U10">
            <v>272233</v>
          </cell>
          <cell r="V10">
            <v>305671</v>
          </cell>
          <cell r="W10">
            <v>325802</v>
          </cell>
          <cell r="AA10" t="str">
            <v>NA</v>
          </cell>
          <cell r="AB10" t="str">
            <v>NA</v>
          </cell>
          <cell r="AC10" t="str">
            <v>NA</v>
          </cell>
          <cell r="AD10" t="str">
            <v>NA</v>
          </cell>
          <cell r="AE10" t="str">
            <v>NA</v>
          </cell>
          <cell r="AI10" t="str">
            <v>NA</v>
          </cell>
          <cell r="AJ10" t="str">
            <v>NA</v>
          </cell>
          <cell r="AK10" t="str">
            <v>NA</v>
          </cell>
          <cell r="AL10" t="str">
            <v>NA</v>
          </cell>
          <cell r="AM10" t="str">
            <v>NA</v>
          </cell>
          <cell r="AT10" t="str">
            <v>NA</v>
          </cell>
          <cell r="AU10" t="str">
            <v>NA</v>
          </cell>
          <cell r="BJ10" t="str">
            <v>NA</v>
          </cell>
          <cell r="BK10" t="str">
            <v>NA</v>
          </cell>
        </row>
        <row r="11">
          <cell r="B11">
            <v>59382.16</v>
          </cell>
          <cell r="C11">
            <v>62023.43</v>
          </cell>
          <cell r="D11">
            <v>60706.39</v>
          </cell>
          <cell r="E11">
            <v>60877.96</v>
          </cell>
          <cell r="F11">
            <v>62334.81</v>
          </cell>
          <cell r="G11">
            <v>63722.36</v>
          </cell>
          <cell r="H11">
            <v>64434.9</v>
          </cell>
          <cell r="K11">
            <v>830</v>
          </cell>
          <cell r="L11">
            <v>973</v>
          </cell>
          <cell r="M11">
            <v>863</v>
          </cell>
          <cell r="N11">
            <v>837</v>
          </cell>
          <cell r="O11">
            <v>1082</v>
          </cell>
          <cell r="S11">
            <v>1091</v>
          </cell>
          <cell r="T11">
            <v>1328</v>
          </cell>
          <cell r="U11" t="str">
            <v>NA</v>
          </cell>
          <cell r="V11">
            <v>1356</v>
          </cell>
          <cell r="W11">
            <v>1795</v>
          </cell>
          <cell r="AA11" t="str">
            <v>NA</v>
          </cell>
          <cell r="AB11" t="str">
            <v>NA</v>
          </cell>
          <cell r="AC11" t="str">
            <v>NA</v>
          </cell>
          <cell r="AD11" t="str">
            <v>NA</v>
          </cell>
          <cell r="AE11" t="str">
            <v>NA</v>
          </cell>
          <cell r="AI11" t="str">
            <v>NA</v>
          </cell>
          <cell r="AJ11" t="str">
            <v>NA</v>
          </cell>
          <cell r="AK11" t="str">
            <v>NA</v>
          </cell>
          <cell r="AL11" t="str">
            <v>NA</v>
          </cell>
          <cell r="AM11" t="str">
            <v>NA</v>
          </cell>
          <cell r="AT11" t="str">
            <v>NA</v>
          </cell>
          <cell r="AU11" t="str">
            <v>NA</v>
          </cell>
        </row>
        <row r="12">
          <cell r="B12" t="str">
            <v>NA</v>
          </cell>
          <cell r="C12" t="str">
            <v>NA</v>
          </cell>
          <cell r="D12" t="str">
            <v>NA</v>
          </cell>
          <cell r="E12" t="str">
            <v>NA</v>
          </cell>
          <cell r="F12" t="str">
            <v>NA</v>
          </cell>
          <cell r="G12" t="str">
            <v>NA</v>
          </cell>
          <cell r="H12" t="str">
            <v>NA</v>
          </cell>
          <cell r="K12">
            <v>24</v>
          </cell>
          <cell r="L12">
            <v>32</v>
          </cell>
          <cell r="M12">
            <v>31</v>
          </cell>
          <cell r="N12">
            <v>39</v>
          </cell>
          <cell r="O12">
            <v>42</v>
          </cell>
          <cell r="S12" t="str">
            <v>NA</v>
          </cell>
          <cell r="T12" t="str">
            <v>NA</v>
          </cell>
          <cell r="U12" t="str">
            <v>NA</v>
          </cell>
          <cell r="V12" t="str">
            <v>NA</v>
          </cell>
          <cell r="W12" t="str">
            <v>NA</v>
          </cell>
          <cell r="AA12" t="str">
            <v>NA</v>
          </cell>
          <cell r="AB12" t="str">
            <v>NA</v>
          </cell>
          <cell r="AC12" t="str">
            <v>NA</v>
          </cell>
          <cell r="AD12" t="str">
            <v>NA</v>
          </cell>
          <cell r="AE12" t="str">
            <v>NA</v>
          </cell>
          <cell r="AI12" t="str">
            <v>NA</v>
          </cell>
          <cell r="AJ12" t="str">
            <v>NA</v>
          </cell>
          <cell r="AK12" t="str">
            <v>NA</v>
          </cell>
          <cell r="AL12" t="str">
            <v>NA</v>
          </cell>
          <cell r="AM12" t="str">
            <v>NA</v>
          </cell>
          <cell r="AT12" t="str">
            <v>NA</v>
          </cell>
          <cell r="AU12" t="str">
            <v>NA</v>
          </cell>
        </row>
        <row r="13">
          <cell r="B13">
            <v>793.42</v>
          </cell>
          <cell r="C13">
            <v>690.54</v>
          </cell>
          <cell r="D13">
            <v>618.84</v>
          </cell>
          <cell r="E13">
            <v>627.34</v>
          </cell>
          <cell r="F13">
            <v>672.04</v>
          </cell>
          <cell r="G13">
            <v>392.26</v>
          </cell>
          <cell r="H13">
            <v>213.13</v>
          </cell>
          <cell r="K13">
            <v>1172124</v>
          </cell>
          <cell r="L13">
            <v>1190119</v>
          </cell>
          <cell r="M13">
            <v>1212789</v>
          </cell>
          <cell r="N13">
            <v>1202099</v>
          </cell>
          <cell r="O13">
            <v>1236068</v>
          </cell>
          <cell r="S13">
            <v>61506</v>
          </cell>
          <cell r="T13">
            <v>107467</v>
          </cell>
          <cell r="U13">
            <v>143884</v>
          </cell>
          <cell r="V13">
            <v>170672</v>
          </cell>
          <cell r="W13">
            <v>183190</v>
          </cell>
          <cell r="AA13" t="str">
            <v>NA</v>
          </cell>
          <cell r="AB13" t="str">
            <v>NA</v>
          </cell>
          <cell r="AC13" t="str">
            <v>NA</v>
          </cell>
          <cell r="AD13" t="str">
            <v>NA</v>
          </cell>
          <cell r="AE13" t="str">
            <v>NA</v>
          </cell>
          <cell r="AI13" t="str">
            <v>NA</v>
          </cell>
          <cell r="AJ13" t="str">
            <v>NA</v>
          </cell>
          <cell r="AK13" t="str">
            <v>NA</v>
          </cell>
          <cell r="AL13" t="str">
            <v>NA</v>
          </cell>
          <cell r="AM13" t="str">
            <v>NA</v>
          </cell>
          <cell r="AT13" t="str">
            <v>NA</v>
          </cell>
          <cell r="AU13" t="str">
            <v>NA</v>
          </cell>
        </row>
        <row r="14">
          <cell r="B14">
            <v>99551.540000000008</v>
          </cell>
          <cell r="C14">
            <v>118808.86000000002</v>
          </cell>
          <cell r="D14">
            <v>130822.48999999999</v>
          </cell>
          <cell r="E14">
            <v>142090.43000000002</v>
          </cell>
          <cell r="F14">
            <v>154080.51999999999</v>
          </cell>
          <cell r="G14">
            <v>163807.29999999999</v>
          </cell>
          <cell r="H14">
            <v>174097.02</v>
          </cell>
          <cell r="K14">
            <v>33</v>
          </cell>
          <cell r="L14">
            <v>50</v>
          </cell>
          <cell r="M14">
            <v>44</v>
          </cell>
          <cell r="N14">
            <v>45</v>
          </cell>
          <cell r="O14">
            <v>73</v>
          </cell>
          <cell r="S14" t="str">
            <v>NA</v>
          </cell>
          <cell r="T14" t="str">
            <v>NA</v>
          </cell>
          <cell r="U14" t="str">
            <v>NA</v>
          </cell>
          <cell r="V14" t="str">
            <v>NA</v>
          </cell>
          <cell r="W14" t="str">
            <v>NA</v>
          </cell>
          <cell r="AA14" t="str">
            <v>NA</v>
          </cell>
          <cell r="AB14" t="str">
            <v>NA</v>
          </cell>
          <cell r="AC14" t="str">
            <v>NA</v>
          </cell>
          <cell r="AD14" t="str">
            <v>NA</v>
          </cell>
          <cell r="AE14" t="str">
            <v>NA</v>
          </cell>
          <cell r="AK14" t="str">
            <v>NA</v>
          </cell>
          <cell r="AL14" t="str">
            <v>NA</v>
          </cell>
          <cell r="AM14" t="str">
            <v>NA</v>
          </cell>
          <cell r="AT14" t="str">
            <v>NA</v>
          </cell>
          <cell r="AU14" t="str">
            <v>NA</v>
          </cell>
          <cell r="BJ14">
            <v>3340</v>
          </cell>
          <cell r="BK14">
            <v>2997</v>
          </cell>
        </row>
        <row r="15">
          <cell r="B15">
            <v>96152.81</v>
          </cell>
          <cell r="C15">
            <v>93727.040000000008</v>
          </cell>
          <cell r="D15">
            <v>91740.25</v>
          </cell>
          <cell r="E15">
            <v>90168.09</v>
          </cell>
          <cell r="F15">
            <v>89073.540000000008</v>
          </cell>
          <cell r="G15">
            <v>88196.94</v>
          </cell>
          <cell r="H15">
            <v>87226.64</v>
          </cell>
          <cell r="K15">
            <v>18</v>
          </cell>
          <cell r="L15">
            <v>19</v>
          </cell>
          <cell r="M15">
            <v>19</v>
          </cell>
          <cell r="N15">
            <v>19</v>
          </cell>
          <cell r="O15">
            <v>26</v>
          </cell>
          <cell r="S15" t="str">
            <v>NA</v>
          </cell>
          <cell r="T15" t="str">
            <v>NA</v>
          </cell>
          <cell r="U15" t="str">
            <v>NA</v>
          </cell>
          <cell r="V15" t="str">
            <v>NA</v>
          </cell>
          <cell r="W15" t="str">
            <v>NA</v>
          </cell>
          <cell r="AA15" t="str">
            <v>NA</v>
          </cell>
          <cell r="AB15" t="str">
            <v>NA</v>
          </cell>
          <cell r="AC15" t="str">
            <v>NA</v>
          </cell>
          <cell r="AD15" t="str">
            <v>NA</v>
          </cell>
          <cell r="AE15" t="str">
            <v>NA</v>
          </cell>
          <cell r="AK15" t="str">
            <v>NA</v>
          </cell>
          <cell r="AL15" t="str">
            <v>NA</v>
          </cell>
          <cell r="AM15" t="str">
            <v>NA</v>
          </cell>
          <cell r="AT15" t="str">
            <v>NA</v>
          </cell>
          <cell r="AU15" t="str">
            <v>NA</v>
          </cell>
          <cell r="BJ15">
            <v>186745</v>
          </cell>
          <cell r="BK15">
            <v>186947</v>
          </cell>
        </row>
        <row r="16">
          <cell r="B16">
            <v>101979.87</v>
          </cell>
          <cell r="C16">
            <v>103653.68</v>
          </cell>
          <cell r="D16">
            <v>104452.25</v>
          </cell>
          <cell r="E16">
            <v>105400.06</v>
          </cell>
          <cell r="F16">
            <v>106141.84</v>
          </cell>
          <cell r="G16">
            <v>106033.62999999999</v>
          </cell>
          <cell r="H16">
            <v>106579.12</v>
          </cell>
          <cell r="K16">
            <v>7296</v>
          </cell>
          <cell r="L16">
            <v>5022</v>
          </cell>
          <cell r="M16">
            <v>6246</v>
          </cell>
          <cell r="N16">
            <v>6838</v>
          </cell>
          <cell r="O16">
            <v>7596</v>
          </cell>
          <cell r="S16" t="str">
            <v>NA</v>
          </cell>
          <cell r="T16" t="str">
            <v>NA</v>
          </cell>
          <cell r="U16" t="str">
            <v>NA</v>
          </cell>
          <cell r="V16" t="str">
            <v>NA</v>
          </cell>
          <cell r="W16" t="str">
            <v>NA</v>
          </cell>
          <cell r="AA16" t="str">
            <v>NA</v>
          </cell>
          <cell r="AB16" t="str">
            <v>NA</v>
          </cell>
          <cell r="AC16" t="str">
            <v>NA</v>
          </cell>
          <cell r="AD16" t="str">
            <v>NA</v>
          </cell>
          <cell r="AE16" t="str">
            <v>NA</v>
          </cell>
          <cell r="AM16" t="str">
            <v>NA</v>
          </cell>
          <cell r="AT16" t="str">
            <v>NA</v>
          </cell>
          <cell r="AU16" t="str">
            <v>NA</v>
          </cell>
          <cell r="BJ16">
            <v>113544</v>
          </cell>
          <cell r="BK16">
            <v>114153</v>
          </cell>
        </row>
        <row r="17">
          <cell r="B17">
            <v>376762.01000000007</v>
          </cell>
          <cell r="C17">
            <v>385309.85000000003</v>
          </cell>
          <cell r="D17">
            <v>392381.34</v>
          </cell>
          <cell r="E17">
            <v>401082.19</v>
          </cell>
          <cell r="F17">
            <v>408735.55999999994</v>
          </cell>
          <cell r="G17">
            <v>413757.16</v>
          </cell>
          <cell r="H17">
            <v>421528.34</v>
          </cell>
          <cell r="K17">
            <v>88407</v>
          </cell>
          <cell r="L17">
            <v>92900</v>
          </cell>
          <cell r="M17">
            <v>98365</v>
          </cell>
          <cell r="N17">
            <v>104045</v>
          </cell>
          <cell r="O17">
            <v>104868</v>
          </cell>
          <cell r="S17">
            <v>7</v>
          </cell>
          <cell r="T17">
            <v>2</v>
          </cell>
          <cell r="U17" t="str">
            <v>NA</v>
          </cell>
          <cell r="V17" t="str">
            <v>NA</v>
          </cell>
          <cell r="W17" t="str">
            <v>NA</v>
          </cell>
          <cell r="AA17" t="str">
            <v>NA</v>
          </cell>
          <cell r="AB17" t="str">
            <v>NA</v>
          </cell>
          <cell r="AC17" t="str">
            <v>NA</v>
          </cell>
          <cell r="AD17" t="str">
            <v>NA</v>
          </cell>
          <cell r="AE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L17" t="str">
            <v>NA</v>
          </cell>
          <cell r="AM17" t="str">
            <v>NA</v>
          </cell>
          <cell r="AT17" t="str">
            <v>NA</v>
          </cell>
          <cell r="AU17" t="str">
            <v>NA</v>
          </cell>
        </row>
        <row r="18">
          <cell r="B18">
            <v>34386.480000000003</v>
          </cell>
          <cell r="C18">
            <v>35498.6</v>
          </cell>
          <cell r="D18">
            <v>35289.61</v>
          </cell>
          <cell r="E18">
            <v>35310.870000000003</v>
          </cell>
          <cell r="F18">
            <v>35499.389999999992</v>
          </cell>
          <cell r="G18">
            <v>35384.229999999996</v>
          </cell>
          <cell r="H18">
            <v>35006.32</v>
          </cell>
          <cell r="K18">
            <v>665</v>
          </cell>
          <cell r="L18">
            <v>939</v>
          </cell>
          <cell r="M18">
            <v>1205</v>
          </cell>
          <cell r="N18">
            <v>1589</v>
          </cell>
          <cell r="O18">
            <v>2007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AA18" t="str">
            <v>NA</v>
          </cell>
          <cell r="AB18" t="str">
            <v>NA</v>
          </cell>
          <cell r="AC18" t="str">
            <v>NA</v>
          </cell>
          <cell r="AD18" t="str">
            <v>NA</v>
          </cell>
          <cell r="AE18" t="str">
            <v>NA</v>
          </cell>
          <cell r="AI18" t="str">
            <v>NA</v>
          </cell>
          <cell r="AJ18" t="str">
            <v>NA</v>
          </cell>
          <cell r="AK18" t="str">
            <v>NA</v>
          </cell>
          <cell r="AL18" t="str">
            <v>NA</v>
          </cell>
          <cell r="AM18" t="str">
            <v>NA</v>
          </cell>
          <cell r="AT18" t="str">
            <v>NA</v>
          </cell>
          <cell r="AU18" t="str">
            <v>NA</v>
          </cell>
        </row>
        <row r="19">
          <cell r="B19" t="str">
            <v>NA</v>
          </cell>
          <cell r="C19" t="str">
            <v>NA</v>
          </cell>
          <cell r="D19">
            <v>10.32</v>
          </cell>
          <cell r="E19">
            <v>463.6</v>
          </cell>
          <cell r="F19">
            <v>3162.2200000000003</v>
          </cell>
          <cell r="G19">
            <v>5608.13</v>
          </cell>
          <cell r="H19">
            <v>5940.61</v>
          </cell>
          <cell r="K19">
            <v>982</v>
          </cell>
          <cell r="L19">
            <v>1138</v>
          </cell>
          <cell r="M19">
            <v>1006</v>
          </cell>
          <cell r="N19">
            <v>986</v>
          </cell>
          <cell r="O19">
            <v>1217</v>
          </cell>
          <cell r="S19" t="str">
            <v>NA</v>
          </cell>
          <cell r="T19" t="str">
            <v>NA</v>
          </cell>
          <cell r="U19" t="str">
            <v>NA</v>
          </cell>
          <cell r="V19" t="str">
            <v>NA</v>
          </cell>
          <cell r="W19" t="str">
            <v>NA</v>
          </cell>
          <cell r="AA19" t="str">
            <v>NA</v>
          </cell>
          <cell r="AB19" t="str">
            <v>NA</v>
          </cell>
          <cell r="AC19" t="str">
            <v>NA</v>
          </cell>
          <cell r="AD19" t="str">
            <v>NA</v>
          </cell>
          <cell r="AE19" t="str">
            <v>NA</v>
          </cell>
          <cell r="AI19" t="str">
            <v>NA</v>
          </cell>
          <cell r="AJ19" t="str">
            <v>NA</v>
          </cell>
          <cell r="AK19" t="str">
            <v>NA</v>
          </cell>
          <cell r="AL19" t="str">
            <v>NA</v>
          </cell>
          <cell r="AM19" t="str">
            <v>NA</v>
          </cell>
          <cell r="AT19" t="str">
            <v>NA</v>
          </cell>
          <cell r="AU19" t="str">
            <v>NA</v>
          </cell>
        </row>
        <row r="20">
          <cell r="B20" t="str">
            <v>NA</v>
          </cell>
          <cell r="C20" t="str">
            <v>NA</v>
          </cell>
          <cell r="D20" t="str">
            <v>NA</v>
          </cell>
          <cell r="E20" t="str">
            <v>NA</v>
          </cell>
          <cell r="F20" t="str">
            <v>NA</v>
          </cell>
          <cell r="G20" t="str">
            <v>NA</v>
          </cell>
          <cell r="H20" t="str">
            <v>NA</v>
          </cell>
          <cell r="K20">
            <v>921</v>
          </cell>
          <cell r="L20">
            <v>1227</v>
          </cell>
          <cell r="M20">
            <v>1031</v>
          </cell>
          <cell r="N20">
            <v>1110</v>
          </cell>
          <cell r="O20">
            <v>1270</v>
          </cell>
          <cell r="S20" t="str">
            <v>NA</v>
          </cell>
          <cell r="T20" t="str">
            <v>NA</v>
          </cell>
          <cell r="U20" t="str">
            <v>NA</v>
          </cell>
          <cell r="V20">
            <v>612</v>
          </cell>
          <cell r="W20">
            <v>33470</v>
          </cell>
          <cell r="AA20" t="str">
            <v>NA</v>
          </cell>
          <cell r="AB20" t="str">
            <v>NA</v>
          </cell>
          <cell r="AC20" t="str">
            <v>NA</v>
          </cell>
          <cell r="AD20" t="str">
            <v>NA</v>
          </cell>
          <cell r="AE20" t="str">
            <v>NA</v>
          </cell>
          <cell r="AT20" t="str">
            <v>NA</v>
          </cell>
          <cell r="AU20" t="str">
            <v>NA</v>
          </cell>
        </row>
        <row r="21">
          <cell r="B21" t="str">
            <v>NA</v>
          </cell>
          <cell r="C21" t="str">
            <v>NA</v>
          </cell>
          <cell r="D21" t="str">
            <v>NA</v>
          </cell>
          <cell r="E21" t="str">
            <v>NA</v>
          </cell>
          <cell r="F21" t="str">
            <v>NA</v>
          </cell>
          <cell r="G21" t="str">
            <v>NA</v>
          </cell>
          <cell r="H21" t="str">
            <v>NA</v>
          </cell>
          <cell r="K21">
            <v>210585</v>
          </cell>
          <cell r="L21">
            <v>245990</v>
          </cell>
          <cell r="M21">
            <v>287209</v>
          </cell>
          <cell r="N21">
            <v>315704</v>
          </cell>
          <cell r="O21">
            <v>350537</v>
          </cell>
          <cell r="S21" t="str">
            <v>NA</v>
          </cell>
          <cell r="T21" t="str">
            <v>NA</v>
          </cell>
          <cell r="U21" t="str">
            <v>NA</v>
          </cell>
          <cell r="V21" t="str">
            <v>NA</v>
          </cell>
          <cell r="W21" t="str">
            <v>NA</v>
          </cell>
          <cell r="AA21" t="str">
            <v>NA</v>
          </cell>
          <cell r="AB21" t="str">
            <v>NA</v>
          </cell>
          <cell r="AC21" t="str">
            <v>NA</v>
          </cell>
          <cell r="AD21" t="str">
            <v>NA</v>
          </cell>
          <cell r="AE21" t="str">
            <v>NA</v>
          </cell>
        </row>
        <row r="22">
          <cell r="B22">
            <v>84440.489999999991</v>
          </cell>
          <cell r="C22">
            <v>85379.409999999989</v>
          </cell>
          <cell r="D22">
            <v>107394.40000000001</v>
          </cell>
          <cell r="E22">
            <v>122780.66999999998</v>
          </cell>
          <cell r="F22">
            <v>137500.91</v>
          </cell>
          <cell r="G22">
            <v>152012.97</v>
          </cell>
          <cell r="H22">
            <v>174373.5</v>
          </cell>
          <cell r="K22">
            <v>1216042</v>
          </cell>
          <cell r="L22">
            <v>1185487</v>
          </cell>
          <cell r="M22">
            <v>1198220</v>
          </cell>
          <cell r="N22">
            <v>1222815</v>
          </cell>
          <cell r="O22">
            <v>1054555</v>
          </cell>
          <cell r="S22">
            <v>12897</v>
          </cell>
          <cell r="T22">
            <v>19073</v>
          </cell>
          <cell r="U22">
            <v>26182</v>
          </cell>
          <cell r="V22">
            <v>26496</v>
          </cell>
          <cell r="W22">
            <v>25865</v>
          </cell>
          <cell r="AA22" t="str">
            <v>NA</v>
          </cell>
          <cell r="AB22" t="str">
            <v>NA</v>
          </cell>
          <cell r="AC22" t="str">
            <v>NA</v>
          </cell>
          <cell r="AD22" t="str">
            <v>NA</v>
          </cell>
          <cell r="AE22" t="str">
            <v>NA</v>
          </cell>
          <cell r="AI22" t="str">
            <v>NA</v>
          </cell>
          <cell r="AJ22" t="str">
            <v>NA</v>
          </cell>
          <cell r="AK22" t="str">
            <v>NA</v>
          </cell>
          <cell r="AL22" t="str">
            <v>NA</v>
          </cell>
          <cell r="AM22" t="str">
            <v>NA</v>
          </cell>
          <cell r="AT22" t="str">
            <v>NA</v>
          </cell>
          <cell r="AU22" t="str">
            <v>NA</v>
          </cell>
          <cell r="BJ22">
            <v>21499</v>
          </cell>
          <cell r="BK22">
            <v>23330</v>
          </cell>
        </row>
        <row r="23">
          <cell r="W23">
            <v>713118</v>
          </cell>
          <cell r="AE23">
            <v>165.46</v>
          </cell>
          <cell r="AL23" t="str">
            <v>NA</v>
          </cell>
          <cell r="AM23" t="str">
            <v>NA</v>
          </cell>
          <cell r="AT23" t="str">
            <v>NA</v>
          </cell>
          <cell r="AU23" t="str">
            <v>NA</v>
          </cell>
          <cell r="BJ23">
            <v>325128</v>
          </cell>
          <cell r="BK23">
            <v>327427</v>
          </cell>
        </row>
      </sheetData>
      <sheetData sheetId="4">
        <row r="3">
          <cell r="V3">
            <v>41730</v>
          </cell>
        </row>
        <row r="4">
          <cell r="B4">
            <v>4848.3900000000003</v>
          </cell>
          <cell r="C4">
            <v>4763.54</v>
          </cell>
          <cell r="D4">
            <v>4661.1899999999996</v>
          </cell>
          <cell r="E4">
            <v>4588.13</v>
          </cell>
          <cell r="F4">
            <v>4479.58</v>
          </cell>
          <cell r="G4">
            <v>4357.7</v>
          </cell>
          <cell r="H4">
            <v>4126.74</v>
          </cell>
          <cell r="K4">
            <v>61</v>
          </cell>
          <cell r="L4">
            <v>60</v>
          </cell>
          <cell r="M4">
            <v>65</v>
          </cell>
          <cell r="N4">
            <v>54</v>
          </cell>
          <cell r="O4">
            <v>54</v>
          </cell>
          <cell r="AA4">
            <v>502.83</v>
          </cell>
          <cell r="AB4">
            <v>479.87</v>
          </cell>
          <cell r="AC4">
            <v>489.73</v>
          </cell>
          <cell r="AD4">
            <v>473.52</v>
          </cell>
          <cell r="AE4">
            <v>488.55</v>
          </cell>
          <cell r="AI4" t="str">
            <v>NA</v>
          </cell>
          <cell r="AJ4" t="str">
            <v>NA</v>
          </cell>
          <cell r="AK4" t="str">
            <v>NA</v>
          </cell>
          <cell r="AL4" t="str">
            <v>NA</v>
          </cell>
          <cell r="AM4" t="str">
            <v>NA</v>
          </cell>
          <cell r="AT4" t="str">
            <v>NA</v>
          </cell>
          <cell r="AU4" t="str">
            <v>NA</v>
          </cell>
        </row>
        <row r="5">
          <cell r="B5" t="str">
            <v>NA</v>
          </cell>
          <cell r="C5">
            <v>1</v>
          </cell>
          <cell r="D5">
            <v>1</v>
          </cell>
          <cell r="E5">
            <v>1.47</v>
          </cell>
          <cell r="F5" t="str">
            <v>NA</v>
          </cell>
          <cell r="G5">
            <v>2.73</v>
          </cell>
          <cell r="H5">
            <v>3.39</v>
          </cell>
          <cell r="K5">
            <v>124</v>
          </cell>
          <cell r="L5">
            <v>289</v>
          </cell>
          <cell r="M5">
            <v>503</v>
          </cell>
          <cell r="N5">
            <v>333</v>
          </cell>
          <cell r="O5">
            <v>313</v>
          </cell>
          <cell r="AA5">
            <v>1386.64</v>
          </cell>
          <cell r="AB5">
            <v>1461.99</v>
          </cell>
          <cell r="AC5">
            <v>1576.97</v>
          </cell>
          <cell r="AD5">
            <v>1605.27</v>
          </cell>
          <cell r="AE5">
            <v>1606.06</v>
          </cell>
          <cell r="AT5" t="str">
            <v>NA</v>
          </cell>
          <cell r="AU5" t="str">
            <v>NA</v>
          </cell>
        </row>
        <row r="6">
          <cell r="H6" t="str">
            <v>NA</v>
          </cell>
          <cell r="K6">
            <v>323</v>
          </cell>
          <cell r="L6">
            <v>337</v>
          </cell>
          <cell r="M6">
            <v>365</v>
          </cell>
          <cell r="N6">
            <v>315</v>
          </cell>
          <cell r="O6">
            <v>330</v>
          </cell>
          <cell r="AA6">
            <v>4819.5</v>
          </cell>
          <cell r="AB6">
            <v>4931.71</v>
          </cell>
          <cell r="AC6">
            <v>5193.8900000000003</v>
          </cell>
          <cell r="AD6">
            <v>5263.86</v>
          </cell>
          <cell r="AE6">
            <v>5291.84</v>
          </cell>
          <cell r="AT6" t="str">
            <v>NA</v>
          </cell>
          <cell r="AU6" t="str">
            <v>NA</v>
          </cell>
        </row>
        <row r="7">
          <cell r="B7">
            <v>1296.52</v>
          </cell>
          <cell r="C7">
            <v>1561.68</v>
          </cell>
          <cell r="D7">
            <v>1641.45</v>
          </cell>
          <cell r="E7">
            <v>1713.73</v>
          </cell>
          <cell r="F7">
            <v>1902.19</v>
          </cell>
          <cell r="G7">
            <v>2122.13</v>
          </cell>
          <cell r="H7">
            <v>2337.94</v>
          </cell>
          <cell r="K7">
            <v>259</v>
          </cell>
          <cell r="L7">
            <v>258</v>
          </cell>
          <cell r="M7">
            <v>246</v>
          </cell>
          <cell r="N7">
            <v>212</v>
          </cell>
          <cell r="O7">
            <v>201</v>
          </cell>
          <cell r="S7" t="str">
            <v>NA</v>
          </cell>
          <cell r="T7" t="str">
            <v>NA</v>
          </cell>
          <cell r="U7" t="str">
            <v>NA</v>
          </cell>
          <cell r="V7" t="str">
            <v>NA</v>
          </cell>
          <cell r="W7" t="str">
            <v>NA</v>
          </cell>
          <cell r="AA7">
            <v>396.37</v>
          </cell>
          <cell r="AB7">
            <v>417.1</v>
          </cell>
          <cell r="AC7">
            <v>328.59</v>
          </cell>
          <cell r="AD7">
            <v>257.92</v>
          </cell>
          <cell r="AE7">
            <v>251.24</v>
          </cell>
          <cell r="AI7" t="str">
            <v>NA</v>
          </cell>
          <cell r="AJ7" t="str">
            <v>NA</v>
          </cell>
          <cell r="AK7" t="str">
            <v>NA</v>
          </cell>
          <cell r="AL7" t="str">
            <v>NA</v>
          </cell>
          <cell r="AM7" t="str">
            <v>NA</v>
          </cell>
          <cell r="AT7" t="str">
            <v>NA</v>
          </cell>
          <cell r="AU7" t="str">
            <v>NA</v>
          </cell>
        </row>
        <row r="8">
          <cell r="B8">
            <v>63005.16</v>
          </cell>
          <cell r="C8">
            <v>61714.36</v>
          </cell>
          <cell r="D8">
            <v>59420.9</v>
          </cell>
          <cell r="E8">
            <v>56842.3</v>
          </cell>
          <cell r="F8">
            <v>54498.35</v>
          </cell>
          <cell r="G8">
            <v>51728.17</v>
          </cell>
          <cell r="H8">
            <v>48805.16</v>
          </cell>
          <cell r="S8">
            <v>23303</v>
          </cell>
          <cell r="T8">
            <v>21348</v>
          </cell>
          <cell r="U8">
            <v>22867</v>
          </cell>
          <cell r="V8">
            <v>22832</v>
          </cell>
          <cell r="W8">
            <v>21963</v>
          </cell>
          <cell r="AA8">
            <v>9664.7800000000007</v>
          </cell>
          <cell r="AB8">
            <v>9612.7000000000007</v>
          </cell>
          <cell r="AC8">
            <v>9675.09</v>
          </cell>
          <cell r="AD8">
            <v>9428.01</v>
          </cell>
          <cell r="AE8">
            <v>9323.65</v>
          </cell>
          <cell r="AI8" t="str">
            <v>NA</v>
          </cell>
          <cell r="AJ8" t="str">
            <v>NA</v>
          </cell>
          <cell r="AK8" t="str">
            <v>NA</v>
          </cell>
          <cell r="AL8" t="str">
            <v>NA</v>
          </cell>
          <cell r="AM8" t="str">
            <v>NA</v>
          </cell>
          <cell r="AT8" t="str">
            <v>NA</v>
          </cell>
          <cell r="AU8" t="str">
            <v>NA</v>
          </cell>
          <cell r="BS8" t="str">
            <v>NA</v>
          </cell>
        </row>
        <row r="9">
          <cell r="B9">
            <v>104275.87</v>
          </cell>
          <cell r="C9">
            <v>100143.25</v>
          </cell>
          <cell r="D9">
            <v>95873.87</v>
          </cell>
          <cell r="E9">
            <v>91997.87</v>
          </cell>
          <cell r="F9">
            <v>88259.77</v>
          </cell>
          <cell r="G9">
            <v>84529.2</v>
          </cell>
          <cell r="H9">
            <v>80203.39</v>
          </cell>
          <cell r="K9">
            <v>737</v>
          </cell>
          <cell r="L9">
            <v>684</v>
          </cell>
          <cell r="M9">
            <v>767</v>
          </cell>
          <cell r="N9">
            <v>608</v>
          </cell>
          <cell r="O9">
            <v>732</v>
          </cell>
          <cell r="S9">
            <v>21336</v>
          </cell>
          <cell r="T9">
            <v>21310</v>
          </cell>
          <cell r="U9">
            <v>21280</v>
          </cell>
          <cell r="V9">
            <v>21195</v>
          </cell>
          <cell r="W9">
            <v>20379</v>
          </cell>
          <cell r="AA9">
            <v>605.12</v>
          </cell>
          <cell r="AB9">
            <v>575.96</v>
          </cell>
          <cell r="AC9">
            <v>606.25</v>
          </cell>
          <cell r="AD9">
            <v>606.47</v>
          </cell>
          <cell r="AE9">
            <v>604.67999999999995</v>
          </cell>
          <cell r="AI9" t="str">
            <v>NA</v>
          </cell>
          <cell r="AJ9" t="str">
            <v>NA</v>
          </cell>
          <cell r="AK9" t="str">
            <v>NA</v>
          </cell>
          <cell r="AL9" t="str">
            <v>NA</v>
          </cell>
          <cell r="AM9" t="str">
            <v>NA</v>
          </cell>
          <cell r="AT9" t="str">
            <v>NA</v>
          </cell>
          <cell r="AU9" t="str">
            <v>NA</v>
          </cell>
        </row>
        <row r="10">
          <cell r="B10">
            <v>34002.39</v>
          </cell>
          <cell r="C10">
            <v>32668.75</v>
          </cell>
          <cell r="D10">
            <v>31225.68</v>
          </cell>
          <cell r="E10">
            <v>30231.67</v>
          </cell>
          <cell r="F10">
            <v>29135.35</v>
          </cell>
          <cell r="G10">
            <v>28205</v>
          </cell>
          <cell r="H10">
            <v>27347.61</v>
          </cell>
          <cell r="K10">
            <v>772</v>
          </cell>
          <cell r="L10">
            <v>759</v>
          </cell>
          <cell r="M10">
            <v>793</v>
          </cell>
          <cell r="N10">
            <v>761</v>
          </cell>
          <cell r="O10">
            <v>790</v>
          </cell>
          <cell r="S10">
            <v>6270</v>
          </cell>
          <cell r="T10">
            <v>6088</v>
          </cell>
          <cell r="U10">
            <v>5891</v>
          </cell>
          <cell r="V10">
            <v>5709</v>
          </cell>
          <cell r="W10">
            <v>5436</v>
          </cell>
          <cell r="AA10">
            <v>549.1</v>
          </cell>
          <cell r="AB10">
            <v>546.95000000000005</v>
          </cell>
          <cell r="AC10">
            <v>554.36</v>
          </cell>
          <cell r="AD10">
            <v>533</v>
          </cell>
          <cell r="AE10">
            <v>541</v>
          </cell>
          <cell r="AI10" t="str">
            <v>NA</v>
          </cell>
          <cell r="AJ10" t="str">
            <v>NA</v>
          </cell>
          <cell r="AK10" t="str">
            <v>NA</v>
          </cell>
          <cell r="AL10" t="str">
            <v>NA</v>
          </cell>
          <cell r="AM10" t="str">
            <v>NA</v>
          </cell>
          <cell r="AT10" t="str">
            <v>NA</v>
          </cell>
          <cell r="AU10" t="str">
            <v>NA</v>
          </cell>
          <cell r="BJ10">
            <v>1391</v>
          </cell>
          <cell r="BK10">
            <v>1382</v>
          </cell>
        </row>
        <row r="11">
          <cell r="B11">
            <v>52537.19</v>
          </cell>
          <cell r="C11">
            <v>50291.89</v>
          </cell>
          <cell r="D11">
            <v>48268.39</v>
          </cell>
          <cell r="E11">
            <v>46533.67</v>
          </cell>
          <cell r="F11">
            <v>44824.94</v>
          </cell>
          <cell r="G11">
            <v>43128.53</v>
          </cell>
          <cell r="H11">
            <v>41305.42</v>
          </cell>
          <cell r="K11">
            <v>246</v>
          </cell>
          <cell r="L11">
            <v>262</v>
          </cell>
          <cell r="M11">
            <v>263</v>
          </cell>
          <cell r="N11">
            <v>263</v>
          </cell>
          <cell r="O11">
            <v>299</v>
          </cell>
          <cell r="S11" t="str">
            <v>NA</v>
          </cell>
          <cell r="T11" t="str">
            <v>NA</v>
          </cell>
          <cell r="U11" t="str">
            <v>NA</v>
          </cell>
          <cell r="V11" t="str">
            <v>NA</v>
          </cell>
          <cell r="W11" t="str">
            <v>NA</v>
          </cell>
          <cell r="AA11">
            <v>50</v>
          </cell>
          <cell r="AB11">
            <v>52</v>
          </cell>
          <cell r="AC11">
            <v>53.96</v>
          </cell>
          <cell r="AD11">
            <v>58.97</v>
          </cell>
          <cell r="AE11">
            <v>56</v>
          </cell>
          <cell r="AI11" t="str">
            <v>NA</v>
          </cell>
          <cell r="AJ11" t="str">
            <v>NA</v>
          </cell>
          <cell r="AK11" t="str">
            <v>NA</v>
          </cell>
          <cell r="AL11" t="str">
            <v>NA</v>
          </cell>
          <cell r="AM11" t="str">
            <v>NA</v>
          </cell>
          <cell r="AT11" t="str">
            <v>NA</v>
          </cell>
          <cell r="AU11" t="str">
            <v>NA</v>
          </cell>
        </row>
        <row r="12">
          <cell r="B12">
            <v>1348.32</v>
          </cell>
          <cell r="C12">
            <v>1285.1099999999999</v>
          </cell>
          <cell r="D12">
            <v>1216.74</v>
          </cell>
          <cell r="E12">
            <v>1158.9000000000001</v>
          </cell>
          <cell r="F12">
            <v>1106.03</v>
          </cell>
          <cell r="G12">
            <v>1070.3</v>
          </cell>
          <cell r="H12">
            <v>1031.52</v>
          </cell>
          <cell r="K12">
            <v>47</v>
          </cell>
          <cell r="L12">
            <v>40</v>
          </cell>
          <cell r="M12">
            <v>47</v>
          </cell>
          <cell r="N12">
            <v>41</v>
          </cell>
          <cell r="O12">
            <v>35</v>
          </cell>
          <cell r="S12" t="str">
            <v>NA</v>
          </cell>
          <cell r="T12" t="str">
            <v>NA</v>
          </cell>
          <cell r="U12" t="str">
            <v>NA</v>
          </cell>
          <cell r="V12" t="str">
            <v>NA</v>
          </cell>
          <cell r="W12" t="str">
            <v>NA</v>
          </cell>
          <cell r="AA12">
            <v>29</v>
          </cell>
          <cell r="AB12">
            <v>30.07</v>
          </cell>
          <cell r="AC12">
            <v>29</v>
          </cell>
          <cell r="AD12">
            <v>34.43</v>
          </cell>
          <cell r="AE12">
            <v>32</v>
          </cell>
          <cell r="AI12" t="str">
            <v>NA</v>
          </cell>
          <cell r="AJ12" t="str">
            <v>NA</v>
          </cell>
          <cell r="AK12" t="str">
            <v>NA</v>
          </cell>
          <cell r="AL12" t="str">
            <v>NA</v>
          </cell>
          <cell r="AM12" t="str">
            <v>NA</v>
          </cell>
          <cell r="AT12" t="str">
            <v>NA</v>
          </cell>
          <cell r="AU12" t="str">
            <v>NA</v>
          </cell>
        </row>
        <row r="13">
          <cell r="B13">
            <v>21125.35</v>
          </cell>
          <cell r="C13">
            <v>20259.96</v>
          </cell>
          <cell r="D13">
            <v>19398.259999999998</v>
          </cell>
          <cell r="E13">
            <v>18636.23</v>
          </cell>
          <cell r="F13">
            <v>17836.68</v>
          </cell>
          <cell r="G13">
            <v>17088.97</v>
          </cell>
          <cell r="H13">
            <v>16317.77</v>
          </cell>
          <cell r="K13">
            <v>59381</v>
          </cell>
          <cell r="L13">
            <v>55880</v>
          </cell>
          <cell r="M13">
            <v>60877</v>
          </cell>
          <cell r="N13">
            <v>56032</v>
          </cell>
          <cell r="O13">
            <v>53946</v>
          </cell>
          <cell r="S13" t="str">
            <v>NA</v>
          </cell>
          <cell r="T13" t="str">
            <v>NA</v>
          </cell>
          <cell r="U13" t="str">
            <v>NA</v>
          </cell>
          <cell r="V13" t="str">
            <v>NA</v>
          </cell>
          <cell r="W13" t="str">
            <v>NA</v>
          </cell>
          <cell r="AA13">
            <v>85.51</v>
          </cell>
          <cell r="AB13">
            <v>91</v>
          </cell>
          <cell r="AC13">
            <v>101.59</v>
          </cell>
          <cell r="AD13">
            <v>99.53</v>
          </cell>
          <cell r="AE13">
            <v>108.2</v>
          </cell>
          <cell r="AI13" t="str">
            <v>NA</v>
          </cell>
          <cell r="AJ13" t="str">
            <v>NA</v>
          </cell>
          <cell r="AK13" t="str">
            <v>NA</v>
          </cell>
          <cell r="AL13" t="str">
            <v>NA</v>
          </cell>
          <cell r="AM13" t="str">
            <v>NA</v>
          </cell>
          <cell r="AT13" t="str">
            <v>NA</v>
          </cell>
          <cell r="AU13" t="str">
            <v>NA</v>
          </cell>
        </row>
        <row r="14">
          <cell r="B14">
            <v>71377.94</v>
          </cell>
          <cell r="C14">
            <v>68472.539999999994</v>
          </cell>
          <cell r="D14">
            <v>65332.19</v>
          </cell>
          <cell r="E14">
            <v>62735.7</v>
          </cell>
          <cell r="F14">
            <v>60142.23</v>
          </cell>
          <cell r="G14">
            <v>57197</v>
          </cell>
          <cell r="H14">
            <v>53614.71</v>
          </cell>
          <cell r="K14">
            <v>42</v>
          </cell>
          <cell r="L14">
            <v>43</v>
          </cell>
          <cell r="M14">
            <v>47</v>
          </cell>
          <cell r="N14">
            <v>49</v>
          </cell>
          <cell r="O14">
            <v>46</v>
          </cell>
          <cell r="S14" t="str">
            <v>NA</v>
          </cell>
          <cell r="T14" t="str">
            <v>NA</v>
          </cell>
          <cell r="U14" t="str">
            <v>NA</v>
          </cell>
          <cell r="V14" t="str">
            <v>NA</v>
          </cell>
          <cell r="W14" t="str">
            <v>NA</v>
          </cell>
          <cell r="AA14">
            <v>49.45</v>
          </cell>
          <cell r="AB14">
            <v>49.99</v>
          </cell>
          <cell r="AC14">
            <v>44.47</v>
          </cell>
          <cell r="AD14">
            <v>42.27</v>
          </cell>
          <cell r="AE14">
            <v>51</v>
          </cell>
          <cell r="AK14" t="str">
            <v>NA</v>
          </cell>
          <cell r="AL14" t="str">
            <v>NA</v>
          </cell>
          <cell r="AM14" t="str">
            <v>NA</v>
          </cell>
          <cell r="AT14" t="str">
            <v>NA</v>
          </cell>
          <cell r="AU14" t="str">
            <v>NA</v>
          </cell>
          <cell r="BJ14" t="str">
            <v>NA</v>
          </cell>
          <cell r="BK14" t="str">
            <v>NA</v>
          </cell>
        </row>
        <row r="15">
          <cell r="B15">
            <v>27906.84</v>
          </cell>
          <cell r="C15">
            <v>26547.93</v>
          </cell>
          <cell r="D15">
            <v>25092.65</v>
          </cell>
          <cell r="E15">
            <v>23895.37</v>
          </cell>
          <cell r="F15">
            <v>22648.1</v>
          </cell>
          <cell r="G15">
            <v>21366.2</v>
          </cell>
          <cell r="H15">
            <v>19828.16</v>
          </cell>
          <cell r="K15">
            <v>33</v>
          </cell>
          <cell r="L15">
            <v>31</v>
          </cell>
          <cell r="M15">
            <v>31</v>
          </cell>
          <cell r="N15">
            <v>26</v>
          </cell>
          <cell r="O15">
            <v>27</v>
          </cell>
          <cell r="S15" t="str">
            <v>NA</v>
          </cell>
          <cell r="T15" t="str">
            <v>NA</v>
          </cell>
          <cell r="U15" t="str">
            <v>NA</v>
          </cell>
          <cell r="V15" t="str">
            <v>NA</v>
          </cell>
          <cell r="W15" t="str">
            <v>NA</v>
          </cell>
          <cell r="AA15">
            <v>17.739999999999998</v>
          </cell>
          <cell r="AB15">
            <v>14</v>
          </cell>
          <cell r="AC15">
            <v>14</v>
          </cell>
          <cell r="AD15">
            <v>14</v>
          </cell>
          <cell r="AE15">
            <v>14</v>
          </cell>
          <cell r="AK15" t="str">
            <v>NA</v>
          </cell>
          <cell r="AL15" t="str">
            <v>NA</v>
          </cell>
          <cell r="AM15" t="str">
            <v>NA</v>
          </cell>
          <cell r="AT15" t="str">
            <v>NA</v>
          </cell>
          <cell r="AU15" t="str">
            <v>NA</v>
          </cell>
          <cell r="BJ15" t="str">
            <v>NA</v>
          </cell>
          <cell r="BK15" t="str">
            <v>NA</v>
          </cell>
        </row>
        <row r="16">
          <cell r="B16">
            <v>16161.77</v>
          </cell>
          <cell r="C16">
            <v>15244</v>
          </cell>
          <cell r="D16">
            <v>14396</v>
          </cell>
          <cell r="E16">
            <v>13677.03</v>
          </cell>
          <cell r="F16">
            <v>12903.74</v>
          </cell>
          <cell r="G16">
            <v>12109.57</v>
          </cell>
          <cell r="H16">
            <v>11266.77</v>
          </cell>
          <cell r="K16">
            <v>62</v>
          </cell>
          <cell r="L16">
            <v>60</v>
          </cell>
          <cell r="M16">
            <v>66</v>
          </cell>
          <cell r="N16">
            <v>66</v>
          </cell>
          <cell r="O16">
            <v>60</v>
          </cell>
          <cell r="S16" t="str">
            <v>NA</v>
          </cell>
          <cell r="T16" t="str">
            <v>NA</v>
          </cell>
          <cell r="U16" t="str">
            <v>NA</v>
          </cell>
          <cell r="V16" t="str">
            <v>NA</v>
          </cell>
          <cell r="W16" t="str">
            <v>NA</v>
          </cell>
          <cell r="AA16">
            <v>123.47</v>
          </cell>
          <cell r="AB16">
            <v>120.3</v>
          </cell>
          <cell r="AC16">
            <v>120</v>
          </cell>
          <cell r="AD16">
            <v>113.53</v>
          </cell>
          <cell r="AE16">
            <v>119</v>
          </cell>
          <cell r="AM16" t="str">
            <v>NA</v>
          </cell>
          <cell r="AT16" t="str">
            <v>NA</v>
          </cell>
          <cell r="AU16" t="str">
            <v>NA</v>
          </cell>
          <cell r="BJ16">
            <v>65</v>
          </cell>
          <cell r="BK16">
            <v>62</v>
          </cell>
        </row>
        <row r="17">
          <cell r="B17">
            <v>32708.32</v>
          </cell>
          <cell r="C17">
            <v>30949.32</v>
          </cell>
          <cell r="D17">
            <v>29553.81</v>
          </cell>
          <cell r="E17">
            <v>28500.5</v>
          </cell>
          <cell r="F17">
            <v>27522.35</v>
          </cell>
          <cell r="G17">
            <v>26614.27</v>
          </cell>
          <cell r="H17">
            <v>25768.26</v>
          </cell>
          <cell r="K17">
            <v>386</v>
          </cell>
          <cell r="L17">
            <v>339</v>
          </cell>
          <cell r="M17">
            <v>366</v>
          </cell>
          <cell r="N17">
            <v>353</v>
          </cell>
          <cell r="O17">
            <v>393</v>
          </cell>
          <cell r="S17" t="str">
            <v>NA</v>
          </cell>
          <cell r="T17" t="str">
            <v>NA</v>
          </cell>
          <cell r="U17" t="str">
            <v>NA</v>
          </cell>
          <cell r="V17" t="str">
            <v>NA</v>
          </cell>
          <cell r="W17" t="str">
            <v>NA</v>
          </cell>
          <cell r="AA17">
            <v>67</v>
          </cell>
          <cell r="AB17">
            <v>66.599999999999994</v>
          </cell>
          <cell r="AC17">
            <v>66.98</v>
          </cell>
          <cell r="AD17">
            <v>66.400000000000006</v>
          </cell>
          <cell r="AE17">
            <v>65.150000000000006</v>
          </cell>
          <cell r="AI17" t="str">
            <v>NA</v>
          </cell>
          <cell r="AJ17" t="str">
            <v>NA</v>
          </cell>
          <cell r="AK17" t="str">
            <v>NA</v>
          </cell>
          <cell r="AL17" t="str">
            <v>NA</v>
          </cell>
          <cell r="AM17" t="str">
            <v>NA</v>
          </cell>
          <cell r="AT17" t="str">
            <v>NA</v>
          </cell>
          <cell r="AU17" t="str">
            <v>NA</v>
          </cell>
        </row>
        <row r="18">
          <cell r="B18">
            <v>2553.7399999999998</v>
          </cell>
          <cell r="C18">
            <v>2477.75</v>
          </cell>
          <cell r="D18">
            <v>2418.9</v>
          </cell>
          <cell r="E18">
            <v>2351.9</v>
          </cell>
          <cell r="F18">
            <v>2269.4499999999998</v>
          </cell>
          <cell r="G18">
            <v>2219.9699999999998</v>
          </cell>
          <cell r="H18">
            <v>2167.0300000000002</v>
          </cell>
          <cell r="K18">
            <v>229</v>
          </cell>
          <cell r="L18">
            <v>223</v>
          </cell>
          <cell r="M18">
            <v>250</v>
          </cell>
          <cell r="N18">
            <v>239</v>
          </cell>
          <cell r="O18">
            <v>241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AA18">
            <v>17</v>
          </cell>
          <cell r="AB18">
            <v>19</v>
          </cell>
          <cell r="AC18">
            <v>21</v>
          </cell>
          <cell r="AD18">
            <v>24</v>
          </cell>
          <cell r="AE18">
            <v>29</v>
          </cell>
          <cell r="AI18" t="str">
            <v>NA</v>
          </cell>
          <cell r="AJ18" t="str">
            <v>NA</v>
          </cell>
          <cell r="AK18" t="str">
            <v>NA</v>
          </cell>
          <cell r="AL18" t="str">
            <v>NA</v>
          </cell>
          <cell r="AM18" t="str">
            <v>NA</v>
          </cell>
          <cell r="AT18" t="str">
            <v>NA</v>
          </cell>
          <cell r="AU18" t="str">
            <v>NA</v>
          </cell>
        </row>
        <row r="19">
          <cell r="B19">
            <v>4580.6099999999997</v>
          </cell>
          <cell r="C19">
            <v>4421.3900000000003</v>
          </cell>
          <cell r="D19">
            <v>4249.29</v>
          </cell>
          <cell r="E19">
            <v>4113.3999999999996</v>
          </cell>
          <cell r="F19">
            <v>4013.39</v>
          </cell>
          <cell r="G19">
            <v>3887.07</v>
          </cell>
          <cell r="H19">
            <v>3728.84</v>
          </cell>
          <cell r="K19">
            <v>395</v>
          </cell>
          <cell r="L19">
            <v>347</v>
          </cell>
          <cell r="M19">
            <v>348</v>
          </cell>
          <cell r="N19">
            <v>334</v>
          </cell>
          <cell r="O19">
            <v>315</v>
          </cell>
          <cell r="S19" t="str">
            <v>NA</v>
          </cell>
          <cell r="T19" t="str">
            <v>NA</v>
          </cell>
          <cell r="U19" t="str">
            <v>NA</v>
          </cell>
          <cell r="V19" t="str">
            <v>NA</v>
          </cell>
          <cell r="W19" t="str">
            <v>NA</v>
          </cell>
          <cell r="AA19">
            <v>45.55</v>
          </cell>
          <cell r="AB19">
            <v>44.89</v>
          </cell>
          <cell r="AC19">
            <v>40</v>
          </cell>
          <cell r="AD19">
            <v>46.47</v>
          </cell>
          <cell r="AE19">
            <v>48.95</v>
          </cell>
          <cell r="AI19" t="str">
            <v>NA</v>
          </cell>
          <cell r="AJ19" t="str">
            <v>NA</v>
          </cell>
          <cell r="AK19" t="str">
            <v>NA</v>
          </cell>
          <cell r="AL19" t="str">
            <v>NA</v>
          </cell>
          <cell r="AM19" t="str">
            <v>NA</v>
          </cell>
          <cell r="AT19" t="str">
            <v>NA</v>
          </cell>
          <cell r="AU19" t="str">
            <v>NA</v>
          </cell>
        </row>
        <row r="20">
          <cell r="B20">
            <v>353.32</v>
          </cell>
          <cell r="C20">
            <v>370.43</v>
          </cell>
          <cell r="D20">
            <v>372.03</v>
          </cell>
          <cell r="E20">
            <v>381.47</v>
          </cell>
          <cell r="F20">
            <v>387.68</v>
          </cell>
          <cell r="G20">
            <v>387.03</v>
          </cell>
          <cell r="H20">
            <v>397.9</v>
          </cell>
          <cell r="K20">
            <v>123</v>
          </cell>
          <cell r="L20">
            <v>105</v>
          </cell>
          <cell r="M20">
            <v>101</v>
          </cell>
          <cell r="N20">
            <v>96</v>
          </cell>
          <cell r="O20">
            <v>59</v>
          </cell>
          <cell r="S20" t="str">
            <v>NA</v>
          </cell>
          <cell r="T20" t="str">
            <v>NA</v>
          </cell>
          <cell r="U20" t="str">
            <v>NA</v>
          </cell>
          <cell r="V20" t="str">
            <v>NA</v>
          </cell>
          <cell r="W20" t="str">
            <v>NA</v>
          </cell>
          <cell r="AA20" t="str">
            <v>NA</v>
          </cell>
          <cell r="AB20" t="str">
            <v>NA</v>
          </cell>
          <cell r="AC20">
            <v>1.45</v>
          </cell>
          <cell r="AD20">
            <v>1.56</v>
          </cell>
          <cell r="AE20">
            <v>1</v>
          </cell>
          <cell r="AT20" t="str">
            <v>NA</v>
          </cell>
          <cell r="AU20" t="str">
            <v>NA</v>
          </cell>
        </row>
        <row r="21">
          <cell r="B21">
            <v>2.48</v>
          </cell>
          <cell r="C21">
            <v>2.61</v>
          </cell>
          <cell r="D21">
            <v>1.81</v>
          </cell>
          <cell r="E21">
            <v>1</v>
          </cell>
          <cell r="F21">
            <v>1</v>
          </cell>
          <cell r="G21">
            <v>1</v>
          </cell>
          <cell r="H21" t="str">
            <v>NA</v>
          </cell>
          <cell r="K21">
            <v>137</v>
          </cell>
          <cell r="L21">
            <v>137</v>
          </cell>
          <cell r="M21">
            <v>141</v>
          </cell>
          <cell r="N21">
            <v>138</v>
          </cell>
          <cell r="O21">
            <v>130</v>
          </cell>
          <cell r="S21" t="str">
            <v>NA</v>
          </cell>
          <cell r="T21" t="str">
            <v>NA</v>
          </cell>
          <cell r="U21" t="str">
            <v>NA</v>
          </cell>
          <cell r="V21" t="str">
            <v>NA</v>
          </cell>
          <cell r="W21" t="str">
            <v>NA</v>
          </cell>
          <cell r="AA21">
            <v>11.9</v>
          </cell>
          <cell r="AB21">
            <v>10.95</v>
          </cell>
          <cell r="AC21">
            <v>11</v>
          </cell>
          <cell r="AD21">
            <v>9</v>
          </cell>
          <cell r="AE21">
            <v>10</v>
          </cell>
        </row>
        <row r="22">
          <cell r="B22">
            <v>45482.570000000007</v>
          </cell>
          <cell r="C22">
            <v>43926.55</v>
          </cell>
          <cell r="D22">
            <v>42129.14</v>
          </cell>
          <cell r="E22">
            <v>40771.12000000001</v>
          </cell>
          <cell r="F22">
            <v>39332.019999999997</v>
          </cell>
          <cell r="G22">
            <v>37731.950000000004</v>
          </cell>
          <cell r="H22">
            <v>35821.160000000003</v>
          </cell>
          <cell r="K22">
            <v>3199</v>
          </cell>
          <cell r="L22">
            <v>2979</v>
          </cell>
          <cell r="M22">
            <v>3246</v>
          </cell>
          <cell r="N22">
            <v>2973</v>
          </cell>
          <cell r="O22">
            <v>2853</v>
          </cell>
          <cell r="S22" t="str">
            <v>NA</v>
          </cell>
          <cell r="T22" t="str">
            <v>NA</v>
          </cell>
          <cell r="U22" t="str">
            <v>NA</v>
          </cell>
          <cell r="V22" t="str">
            <v>NA</v>
          </cell>
          <cell r="W22" t="str">
            <v>NA</v>
          </cell>
          <cell r="AA22">
            <v>532.19999999999982</v>
          </cell>
          <cell r="AB22">
            <v>522.95000000000005</v>
          </cell>
          <cell r="AC22">
            <v>580.49</v>
          </cell>
          <cell r="AD22">
            <v>586.6</v>
          </cell>
          <cell r="AE22">
            <v>600.43000000000006</v>
          </cell>
          <cell r="AI22" t="str">
            <v>NA</v>
          </cell>
          <cell r="AJ22" t="str">
            <v>NA</v>
          </cell>
          <cell r="AK22" t="str">
            <v>NA</v>
          </cell>
          <cell r="AL22" t="str">
            <v>NA</v>
          </cell>
          <cell r="AM22" t="str">
            <v>NA</v>
          </cell>
          <cell r="AT22" t="str">
            <v>NA</v>
          </cell>
          <cell r="AU22" t="str">
            <v>NA</v>
          </cell>
          <cell r="BJ22">
            <v>149</v>
          </cell>
          <cell r="BK22">
            <v>143</v>
          </cell>
        </row>
        <row r="23">
          <cell r="W23">
            <v>47778</v>
          </cell>
          <cell r="AE23">
            <v>19241.750000000004</v>
          </cell>
          <cell r="AL23" t="str">
            <v>NA</v>
          </cell>
          <cell r="AM23" t="str">
            <v>NA</v>
          </cell>
          <cell r="AT23" t="str">
            <v>NA</v>
          </cell>
          <cell r="AU23" t="str">
            <v>NA</v>
          </cell>
          <cell r="BJ23">
            <v>1605</v>
          </cell>
          <cell r="BK23">
            <v>1587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3">
          <cell r="C53">
            <v>597454</v>
          </cell>
          <cell r="D53">
            <v>467</v>
          </cell>
          <cell r="E53">
            <v>35612</v>
          </cell>
          <cell r="G53">
            <v>19408</v>
          </cell>
          <cell r="O53">
            <v>4117808</v>
          </cell>
          <cell r="P53">
            <v>6689</v>
          </cell>
          <cell r="Q53">
            <v>267421</v>
          </cell>
          <cell r="S53">
            <v>196902</v>
          </cell>
        </row>
        <row r="54">
          <cell r="C54">
            <v>86636</v>
          </cell>
          <cell r="E54">
            <v>550632</v>
          </cell>
          <cell r="F54">
            <v>488629</v>
          </cell>
          <cell r="G54">
            <v>179128</v>
          </cell>
          <cell r="O54">
            <v>1219139</v>
          </cell>
          <cell r="Q54">
            <v>7282461</v>
          </cell>
          <cell r="R54">
            <v>6199749</v>
          </cell>
          <cell r="S54">
            <v>2989739</v>
          </cell>
        </row>
        <row r="55">
          <cell r="C55">
            <v>7316122</v>
          </cell>
          <cell r="D55">
            <v>308788</v>
          </cell>
          <cell r="E55">
            <v>3150626</v>
          </cell>
          <cell r="G55">
            <v>121224</v>
          </cell>
          <cell r="O55">
            <v>46530845</v>
          </cell>
          <cell r="P55">
            <v>2139506</v>
          </cell>
          <cell r="Q55">
            <v>21980013</v>
          </cell>
          <cell r="S55">
            <v>1304483</v>
          </cell>
        </row>
        <row r="56">
          <cell r="C56">
            <v>547461</v>
          </cell>
          <cell r="E56">
            <v>4196363</v>
          </cell>
          <cell r="G56">
            <v>610327</v>
          </cell>
          <cell r="O56">
            <v>5922307</v>
          </cell>
          <cell r="Q56">
            <v>42066621</v>
          </cell>
          <cell r="S56">
            <v>8512208</v>
          </cell>
        </row>
        <row r="57">
          <cell r="C57">
            <v>8875402</v>
          </cell>
          <cell r="D57">
            <v>36949</v>
          </cell>
          <cell r="E57">
            <v>95525</v>
          </cell>
          <cell r="O57">
            <v>47381178</v>
          </cell>
          <cell r="P57">
            <v>335958</v>
          </cell>
          <cell r="Q57">
            <v>559467</v>
          </cell>
        </row>
        <row r="58">
          <cell r="C58">
            <v>216028</v>
          </cell>
          <cell r="D58">
            <v>91015</v>
          </cell>
          <cell r="E58">
            <v>123250</v>
          </cell>
          <cell r="G58">
            <v>42653</v>
          </cell>
          <cell r="I58">
            <v>811288</v>
          </cell>
          <cell r="O58">
            <v>1966091</v>
          </cell>
          <cell r="P58">
            <v>136916</v>
          </cell>
          <cell r="Q58">
            <v>497218</v>
          </cell>
          <cell r="S58">
            <v>257312</v>
          </cell>
          <cell r="U58">
            <v>17682393</v>
          </cell>
        </row>
        <row r="59">
          <cell r="C59">
            <v>26708247</v>
          </cell>
          <cell r="D59">
            <v>1095962</v>
          </cell>
          <cell r="E59">
            <v>61880</v>
          </cell>
          <cell r="F59">
            <v>379467</v>
          </cell>
          <cell r="G59">
            <v>371870</v>
          </cell>
          <cell r="O59">
            <v>585513154</v>
          </cell>
          <cell r="P59">
            <v>32508298</v>
          </cell>
          <cell r="Q59">
            <v>853626</v>
          </cell>
          <cell r="R59">
            <v>8879723</v>
          </cell>
          <cell r="S59">
            <v>8331761</v>
          </cell>
        </row>
        <row r="60">
          <cell r="C60">
            <v>658958</v>
          </cell>
          <cell r="D60">
            <v>1521949</v>
          </cell>
          <cell r="E60">
            <v>112609</v>
          </cell>
          <cell r="F60">
            <v>587051</v>
          </cell>
          <cell r="G60">
            <v>320034</v>
          </cell>
          <cell r="I60">
            <v>126160</v>
          </cell>
          <cell r="O60">
            <v>11604711</v>
          </cell>
          <cell r="P60">
            <v>46312097</v>
          </cell>
          <cell r="Q60">
            <v>1640468</v>
          </cell>
          <cell r="R60">
            <v>12216307</v>
          </cell>
          <cell r="S60">
            <v>6806015</v>
          </cell>
          <cell r="U60">
            <v>2404095</v>
          </cell>
        </row>
        <row r="61">
          <cell r="C61">
            <v>394414</v>
          </cell>
          <cell r="D61">
            <v>2312</v>
          </cell>
          <cell r="E61">
            <v>116246</v>
          </cell>
          <cell r="F61">
            <v>137392</v>
          </cell>
          <cell r="G61">
            <v>153893</v>
          </cell>
          <cell r="O61">
            <v>6053015</v>
          </cell>
          <cell r="P61">
            <v>22995</v>
          </cell>
          <cell r="Q61">
            <v>665530</v>
          </cell>
          <cell r="R61">
            <v>2183077</v>
          </cell>
          <cell r="S61">
            <v>2447205</v>
          </cell>
        </row>
        <row r="62">
          <cell r="C62">
            <v>3254063</v>
          </cell>
          <cell r="D62">
            <v>1748</v>
          </cell>
          <cell r="E62">
            <v>1359463</v>
          </cell>
          <cell r="F62">
            <v>421684</v>
          </cell>
          <cell r="G62">
            <v>107812</v>
          </cell>
          <cell r="O62">
            <v>31031084</v>
          </cell>
          <cell r="P62">
            <v>32482</v>
          </cell>
          <cell r="Q62">
            <v>13079529</v>
          </cell>
          <cell r="R62">
            <v>5357072</v>
          </cell>
          <cell r="S62">
            <v>1344485</v>
          </cell>
        </row>
        <row r="63">
          <cell r="C63">
            <v>1112146</v>
          </cell>
          <cell r="D63">
            <v>4076</v>
          </cell>
          <cell r="E63">
            <v>46588</v>
          </cell>
          <cell r="F63">
            <v>110440</v>
          </cell>
          <cell r="G63">
            <v>93807</v>
          </cell>
          <cell r="O63">
            <v>18020741</v>
          </cell>
          <cell r="P63">
            <v>63918</v>
          </cell>
          <cell r="Q63">
            <v>531064</v>
          </cell>
          <cell r="R63">
            <v>1519673</v>
          </cell>
          <cell r="S63">
            <v>1230941</v>
          </cell>
        </row>
        <row r="64">
          <cell r="C64">
            <v>10418</v>
          </cell>
          <cell r="D64">
            <v>1549</v>
          </cell>
          <cell r="E64">
            <v>15040</v>
          </cell>
          <cell r="F64">
            <v>28864</v>
          </cell>
          <cell r="G64">
            <v>12246</v>
          </cell>
          <cell r="I64">
            <v>1948515</v>
          </cell>
          <cell r="O64">
            <v>139461</v>
          </cell>
          <cell r="P64">
            <v>26753</v>
          </cell>
          <cell r="Q64">
            <v>134033</v>
          </cell>
          <cell r="R64">
            <v>456100</v>
          </cell>
          <cell r="S64">
            <v>208521</v>
          </cell>
          <cell r="U64">
            <v>46424839</v>
          </cell>
        </row>
        <row r="65">
          <cell r="C65">
            <v>57188</v>
          </cell>
          <cell r="D65">
            <v>375</v>
          </cell>
          <cell r="E65">
            <v>48826</v>
          </cell>
          <cell r="F65">
            <v>20875</v>
          </cell>
          <cell r="G65">
            <v>75327</v>
          </cell>
          <cell r="O65">
            <v>364552</v>
          </cell>
          <cell r="P65">
            <v>4645</v>
          </cell>
          <cell r="Q65">
            <v>355954</v>
          </cell>
          <cell r="R65">
            <v>224894</v>
          </cell>
          <cell r="S65">
            <v>822423</v>
          </cell>
        </row>
        <row r="66">
          <cell r="C66">
            <v>828782</v>
          </cell>
          <cell r="D66">
            <v>17464</v>
          </cell>
          <cell r="E66">
            <v>91139</v>
          </cell>
          <cell r="F66">
            <v>279486</v>
          </cell>
          <cell r="G66">
            <v>302820</v>
          </cell>
          <cell r="O66">
            <v>5908536</v>
          </cell>
          <cell r="P66">
            <v>246700</v>
          </cell>
          <cell r="Q66">
            <v>666160</v>
          </cell>
          <cell r="R66">
            <v>2826063</v>
          </cell>
          <cell r="S66">
            <v>3097847</v>
          </cell>
        </row>
        <row r="67">
          <cell r="C67">
            <v>36890</v>
          </cell>
          <cell r="D67">
            <v>2066</v>
          </cell>
          <cell r="E67">
            <v>22574</v>
          </cell>
          <cell r="F67">
            <v>75246</v>
          </cell>
          <cell r="G67">
            <v>12473</v>
          </cell>
          <cell r="I67">
            <v>264770</v>
          </cell>
          <cell r="O67">
            <v>506690</v>
          </cell>
          <cell r="P67">
            <v>27963</v>
          </cell>
          <cell r="Q67">
            <v>231726</v>
          </cell>
          <cell r="R67">
            <v>1038595</v>
          </cell>
          <cell r="S67">
            <v>198362</v>
          </cell>
          <cell r="U67">
            <v>4197576</v>
          </cell>
        </row>
        <row r="68">
          <cell r="C68">
            <v>149059</v>
          </cell>
          <cell r="D68">
            <v>8076</v>
          </cell>
          <cell r="E68">
            <v>30826</v>
          </cell>
          <cell r="F68">
            <v>132533</v>
          </cell>
          <cell r="G68">
            <v>47612</v>
          </cell>
          <cell r="O68">
            <v>2862677</v>
          </cell>
          <cell r="P68">
            <v>125855</v>
          </cell>
          <cell r="Q68">
            <v>290597</v>
          </cell>
          <cell r="R68">
            <v>2259071</v>
          </cell>
          <cell r="S68">
            <v>750320</v>
          </cell>
        </row>
        <row r="69">
          <cell r="C69">
            <v>2403585</v>
          </cell>
          <cell r="D69">
            <v>1223290</v>
          </cell>
          <cell r="E69">
            <v>330696</v>
          </cell>
          <cell r="F69">
            <v>952553</v>
          </cell>
          <cell r="G69">
            <v>566796</v>
          </cell>
          <cell r="O69">
            <v>44874267</v>
          </cell>
          <cell r="P69">
            <v>23183467</v>
          </cell>
          <cell r="Q69">
            <v>3717277</v>
          </cell>
          <cell r="R69">
            <v>17246518</v>
          </cell>
          <cell r="S69">
            <v>10884346</v>
          </cell>
        </row>
        <row r="70">
          <cell r="D70">
            <v>16606537</v>
          </cell>
          <cell r="E70">
            <v>10347514</v>
          </cell>
          <cell r="F70">
            <v>19054550</v>
          </cell>
          <cell r="G70">
            <v>9113144</v>
          </cell>
          <cell r="H70">
            <v>78867246</v>
          </cell>
          <cell r="P70">
            <v>328977851</v>
          </cell>
          <cell r="Q70">
            <v>100667537</v>
          </cell>
          <cell r="R70">
            <v>253887929</v>
          </cell>
          <cell r="S70">
            <v>139355208</v>
          </cell>
          <cell r="T70">
            <v>664177391</v>
          </cell>
        </row>
        <row r="71">
          <cell r="D71">
            <v>54543</v>
          </cell>
          <cell r="E71">
            <v>656400</v>
          </cell>
          <cell r="F71">
            <v>1490747</v>
          </cell>
          <cell r="G71">
            <v>146860</v>
          </cell>
          <cell r="I71">
            <v>180321</v>
          </cell>
          <cell r="P71">
            <v>538567</v>
          </cell>
          <cell r="Q71">
            <v>6014103</v>
          </cell>
          <cell r="R71">
            <v>14715873</v>
          </cell>
          <cell r="S71">
            <v>2499408</v>
          </cell>
          <cell r="U71">
            <v>3053572</v>
          </cell>
        </row>
        <row r="72">
          <cell r="B72">
            <v>732520412</v>
          </cell>
          <cell r="C72">
            <v>53252853</v>
          </cell>
          <cell r="D72">
            <v>20977166</v>
          </cell>
          <cell r="E72">
            <v>21391809</v>
          </cell>
          <cell r="F72">
            <v>24159517</v>
          </cell>
          <cell r="G72">
            <v>12297434</v>
          </cell>
          <cell r="H72">
            <v>78867246</v>
          </cell>
          <cell r="I72">
            <v>3331054</v>
          </cell>
          <cell r="N72">
            <v>11269880410</v>
          </cell>
          <cell r="O72">
            <v>814016256</v>
          </cell>
          <cell r="P72">
            <v>434690660</v>
          </cell>
          <cell r="Q72">
            <v>201500805</v>
          </cell>
          <cell r="R72">
            <v>329010644</v>
          </cell>
          <cell r="S72">
            <v>191237486</v>
          </cell>
          <cell r="T72">
            <v>664177391</v>
          </cell>
          <cell r="U72">
            <v>73762475</v>
          </cell>
        </row>
        <row r="78">
          <cell r="J78">
            <v>0.11183880634050004</v>
          </cell>
        </row>
        <row r="79">
          <cell r="J79">
            <v>5.7236570126561297E-2</v>
          </cell>
        </row>
        <row r="80">
          <cell r="J80">
            <v>0.15169657724288318</v>
          </cell>
        </row>
        <row r="81">
          <cell r="J81">
            <v>9.5809222606279443E-2</v>
          </cell>
        </row>
        <row r="82">
          <cell r="J82">
            <v>0.16604956434979784</v>
          </cell>
        </row>
        <row r="83">
          <cell r="J83">
            <v>4.9875867344852054E-2</v>
          </cell>
        </row>
        <row r="84">
          <cell r="J84">
            <v>4.7111167919041907E-2</v>
          </cell>
        </row>
        <row r="85">
          <cell r="J85">
            <v>4.0649246917198525E-2</v>
          </cell>
        </row>
        <row r="86">
          <cell r="J86">
            <v>6.4124044469053995E-2</v>
          </cell>
        </row>
        <row r="87">
          <cell r="J87">
            <v>9.0160260363685393E-2</v>
          </cell>
        </row>
        <row r="88">
          <cell r="J88">
            <v>5.5088382273271431E-2</v>
          </cell>
        </row>
        <row r="89">
          <cell r="J89">
            <v>4.5734586735721401E-2</v>
          </cell>
        </row>
        <row r="90">
          <cell r="J90">
            <v>7.8499069637048488E-2</v>
          </cell>
        </row>
        <row r="91">
          <cell r="J91">
            <v>0.10245977349604449</v>
          </cell>
        </row>
        <row r="92">
          <cell r="J92">
            <v>5.1679147835668841E-2</v>
          </cell>
        </row>
        <row r="93">
          <cell r="J93">
            <v>5.7192279450013372E-2</v>
          </cell>
        </row>
        <row r="94">
          <cell r="J94">
            <v>5.4149309350707692E-2</v>
          </cell>
        </row>
        <row r="95">
          <cell r="J95">
            <v>8.243839795208259E-2</v>
          </cell>
        </row>
        <row r="96">
          <cell r="J96">
            <v>6.1653745707327824E-2</v>
          </cell>
        </row>
        <row r="97">
          <cell r="J97">
            <v>7.0194327259667816E-2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>
        <row r="53">
          <cell r="C53">
            <v>634438</v>
          </cell>
          <cell r="D53">
            <v>2038</v>
          </cell>
          <cell r="E53">
            <v>34484</v>
          </cell>
          <cell r="G53">
            <v>23630</v>
          </cell>
          <cell r="O53">
            <v>4217078</v>
          </cell>
          <cell r="P53">
            <v>23666</v>
          </cell>
          <cell r="Q53">
            <v>284759</v>
          </cell>
          <cell r="S53">
            <v>197801</v>
          </cell>
        </row>
        <row r="54">
          <cell r="C54">
            <v>70330</v>
          </cell>
          <cell r="E54">
            <v>481778</v>
          </cell>
          <cell r="F54">
            <v>507070</v>
          </cell>
          <cell r="G54">
            <v>184162</v>
          </cell>
          <cell r="O54">
            <v>1142743</v>
          </cell>
          <cell r="Q54">
            <v>6622172</v>
          </cell>
          <cell r="R54">
            <v>6436182</v>
          </cell>
          <cell r="S54">
            <v>2781619</v>
          </cell>
        </row>
        <row r="55">
          <cell r="C55">
            <v>7701473</v>
          </cell>
          <cell r="D55">
            <v>293765</v>
          </cell>
          <cell r="E55">
            <v>3070813</v>
          </cell>
          <cell r="G55">
            <v>128527</v>
          </cell>
          <cell r="O55">
            <v>51212697</v>
          </cell>
          <cell r="P55">
            <v>2069161</v>
          </cell>
          <cell r="Q55">
            <v>21598269</v>
          </cell>
          <cell r="S55">
            <v>1290862</v>
          </cell>
        </row>
        <row r="56">
          <cell r="C56">
            <v>584969</v>
          </cell>
          <cell r="E56">
            <v>4072607</v>
          </cell>
          <cell r="G56">
            <v>572516</v>
          </cell>
          <cell r="O56">
            <v>6221770</v>
          </cell>
          <cell r="Q56">
            <v>41925177</v>
          </cell>
          <cell r="S56">
            <v>7768359</v>
          </cell>
        </row>
        <row r="57">
          <cell r="C57">
            <v>7743436</v>
          </cell>
          <cell r="D57">
            <v>52085</v>
          </cell>
          <cell r="E57">
            <v>85529</v>
          </cell>
          <cell r="O57">
            <v>40448783</v>
          </cell>
          <cell r="P57">
            <v>422571</v>
          </cell>
          <cell r="Q57">
            <v>529681</v>
          </cell>
        </row>
        <row r="58">
          <cell r="C58">
            <v>261016</v>
          </cell>
          <cell r="D58">
            <v>128759</v>
          </cell>
          <cell r="E58">
            <v>141942</v>
          </cell>
          <cell r="G58">
            <v>39164</v>
          </cell>
          <cell r="I58">
            <v>720831</v>
          </cell>
          <cell r="O58">
            <v>2083748</v>
          </cell>
          <cell r="P58">
            <v>177529</v>
          </cell>
          <cell r="Q58">
            <v>506313</v>
          </cell>
          <cell r="S58">
            <v>235085</v>
          </cell>
          <cell r="U58">
            <v>16455986</v>
          </cell>
        </row>
        <row r="59">
          <cell r="C59">
            <v>26742696</v>
          </cell>
          <cell r="D59">
            <v>1077781</v>
          </cell>
          <cell r="E59">
            <v>61291</v>
          </cell>
          <cell r="F59">
            <v>382502</v>
          </cell>
          <cell r="G59">
            <v>375741</v>
          </cell>
          <cell r="O59">
            <v>590945632</v>
          </cell>
          <cell r="P59">
            <v>31806367</v>
          </cell>
          <cell r="Q59">
            <v>1201043</v>
          </cell>
          <cell r="R59">
            <v>9269311</v>
          </cell>
          <cell r="S59">
            <v>7960844</v>
          </cell>
        </row>
        <row r="60">
          <cell r="C60">
            <v>649461</v>
          </cell>
          <cell r="D60">
            <v>1460839</v>
          </cell>
          <cell r="E60">
            <v>102860</v>
          </cell>
          <cell r="F60">
            <v>556208</v>
          </cell>
          <cell r="G60">
            <v>317063</v>
          </cell>
          <cell r="I60">
            <v>124169</v>
          </cell>
          <cell r="O60">
            <v>10707632</v>
          </cell>
          <cell r="P60">
            <v>44181736</v>
          </cell>
          <cell r="Q60">
            <v>1529706</v>
          </cell>
          <cell r="R60">
            <v>11936317</v>
          </cell>
          <cell r="S60">
            <v>6708359</v>
          </cell>
          <cell r="U60">
            <v>2190994</v>
          </cell>
        </row>
        <row r="61">
          <cell r="C61">
            <v>377399</v>
          </cell>
          <cell r="D61">
            <v>2042</v>
          </cell>
          <cell r="E61">
            <v>65136</v>
          </cell>
          <cell r="F61">
            <v>129220</v>
          </cell>
          <cell r="G61">
            <v>144465</v>
          </cell>
          <cell r="O61">
            <v>4614679</v>
          </cell>
          <cell r="P61">
            <v>27605</v>
          </cell>
          <cell r="Q61">
            <v>535816</v>
          </cell>
          <cell r="R61">
            <v>2129923</v>
          </cell>
          <cell r="S61">
            <v>2386641</v>
          </cell>
        </row>
        <row r="62">
          <cell r="C62">
            <v>3274021</v>
          </cell>
          <cell r="D62">
            <v>1990</v>
          </cell>
          <cell r="E62">
            <v>970976</v>
          </cell>
          <cell r="F62">
            <v>422711</v>
          </cell>
          <cell r="G62">
            <v>107370</v>
          </cell>
          <cell r="O62">
            <v>31092097</v>
          </cell>
          <cell r="P62">
            <v>34861</v>
          </cell>
          <cell r="Q62">
            <v>10066012</v>
          </cell>
          <cell r="R62">
            <v>5408892</v>
          </cell>
          <cell r="S62">
            <v>1281422</v>
          </cell>
        </row>
        <row r="63">
          <cell r="C63">
            <v>1122919</v>
          </cell>
          <cell r="D63">
            <v>4082</v>
          </cell>
          <cell r="E63">
            <v>57873</v>
          </cell>
          <cell r="F63">
            <v>119907</v>
          </cell>
          <cell r="G63">
            <v>88834</v>
          </cell>
          <cell r="O63">
            <v>17925268</v>
          </cell>
          <cell r="P63">
            <v>62443</v>
          </cell>
          <cell r="Q63">
            <v>642951</v>
          </cell>
          <cell r="R63">
            <v>1702197</v>
          </cell>
          <cell r="S63">
            <v>1138769</v>
          </cell>
        </row>
        <row r="64">
          <cell r="C64">
            <v>11195</v>
          </cell>
          <cell r="D64">
            <v>1537</v>
          </cell>
          <cell r="E64">
            <v>52467</v>
          </cell>
          <cell r="F64">
            <v>62206</v>
          </cell>
          <cell r="G64">
            <v>9738</v>
          </cell>
          <cell r="I64">
            <v>1759039</v>
          </cell>
          <cell r="O64">
            <v>155897</v>
          </cell>
          <cell r="P64">
            <v>24802</v>
          </cell>
          <cell r="Q64">
            <v>541281</v>
          </cell>
          <cell r="R64">
            <v>1074848</v>
          </cell>
          <cell r="S64">
            <v>177982</v>
          </cell>
          <cell r="U64">
            <v>42882318</v>
          </cell>
        </row>
        <row r="65">
          <cell r="C65">
            <v>58542</v>
          </cell>
          <cell r="D65">
            <v>307</v>
          </cell>
          <cell r="E65">
            <v>45772</v>
          </cell>
          <cell r="F65">
            <v>20519</v>
          </cell>
          <cell r="G65">
            <v>79005</v>
          </cell>
          <cell r="O65">
            <v>379267</v>
          </cell>
          <cell r="P65">
            <v>6481</v>
          </cell>
          <cell r="Q65">
            <v>314696</v>
          </cell>
          <cell r="R65">
            <v>210356</v>
          </cell>
          <cell r="S65">
            <v>760193</v>
          </cell>
        </row>
        <row r="66">
          <cell r="C66">
            <v>728083</v>
          </cell>
          <cell r="D66">
            <v>17789</v>
          </cell>
          <cell r="E66">
            <v>85284</v>
          </cell>
          <cell r="F66">
            <v>292603</v>
          </cell>
          <cell r="G66">
            <v>285617</v>
          </cell>
          <cell r="O66">
            <v>4412856</v>
          </cell>
          <cell r="P66">
            <v>255973</v>
          </cell>
          <cell r="Q66">
            <v>621501</v>
          </cell>
          <cell r="R66">
            <v>2853254</v>
          </cell>
          <cell r="S66">
            <v>2799434</v>
          </cell>
        </row>
        <row r="67">
          <cell r="C67">
            <v>42469</v>
          </cell>
          <cell r="D67">
            <v>2169</v>
          </cell>
          <cell r="E67">
            <v>20015</v>
          </cell>
          <cell r="F67">
            <v>149721</v>
          </cell>
          <cell r="G67">
            <v>12855</v>
          </cell>
          <cell r="I67">
            <v>229674</v>
          </cell>
          <cell r="O67">
            <v>566037</v>
          </cell>
          <cell r="P67">
            <v>29258</v>
          </cell>
          <cell r="Q67">
            <v>227984</v>
          </cell>
          <cell r="R67">
            <v>2205179</v>
          </cell>
          <cell r="S67">
            <v>184997</v>
          </cell>
          <cell r="U67">
            <v>3931328</v>
          </cell>
        </row>
        <row r="68">
          <cell r="C68">
            <v>151038</v>
          </cell>
          <cell r="D68">
            <v>7618</v>
          </cell>
          <cell r="E68">
            <v>29786</v>
          </cell>
          <cell r="F68">
            <v>134226</v>
          </cell>
          <cell r="G68">
            <v>43975</v>
          </cell>
          <cell r="O68">
            <v>2264922</v>
          </cell>
          <cell r="P68">
            <v>109136</v>
          </cell>
          <cell r="Q68">
            <v>315147</v>
          </cell>
          <cell r="R68">
            <v>2343413</v>
          </cell>
          <cell r="S68">
            <v>721594</v>
          </cell>
        </row>
        <row r="69">
          <cell r="C69">
            <v>2255744</v>
          </cell>
          <cell r="D69">
            <v>1091188</v>
          </cell>
          <cell r="E69">
            <v>278830</v>
          </cell>
          <cell r="F69">
            <v>959502</v>
          </cell>
          <cell r="G69">
            <v>558364</v>
          </cell>
          <cell r="O69">
            <v>42465806</v>
          </cell>
          <cell r="P69">
            <v>21448863</v>
          </cell>
          <cell r="Q69">
            <v>3219875</v>
          </cell>
          <cell r="R69">
            <v>17445817</v>
          </cell>
          <cell r="S69">
            <v>9920006</v>
          </cell>
        </row>
        <row r="70">
          <cell r="D70">
            <v>15092644</v>
          </cell>
          <cell r="E70">
            <v>10282621</v>
          </cell>
          <cell r="F70">
            <v>20135031</v>
          </cell>
          <cell r="G70">
            <v>8706641</v>
          </cell>
          <cell r="H70">
            <v>76939766</v>
          </cell>
          <cell r="P70">
            <v>306592980</v>
          </cell>
          <cell r="Q70">
            <v>100728538</v>
          </cell>
          <cell r="R70">
            <v>263325715</v>
          </cell>
          <cell r="S70">
            <v>128742958</v>
          </cell>
          <cell r="T70">
            <v>650181924</v>
          </cell>
        </row>
        <row r="71">
          <cell r="D71">
            <v>52801</v>
          </cell>
          <cell r="E71">
            <v>645334</v>
          </cell>
          <cell r="F71">
            <v>1459090</v>
          </cell>
          <cell r="G71">
            <v>144063</v>
          </cell>
          <cell r="I71">
            <v>234849</v>
          </cell>
          <cell r="P71">
            <v>520354</v>
          </cell>
          <cell r="Q71">
            <v>6036375</v>
          </cell>
          <cell r="R71">
            <v>15177446</v>
          </cell>
          <cell r="S71">
            <v>2472877</v>
          </cell>
          <cell r="U71">
            <v>3046452</v>
          </cell>
        </row>
        <row r="72">
          <cell r="B72">
            <v>734840288</v>
          </cell>
          <cell r="C72">
            <v>52409229</v>
          </cell>
          <cell r="D72">
            <v>19289434</v>
          </cell>
          <cell r="E72">
            <v>20585398</v>
          </cell>
          <cell r="F72">
            <v>25330516</v>
          </cell>
          <cell r="G72">
            <v>11821730</v>
          </cell>
          <cell r="H72">
            <v>76939766</v>
          </cell>
          <cell r="I72">
            <v>3068562</v>
          </cell>
          <cell r="N72">
            <v>11504236257</v>
          </cell>
          <cell r="O72">
            <v>810856912</v>
          </cell>
          <cell r="P72">
            <v>407793786</v>
          </cell>
          <cell r="Q72">
            <v>197447296</v>
          </cell>
          <cell r="R72">
            <v>341518850</v>
          </cell>
          <cell r="S72">
            <v>177529802</v>
          </cell>
          <cell r="T72">
            <v>650181924</v>
          </cell>
          <cell r="U72">
            <v>68507078</v>
          </cell>
        </row>
        <row r="78">
          <cell r="J78">
            <v>0.1082988983959612</v>
          </cell>
        </row>
        <row r="79">
          <cell r="J79">
            <v>5.6144248172538082E-2</v>
          </cell>
        </row>
        <row r="80">
          <cell r="J80">
            <v>0.1449026902223953</v>
          </cell>
        </row>
        <row r="81">
          <cell r="J81">
            <v>8.3709068320164087E-2</v>
          </cell>
        </row>
        <row r="82">
          <cell r="J82">
            <v>0.16448013337074971</v>
          </cell>
        </row>
        <row r="83">
          <cell r="J83">
            <v>5.0926350745423059E-2</v>
          </cell>
        </row>
        <row r="84">
          <cell r="J84">
            <v>4.6120991214294436E-2</v>
          </cell>
        </row>
        <row r="85">
          <cell r="J85">
            <v>3.9889035868411069E-2</v>
          </cell>
        </row>
        <row r="86">
          <cell r="J86">
            <v>6.0028298611286099E-2</v>
          </cell>
        </row>
        <row r="87">
          <cell r="J87">
            <v>8.7583553805124711E-2</v>
          </cell>
        </row>
        <row r="88">
          <cell r="J88">
            <v>5.4922430089892844E-2</v>
          </cell>
        </row>
        <row r="89">
          <cell r="J89">
            <v>4.3009197936140456E-2</v>
          </cell>
        </row>
        <row r="90">
          <cell r="J90">
            <v>7.6477727304949839E-2</v>
          </cell>
        </row>
        <row r="91">
          <cell r="J91">
            <v>0.10121010445515496</v>
          </cell>
        </row>
        <row r="92">
          <cell r="J92">
            <v>5.0379829855039172E-2</v>
          </cell>
        </row>
        <row r="93">
          <cell r="J93">
            <v>5.5296094099067189E-2</v>
          </cell>
        </row>
        <row r="94">
          <cell r="J94">
            <v>5.2521167959939975E-2</v>
          </cell>
        </row>
        <row r="95">
          <cell r="J95">
            <v>8.1243533053189793E-2</v>
          </cell>
        </row>
        <row r="96">
          <cell r="J96">
            <v>6.1919327948332145E-2</v>
          </cell>
        </row>
        <row r="97">
          <cell r="J97">
            <v>6.9145004598955215E-2</v>
          </cell>
        </row>
      </sheetData>
      <sheetData sheetId="22">
        <row r="53">
          <cell r="B53">
            <v>8015444</v>
          </cell>
          <cell r="C53">
            <v>771490</v>
          </cell>
          <cell r="D53">
            <v>4867</v>
          </cell>
          <cell r="E53">
            <v>42209</v>
          </cell>
          <cell r="G53">
            <v>19771</v>
          </cell>
          <cell r="O53">
            <v>79420728</v>
          </cell>
          <cell r="P53">
            <v>5287497</v>
          </cell>
          <cell r="Q53">
            <v>57218</v>
          </cell>
          <cell r="R53">
            <v>341995</v>
          </cell>
          <cell r="T53">
            <v>199247</v>
          </cell>
        </row>
        <row r="54">
          <cell r="B54">
            <v>13610475</v>
          </cell>
          <cell r="C54">
            <v>83592</v>
          </cell>
          <cell r="E54">
            <v>544832</v>
          </cell>
          <cell r="F54">
            <v>590876</v>
          </cell>
          <cell r="G54">
            <v>167924</v>
          </cell>
          <cell r="O54">
            <v>254830587</v>
          </cell>
          <cell r="P54">
            <v>1317015</v>
          </cell>
          <cell r="R54">
            <v>7374867</v>
          </cell>
          <cell r="S54">
            <v>7491377</v>
          </cell>
          <cell r="T54">
            <v>2703982</v>
          </cell>
        </row>
        <row r="55">
          <cell r="B55">
            <v>2482799</v>
          </cell>
          <cell r="C55">
            <v>9701997</v>
          </cell>
          <cell r="D55">
            <v>321724</v>
          </cell>
          <cell r="E55">
            <v>3202307</v>
          </cell>
          <cell r="G55">
            <v>135298</v>
          </cell>
          <cell r="O55">
            <v>26275192</v>
          </cell>
          <cell r="P55">
            <v>62266974</v>
          </cell>
          <cell r="Q55">
            <v>2176896</v>
          </cell>
          <cell r="R55">
            <v>22006801</v>
          </cell>
          <cell r="T55">
            <v>1243935</v>
          </cell>
        </row>
        <row r="56">
          <cell r="C56">
            <v>694587</v>
          </cell>
          <cell r="E56">
            <v>4165578</v>
          </cell>
          <cell r="G56">
            <v>513753</v>
          </cell>
          <cell r="P56">
            <v>7366383</v>
          </cell>
          <cell r="R56">
            <v>43169891</v>
          </cell>
          <cell r="T56">
            <v>7155358</v>
          </cell>
        </row>
        <row r="57">
          <cell r="B57">
            <v>5553352</v>
          </cell>
          <cell r="C57">
            <v>10368164</v>
          </cell>
          <cell r="D57">
            <v>51893</v>
          </cell>
          <cell r="E57">
            <v>89043</v>
          </cell>
          <cell r="O57">
            <v>48730247</v>
          </cell>
          <cell r="P57">
            <v>52537539</v>
          </cell>
          <cell r="Q57">
            <v>438408</v>
          </cell>
          <cell r="R57">
            <v>592148</v>
          </cell>
        </row>
        <row r="58">
          <cell r="B58">
            <v>10879134</v>
          </cell>
          <cell r="C58">
            <v>396663</v>
          </cell>
          <cell r="D58">
            <v>208916</v>
          </cell>
          <cell r="E58">
            <v>132647</v>
          </cell>
          <cell r="F58">
            <v>8963</v>
          </cell>
          <cell r="G58">
            <v>47104</v>
          </cell>
          <cell r="I58">
            <v>309358</v>
          </cell>
          <cell r="O58">
            <v>299109958</v>
          </cell>
          <cell r="P58">
            <v>2549218</v>
          </cell>
          <cell r="Q58">
            <v>269933</v>
          </cell>
          <cell r="R58">
            <v>530631</v>
          </cell>
          <cell r="S58">
            <v>137909</v>
          </cell>
          <cell r="T58">
            <v>223670</v>
          </cell>
          <cell r="V58">
            <v>5138283</v>
          </cell>
        </row>
        <row r="59">
          <cell r="B59">
            <v>12830608</v>
          </cell>
          <cell r="C59">
            <v>29455410</v>
          </cell>
          <cell r="D59">
            <v>1266108</v>
          </cell>
          <cell r="E59">
            <v>70634</v>
          </cell>
          <cell r="F59">
            <v>405133</v>
          </cell>
          <cell r="G59">
            <v>360023</v>
          </cell>
          <cell r="O59">
            <v>269020778</v>
          </cell>
          <cell r="P59">
            <v>633892504</v>
          </cell>
          <cell r="Q59">
            <v>35654646</v>
          </cell>
          <cell r="R59">
            <v>2201371</v>
          </cell>
          <cell r="S59">
            <v>9617428</v>
          </cell>
          <cell r="T59">
            <v>7665515</v>
          </cell>
        </row>
        <row r="60">
          <cell r="B60">
            <v>30053734</v>
          </cell>
          <cell r="C60">
            <v>761471</v>
          </cell>
          <cell r="D60">
            <v>1707951</v>
          </cell>
          <cell r="E60">
            <v>112193</v>
          </cell>
          <cell r="F60">
            <v>601246</v>
          </cell>
          <cell r="G60">
            <v>320442</v>
          </cell>
          <cell r="I60">
            <v>155399</v>
          </cell>
          <cell r="O60">
            <v>804318061</v>
          </cell>
          <cell r="P60">
            <v>13322872</v>
          </cell>
          <cell r="Q60">
            <v>51960410</v>
          </cell>
          <cell r="R60">
            <v>1653984</v>
          </cell>
          <cell r="S60">
            <v>13309775</v>
          </cell>
          <cell r="T60">
            <v>6826184</v>
          </cell>
          <cell r="V60">
            <v>2754071</v>
          </cell>
        </row>
        <row r="61">
          <cell r="B61">
            <v>13738639</v>
          </cell>
          <cell r="C61">
            <v>481650</v>
          </cell>
          <cell r="D61">
            <v>2696</v>
          </cell>
          <cell r="E61">
            <v>73988</v>
          </cell>
          <cell r="F61">
            <v>136178</v>
          </cell>
          <cell r="G61">
            <v>143986</v>
          </cell>
          <cell r="O61">
            <v>237687301</v>
          </cell>
          <cell r="P61">
            <v>5737950</v>
          </cell>
          <cell r="Q61">
            <v>33589</v>
          </cell>
          <cell r="R61">
            <v>607971</v>
          </cell>
          <cell r="S61">
            <v>2294948</v>
          </cell>
          <cell r="T61">
            <v>2411383</v>
          </cell>
        </row>
        <row r="62">
          <cell r="B62">
            <v>36308217</v>
          </cell>
          <cell r="C62">
            <v>3912583</v>
          </cell>
          <cell r="D62">
            <v>3078</v>
          </cell>
          <cell r="E62">
            <v>914850</v>
          </cell>
          <cell r="F62">
            <v>457843</v>
          </cell>
          <cell r="G62">
            <v>102859</v>
          </cell>
          <cell r="O62">
            <v>440838323</v>
          </cell>
          <cell r="P62">
            <v>37057758</v>
          </cell>
          <cell r="Q62">
            <v>42369</v>
          </cell>
          <cell r="R62">
            <v>9639084</v>
          </cell>
          <cell r="S62">
            <v>5809367</v>
          </cell>
          <cell r="T62">
            <v>1222721</v>
          </cell>
        </row>
        <row r="63">
          <cell r="B63">
            <v>24632793</v>
          </cell>
          <cell r="C63">
            <v>1218543</v>
          </cell>
          <cell r="D63">
            <v>5222</v>
          </cell>
          <cell r="E63">
            <v>80098</v>
          </cell>
          <cell r="F63">
            <v>121845</v>
          </cell>
          <cell r="G63">
            <v>82379</v>
          </cell>
          <cell r="O63">
            <v>480837375</v>
          </cell>
          <cell r="P63">
            <v>20383125</v>
          </cell>
          <cell r="Q63">
            <v>80356</v>
          </cell>
          <cell r="R63">
            <v>785284</v>
          </cell>
          <cell r="S63">
            <v>1885842</v>
          </cell>
          <cell r="T63">
            <v>1139808</v>
          </cell>
        </row>
        <row r="64">
          <cell r="B64">
            <v>23929359</v>
          </cell>
          <cell r="C64">
            <v>13382</v>
          </cell>
          <cell r="D64">
            <v>1210</v>
          </cell>
          <cell r="E64">
            <v>58494</v>
          </cell>
          <cell r="F64">
            <v>72460</v>
          </cell>
          <cell r="G64">
            <v>8359</v>
          </cell>
          <cell r="I64">
            <v>1720547</v>
          </cell>
          <cell r="O64">
            <v>588582632</v>
          </cell>
          <cell r="P64">
            <v>191504</v>
          </cell>
          <cell r="Q64">
            <v>26630</v>
          </cell>
          <cell r="R64">
            <v>590172</v>
          </cell>
          <cell r="S64">
            <v>1152491</v>
          </cell>
          <cell r="T64">
            <v>152830</v>
          </cell>
          <cell r="V64">
            <v>44713952</v>
          </cell>
        </row>
        <row r="65">
          <cell r="B65">
            <v>4499961</v>
          </cell>
          <cell r="C65">
            <v>76268</v>
          </cell>
          <cell r="D65">
            <v>433</v>
          </cell>
          <cell r="E65">
            <v>44951</v>
          </cell>
          <cell r="F65">
            <v>18391</v>
          </cell>
          <cell r="G65">
            <v>75396</v>
          </cell>
          <cell r="O65">
            <v>62377156</v>
          </cell>
          <cell r="P65">
            <v>565850</v>
          </cell>
          <cell r="Q65">
            <v>9803</v>
          </cell>
          <cell r="R65">
            <v>357252</v>
          </cell>
          <cell r="S65">
            <v>231896</v>
          </cell>
          <cell r="T65">
            <v>776740</v>
          </cell>
        </row>
        <row r="66">
          <cell r="B66">
            <v>71519577</v>
          </cell>
          <cell r="C66">
            <v>1162736</v>
          </cell>
          <cell r="D66">
            <v>21891</v>
          </cell>
          <cell r="E66">
            <v>102115</v>
          </cell>
          <cell r="F66">
            <v>289633</v>
          </cell>
          <cell r="G66">
            <v>269741</v>
          </cell>
          <cell r="O66">
            <v>739865996</v>
          </cell>
          <cell r="P66">
            <v>5651273</v>
          </cell>
          <cell r="Q66">
            <v>292360</v>
          </cell>
          <cell r="R66">
            <v>736340</v>
          </cell>
          <cell r="S66">
            <v>2860837</v>
          </cell>
          <cell r="T66">
            <v>2697026</v>
          </cell>
        </row>
        <row r="67">
          <cell r="B67">
            <v>61805946</v>
          </cell>
          <cell r="C67">
            <v>49320</v>
          </cell>
          <cell r="D67">
            <v>1966</v>
          </cell>
          <cell r="E67">
            <v>21266</v>
          </cell>
          <cell r="F67">
            <v>138045</v>
          </cell>
          <cell r="G67">
            <v>11217</v>
          </cell>
          <cell r="I67">
            <v>223698</v>
          </cell>
          <cell r="O67">
            <v>1295815393</v>
          </cell>
          <cell r="P67">
            <v>854494</v>
          </cell>
          <cell r="Q67">
            <v>36107</v>
          </cell>
          <cell r="R67">
            <v>271637</v>
          </cell>
          <cell r="S67">
            <v>2063172</v>
          </cell>
          <cell r="T67">
            <v>166951</v>
          </cell>
          <cell r="V67">
            <v>4257678</v>
          </cell>
        </row>
        <row r="68">
          <cell r="B68">
            <v>4414498</v>
          </cell>
          <cell r="C68">
            <v>193239</v>
          </cell>
          <cell r="D68">
            <v>8940</v>
          </cell>
          <cell r="E68">
            <v>33857</v>
          </cell>
          <cell r="F68">
            <v>150801</v>
          </cell>
          <cell r="G68">
            <v>40343</v>
          </cell>
          <cell r="O68">
            <v>83353085</v>
          </cell>
          <cell r="P68">
            <v>2806993</v>
          </cell>
          <cell r="Q68">
            <v>137853</v>
          </cell>
          <cell r="R68">
            <v>356348</v>
          </cell>
          <cell r="S68">
            <v>2695580</v>
          </cell>
          <cell r="T68">
            <v>671979</v>
          </cell>
        </row>
        <row r="69">
          <cell r="B69">
            <v>56518958</v>
          </cell>
          <cell r="C69">
            <v>2473162</v>
          </cell>
          <cell r="D69">
            <v>1180441</v>
          </cell>
          <cell r="E69">
            <v>332592</v>
          </cell>
          <cell r="F69">
            <v>1068734</v>
          </cell>
          <cell r="G69">
            <v>540272</v>
          </cell>
          <cell r="O69">
            <v>1113547784</v>
          </cell>
          <cell r="P69">
            <v>45969636</v>
          </cell>
          <cell r="Q69">
            <v>23973765</v>
          </cell>
          <cell r="R69">
            <v>3417398</v>
          </cell>
          <cell r="S69">
            <v>19484698</v>
          </cell>
          <cell r="T69">
            <v>9622001</v>
          </cell>
        </row>
        <row r="70">
          <cell r="B70">
            <v>337182135</v>
          </cell>
          <cell r="D70">
            <v>15769533</v>
          </cell>
          <cell r="E70">
            <v>10597537</v>
          </cell>
          <cell r="F70">
            <v>21459346</v>
          </cell>
          <cell r="G70">
            <v>8355830</v>
          </cell>
          <cell r="H70">
            <v>75849576</v>
          </cell>
          <cell r="J70">
            <v>2529490</v>
          </cell>
          <cell r="O70">
            <v>4631284350</v>
          </cell>
          <cell r="Q70">
            <v>325307228</v>
          </cell>
          <cell r="R70">
            <v>106972992</v>
          </cell>
          <cell r="S70">
            <v>280373580</v>
          </cell>
          <cell r="T70">
            <v>126446487</v>
          </cell>
          <cell r="U70">
            <v>638257317</v>
          </cell>
          <cell r="W70">
            <v>51967019</v>
          </cell>
        </row>
        <row r="71">
          <cell r="B71">
            <v>70381594</v>
          </cell>
          <cell r="D71">
            <v>62597</v>
          </cell>
          <cell r="E71">
            <v>735109</v>
          </cell>
          <cell r="F71">
            <v>1525700</v>
          </cell>
          <cell r="G71">
            <v>132027</v>
          </cell>
          <cell r="I71">
            <v>209224</v>
          </cell>
          <cell r="O71">
            <v>1171566555</v>
          </cell>
          <cell r="Q71">
            <v>610922</v>
          </cell>
          <cell r="R71">
            <v>6725922</v>
          </cell>
          <cell r="S71">
            <v>16120054</v>
          </cell>
          <cell r="T71">
            <v>2319737</v>
          </cell>
          <cell r="V71">
            <v>3112025</v>
          </cell>
        </row>
        <row r="72">
          <cell r="B72">
            <v>788357223</v>
          </cell>
          <cell r="C72">
            <v>61814257</v>
          </cell>
          <cell r="D72">
            <v>20556869</v>
          </cell>
          <cell r="E72">
            <v>21354300</v>
          </cell>
          <cell r="F72">
            <v>27045194</v>
          </cell>
          <cell r="G72">
            <v>11326724</v>
          </cell>
          <cell r="H72">
            <v>75849576</v>
          </cell>
          <cell r="I72">
            <v>2618226</v>
          </cell>
          <cell r="J72">
            <v>2529490</v>
          </cell>
          <cell r="O72">
            <v>12627461501</v>
          </cell>
          <cell r="P72">
            <v>897758585</v>
          </cell>
          <cell r="Q72">
            <v>440497571</v>
          </cell>
          <cell r="R72">
            <v>208332088</v>
          </cell>
          <cell r="S72">
            <v>365528954</v>
          </cell>
          <cell r="T72">
            <v>173645554</v>
          </cell>
          <cell r="U72">
            <v>638257317</v>
          </cell>
          <cell r="V72">
            <v>59976009</v>
          </cell>
          <cell r="W72">
            <v>51967019</v>
          </cell>
        </row>
        <row r="78">
          <cell r="K78">
            <v>0.10493837734433688</v>
          </cell>
        </row>
        <row r="79">
          <cell r="K79">
            <v>5.5310052175346271E-2</v>
          </cell>
        </row>
        <row r="80">
          <cell r="K80">
            <v>0.14355772356271163</v>
          </cell>
        </row>
        <row r="81">
          <cell r="K81">
            <v>9.3847487708891841E-2</v>
          </cell>
        </row>
        <row r="82">
          <cell r="K82">
            <v>0.16800247706096152</v>
          </cell>
        </row>
        <row r="83">
          <cell r="K83">
            <v>5.6864276750104747E-2</v>
          </cell>
        </row>
        <row r="84">
          <cell r="K84">
            <v>4.645095254055736E-2</v>
          </cell>
        </row>
        <row r="85">
          <cell r="K85">
            <v>3.8004271044068019E-2</v>
          </cell>
        </row>
        <row r="86">
          <cell r="K86">
            <v>5.9026696825298097E-2</v>
          </cell>
        </row>
        <row r="87">
          <cell r="K87">
            <v>8.4780294204457457E-2</v>
          </cell>
        </row>
        <row r="88">
          <cell r="K88">
            <v>5.1914647139068217E-2</v>
          </cell>
        </row>
        <row r="89">
          <cell r="K89">
            <v>4.0725580351438896E-2</v>
          </cell>
        </row>
        <row r="90">
          <cell r="K90">
            <v>7.4090065335274263E-2</v>
          </cell>
        </row>
        <row r="91">
          <cell r="K91">
            <v>9.8476717447772547E-2</v>
          </cell>
        </row>
        <row r="92">
          <cell r="K92">
            <v>4.7778691946267167E-2</v>
          </cell>
        </row>
        <row r="93">
          <cell r="K93">
            <v>5.4063082312164806E-2</v>
          </cell>
        </row>
        <row r="94">
          <cell r="K94">
            <v>5.1214840926444176E-2</v>
          </cell>
        </row>
        <row r="95">
          <cell r="K95">
            <v>7.9904818596316859E-2</v>
          </cell>
        </row>
        <row r="96">
          <cell r="K96">
            <v>6.1343297263564904E-2</v>
          </cell>
        </row>
        <row r="97">
          <cell r="K97">
            <v>6.7837319204302138E-2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Weekly Summary - NEW"/>
      <sheetName val="Orch + IODA iTunes Details"/>
      <sheetName val="iTunes Hidden Labels Summary"/>
      <sheetName val="Market Share"/>
      <sheetName val="Market Share_Ex_RED"/>
      <sheetName val="Orch Weekly Mgmt"/>
      <sheetName val="IODA Weekly iTunes"/>
      <sheetName val="IRIS iTunes"/>
      <sheetName val="Orch iTunes data"/>
      <sheetName val="IODA iTunes data"/>
      <sheetName val="IRIS iTunes data"/>
      <sheetName val="dec 13 projection"/>
      <sheetName val="2012 by Top store"/>
      <sheetName val="Other Stores"/>
      <sheetName val="Label iTunes_Total_Revenue"/>
    </sheetNames>
    <sheetDataSet>
      <sheetData sheetId="0"/>
      <sheetData sheetId="1">
        <row r="8">
          <cell r="B8">
            <v>152122.11747200001</v>
          </cell>
          <cell r="C8">
            <v>148732.83180799999</v>
          </cell>
          <cell r="D8">
            <v>140106.28372000001</v>
          </cell>
          <cell r="E8">
            <v>0</v>
          </cell>
          <cell r="F8">
            <v>0</v>
          </cell>
        </row>
        <row r="9">
          <cell r="B9">
            <v>58347.420456</v>
          </cell>
          <cell r="C9">
            <v>58659.877847999996</v>
          </cell>
          <cell r="D9">
            <v>57509.403743999996</v>
          </cell>
          <cell r="E9">
            <v>0</v>
          </cell>
          <cell r="F9">
            <v>0</v>
          </cell>
        </row>
        <row r="14">
          <cell r="B14">
            <v>70679.343384000007</v>
          </cell>
          <cell r="C14">
            <v>72651.242976000009</v>
          </cell>
          <cell r="D14">
            <v>68950.351079999993</v>
          </cell>
          <cell r="E14">
            <v>0</v>
          </cell>
          <cell r="F14">
            <v>0</v>
          </cell>
        </row>
        <row r="18">
          <cell r="B18">
            <v>40686.874799999998</v>
          </cell>
          <cell r="C18">
            <v>42821.386295999997</v>
          </cell>
          <cell r="D18">
            <v>39041.721264</v>
          </cell>
          <cell r="E18">
            <v>0</v>
          </cell>
          <cell r="F18">
            <v>0</v>
          </cell>
        </row>
        <row r="22">
          <cell r="B22">
            <v>16842.522839999998</v>
          </cell>
          <cell r="C22">
            <v>16338.863424000001</v>
          </cell>
          <cell r="D22">
            <v>15955.794191999999</v>
          </cell>
          <cell r="E22">
            <v>0</v>
          </cell>
          <cell r="F22">
            <v>0</v>
          </cell>
        </row>
        <row r="27">
          <cell r="B27">
            <v>8420.052576</v>
          </cell>
          <cell r="C27">
            <v>7748.2423199999994</v>
          </cell>
          <cell r="D27">
            <v>7508.9295840000004</v>
          </cell>
          <cell r="E27">
            <v>0</v>
          </cell>
          <cell r="F27">
            <v>0</v>
          </cell>
        </row>
        <row r="30">
          <cell r="B30">
            <v>28644.474105000001</v>
          </cell>
          <cell r="C30">
            <v>32437.964520000001</v>
          </cell>
          <cell r="D30">
            <v>28655.791514999997</v>
          </cell>
          <cell r="E30">
            <v>0</v>
          </cell>
          <cell r="F30">
            <v>0</v>
          </cell>
        </row>
        <row r="31">
          <cell r="B31">
            <v>102693.17344</v>
          </cell>
          <cell r="C31">
            <v>102811.597572</v>
          </cell>
          <cell r="D31">
            <v>102973.940344</v>
          </cell>
          <cell r="E31">
            <v>0</v>
          </cell>
          <cell r="F31">
            <v>0</v>
          </cell>
        </row>
        <row r="34">
          <cell r="B34">
            <v>27923.461369999997</v>
          </cell>
          <cell r="C34">
            <v>28883.806143000002</v>
          </cell>
          <cell r="D34">
            <v>27623.88306</v>
          </cell>
          <cell r="E34">
            <v>0</v>
          </cell>
          <cell r="F34">
            <v>0</v>
          </cell>
        </row>
        <row r="35">
          <cell r="B35">
            <v>7444.2431509999997</v>
          </cell>
          <cell r="C35">
            <v>7232.1999490000007</v>
          </cell>
          <cell r="D35">
            <v>7460.4142090000005</v>
          </cell>
          <cell r="E35">
            <v>0</v>
          </cell>
          <cell r="F35">
            <v>0</v>
          </cell>
        </row>
        <row r="36">
          <cell r="B36">
            <v>8065.9828079999997</v>
          </cell>
          <cell r="C36">
            <v>8213.9990400000006</v>
          </cell>
          <cell r="D36">
            <v>8149.7320320000008</v>
          </cell>
          <cell r="E36">
            <v>0</v>
          </cell>
          <cell r="F36">
            <v>0</v>
          </cell>
        </row>
        <row r="49">
          <cell r="B49">
            <v>57396.510000000009</v>
          </cell>
          <cell r="C49">
            <v>62910.380000000005</v>
          </cell>
          <cell r="D49">
            <v>71856.83</v>
          </cell>
          <cell r="E49">
            <v>0</v>
          </cell>
          <cell r="F49">
            <v>0</v>
          </cell>
        </row>
        <row r="67">
          <cell r="B67">
            <v>7442.8308109999998</v>
          </cell>
          <cell r="C67">
            <v>7810.9488889999993</v>
          </cell>
          <cell r="D67">
            <v>8775.0707680000014</v>
          </cell>
          <cell r="E67">
            <v>0</v>
          </cell>
          <cell r="F67">
            <v>0</v>
          </cell>
        </row>
        <row r="81">
          <cell r="B81">
            <v>16157.120122</v>
          </cell>
          <cell r="C81">
            <v>16690.563170000005</v>
          </cell>
          <cell r="D81">
            <v>15650.313248999999</v>
          </cell>
          <cell r="E81">
            <v>0</v>
          </cell>
          <cell r="F81">
            <v>0</v>
          </cell>
        </row>
      </sheetData>
      <sheetData sheetId="2"/>
      <sheetData sheetId="3"/>
      <sheetData sheetId="4"/>
      <sheetData sheetId="5">
        <row r="4">
          <cell r="B4">
            <v>442995.10335599998</v>
          </cell>
          <cell r="C4">
            <v>424143.64687399997</v>
          </cell>
          <cell r="D4">
            <v>430990.47500099998</v>
          </cell>
          <cell r="E4">
            <v>0</v>
          </cell>
          <cell r="F4">
            <v>0</v>
          </cell>
        </row>
        <row r="6">
          <cell r="Y6">
            <v>16681.184360034196</v>
          </cell>
        </row>
        <row r="7">
          <cell r="Y7">
            <v>49746.025370111733</v>
          </cell>
        </row>
        <row r="8">
          <cell r="Y8">
            <v>283572.79026985413</v>
          </cell>
        </row>
        <row r="131">
          <cell r="I131">
            <v>2537195.1115073916</v>
          </cell>
        </row>
        <row r="132">
          <cell r="I132">
            <v>1056450.2477011676</v>
          </cell>
        </row>
        <row r="133">
          <cell r="I133">
            <v>692229.89962597413</v>
          </cell>
        </row>
      </sheetData>
      <sheetData sheetId="6">
        <row r="4">
          <cell r="B4">
            <v>323150.83537900005</v>
          </cell>
          <cell r="C4">
            <v>313090.84926400002</v>
          </cell>
          <cell r="D4">
            <v>314956.33474600001</v>
          </cell>
          <cell r="E4">
            <v>0</v>
          </cell>
          <cell r="F4">
            <v>0</v>
          </cell>
        </row>
        <row r="129">
          <cell r="I129">
            <v>1742028.0930821965</v>
          </cell>
        </row>
        <row r="130">
          <cell r="I130">
            <v>771171.84367649001</v>
          </cell>
        </row>
        <row r="131">
          <cell r="I131">
            <v>624673.02060231019</v>
          </cell>
        </row>
      </sheetData>
      <sheetData sheetId="7">
        <row r="4">
          <cell r="B4">
            <v>19946.201218501494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8">
          <cell r="B8">
            <v>2503.1249140000323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B9">
            <v>1056.6541279999979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4">
          <cell r="B14">
            <v>1780.9609610000025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8">
          <cell r="B18">
            <v>429.44654500000024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22">
          <cell r="B22">
            <v>273.00291200000009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7">
          <cell r="B27">
            <v>158.42579699999993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</row>
        <row r="30">
          <cell r="B30">
            <v>1019.27606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</row>
        <row r="31">
          <cell r="B31">
            <v>2799.1088079999604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4">
          <cell r="B34">
            <v>156.07709999999994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B35">
            <v>54.852907999999921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B36">
            <v>95.237622999999999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</row>
        <row r="49">
          <cell r="B49">
            <v>240.02000000000021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</row>
        <row r="67">
          <cell r="B67">
            <v>147.90689979999999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</row>
        <row r="81">
          <cell r="B81">
            <v>253.91738549999974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</row>
        <row r="129">
          <cell r="I129">
            <v>134888.37043098605</v>
          </cell>
        </row>
        <row r="130">
          <cell r="I130">
            <v>59986.146219129594</v>
          </cell>
        </row>
        <row r="131">
          <cell r="I131">
            <v>34725.943644591382</v>
          </cell>
        </row>
      </sheetData>
      <sheetData sheetId="8"/>
      <sheetData sheetId="9"/>
      <sheetData sheetId="10"/>
      <sheetData sheetId="11"/>
      <sheetData sheetId="12"/>
      <sheetData sheetId="13">
        <row r="15">
          <cell r="B15">
            <v>114772.09999999998</v>
          </cell>
          <cell r="E15">
            <v>112014.12999999998</v>
          </cell>
          <cell r="H15">
            <v>119822.86000000002</v>
          </cell>
          <cell r="K15">
            <v>0</v>
          </cell>
          <cell r="N15">
            <v>0</v>
          </cell>
        </row>
        <row r="16">
          <cell r="B16">
            <v>81448.255135999992</v>
          </cell>
          <cell r="E16">
            <v>80601.427970999997</v>
          </cell>
          <cell r="H16">
            <v>79261.168219999992</v>
          </cell>
          <cell r="K16">
            <v>0</v>
          </cell>
          <cell r="N16">
            <v>0</v>
          </cell>
        </row>
        <row r="27">
          <cell r="B27">
            <v>311074.29586499999</v>
          </cell>
          <cell r="E27">
            <v>317584.80539200007</v>
          </cell>
          <cell r="H27">
            <v>323570.31045299995</v>
          </cell>
        </row>
        <row r="28">
          <cell r="B28">
            <v>520967.13409200008</v>
          </cell>
          <cell r="E28">
            <v>530768.02770500001</v>
          </cell>
          <cell r="H28">
            <v>546964.46618500003</v>
          </cell>
        </row>
        <row r="35">
          <cell r="B35">
            <v>87117.37090899999</v>
          </cell>
          <cell r="E35">
            <v>83010.428258</v>
          </cell>
          <cell r="H35">
            <v>79130.303912999996</v>
          </cell>
        </row>
      </sheetData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anna Wu" refreshedDate="41879.51715925926" createdVersion="4" refreshedVersion="4" minRefreshableVersion="3" recordCount="5334">
  <cacheSource type="worksheet">
    <worksheetSource ref="A1:I1048576" sheet="total data"/>
  </cacheSource>
  <cacheFields count="9">
    <cacheField name="year" numFmtId="0">
      <sharedItems containsString="0" containsBlank="1" containsNumber="1" containsInteger="1" minValue="2013" maxValue="2014" count="3">
        <n v="2013"/>
        <n v="2014"/>
        <m/>
      </sharedItems>
    </cacheField>
    <cacheField name="month" numFmtId="0">
      <sharedItems containsString="0" containsBlank="1" containsNumber="1" containsInteger="1" minValue="1" maxValue="12" count="13">
        <n v="10"/>
        <n v="8"/>
        <n v="1"/>
        <n v="9"/>
        <n v="3"/>
        <n v="5"/>
        <n v="2"/>
        <n v="4"/>
        <n v="7"/>
        <n v="11"/>
        <n v="12"/>
        <n v="6"/>
        <m/>
      </sharedItems>
    </cacheField>
    <cacheField name="transactiontypeabbr" numFmtId="0">
      <sharedItems containsBlank="1" count="4">
        <s v="S"/>
        <s v="AS"/>
        <s v="DT"/>
        <m/>
      </sharedItems>
    </cacheField>
    <cacheField name="countryname" numFmtId="0">
      <sharedItems containsBlank="1"/>
    </cacheField>
    <cacheField name="continent" numFmtId="0">
      <sharedItems containsBlank="1"/>
    </cacheField>
    <cacheField name="Gross" numFmtId="44">
      <sharedItems containsString="0" containsBlank="1" containsNumber="1" minValue="0" maxValue="974766.82323500002"/>
    </cacheField>
    <cacheField name="Units" numFmtId="164">
      <sharedItems containsString="0" containsBlank="1" containsNumber="1" containsInteger="1" minValue="1" maxValue="126438376"/>
    </cacheField>
    <cacheField name="rev_per_stream" numFmtId="0">
      <sharedItems containsString="0" containsBlank="1" containsNumber="1" minValue="0" maxValue="13.0725"/>
    </cacheField>
    <cacheField name="Type" numFmtId="0">
      <sharedItems containsBlank="1" count="4">
        <s v="RED"/>
        <s v="OSC"/>
        <s v="ORCH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334">
  <r>
    <x v="0"/>
    <x v="0"/>
    <x v="0"/>
    <s v="India"/>
    <s v="Asia"/>
    <n v="8.7290000000000006E-3"/>
    <n v="1"/>
    <n v="8.6999999999999994E-3"/>
    <x v="0"/>
  </r>
  <r>
    <x v="0"/>
    <x v="1"/>
    <x v="0"/>
    <s v="India"/>
    <s v="Asia"/>
    <n v="2.1673999999999999E-2"/>
    <n v="6"/>
    <n v="3.5999999999999999E-3"/>
    <x v="0"/>
  </r>
  <r>
    <x v="1"/>
    <x v="2"/>
    <x v="1"/>
    <s v="Czech Republic"/>
    <s v="Europe"/>
    <n v="47.284177"/>
    <n v="21640"/>
    <n v="2.0999999999999999E-3"/>
    <x v="0"/>
  </r>
  <r>
    <x v="0"/>
    <x v="3"/>
    <x v="0"/>
    <s v="Gibraltar"/>
    <s v="Europe"/>
    <n v="1.0407E-2"/>
    <n v="2"/>
    <n v="5.1999999999999998E-3"/>
    <x v="0"/>
  </r>
  <r>
    <x v="1"/>
    <x v="4"/>
    <x v="0"/>
    <s v="Malta"/>
    <s v="Europe"/>
    <n v="2.9362689999999998"/>
    <n v="1077"/>
    <n v="2.7000000000000001E-3"/>
    <x v="0"/>
  </r>
  <r>
    <x v="1"/>
    <x v="4"/>
    <x v="0"/>
    <s v="Cambodia"/>
    <s v="Asia"/>
    <n v="0.625"/>
    <n v="1"/>
    <n v="0.625"/>
    <x v="0"/>
  </r>
  <r>
    <x v="1"/>
    <x v="5"/>
    <x v="0"/>
    <s v="Liechtenstein"/>
    <s v="Europe"/>
    <n v="2.6315469999999999"/>
    <n v="138"/>
    <n v="1.9E-2"/>
    <x v="0"/>
  </r>
  <r>
    <x v="1"/>
    <x v="5"/>
    <x v="1"/>
    <s v="Nicaragua"/>
    <s v="North America"/>
    <n v="8.4993999999999996"/>
    <n v="6538"/>
    <n v="1.2999999999999999E-3"/>
    <x v="0"/>
  </r>
  <r>
    <x v="1"/>
    <x v="2"/>
    <x v="0"/>
    <s v="Mexico"/>
    <s v="North America"/>
    <n v="416.59420499999999"/>
    <n v="223003"/>
    <n v="1.8E-3"/>
    <x v="0"/>
  </r>
  <r>
    <x v="0"/>
    <x v="6"/>
    <x v="0"/>
    <s v="United Arab Emirates"/>
    <s v="Asia"/>
    <n v="0.15490799999999999"/>
    <n v="3"/>
    <n v="5.16E-2"/>
    <x v="0"/>
  </r>
  <r>
    <x v="1"/>
    <x v="2"/>
    <x v="0"/>
    <s v="Belgium"/>
    <s v="Europe"/>
    <n v="826.26186700000005"/>
    <n v="76095"/>
    <n v="1.0800000000000001E-2"/>
    <x v="0"/>
  </r>
  <r>
    <x v="1"/>
    <x v="6"/>
    <x v="0"/>
    <s v="Belgium"/>
    <s v="Europe"/>
    <n v="833.06373799999994"/>
    <n v="68139"/>
    <n v="1.2200000000000001E-2"/>
    <x v="0"/>
  </r>
  <r>
    <x v="0"/>
    <x v="2"/>
    <x v="1"/>
    <s v="Luxembourg"/>
    <s v="Europe"/>
    <n v="0.13077900000000001"/>
    <n v="882"/>
    <n v="1E-4"/>
    <x v="0"/>
  </r>
  <r>
    <x v="0"/>
    <x v="7"/>
    <x v="0"/>
    <s v="Germany"/>
    <s v="Europe"/>
    <n v="3572.7577820000001"/>
    <n v="439308"/>
    <n v="8.0999999999999996E-3"/>
    <x v="0"/>
  </r>
  <r>
    <x v="0"/>
    <x v="8"/>
    <x v="1"/>
    <s v="Spain"/>
    <s v="Europe"/>
    <n v="302.16107099999999"/>
    <n v="229919"/>
    <n v="1.2999999999999999E-3"/>
    <x v="0"/>
  </r>
  <r>
    <x v="0"/>
    <x v="7"/>
    <x v="0"/>
    <s v="Puerto Rico"/>
    <s v="North America"/>
    <n v="6.8626999999999994E-2"/>
    <n v="91"/>
    <n v="6.9999999999999999E-4"/>
    <x v="0"/>
  </r>
  <r>
    <x v="0"/>
    <x v="8"/>
    <x v="1"/>
    <s v="Portugal"/>
    <s v="Europe"/>
    <n v="119.33702599999999"/>
    <n v="59885"/>
    <n v="1.9E-3"/>
    <x v="0"/>
  </r>
  <r>
    <x v="0"/>
    <x v="5"/>
    <x v="0"/>
    <s v="Romania"/>
    <s v="Europe"/>
    <n v="5.1589999999999997E-2"/>
    <n v="11"/>
    <n v="4.5999999999999999E-3"/>
    <x v="0"/>
  </r>
  <r>
    <x v="0"/>
    <x v="9"/>
    <x v="0"/>
    <s v="Switzerland"/>
    <s v="Europe"/>
    <n v="990.08534899999995"/>
    <n v="79706"/>
    <n v="1.24E-2"/>
    <x v="0"/>
  </r>
  <r>
    <x v="0"/>
    <x v="2"/>
    <x v="2"/>
    <s v="Denmark"/>
    <s v="Europe"/>
    <n v="3.6134970000000002"/>
    <n v="2"/>
    <n v="1.8067"/>
    <x v="0"/>
  </r>
  <r>
    <x v="0"/>
    <x v="7"/>
    <x v="1"/>
    <s v="Italy"/>
    <s v="Europe"/>
    <n v="138.80600000000001"/>
    <n v="108784"/>
    <n v="1.1999999999999999E-3"/>
    <x v="0"/>
  </r>
  <r>
    <x v="1"/>
    <x v="5"/>
    <x v="1"/>
    <s v="Sweden"/>
    <s v="Europe"/>
    <n v="533.38206700000001"/>
    <n v="511194"/>
    <n v="1E-3"/>
    <x v="0"/>
  </r>
  <r>
    <x v="0"/>
    <x v="4"/>
    <x v="0"/>
    <s v="Czech Republic"/>
    <s v="Europe"/>
    <n v="3.4125000000000003E-2"/>
    <n v="5"/>
    <n v="6.7999999999999996E-3"/>
    <x v="0"/>
  </r>
  <r>
    <x v="0"/>
    <x v="10"/>
    <x v="0"/>
    <s v="El Salvador"/>
    <s v="North America"/>
    <n v="7.5399999999999995E-2"/>
    <n v="58"/>
    <n v="1.2999999999999999E-3"/>
    <x v="0"/>
  </r>
  <r>
    <x v="1"/>
    <x v="6"/>
    <x v="0"/>
    <s v="Bulgaria"/>
    <s v="Europe"/>
    <n v="4.0854860000000004"/>
    <n v="2467"/>
    <n v="1.6000000000000001E-3"/>
    <x v="0"/>
  </r>
  <r>
    <x v="0"/>
    <x v="4"/>
    <x v="0"/>
    <s v="South Korea"/>
    <s v="Asia"/>
    <n v="0.33927000000000002"/>
    <n v="8"/>
    <n v="4.24E-2"/>
    <x v="0"/>
  </r>
  <r>
    <x v="0"/>
    <x v="7"/>
    <x v="0"/>
    <s v="Turkey"/>
    <s v="Europe"/>
    <n v="6.6516000000000006E-2"/>
    <n v="10"/>
    <n v="6.6E-3"/>
    <x v="0"/>
  </r>
  <r>
    <x v="0"/>
    <x v="4"/>
    <x v="1"/>
    <s v="Liechtenstein"/>
    <s v="Europe"/>
    <n v="1.3481E-2"/>
    <n v="40"/>
    <n v="2.9999999999999997E-4"/>
    <x v="0"/>
  </r>
  <r>
    <x v="0"/>
    <x v="6"/>
    <x v="0"/>
    <s v="Monaco"/>
    <s v="Europe"/>
    <n v="0.30618400000000001"/>
    <n v="9"/>
    <n v="3.4000000000000002E-2"/>
    <x v="0"/>
  </r>
  <r>
    <x v="0"/>
    <x v="10"/>
    <x v="0"/>
    <s v="Mexico"/>
    <s v="North America"/>
    <n v="1268.700963"/>
    <n v="190207"/>
    <n v="6.6E-3"/>
    <x v="0"/>
  </r>
  <r>
    <x v="1"/>
    <x v="7"/>
    <x v="1"/>
    <s v="Mexico"/>
    <s v="North America"/>
    <n v="2574.4364249999999"/>
    <n v="1088743"/>
    <n v="2.3E-3"/>
    <x v="0"/>
  </r>
  <r>
    <x v="0"/>
    <x v="0"/>
    <x v="1"/>
    <s v="Finland"/>
    <s v="Europe"/>
    <n v="124.111541"/>
    <n v="83066"/>
    <n v="1.4E-3"/>
    <x v="0"/>
  </r>
  <r>
    <x v="1"/>
    <x v="2"/>
    <x v="1"/>
    <s v="Finland"/>
    <s v="Europe"/>
    <n v="49.139180000000003"/>
    <n v="197784"/>
    <n v="2.0000000000000001E-4"/>
    <x v="0"/>
  </r>
  <r>
    <x v="0"/>
    <x v="10"/>
    <x v="1"/>
    <s v="Germany"/>
    <s v="Europe"/>
    <n v="1530.686391"/>
    <n v="725066"/>
    <n v="2.0999999999999999E-3"/>
    <x v="0"/>
  </r>
  <r>
    <x v="0"/>
    <x v="7"/>
    <x v="1"/>
    <s v="Singapore"/>
    <s v="Asia"/>
    <n v="21.36"/>
    <n v="14240"/>
    <n v="1.5E-3"/>
    <x v="0"/>
  </r>
  <r>
    <x v="1"/>
    <x v="5"/>
    <x v="0"/>
    <s v="Bolivia"/>
    <s v="South America"/>
    <n v="0.68459999999999999"/>
    <n v="489"/>
    <n v="1.4E-3"/>
    <x v="0"/>
  </r>
  <r>
    <x v="0"/>
    <x v="10"/>
    <x v="0"/>
    <s v="Portugal"/>
    <s v="Europe"/>
    <n v="40.448213000000003"/>
    <n v="14862"/>
    <n v="2.7000000000000001E-3"/>
    <x v="0"/>
  </r>
  <r>
    <x v="1"/>
    <x v="5"/>
    <x v="1"/>
    <s v="Poland"/>
    <s v="Europe"/>
    <n v="398.109128"/>
    <n v="233150"/>
    <n v="1.6999999999999999E-3"/>
    <x v="0"/>
  </r>
  <r>
    <x v="1"/>
    <x v="7"/>
    <x v="0"/>
    <s v="Sweden"/>
    <s v="Europe"/>
    <n v="37307.786840000001"/>
    <n v="2837960"/>
    <n v="1.3100000000000001E-2"/>
    <x v="0"/>
  </r>
  <r>
    <x v="0"/>
    <x v="0"/>
    <x v="0"/>
    <s v="United Kingdom"/>
    <s v="Europe"/>
    <n v="17631.542404"/>
    <n v="1339132"/>
    <n v="1.3100000000000001E-2"/>
    <x v="0"/>
  </r>
  <r>
    <x v="1"/>
    <x v="6"/>
    <x v="0"/>
    <s v="Slovakia"/>
    <s v="Europe"/>
    <n v="8.6307829999999992"/>
    <n v="4373"/>
    <n v="1.9E-3"/>
    <x v="0"/>
  </r>
  <r>
    <x v="1"/>
    <x v="6"/>
    <x v="1"/>
    <s v="Malta"/>
    <s v="Europe"/>
    <n v="6.0638079999999999"/>
    <n v="2219"/>
    <n v="2.7000000000000001E-3"/>
    <x v="0"/>
  </r>
  <r>
    <x v="0"/>
    <x v="5"/>
    <x v="0"/>
    <s v="Argentina"/>
    <s v="South America"/>
    <n v="1.0416999999999999E-2"/>
    <n v="8"/>
    <n v="1.2999999999999999E-3"/>
    <x v="0"/>
  </r>
  <r>
    <x v="0"/>
    <x v="8"/>
    <x v="0"/>
    <s v="Iceland"/>
    <s v="Europe"/>
    <n v="37.826453000000001"/>
    <n v="3711"/>
    <n v="1.01E-2"/>
    <x v="0"/>
  </r>
  <r>
    <x v="0"/>
    <x v="6"/>
    <x v="0"/>
    <s v="Austria"/>
    <s v="Europe"/>
    <n v="192.784843"/>
    <n v="19619"/>
    <n v="9.7999999999999997E-3"/>
    <x v="0"/>
  </r>
  <r>
    <x v="0"/>
    <x v="0"/>
    <x v="1"/>
    <s v="Turkey"/>
    <s v="Europe"/>
    <n v="56.820472000000002"/>
    <n v="20134"/>
    <n v="2.8E-3"/>
    <x v="0"/>
  </r>
  <r>
    <x v="1"/>
    <x v="2"/>
    <x v="1"/>
    <s v="Turkey"/>
    <s v="Europe"/>
    <n v="11.091324"/>
    <n v="46622"/>
    <n v="2.0000000000000001E-4"/>
    <x v="0"/>
  </r>
  <r>
    <x v="1"/>
    <x v="6"/>
    <x v="1"/>
    <s v="Turkey"/>
    <s v="Europe"/>
    <n v="116.83487"/>
    <n v="38611"/>
    <n v="3.0000000000000001E-3"/>
    <x v="0"/>
  </r>
  <r>
    <x v="0"/>
    <x v="4"/>
    <x v="1"/>
    <s v="New Zealand"/>
    <s v="Oceania"/>
    <n v="113.598463"/>
    <n v="45928"/>
    <n v="2.3999999999999998E-3"/>
    <x v="0"/>
  </r>
  <r>
    <x v="0"/>
    <x v="5"/>
    <x v="0"/>
    <s v="China"/>
    <s v="Asia"/>
    <n v="9.3266000000000002E-2"/>
    <n v="48"/>
    <n v="1.9E-3"/>
    <x v="0"/>
  </r>
  <r>
    <x v="0"/>
    <x v="4"/>
    <x v="0"/>
    <s v="United Arab Emirates"/>
    <s v="Asia"/>
    <n v="0.435504"/>
    <n v="12"/>
    <n v="3.6200000000000003E-2"/>
    <x v="0"/>
  </r>
  <r>
    <x v="0"/>
    <x v="4"/>
    <x v="0"/>
    <s v="Puerto Rico"/>
    <s v="North America"/>
    <n v="0.17644499999999999"/>
    <n v="14"/>
    <n v="1.26E-2"/>
    <x v="0"/>
  </r>
  <r>
    <x v="1"/>
    <x v="7"/>
    <x v="1"/>
    <s v="Portugal"/>
    <s v="Europe"/>
    <n v="398.57611800000001"/>
    <n v="114217"/>
    <n v="3.3999999999999998E-3"/>
    <x v="0"/>
  </r>
  <r>
    <x v="0"/>
    <x v="8"/>
    <x v="1"/>
    <s v="Switzerland"/>
    <s v="Europe"/>
    <n v="38.634464999999999"/>
    <n v="16413"/>
    <n v="2.3E-3"/>
    <x v="0"/>
  </r>
  <r>
    <x v="0"/>
    <x v="1"/>
    <x v="0"/>
    <s v="Poland"/>
    <s v="Europe"/>
    <n v="188.44315499999999"/>
    <n v="48038"/>
    <n v="3.8999999999999998E-3"/>
    <x v="0"/>
  </r>
  <r>
    <x v="0"/>
    <x v="3"/>
    <x v="1"/>
    <s v="USA"/>
    <s v="North America"/>
    <n v="45156.838660000001"/>
    <n v="26113886"/>
    <n v="1.6999999999999999E-3"/>
    <x v="0"/>
  </r>
  <r>
    <x v="0"/>
    <x v="9"/>
    <x v="1"/>
    <s v="Iceland"/>
    <s v="Europe"/>
    <n v="0.43704599999999999"/>
    <n v="6943"/>
    <n v="0"/>
    <x v="0"/>
  </r>
  <r>
    <x v="0"/>
    <x v="7"/>
    <x v="0"/>
    <s v="Estonia"/>
    <s v="Europe"/>
    <n v="0.34860999999999998"/>
    <n v="537"/>
    <n v="5.9999999999999995E-4"/>
    <x v="0"/>
  </r>
  <r>
    <x v="0"/>
    <x v="3"/>
    <x v="0"/>
    <s v="Liechtenstein"/>
    <s v="Europe"/>
    <n v="1.394862"/>
    <n v="66"/>
    <n v="2.1100000000000001E-2"/>
    <x v="0"/>
  </r>
  <r>
    <x v="1"/>
    <x v="7"/>
    <x v="0"/>
    <s v="Mexico"/>
    <s v="North America"/>
    <n v="753.28944300000001"/>
    <n v="292992"/>
    <n v="2.5000000000000001E-3"/>
    <x v="0"/>
  </r>
  <r>
    <x v="0"/>
    <x v="5"/>
    <x v="1"/>
    <s v="Netherlands"/>
    <s v="Europe"/>
    <n v="196.02372299999999"/>
    <n v="114908"/>
    <n v="1.6999999999999999E-3"/>
    <x v="0"/>
  </r>
  <r>
    <x v="0"/>
    <x v="1"/>
    <x v="0"/>
    <s v="United Arab Emirates"/>
    <s v="Asia"/>
    <n v="3.2863999999999997E-2"/>
    <n v="2"/>
    <n v="1.6400000000000001E-2"/>
    <x v="0"/>
  </r>
  <r>
    <x v="1"/>
    <x v="4"/>
    <x v="1"/>
    <s v="Chile"/>
    <s v="South America"/>
    <n v="217.74511799999999"/>
    <n v="125937"/>
    <n v="1.6999999999999999E-3"/>
    <x v="0"/>
  </r>
  <r>
    <x v="0"/>
    <x v="11"/>
    <x v="0"/>
    <s v="Luxembourg"/>
    <s v="Europe"/>
    <n v="10.920774"/>
    <n v="1082"/>
    <n v="0.01"/>
    <x v="0"/>
  </r>
  <r>
    <x v="1"/>
    <x v="5"/>
    <x v="0"/>
    <s v="Dominican Republic"/>
    <s v="North America"/>
    <n v="7.7480000000000002"/>
    <n v="5960"/>
    <n v="1.2999999999999999E-3"/>
    <x v="0"/>
  </r>
  <r>
    <x v="0"/>
    <x v="2"/>
    <x v="0"/>
    <s v="Finland"/>
    <s v="Europe"/>
    <n v="2580.3832649999999"/>
    <n v="231767"/>
    <n v="1.11E-2"/>
    <x v="0"/>
  </r>
  <r>
    <x v="0"/>
    <x v="7"/>
    <x v="0"/>
    <s v="Finland"/>
    <s v="Europe"/>
    <n v="2202.600003"/>
    <n v="234652"/>
    <n v="9.2999999999999992E-3"/>
    <x v="0"/>
  </r>
  <r>
    <x v="1"/>
    <x v="2"/>
    <x v="0"/>
    <s v="Peru"/>
    <s v="South America"/>
    <n v="4.9023000000000003"/>
    <n v="3771"/>
    <n v="1.2999999999999999E-3"/>
    <x v="0"/>
  </r>
  <r>
    <x v="0"/>
    <x v="0"/>
    <x v="0"/>
    <s v="Peru"/>
    <s v="South America"/>
    <n v="1.0840000000000001E-2"/>
    <n v="2"/>
    <n v="5.4000000000000003E-3"/>
    <x v="0"/>
  </r>
  <r>
    <x v="1"/>
    <x v="6"/>
    <x v="1"/>
    <s v="Uruguay"/>
    <s v="South America"/>
    <n v="11.6753"/>
    <n v="8981"/>
    <n v="1.2999999999999999E-3"/>
    <x v="0"/>
  </r>
  <r>
    <x v="1"/>
    <x v="7"/>
    <x v="1"/>
    <s v="Uruguay"/>
    <s v="South America"/>
    <n v="22.754227"/>
    <n v="13772"/>
    <n v="1.6000000000000001E-3"/>
    <x v="0"/>
  </r>
  <r>
    <x v="0"/>
    <x v="10"/>
    <x v="0"/>
    <s v="Singapore"/>
    <s v="Asia"/>
    <n v="267.38085100000001"/>
    <n v="28857"/>
    <n v="9.1999999999999998E-3"/>
    <x v="0"/>
  </r>
  <r>
    <x v="1"/>
    <x v="7"/>
    <x v="1"/>
    <s v="Singapore"/>
    <s v="Asia"/>
    <n v="52.446809000000002"/>
    <n v="80958"/>
    <n v="5.9999999999999995E-4"/>
    <x v="0"/>
  </r>
  <r>
    <x v="1"/>
    <x v="2"/>
    <x v="1"/>
    <s v="Taiwan, Province Of China"/>
    <s v="Asia"/>
    <n v="72.671859999999995"/>
    <n v="44097"/>
    <n v="1.6000000000000001E-3"/>
    <x v="0"/>
  </r>
  <r>
    <x v="1"/>
    <x v="6"/>
    <x v="0"/>
    <s v="Lithuania"/>
    <s v="Europe"/>
    <n v="8.1275340000000007"/>
    <n v="3116"/>
    <n v="2.5999999999999999E-3"/>
    <x v="0"/>
  </r>
  <r>
    <x v="0"/>
    <x v="1"/>
    <x v="0"/>
    <s v="Switzerland"/>
    <s v="Europe"/>
    <n v="632.83266400000002"/>
    <n v="55574"/>
    <n v="1.1299999999999999E-2"/>
    <x v="0"/>
  </r>
  <r>
    <x v="0"/>
    <x v="5"/>
    <x v="1"/>
    <s v="United Kingdom"/>
    <s v="Europe"/>
    <n v="1326.249233"/>
    <n v="492133"/>
    <n v="2.5999999999999999E-3"/>
    <x v="0"/>
  </r>
  <r>
    <x v="1"/>
    <x v="4"/>
    <x v="0"/>
    <s v="Slovakia"/>
    <s v="Europe"/>
    <n v="13.578747"/>
    <n v="6896"/>
    <n v="1.9E-3"/>
    <x v="0"/>
  </r>
  <r>
    <x v="1"/>
    <x v="2"/>
    <x v="0"/>
    <s v="Argentina"/>
    <s v="South America"/>
    <n v="30.237247"/>
    <n v="21767"/>
    <n v="1.2999999999999999E-3"/>
    <x v="0"/>
  </r>
  <r>
    <x v="1"/>
    <x v="2"/>
    <x v="0"/>
    <s v="Cambodia"/>
    <s v="Asia"/>
    <n v="7.1653999999999995E-2"/>
    <n v="29"/>
    <n v="2.3999999999999998E-3"/>
    <x v="0"/>
  </r>
  <r>
    <x v="1"/>
    <x v="7"/>
    <x v="0"/>
    <s v="Iceland"/>
    <s v="Europe"/>
    <n v="223.271061"/>
    <n v="12724"/>
    <n v="1.7500000000000002E-2"/>
    <x v="0"/>
  </r>
  <r>
    <x v="0"/>
    <x v="4"/>
    <x v="0"/>
    <s v="Austria"/>
    <s v="Europe"/>
    <n v="208.11704700000001"/>
    <n v="22354"/>
    <n v="9.2999999999999992E-3"/>
    <x v="0"/>
  </r>
  <r>
    <x v="0"/>
    <x v="5"/>
    <x v="0"/>
    <s v="Liechtenstein"/>
    <s v="Europe"/>
    <n v="1.551733"/>
    <n v="136"/>
    <n v="1.14E-2"/>
    <x v="0"/>
  </r>
  <r>
    <x v="0"/>
    <x v="3"/>
    <x v="0"/>
    <s v="Monaco"/>
    <s v="Europe"/>
    <n v="5.9890540000000003"/>
    <n v="211"/>
    <n v="2.8299999999999999E-2"/>
    <x v="0"/>
  </r>
  <r>
    <x v="0"/>
    <x v="2"/>
    <x v="2"/>
    <s v="Netherlands"/>
    <s v="Europe"/>
    <n v="14.509881999999999"/>
    <n v="12"/>
    <n v="1.2091000000000001"/>
    <x v="0"/>
  </r>
  <r>
    <x v="0"/>
    <x v="5"/>
    <x v="0"/>
    <s v="Chile"/>
    <s v="South America"/>
    <n v="2.3088000000000001E-2"/>
    <n v="3"/>
    <n v="7.6E-3"/>
    <x v="0"/>
  </r>
  <r>
    <x v="0"/>
    <x v="9"/>
    <x v="0"/>
    <s v="Luxembourg"/>
    <s v="Europe"/>
    <n v="26.597670999999998"/>
    <n v="2163"/>
    <n v="1.2200000000000001E-2"/>
    <x v="0"/>
  </r>
  <r>
    <x v="0"/>
    <x v="8"/>
    <x v="0"/>
    <s v="Brazil"/>
    <s v="South America"/>
    <n v="1.081577"/>
    <n v="79"/>
    <n v="1.3599999999999999E-2"/>
    <x v="0"/>
  </r>
  <r>
    <x v="1"/>
    <x v="4"/>
    <x v="0"/>
    <s v="Dominican Republic"/>
    <s v="North America"/>
    <n v="4.6969000000000003"/>
    <n v="3613"/>
    <n v="1.2999999999999999E-3"/>
    <x v="0"/>
  </r>
  <r>
    <x v="0"/>
    <x v="9"/>
    <x v="0"/>
    <s v="Andorra"/>
    <s v="Europe"/>
    <n v="1.8678699999999999"/>
    <n v="151"/>
    <n v="1.23E-2"/>
    <x v="0"/>
  </r>
  <r>
    <x v="1"/>
    <x v="4"/>
    <x v="0"/>
    <s v="Russia"/>
    <s v="Europe"/>
    <n v="0.43825500000000001"/>
    <n v="56"/>
    <n v="7.7999999999999996E-3"/>
    <x v="0"/>
  </r>
  <r>
    <x v="0"/>
    <x v="11"/>
    <x v="1"/>
    <s v="Ireland"/>
    <s v="Europe"/>
    <n v="40.775652999999998"/>
    <n v="22646"/>
    <n v="1.8E-3"/>
    <x v="0"/>
  </r>
  <r>
    <x v="0"/>
    <x v="8"/>
    <x v="0"/>
    <s v="Ireland"/>
    <s v="Europe"/>
    <n v="261.95484399999998"/>
    <n v="25954"/>
    <n v="0.01"/>
    <x v="0"/>
  </r>
  <r>
    <x v="0"/>
    <x v="3"/>
    <x v="0"/>
    <s v="Lithuania"/>
    <s v="Europe"/>
    <n v="5.600816"/>
    <n v="2177"/>
    <n v="2.5000000000000001E-3"/>
    <x v="0"/>
  </r>
  <r>
    <x v="1"/>
    <x v="7"/>
    <x v="1"/>
    <s v="Switzerland"/>
    <s v="Europe"/>
    <n v="47.094569"/>
    <n v="51363"/>
    <n v="8.9999999999999998E-4"/>
    <x v="0"/>
  </r>
  <r>
    <x v="0"/>
    <x v="8"/>
    <x v="1"/>
    <s v="Poland"/>
    <s v="Europe"/>
    <n v="34.883375999999998"/>
    <n v="99897"/>
    <n v="2.9999999999999997E-4"/>
    <x v="0"/>
  </r>
  <r>
    <x v="0"/>
    <x v="9"/>
    <x v="0"/>
    <s v="France"/>
    <s v="Europe"/>
    <n v="1685.394847"/>
    <n v="173122"/>
    <n v="9.7000000000000003E-3"/>
    <x v="0"/>
  </r>
  <r>
    <x v="1"/>
    <x v="7"/>
    <x v="0"/>
    <s v="India"/>
    <s v="Asia"/>
    <n v="5.7679999999999997E-3"/>
    <n v="1"/>
    <n v="5.7000000000000002E-3"/>
    <x v="0"/>
  </r>
  <r>
    <x v="1"/>
    <x v="2"/>
    <x v="1"/>
    <s v="Argentina"/>
    <s v="South America"/>
    <n v="98.056745000000006"/>
    <n v="70588"/>
    <n v="1.2999999999999999E-3"/>
    <x v="0"/>
  </r>
  <r>
    <x v="1"/>
    <x v="6"/>
    <x v="1"/>
    <s v="Argentina"/>
    <s v="South America"/>
    <n v="66.815033"/>
    <n v="83960"/>
    <n v="6.9999999999999999E-4"/>
    <x v="0"/>
  </r>
  <r>
    <x v="1"/>
    <x v="2"/>
    <x v="0"/>
    <s v="Ecuador"/>
    <s v="South America"/>
    <n v="1.4313"/>
    <n v="1101"/>
    <n v="1.2999999999999999E-3"/>
    <x v="0"/>
  </r>
  <r>
    <x v="1"/>
    <x v="7"/>
    <x v="1"/>
    <s v="Hungary"/>
    <s v="Europe"/>
    <n v="84.593138999999994"/>
    <n v="35554"/>
    <n v="2.3E-3"/>
    <x v="0"/>
  </r>
  <r>
    <x v="0"/>
    <x v="11"/>
    <x v="0"/>
    <s v="Australia"/>
    <s v="Oceania"/>
    <n v="2219.957296"/>
    <n v="221610"/>
    <n v="0.01"/>
    <x v="0"/>
  </r>
  <r>
    <x v="1"/>
    <x v="7"/>
    <x v="0"/>
    <s v="Estonia"/>
    <s v="Europe"/>
    <n v="38.883547999999998"/>
    <n v="11551"/>
    <n v="3.3E-3"/>
    <x v="0"/>
  </r>
  <r>
    <x v="0"/>
    <x v="0"/>
    <x v="0"/>
    <s v="Slovenia"/>
    <s v="Europe"/>
    <n v="1.2378E-2"/>
    <n v="1"/>
    <n v="1.23E-2"/>
    <x v="0"/>
  </r>
  <r>
    <x v="0"/>
    <x v="2"/>
    <x v="1"/>
    <s v="Belgium"/>
    <s v="Europe"/>
    <n v="65.954442"/>
    <n v="67184"/>
    <n v="8.9999999999999998E-4"/>
    <x v="0"/>
  </r>
  <r>
    <x v="0"/>
    <x v="6"/>
    <x v="1"/>
    <s v="Belgium"/>
    <s v="Europe"/>
    <n v="101.692922"/>
    <n v="61331"/>
    <n v="1.6000000000000001E-3"/>
    <x v="0"/>
  </r>
  <r>
    <x v="1"/>
    <x v="6"/>
    <x v="0"/>
    <s v="Finland"/>
    <s v="Europe"/>
    <n v="4735.677608"/>
    <n v="380582"/>
    <n v="1.24E-2"/>
    <x v="0"/>
  </r>
  <r>
    <x v="0"/>
    <x v="5"/>
    <x v="0"/>
    <s v="Spain"/>
    <s v="Europe"/>
    <n v="1838.5126889999999"/>
    <n v="334127"/>
    <n v="5.4999999999999997E-3"/>
    <x v="0"/>
  </r>
  <r>
    <x v="1"/>
    <x v="7"/>
    <x v="0"/>
    <s v="Singapore"/>
    <s v="Asia"/>
    <n v="353.20596399999999"/>
    <n v="37629"/>
    <n v="9.2999999999999992E-3"/>
    <x v="0"/>
  </r>
  <r>
    <x v="0"/>
    <x v="9"/>
    <x v="1"/>
    <s v="Greece"/>
    <s v="Europe"/>
    <n v="52.652993000000002"/>
    <n v="19565"/>
    <n v="2.5999999999999999E-3"/>
    <x v="0"/>
  </r>
  <r>
    <x v="1"/>
    <x v="6"/>
    <x v="1"/>
    <s v="Norway"/>
    <s v="Europe"/>
    <n v="302.43615599999998"/>
    <n v="148340"/>
    <n v="2E-3"/>
    <x v="0"/>
  </r>
  <r>
    <x v="1"/>
    <x v="7"/>
    <x v="1"/>
    <s v="Norway"/>
    <s v="Europe"/>
    <n v="393.79631499999999"/>
    <n v="164056"/>
    <n v="2.3999999999999998E-3"/>
    <x v="0"/>
  </r>
  <r>
    <x v="0"/>
    <x v="4"/>
    <x v="1"/>
    <s v="Sweden"/>
    <s v="Europe"/>
    <n v="476.939368"/>
    <n v="208006"/>
    <n v="2.2000000000000001E-3"/>
    <x v="0"/>
  </r>
  <r>
    <x v="1"/>
    <x v="7"/>
    <x v="0"/>
    <s v="Costa Rica"/>
    <s v="North America"/>
    <n v="25.442360999999998"/>
    <n v="14299"/>
    <n v="1.6999999999999999E-3"/>
    <x v="0"/>
  </r>
  <r>
    <x v="1"/>
    <x v="2"/>
    <x v="1"/>
    <s v="Colombia"/>
    <s v="South America"/>
    <n v="231.200143"/>
    <n v="116771"/>
    <n v="1.9E-3"/>
    <x v="0"/>
  </r>
  <r>
    <x v="1"/>
    <x v="5"/>
    <x v="1"/>
    <s v="Bulgaria"/>
    <s v="Europe"/>
    <n v="29.895557"/>
    <n v="18275"/>
    <n v="1.6000000000000001E-3"/>
    <x v="0"/>
  </r>
  <r>
    <x v="1"/>
    <x v="4"/>
    <x v="1"/>
    <s v="Hungary"/>
    <s v="Europe"/>
    <n v="59.299109999999999"/>
    <n v="31899"/>
    <n v="1.8E-3"/>
    <x v="0"/>
  </r>
  <r>
    <x v="0"/>
    <x v="8"/>
    <x v="0"/>
    <s v="Mexico"/>
    <s v="North America"/>
    <n v="587.36756600000001"/>
    <n v="148334"/>
    <n v="3.8999999999999998E-3"/>
    <x v="0"/>
  </r>
  <r>
    <x v="0"/>
    <x v="0"/>
    <x v="0"/>
    <s v="Netherlands"/>
    <s v="Europe"/>
    <n v="4367.6673579999997"/>
    <n v="413342"/>
    <n v="1.0500000000000001E-2"/>
    <x v="0"/>
  </r>
  <r>
    <x v="1"/>
    <x v="4"/>
    <x v="1"/>
    <s v="Netherlands"/>
    <s v="Europe"/>
    <n v="212.885167"/>
    <n v="305673"/>
    <n v="5.9999999999999995E-4"/>
    <x v="0"/>
  </r>
  <r>
    <x v="1"/>
    <x v="5"/>
    <x v="0"/>
    <s v="Honduras"/>
    <s v="North America"/>
    <n v="2.7873999999999999"/>
    <n v="1991"/>
    <n v="1.4E-3"/>
    <x v="0"/>
  </r>
  <r>
    <x v="1"/>
    <x v="6"/>
    <x v="0"/>
    <s v="Andorra"/>
    <s v="Europe"/>
    <n v="0.85703300000000004"/>
    <n v="207"/>
    <n v="4.1000000000000003E-3"/>
    <x v="0"/>
  </r>
  <r>
    <x v="1"/>
    <x v="4"/>
    <x v="0"/>
    <s v="Singapore"/>
    <s v="Asia"/>
    <n v="254.63929300000001"/>
    <n v="33440"/>
    <n v="7.6E-3"/>
    <x v="0"/>
  </r>
  <r>
    <x v="1"/>
    <x v="4"/>
    <x v="1"/>
    <s v="Greece"/>
    <s v="Europe"/>
    <n v="97.622202000000001"/>
    <n v="35806"/>
    <n v="2.7000000000000001E-3"/>
    <x v="0"/>
  </r>
  <r>
    <x v="0"/>
    <x v="3"/>
    <x v="0"/>
    <s v="Greece"/>
    <s v="Europe"/>
    <n v="0.77078400000000002"/>
    <n v="286"/>
    <n v="2.5999999999999999E-3"/>
    <x v="0"/>
  </r>
  <r>
    <x v="0"/>
    <x v="10"/>
    <x v="1"/>
    <s v="Taiwan, Province Of China"/>
    <s v="Asia"/>
    <n v="71.485335000000006"/>
    <n v="42792"/>
    <n v="1.6000000000000001E-3"/>
    <x v="0"/>
  </r>
  <r>
    <x v="0"/>
    <x v="1"/>
    <x v="0"/>
    <s v="Czech Republic"/>
    <s v="Europe"/>
    <n v="1.0722000000000001E-2"/>
    <n v="2"/>
    <n v="5.3E-3"/>
    <x v="0"/>
  </r>
  <r>
    <x v="0"/>
    <x v="10"/>
    <x v="0"/>
    <s v="Iceland"/>
    <s v="Europe"/>
    <n v="185.88598200000001"/>
    <n v="12580"/>
    <n v="1.47E-2"/>
    <x v="0"/>
  </r>
  <r>
    <x v="1"/>
    <x v="4"/>
    <x v="1"/>
    <s v="Austria"/>
    <s v="Europe"/>
    <n v="53.010294999999999"/>
    <n v="52423"/>
    <n v="1E-3"/>
    <x v="0"/>
  </r>
  <r>
    <x v="0"/>
    <x v="5"/>
    <x v="0"/>
    <s v="Hungary"/>
    <s v="Europe"/>
    <n v="1.3573E-2"/>
    <n v="1"/>
    <n v="1.35E-2"/>
    <x v="0"/>
  </r>
  <r>
    <x v="1"/>
    <x v="6"/>
    <x v="0"/>
    <s v="Estonia"/>
    <s v="Europe"/>
    <n v="60.378157999999999"/>
    <n v="8512"/>
    <n v="7.0000000000000001E-3"/>
    <x v="0"/>
  </r>
  <r>
    <x v="0"/>
    <x v="8"/>
    <x v="0"/>
    <s v="New Zealand"/>
    <s v="Oceania"/>
    <n v="504.13840800000003"/>
    <n v="53799"/>
    <n v="9.2999999999999992E-3"/>
    <x v="0"/>
  </r>
  <r>
    <x v="0"/>
    <x v="11"/>
    <x v="0"/>
    <s v="Croatia"/>
    <s v="Europe"/>
    <n v="6.6206000000000001E-2"/>
    <n v="7"/>
    <n v="9.4000000000000004E-3"/>
    <x v="0"/>
  </r>
  <r>
    <x v="1"/>
    <x v="7"/>
    <x v="1"/>
    <s v="Malaysia"/>
    <s v="Asia"/>
    <n v="72.703479000000002"/>
    <n v="82338"/>
    <n v="8.0000000000000004E-4"/>
    <x v="0"/>
  </r>
  <r>
    <x v="0"/>
    <x v="0"/>
    <x v="1"/>
    <s v="Mexico"/>
    <s v="North America"/>
    <n v="768.79851299999996"/>
    <n v="567998"/>
    <n v="1.2999999999999999E-3"/>
    <x v="0"/>
  </r>
  <r>
    <x v="1"/>
    <x v="2"/>
    <x v="1"/>
    <s v="Mexico"/>
    <s v="North America"/>
    <n v="1365.3299500000001"/>
    <n v="749534"/>
    <n v="1.8E-3"/>
    <x v="0"/>
  </r>
  <r>
    <x v="0"/>
    <x v="0"/>
    <x v="1"/>
    <s v="Belgium"/>
    <s v="Europe"/>
    <n v="163.196392"/>
    <n v="59039"/>
    <n v="2.7000000000000001E-3"/>
    <x v="0"/>
  </r>
  <r>
    <x v="1"/>
    <x v="2"/>
    <x v="1"/>
    <s v="Belgium"/>
    <s v="Europe"/>
    <n v="110.402916"/>
    <n v="118220"/>
    <n v="8.9999999999999998E-4"/>
    <x v="0"/>
  </r>
  <r>
    <x v="1"/>
    <x v="4"/>
    <x v="0"/>
    <s v="Chile"/>
    <s v="South America"/>
    <n v="37.521031000000001"/>
    <n v="21701"/>
    <n v="1.6999999999999999E-3"/>
    <x v="0"/>
  </r>
  <r>
    <x v="1"/>
    <x v="4"/>
    <x v="0"/>
    <s v="Honduras"/>
    <s v="North America"/>
    <n v="1.4882"/>
    <n v="1063"/>
    <n v="1.4E-3"/>
    <x v="0"/>
  </r>
  <r>
    <x v="0"/>
    <x v="0"/>
    <x v="0"/>
    <s v="Cayman Islands"/>
    <s v="North America"/>
    <n v="0.74333300000000002"/>
    <n v="2"/>
    <n v="0.37159999999999999"/>
    <x v="0"/>
  </r>
  <r>
    <x v="1"/>
    <x v="5"/>
    <x v="1"/>
    <s v="Peru"/>
    <s v="South America"/>
    <n v="189.8442"/>
    <n v="146034"/>
    <n v="1.2999999999999999E-3"/>
    <x v="0"/>
  </r>
  <r>
    <x v="0"/>
    <x v="1"/>
    <x v="1"/>
    <s v="Ireland"/>
    <s v="Europe"/>
    <n v="44.200837999999997"/>
    <n v="19735"/>
    <n v="2.2000000000000001E-3"/>
    <x v="0"/>
  </r>
  <r>
    <x v="1"/>
    <x v="7"/>
    <x v="0"/>
    <s v="Uruguay"/>
    <s v="South America"/>
    <n v="3.643027"/>
    <n v="2205"/>
    <n v="1.6000000000000001E-3"/>
    <x v="0"/>
  </r>
  <r>
    <x v="1"/>
    <x v="7"/>
    <x v="0"/>
    <s v="Cyprus"/>
    <s v="Europe"/>
    <n v="1.853038"/>
    <n v="531"/>
    <n v="3.3999999999999998E-3"/>
    <x v="0"/>
  </r>
  <r>
    <x v="1"/>
    <x v="2"/>
    <x v="1"/>
    <s v="Bolivia"/>
    <s v="South America"/>
    <n v="4.4912000000000001"/>
    <n v="3208"/>
    <n v="1.4E-3"/>
    <x v="0"/>
  </r>
  <r>
    <x v="0"/>
    <x v="2"/>
    <x v="0"/>
    <s v="Sweden"/>
    <s v="Europe"/>
    <n v="22516.984757999999"/>
    <n v="2182587"/>
    <n v="1.03E-2"/>
    <x v="0"/>
  </r>
  <r>
    <x v="1"/>
    <x v="4"/>
    <x v="0"/>
    <s v="USA"/>
    <s v="North America"/>
    <n v="299077.64180699998"/>
    <n v="38629434"/>
    <n v="7.7000000000000002E-3"/>
    <x v="0"/>
  </r>
  <r>
    <x v="0"/>
    <x v="0"/>
    <x v="0"/>
    <s v="Argentina"/>
    <s v="South America"/>
    <n v="5.3411530000000003"/>
    <n v="2832"/>
    <n v="1.8E-3"/>
    <x v="0"/>
  </r>
  <r>
    <x v="0"/>
    <x v="9"/>
    <x v="0"/>
    <s v="Iceland"/>
    <s v="Europe"/>
    <n v="124.197563"/>
    <n v="9056"/>
    <n v="1.37E-2"/>
    <x v="0"/>
  </r>
  <r>
    <x v="0"/>
    <x v="9"/>
    <x v="0"/>
    <s v="Virgin Islands, British"/>
    <s v="North America"/>
    <n v="0.18757499999999999"/>
    <n v="46"/>
    <n v="4.0000000000000001E-3"/>
    <x v="0"/>
  </r>
  <r>
    <x v="0"/>
    <x v="8"/>
    <x v="1"/>
    <s v="Estonia"/>
    <s v="Europe"/>
    <n v="4.1666540000000003"/>
    <n v="12602"/>
    <n v="2.9999999999999997E-4"/>
    <x v="0"/>
  </r>
  <r>
    <x v="0"/>
    <x v="6"/>
    <x v="0"/>
    <s v="China"/>
    <s v="Asia"/>
    <n v="7.3125999999999997E-2"/>
    <n v="14"/>
    <n v="5.1999999999999998E-3"/>
    <x v="0"/>
  </r>
  <r>
    <x v="0"/>
    <x v="5"/>
    <x v="0"/>
    <s v="Netherlands"/>
    <s v="Europe"/>
    <n v="2809.2691719999998"/>
    <n v="292647"/>
    <n v="9.4999999999999998E-3"/>
    <x v="0"/>
  </r>
  <r>
    <x v="0"/>
    <x v="3"/>
    <x v="1"/>
    <s v="Finland"/>
    <s v="Europe"/>
    <n v="121.717474"/>
    <n v="81645"/>
    <n v="1.4E-3"/>
    <x v="0"/>
  </r>
  <r>
    <x v="0"/>
    <x v="2"/>
    <x v="1"/>
    <s v="Germany"/>
    <s v="Europe"/>
    <n v="366.06579900000003"/>
    <n v="862540"/>
    <n v="4.0000000000000002E-4"/>
    <x v="0"/>
  </r>
  <r>
    <x v="0"/>
    <x v="6"/>
    <x v="1"/>
    <s v="Germany"/>
    <s v="Europe"/>
    <n v="344.577563"/>
    <n v="777505"/>
    <n v="4.0000000000000002E-4"/>
    <x v="0"/>
  </r>
  <r>
    <x v="1"/>
    <x v="6"/>
    <x v="0"/>
    <s v="Cyprus"/>
    <s v="Europe"/>
    <n v="1.0411589999999999"/>
    <n v="381"/>
    <n v="2.7000000000000001E-3"/>
    <x v="0"/>
  </r>
  <r>
    <x v="1"/>
    <x v="4"/>
    <x v="1"/>
    <s v="Portugal"/>
    <s v="Europe"/>
    <n v="309.36971899999998"/>
    <n v="113470"/>
    <n v="2.7000000000000001E-3"/>
    <x v="0"/>
  </r>
  <r>
    <x v="0"/>
    <x v="7"/>
    <x v="2"/>
    <s v="France"/>
    <s v="Europe"/>
    <n v="0.57672699999999999"/>
    <n v="1"/>
    <n v="0.57669999999999999"/>
    <x v="0"/>
  </r>
  <r>
    <x v="1"/>
    <x v="4"/>
    <x v="1"/>
    <s v="Sweden"/>
    <s v="Europe"/>
    <n v="387.11346200000003"/>
    <n v="488539"/>
    <n v="6.9999999999999999E-4"/>
    <x v="0"/>
  </r>
  <r>
    <x v="0"/>
    <x v="2"/>
    <x v="0"/>
    <s v="India"/>
    <s v="Asia"/>
    <n v="5.7822999999999999E-2"/>
    <n v="8"/>
    <n v="7.1999999999999998E-3"/>
    <x v="0"/>
  </r>
  <r>
    <x v="1"/>
    <x v="6"/>
    <x v="0"/>
    <s v="Argentina"/>
    <s v="South America"/>
    <n v="99.098532000000006"/>
    <n v="22676"/>
    <n v="4.3E-3"/>
    <x v="0"/>
  </r>
  <r>
    <x v="0"/>
    <x v="1"/>
    <x v="1"/>
    <s v="Austria"/>
    <s v="Europe"/>
    <n v="32.238605999999997"/>
    <n v="21480"/>
    <n v="1.5E-3"/>
    <x v="0"/>
  </r>
  <r>
    <x v="0"/>
    <x v="5"/>
    <x v="0"/>
    <s v="Israel"/>
    <s v="Europe"/>
    <n v="1.278024"/>
    <n v="95"/>
    <n v="1.34E-2"/>
    <x v="0"/>
  </r>
  <r>
    <x v="0"/>
    <x v="4"/>
    <x v="0"/>
    <s v="Turkey"/>
    <s v="Europe"/>
    <n v="0.30619299999999999"/>
    <n v="18"/>
    <n v="1.7000000000000001E-2"/>
    <x v="0"/>
  </r>
  <r>
    <x v="1"/>
    <x v="5"/>
    <x v="0"/>
    <s v="Thailand"/>
    <s v="Asia"/>
    <n v="3.8592000000000001E-2"/>
    <n v="9"/>
    <n v="4.1999999999999997E-3"/>
    <x v="0"/>
  </r>
  <r>
    <x v="0"/>
    <x v="11"/>
    <x v="1"/>
    <s v="Estonia"/>
    <s v="Europe"/>
    <n v="4.4006829999999999"/>
    <n v="12953"/>
    <n v="2.9999999999999997E-4"/>
    <x v="0"/>
  </r>
  <r>
    <x v="0"/>
    <x v="6"/>
    <x v="1"/>
    <s v="New Zealand"/>
    <s v="Oceania"/>
    <n v="95.747153999999995"/>
    <n v="41420"/>
    <n v="2.3E-3"/>
    <x v="0"/>
  </r>
  <r>
    <x v="0"/>
    <x v="10"/>
    <x v="1"/>
    <s v="Nicaragua"/>
    <s v="North America"/>
    <n v="1.6666000000000001"/>
    <n v="1282"/>
    <n v="1.2999999999999999E-3"/>
    <x v="0"/>
  </r>
  <r>
    <x v="1"/>
    <x v="4"/>
    <x v="1"/>
    <s v="Mexico"/>
    <s v="North America"/>
    <n v="1686.889889"/>
    <n v="905511"/>
    <n v="1.8E-3"/>
    <x v="0"/>
  </r>
  <r>
    <x v="0"/>
    <x v="0"/>
    <x v="0"/>
    <s v="Belgium"/>
    <s v="Europe"/>
    <n v="714.47728199999995"/>
    <n v="60204"/>
    <n v="1.18E-2"/>
    <x v="0"/>
  </r>
  <r>
    <x v="0"/>
    <x v="11"/>
    <x v="1"/>
    <s v="Finland"/>
    <s v="Europe"/>
    <n v="88.756924999999995"/>
    <n v="64333"/>
    <n v="1.2999999999999999E-3"/>
    <x v="0"/>
  </r>
  <r>
    <x v="1"/>
    <x v="6"/>
    <x v="1"/>
    <s v="Germany"/>
    <s v="Europe"/>
    <n v="686.02377200000001"/>
    <n v="941989"/>
    <n v="6.9999999999999999E-4"/>
    <x v="0"/>
  </r>
  <r>
    <x v="0"/>
    <x v="1"/>
    <x v="0"/>
    <s v="Ireland"/>
    <s v="Europe"/>
    <n v="311.26881900000001"/>
    <n v="29355"/>
    <n v="1.06E-2"/>
    <x v="0"/>
  </r>
  <r>
    <x v="0"/>
    <x v="0"/>
    <x v="0"/>
    <s v="Ireland"/>
    <s v="Europe"/>
    <n v="415.69795099999999"/>
    <n v="33903"/>
    <n v="1.2200000000000001E-2"/>
    <x v="0"/>
  </r>
  <r>
    <x v="0"/>
    <x v="5"/>
    <x v="1"/>
    <s v="Lithuania"/>
    <s v="Europe"/>
    <n v="0.93686100000000005"/>
    <n v="6742"/>
    <n v="1E-4"/>
    <x v="0"/>
  </r>
  <r>
    <x v="0"/>
    <x v="9"/>
    <x v="1"/>
    <s v="Argentina"/>
    <s v="South America"/>
    <n v="62.169381000000001"/>
    <n v="44371"/>
    <n v="1.4E-3"/>
    <x v="0"/>
  </r>
  <r>
    <x v="0"/>
    <x v="0"/>
    <x v="0"/>
    <s v="Israel"/>
    <s v="Europe"/>
    <n v="4.7238000000000002E-2"/>
    <n v="1"/>
    <n v="4.7199999999999999E-2"/>
    <x v="0"/>
  </r>
  <r>
    <x v="1"/>
    <x v="6"/>
    <x v="0"/>
    <s v="Israel"/>
    <s v="Europe"/>
    <n v="0.15675500000000001"/>
    <n v="5"/>
    <n v="3.1300000000000001E-2"/>
    <x v="0"/>
  </r>
  <r>
    <x v="1"/>
    <x v="2"/>
    <x v="0"/>
    <s v="Israel"/>
    <s v="Europe"/>
    <n v="9.5147999999999996E-2"/>
    <n v="3"/>
    <n v="3.1699999999999999E-2"/>
    <x v="0"/>
  </r>
  <r>
    <x v="0"/>
    <x v="1"/>
    <x v="0"/>
    <s v="Estonia"/>
    <s v="Europe"/>
    <n v="25.035640000000001"/>
    <n v="4635"/>
    <n v="5.4000000000000003E-3"/>
    <x v="0"/>
  </r>
  <r>
    <x v="0"/>
    <x v="7"/>
    <x v="1"/>
    <s v="Mexico"/>
    <s v="North America"/>
    <n v="179.06039999999999"/>
    <n v="149217"/>
    <n v="1.1999999999999999E-3"/>
    <x v="0"/>
  </r>
  <r>
    <x v="0"/>
    <x v="11"/>
    <x v="0"/>
    <s v="Mexico"/>
    <s v="North America"/>
    <n v="503.83837799999998"/>
    <n v="126783"/>
    <n v="3.8999999999999998E-3"/>
    <x v="0"/>
  </r>
  <r>
    <x v="0"/>
    <x v="11"/>
    <x v="0"/>
    <s v="Belgium"/>
    <s v="Europe"/>
    <n v="429.391932"/>
    <n v="44872"/>
    <n v="9.4999999999999998E-3"/>
    <x v="0"/>
  </r>
  <r>
    <x v="0"/>
    <x v="1"/>
    <x v="0"/>
    <s v="Singapore"/>
    <s v="Asia"/>
    <n v="129.77513200000001"/>
    <n v="20266"/>
    <n v="6.4000000000000003E-3"/>
    <x v="0"/>
  </r>
  <r>
    <x v="1"/>
    <x v="5"/>
    <x v="1"/>
    <s v="Greece"/>
    <s v="Europe"/>
    <n v="125.77110500000001"/>
    <n v="46597"/>
    <n v="2.5999999999999999E-3"/>
    <x v="0"/>
  </r>
  <r>
    <x v="0"/>
    <x v="6"/>
    <x v="1"/>
    <s v="Portugal"/>
    <s v="Europe"/>
    <n v="12.553728"/>
    <n v="14760"/>
    <n v="8.0000000000000004E-4"/>
    <x v="0"/>
  </r>
  <r>
    <x v="0"/>
    <x v="5"/>
    <x v="1"/>
    <s v="Latvia"/>
    <s v="Europe"/>
    <n v="1.242815"/>
    <n v="9912"/>
    <n v="1E-4"/>
    <x v="0"/>
  </r>
  <r>
    <x v="0"/>
    <x v="3"/>
    <x v="0"/>
    <s v="Poland"/>
    <s v="Europe"/>
    <n v="252.94853900000001"/>
    <n v="57016"/>
    <n v="4.4000000000000003E-3"/>
    <x v="0"/>
  </r>
  <r>
    <x v="1"/>
    <x v="2"/>
    <x v="0"/>
    <s v="Denmark"/>
    <s v="Europe"/>
    <n v="3663.6367449999998"/>
    <n v="298465"/>
    <n v="1.2200000000000001E-2"/>
    <x v="0"/>
  </r>
  <r>
    <x v="0"/>
    <x v="0"/>
    <x v="1"/>
    <s v="France"/>
    <s v="Europe"/>
    <n v="298.141051"/>
    <n v="90018"/>
    <n v="3.3E-3"/>
    <x v="0"/>
  </r>
  <r>
    <x v="1"/>
    <x v="2"/>
    <x v="1"/>
    <s v="France"/>
    <s v="Europe"/>
    <n v="76.968474999999998"/>
    <n v="186095"/>
    <n v="4.0000000000000002E-4"/>
    <x v="0"/>
  </r>
  <r>
    <x v="1"/>
    <x v="6"/>
    <x v="1"/>
    <s v="Sweden"/>
    <s v="Europe"/>
    <n v="270.01339000000002"/>
    <n v="418524"/>
    <n v="5.9999999999999995E-4"/>
    <x v="0"/>
  </r>
  <r>
    <x v="1"/>
    <x v="7"/>
    <x v="1"/>
    <s v="Sweden"/>
    <s v="Europe"/>
    <n v="615.93702900000005"/>
    <n v="487328"/>
    <n v="1.1999999999999999E-3"/>
    <x v="0"/>
  </r>
  <r>
    <x v="0"/>
    <x v="3"/>
    <x v="1"/>
    <s v="United Kingdom"/>
    <s v="Europe"/>
    <n v="2294.9007390000002"/>
    <n v="404026"/>
    <n v="5.5999999999999999E-3"/>
    <x v="0"/>
  </r>
  <r>
    <x v="0"/>
    <x v="1"/>
    <x v="0"/>
    <s v="Turkey"/>
    <s v="Europe"/>
    <n v="0.129996"/>
    <n v="12"/>
    <n v="1.0800000000000001E-2"/>
    <x v="0"/>
  </r>
  <r>
    <x v="1"/>
    <x v="6"/>
    <x v="0"/>
    <s v="Virgin Islands, British"/>
    <s v="North America"/>
    <n v="0.14905199999999999"/>
    <n v="36"/>
    <n v="4.1000000000000003E-3"/>
    <x v="0"/>
  </r>
  <r>
    <x v="1"/>
    <x v="7"/>
    <x v="0"/>
    <s v="New Zealand"/>
    <s v="Oceania"/>
    <n v="1272.3709409999999"/>
    <n v="93860"/>
    <n v="1.35E-2"/>
    <x v="0"/>
  </r>
  <r>
    <x v="0"/>
    <x v="3"/>
    <x v="0"/>
    <s v="China"/>
    <s v="Asia"/>
    <n v="0.45394200000000001"/>
    <n v="7"/>
    <n v="6.4799999999999996E-2"/>
    <x v="0"/>
  </r>
  <r>
    <x v="0"/>
    <x v="1"/>
    <x v="0"/>
    <s v="Monaco"/>
    <s v="Europe"/>
    <n v="0.96340599999999998"/>
    <n v="74"/>
    <n v="1.2999999999999999E-2"/>
    <x v="0"/>
  </r>
  <r>
    <x v="0"/>
    <x v="11"/>
    <x v="1"/>
    <s v="Mexico"/>
    <s v="North America"/>
    <n v="801.31249000000003"/>
    <n v="411091"/>
    <n v="1.9E-3"/>
    <x v="0"/>
  </r>
  <r>
    <x v="0"/>
    <x v="11"/>
    <x v="1"/>
    <s v="Belgium"/>
    <s v="Europe"/>
    <n v="97.704933999999994"/>
    <n v="55868"/>
    <n v="1.6999999999999999E-3"/>
    <x v="0"/>
  </r>
  <r>
    <x v="1"/>
    <x v="4"/>
    <x v="0"/>
    <s v="Finland"/>
    <s v="Europe"/>
    <n v="4945.9595799999997"/>
    <n v="461804"/>
    <n v="1.0699999999999999E-2"/>
    <x v="0"/>
  </r>
  <r>
    <x v="1"/>
    <x v="2"/>
    <x v="0"/>
    <s v="Spain"/>
    <s v="Europe"/>
    <n v="1686.2062969999999"/>
    <n v="376417"/>
    <n v="4.4000000000000003E-3"/>
    <x v="0"/>
  </r>
  <r>
    <x v="1"/>
    <x v="5"/>
    <x v="1"/>
    <s v="Singapore"/>
    <s v="Asia"/>
    <n v="65.703945000000004"/>
    <n v="97625"/>
    <n v="5.9999999999999995E-4"/>
    <x v="0"/>
  </r>
  <r>
    <x v="0"/>
    <x v="0"/>
    <x v="0"/>
    <s v="Norway"/>
    <s v="Europe"/>
    <n v="13421.542465"/>
    <n v="1043713"/>
    <n v="1.2800000000000001E-2"/>
    <x v="0"/>
  </r>
  <r>
    <x v="0"/>
    <x v="9"/>
    <x v="0"/>
    <s v="United Kingdom"/>
    <s v="Europe"/>
    <n v="19832.407885000001"/>
    <n v="1383834"/>
    <n v="1.43E-2"/>
    <x v="0"/>
  </r>
  <r>
    <x v="0"/>
    <x v="3"/>
    <x v="0"/>
    <s v="Czech Republic"/>
    <s v="Europe"/>
    <n v="9.9570000000000006E-2"/>
    <n v="15"/>
    <n v="6.6E-3"/>
    <x v="0"/>
  </r>
  <r>
    <x v="0"/>
    <x v="4"/>
    <x v="0"/>
    <s v="Colombia"/>
    <s v="South America"/>
    <n v="5.287E-3"/>
    <n v="1"/>
    <n v="5.1999999999999998E-3"/>
    <x v="0"/>
  </r>
  <r>
    <x v="0"/>
    <x v="0"/>
    <x v="0"/>
    <s v="South Korea"/>
    <s v="Asia"/>
    <n v="0.31888300000000003"/>
    <n v="7"/>
    <n v="4.5499999999999999E-2"/>
    <x v="0"/>
  </r>
  <r>
    <x v="0"/>
    <x v="4"/>
    <x v="0"/>
    <s v="Israel"/>
    <s v="Europe"/>
    <n v="0.38364500000000001"/>
    <n v="23"/>
    <n v="1.66E-2"/>
    <x v="0"/>
  </r>
  <r>
    <x v="0"/>
    <x v="11"/>
    <x v="0"/>
    <s v="Thailand"/>
    <s v="Asia"/>
    <n v="6.3839999999999999E-3"/>
    <n v="5"/>
    <n v="1.1999999999999999E-3"/>
    <x v="0"/>
  </r>
  <r>
    <x v="1"/>
    <x v="5"/>
    <x v="0"/>
    <s v="China"/>
    <s v="Asia"/>
    <n v="0.59542899999999999"/>
    <n v="8"/>
    <n v="7.4399999999999994E-2"/>
    <x v="0"/>
  </r>
  <r>
    <x v="0"/>
    <x v="9"/>
    <x v="1"/>
    <s v="Netherlands"/>
    <s v="Europe"/>
    <n v="228.433865"/>
    <n v="126654"/>
    <n v="1.8E-3"/>
    <x v="0"/>
  </r>
  <r>
    <x v="1"/>
    <x v="2"/>
    <x v="1"/>
    <s v="Brazil"/>
    <s v="South America"/>
    <n v="4.3215019999999997"/>
    <n v="2453"/>
    <n v="1.6999999999999999E-3"/>
    <x v="0"/>
  </r>
  <r>
    <x v="1"/>
    <x v="7"/>
    <x v="0"/>
    <s v="Dominican Republic"/>
    <s v="North America"/>
    <n v="8.8772260000000003"/>
    <n v="5373"/>
    <n v="1.6000000000000001E-3"/>
    <x v="0"/>
  </r>
  <r>
    <x v="0"/>
    <x v="9"/>
    <x v="0"/>
    <s v="Nepal"/>
    <s v="Asia"/>
    <n v="1.7500000000000002E-2"/>
    <n v="3"/>
    <n v="5.7999999999999996E-3"/>
    <x v="0"/>
  </r>
  <r>
    <x v="0"/>
    <x v="5"/>
    <x v="1"/>
    <s v="Germany"/>
    <s v="Europe"/>
    <n v="652.09623599999998"/>
    <n v="707665"/>
    <n v="8.9999999999999998E-4"/>
    <x v="0"/>
  </r>
  <r>
    <x v="0"/>
    <x v="10"/>
    <x v="0"/>
    <s v="Spain"/>
    <s v="Europe"/>
    <n v="3200.3076259999998"/>
    <n v="368580"/>
    <n v="8.6E-3"/>
    <x v="0"/>
  </r>
  <r>
    <x v="1"/>
    <x v="7"/>
    <x v="1"/>
    <s v="Spain"/>
    <s v="Europe"/>
    <n v="3578.4605019999999"/>
    <n v="676801"/>
    <n v="5.1999999999999998E-3"/>
    <x v="0"/>
  </r>
  <r>
    <x v="1"/>
    <x v="7"/>
    <x v="0"/>
    <s v="Russia"/>
    <s v="Europe"/>
    <n v="0.55973799999999996"/>
    <n v="55"/>
    <n v="1.01E-2"/>
    <x v="0"/>
  </r>
  <r>
    <x v="1"/>
    <x v="5"/>
    <x v="0"/>
    <s v="Cyprus"/>
    <s v="Europe"/>
    <n v="2.933913"/>
    <n v="1087"/>
    <n v="2.5999999999999999E-3"/>
    <x v="0"/>
  </r>
  <r>
    <x v="1"/>
    <x v="5"/>
    <x v="1"/>
    <s v="Switzerland"/>
    <s v="Europe"/>
    <n v="55.936543"/>
    <n v="61943"/>
    <n v="8.9999999999999998E-4"/>
    <x v="0"/>
  </r>
  <r>
    <x v="0"/>
    <x v="10"/>
    <x v="1"/>
    <s v="Denmark"/>
    <s v="Europe"/>
    <n v="74.828800000000001"/>
    <n v="103701"/>
    <n v="6.9999999999999999E-4"/>
    <x v="0"/>
  </r>
  <r>
    <x v="0"/>
    <x v="4"/>
    <x v="1"/>
    <s v="Italy"/>
    <s v="Europe"/>
    <n v="237.45081200000001"/>
    <n v="97256"/>
    <n v="2.3999999999999998E-3"/>
    <x v="0"/>
  </r>
  <r>
    <x v="0"/>
    <x v="2"/>
    <x v="0"/>
    <s v="Italy"/>
    <s v="Europe"/>
    <n v="1.410558"/>
    <n v="71"/>
    <n v="1.9800000000000002E-2"/>
    <x v="0"/>
  </r>
  <r>
    <x v="1"/>
    <x v="4"/>
    <x v="1"/>
    <s v="Slovakia"/>
    <s v="Europe"/>
    <n v="23.465515"/>
    <n v="11917"/>
    <n v="1.9E-3"/>
    <x v="0"/>
  </r>
  <r>
    <x v="1"/>
    <x v="7"/>
    <x v="1"/>
    <s v="Iceland"/>
    <s v="Europe"/>
    <n v="2.3414030000000001"/>
    <n v="11489"/>
    <n v="2.0000000000000001E-4"/>
    <x v="0"/>
  </r>
  <r>
    <x v="0"/>
    <x v="4"/>
    <x v="1"/>
    <s v="Austria"/>
    <s v="Europe"/>
    <n v="23.718056000000001"/>
    <n v="34362"/>
    <n v="5.9999999999999995E-4"/>
    <x v="0"/>
  </r>
  <r>
    <x v="1"/>
    <x v="4"/>
    <x v="0"/>
    <s v="Virgin Islands, British"/>
    <s v="North America"/>
    <n v="3.7178000000000003E-2"/>
    <n v="9"/>
    <n v="4.1000000000000003E-3"/>
    <x v="0"/>
  </r>
  <r>
    <x v="0"/>
    <x v="6"/>
    <x v="0"/>
    <s v="Estonia"/>
    <s v="Europe"/>
    <n v="0.12445000000000001"/>
    <n v="22"/>
    <n v="5.5999999999999999E-3"/>
    <x v="0"/>
  </r>
  <r>
    <x v="1"/>
    <x v="4"/>
    <x v="0"/>
    <s v="New Zealand"/>
    <s v="Oceania"/>
    <n v="885.32344699999999"/>
    <n v="85628"/>
    <n v="1.03E-2"/>
    <x v="0"/>
  </r>
  <r>
    <x v="0"/>
    <x v="11"/>
    <x v="0"/>
    <s v="Malaysia"/>
    <s v="Asia"/>
    <n v="29.659877000000002"/>
    <n v="7386"/>
    <n v="4.0000000000000001E-3"/>
    <x v="0"/>
  </r>
  <r>
    <x v="0"/>
    <x v="6"/>
    <x v="1"/>
    <s v="Andorra"/>
    <s v="Europe"/>
    <n v="7.1347999999999995E-2"/>
    <n v="309"/>
    <n v="2.0000000000000001E-4"/>
    <x v="0"/>
  </r>
  <r>
    <x v="0"/>
    <x v="8"/>
    <x v="0"/>
    <s v="Germany"/>
    <s v="Europe"/>
    <n v="4913.2179770000002"/>
    <n v="590150"/>
    <n v="8.3000000000000001E-3"/>
    <x v="0"/>
  </r>
  <r>
    <x v="0"/>
    <x v="1"/>
    <x v="0"/>
    <s v="Puerto Rico"/>
    <s v="North America"/>
    <n v="1.5123599999999999"/>
    <n v="101"/>
    <n v="1.49E-2"/>
    <x v="0"/>
  </r>
  <r>
    <x v="1"/>
    <x v="5"/>
    <x v="0"/>
    <s v="Russia"/>
    <s v="Europe"/>
    <n v="0.236875"/>
    <n v="25"/>
    <n v="9.4000000000000004E-3"/>
    <x v="0"/>
  </r>
  <r>
    <x v="0"/>
    <x v="9"/>
    <x v="0"/>
    <s v="South Africa"/>
    <s v="Africa"/>
    <n v="0.28054400000000002"/>
    <n v="15"/>
    <n v="1.8700000000000001E-2"/>
    <x v="0"/>
  </r>
  <r>
    <x v="1"/>
    <x v="7"/>
    <x v="1"/>
    <s v="Cyprus"/>
    <s v="Europe"/>
    <n v="9.4047249999999991"/>
    <n v="2695"/>
    <n v="3.3999999999999998E-3"/>
    <x v="0"/>
  </r>
  <r>
    <x v="0"/>
    <x v="9"/>
    <x v="0"/>
    <s v="Latvia"/>
    <s v="Europe"/>
    <n v="14.166409"/>
    <n v="5544"/>
    <n v="2.5000000000000001E-3"/>
    <x v="0"/>
  </r>
  <r>
    <x v="0"/>
    <x v="7"/>
    <x v="1"/>
    <s v="France"/>
    <s v="Europe"/>
    <n v="175.29699099999999"/>
    <n v="87220"/>
    <n v="2E-3"/>
    <x v="0"/>
  </r>
  <r>
    <x v="0"/>
    <x v="3"/>
    <x v="1"/>
    <s v="Sweden"/>
    <s v="Europe"/>
    <n v="638.94365500000004"/>
    <n v="173206"/>
    <n v="3.5999999999999999E-3"/>
    <x v="0"/>
  </r>
  <r>
    <x v="1"/>
    <x v="6"/>
    <x v="1"/>
    <s v="Bulgaria"/>
    <s v="Europe"/>
    <n v="22.075569000000002"/>
    <n v="13330"/>
    <n v="1.6000000000000001E-3"/>
    <x v="0"/>
  </r>
  <r>
    <x v="0"/>
    <x v="9"/>
    <x v="0"/>
    <s v="Slovakia"/>
    <s v="Europe"/>
    <n v="0.30372900000000003"/>
    <n v="59"/>
    <n v="5.1000000000000004E-3"/>
    <x v="0"/>
  </r>
  <r>
    <x v="1"/>
    <x v="2"/>
    <x v="1"/>
    <s v="Malta"/>
    <s v="Europe"/>
    <n v="5.2693149999999997"/>
    <n v="1973"/>
    <n v="2.5999999999999999E-3"/>
    <x v="0"/>
  </r>
  <r>
    <x v="0"/>
    <x v="9"/>
    <x v="1"/>
    <s v="Turkey"/>
    <s v="Europe"/>
    <n v="90.769012000000004"/>
    <n v="28434"/>
    <n v="3.0999999999999999E-3"/>
    <x v="0"/>
  </r>
  <r>
    <x v="1"/>
    <x v="6"/>
    <x v="1"/>
    <s v="Austria"/>
    <s v="Europe"/>
    <n v="45.262009999999997"/>
    <n v="41751"/>
    <n v="1E-3"/>
    <x v="0"/>
  </r>
  <r>
    <x v="0"/>
    <x v="1"/>
    <x v="0"/>
    <s v="Virgin Islands, U.S."/>
    <s v="North America"/>
    <n v="2.2106000000000001E-2"/>
    <n v="2"/>
    <n v="1.0999999999999999E-2"/>
    <x v="0"/>
  </r>
  <r>
    <x v="0"/>
    <x v="6"/>
    <x v="1"/>
    <s v="Monaco"/>
    <s v="Europe"/>
    <n v="1.4319999999999999E-3"/>
    <n v="28"/>
    <n v="0"/>
    <x v="0"/>
  </r>
  <r>
    <x v="0"/>
    <x v="5"/>
    <x v="1"/>
    <s v="Belgium"/>
    <s v="Europe"/>
    <n v="92.423889000000003"/>
    <n v="59770"/>
    <n v="1.5E-3"/>
    <x v="0"/>
  </r>
  <r>
    <x v="1"/>
    <x v="7"/>
    <x v="0"/>
    <s v="Chile"/>
    <s v="South America"/>
    <n v="61.370823999999999"/>
    <n v="28668"/>
    <n v="2.0999999999999999E-3"/>
    <x v="0"/>
  </r>
  <r>
    <x v="1"/>
    <x v="4"/>
    <x v="0"/>
    <s v="Andorra"/>
    <s v="Europe"/>
    <n v="0.656829"/>
    <n v="159"/>
    <n v="4.1000000000000003E-3"/>
    <x v="0"/>
  </r>
  <r>
    <x v="1"/>
    <x v="5"/>
    <x v="0"/>
    <s v="Finland"/>
    <s v="Europe"/>
    <n v="5041.4232309999998"/>
    <n v="458355"/>
    <n v="1.09E-2"/>
    <x v="0"/>
  </r>
  <r>
    <x v="1"/>
    <x v="4"/>
    <x v="1"/>
    <s v="Germany"/>
    <s v="Europe"/>
    <n v="1326.9324750000001"/>
    <n v="1047523"/>
    <n v="1.1999999999999999E-3"/>
    <x v="0"/>
  </r>
  <r>
    <x v="1"/>
    <x v="5"/>
    <x v="1"/>
    <s v="Bolivia"/>
    <s v="South America"/>
    <n v="12.5426"/>
    <n v="8959"/>
    <n v="1.4E-3"/>
    <x v="0"/>
  </r>
  <r>
    <x v="0"/>
    <x v="6"/>
    <x v="0"/>
    <s v="Romania"/>
    <s v="Europe"/>
    <n v="4.4513999999999998E-2"/>
    <n v="7"/>
    <n v="6.3E-3"/>
    <x v="0"/>
  </r>
  <r>
    <x v="1"/>
    <x v="7"/>
    <x v="1"/>
    <s v="Costa Rica"/>
    <s v="North America"/>
    <n v="84.126546000000005"/>
    <n v="47280"/>
    <n v="1.6999999999999999E-3"/>
    <x v="0"/>
  </r>
  <r>
    <x v="1"/>
    <x v="2"/>
    <x v="0"/>
    <s v="Slovakia"/>
    <s v="Europe"/>
    <n v="5.8463289999999999"/>
    <n v="3031"/>
    <n v="1.9E-3"/>
    <x v="0"/>
  </r>
  <r>
    <x v="0"/>
    <x v="2"/>
    <x v="0"/>
    <s v="Austria"/>
    <s v="Europe"/>
    <n v="170.82657900000001"/>
    <n v="18125"/>
    <n v="9.4000000000000004E-3"/>
    <x v="0"/>
  </r>
  <r>
    <x v="0"/>
    <x v="5"/>
    <x v="0"/>
    <s v="Virgin Islands, British"/>
    <s v="North America"/>
    <n v="6.0219999999999996E-3"/>
    <n v="9"/>
    <n v="5.9999999999999995E-4"/>
    <x v="0"/>
  </r>
  <r>
    <x v="0"/>
    <x v="10"/>
    <x v="1"/>
    <s v="Malaysia"/>
    <s v="Asia"/>
    <n v="101.497895"/>
    <n v="35324"/>
    <n v="2.8E-3"/>
    <x v="0"/>
  </r>
  <r>
    <x v="1"/>
    <x v="4"/>
    <x v="0"/>
    <s v="Malaysia"/>
    <s v="Asia"/>
    <n v="69.621696"/>
    <n v="15226"/>
    <n v="4.4999999999999997E-3"/>
    <x v="0"/>
  </r>
  <r>
    <x v="0"/>
    <x v="2"/>
    <x v="1"/>
    <s v="Netherlands"/>
    <s v="Europe"/>
    <n v="120.921391"/>
    <n v="137830"/>
    <n v="8.0000000000000004E-4"/>
    <x v="0"/>
  </r>
  <r>
    <x v="1"/>
    <x v="4"/>
    <x v="1"/>
    <s v="Dominican Republic"/>
    <s v="North America"/>
    <n v="35.357399999999998"/>
    <n v="27198"/>
    <n v="1.2999999999999999E-3"/>
    <x v="0"/>
  </r>
  <r>
    <x v="1"/>
    <x v="2"/>
    <x v="0"/>
    <s v="Dominican Republic"/>
    <s v="North America"/>
    <n v="1.6639999999999999"/>
    <n v="1280"/>
    <n v="1.2999999999999999E-3"/>
    <x v="0"/>
  </r>
  <r>
    <x v="1"/>
    <x v="5"/>
    <x v="0"/>
    <s v="Germany"/>
    <s v="Europe"/>
    <n v="8122.3605280000002"/>
    <n v="872676"/>
    <n v="9.2999999999999992E-3"/>
    <x v="0"/>
  </r>
  <r>
    <x v="0"/>
    <x v="6"/>
    <x v="0"/>
    <s v="Russia"/>
    <s v="Europe"/>
    <n v="1.7237819999999999"/>
    <n v="122"/>
    <n v="1.41E-2"/>
    <x v="0"/>
  </r>
  <r>
    <x v="0"/>
    <x v="8"/>
    <x v="1"/>
    <s v="Ireland"/>
    <s v="Europe"/>
    <n v="31.718527999999999"/>
    <n v="20817"/>
    <n v="1.5E-3"/>
    <x v="0"/>
  </r>
  <r>
    <x v="1"/>
    <x v="5"/>
    <x v="0"/>
    <s v="Singapore"/>
    <s v="Asia"/>
    <n v="314.288251"/>
    <n v="43495"/>
    <n v="7.1999999999999998E-3"/>
    <x v="0"/>
  </r>
  <r>
    <x v="1"/>
    <x v="7"/>
    <x v="0"/>
    <s v="Latvia"/>
    <s v="Europe"/>
    <n v="31.261423000000001"/>
    <n v="9435"/>
    <n v="3.3E-3"/>
    <x v="0"/>
  </r>
  <r>
    <x v="0"/>
    <x v="6"/>
    <x v="0"/>
    <s v="Poland"/>
    <s v="Europe"/>
    <n v="13.450752"/>
    <n v="6379"/>
    <n v="2.0999999999999999E-3"/>
    <x v="0"/>
  </r>
  <r>
    <x v="0"/>
    <x v="7"/>
    <x v="0"/>
    <s v="Poland"/>
    <s v="Europe"/>
    <n v="98.023674"/>
    <n v="28523"/>
    <n v="3.3999999999999998E-3"/>
    <x v="0"/>
  </r>
  <r>
    <x v="0"/>
    <x v="9"/>
    <x v="1"/>
    <s v="France"/>
    <s v="Europe"/>
    <n v="207.84896000000001"/>
    <n v="86295"/>
    <n v="2.3999999999999998E-3"/>
    <x v="0"/>
  </r>
  <r>
    <x v="0"/>
    <x v="6"/>
    <x v="1"/>
    <s v="United Kingdom"/>
    <s v="Europe"/>
    <n v="1111.7224249999999"/>
    <n v="460296"/>
    <n v="2.3999999999999998E-3"/>
    <x v="0"/>
  </r>
  <r>
    <x v="1"/>
    <x v="5"/>
    <x v="0"/>
    <s v="Israel"/>
    <s v="Europe"/>
    <n v="0.300286"/>
    <n v="14"/>
    <n v="2.1399999999999999E-2"/>
    <x v="0"/>
  </r>
  <r>
    <x v="0"/>
    <x v="9"/>
    <x v="1"/>
    <s v="New Zealand"/>
    <s v="Oceania"/>
    <n v="80.407032000000001"/>
    <n v="70111"/>
    <n v="1.1000000000000001E-3"/>
    <x v="0"/>
  </r>
  <r>
    <x v="1"/>
    <x v="4"/>
    <x v="0"/>
    <s v="Nicaragua"/>
    <s v="North America"/>
    <n v="1.1478999999999999"/>
    <n v="883"/>
    <n v="1.2999999999999999E-3"/>
    <x v="0"/>
  </r>
  <r>
    <x v="1"/>
    <x v="4"/>
    <x v="1"/>
    <s v="Finland"/>
    <s v="Europe"/>
    <n v="214.85889900000001"/>
    <n v="229784"/>
    <n v="8.9999999999999998E-4"/>
    <x v="0"/>
  </r>
  <r>
    <x v="0"/>
    <x v="3"/>
    <x v="2"/>
    <s v="Finland"/>
    <s v="Europe"/>
    <n v="4.763954"/>
    <n v="5"/>
    <n v="0.95269999999999999"/>
    <x v="0"/>
  </r>
  <r>
    <x v="1"/>
    <x v="5"/>
    <x v="1"/>
    <s v="Malaysia"/>
    <s v="Asia"/>
    <n v="56.292332999999999"/>
    <n v="98261"/>
    <n v="5.0000000000000001E-4"/>
    <x v="0"/>
  </r>
  <r>
    <x v="0"/>
    <x v="6"/>
    <x v="0"/>
    <s v="Singapore"/>
    <s v="Asia"/>
    <n v="1.5635300000000001"/>
    <n v="118"/>
    <n v="1.32E-2"/>
    <x v="0"/>
  </r>
  <r>
    <x v="0"/>
    <x v="2"/>
    <x v="0"/>
    <s v="Singapore"/>
    <s v="Asia"/>
    <n v="0.62579899999999999"/>
    <n v="49"/>
    <n v="1.2699999999999999E-2"/>
    <x v="0"/>
  </r>
  <r>
    <x v="0"/>
    <x v="10"/>
    <x v="0"/>
    <s v="Germany"/>
    <s v="Europe"/>
    <n v="7187.9481939999996"/>
    <n v="694689"/>
    <n v="1.03E-2"/>
    <x v="0"/>
  </r>
  <r>
    <x v="1"/>
    <x v="5"/>
    <x v="0"/>
    <s v="Denmark"/>
    <s v="Europe"/>
    <n v="3542.9474209999998"/>
    <n v="307886"/>
    <n v="1.15E-2"/>
    <x v="0"/>
  </r>
  <r>
    <x v="0"/>
    <x v="7"/>
    <x v="1"/>
    <s v="United Kingdom"/>
    <s v="Europe"/>
    <n v="904.74150699999996"/>
    <n v="466579"/>
    <n v="1.9E-3"/>
    <x v="0"/>
  </r>
  <r>
    <x v="0"/>
    <x v="11"/>
    <x v="0"/>
    <s v="USA"/>
    <s v="North America"/>
    <n v="196101.52583500001"/>
    <n v="26099196"/>
    <n v="7.4999999999999997E-3"/>
    <x v="0"/>
  </r>
  <r>
    <x v="1"/>
    <x v="4"/>
    <x v="1"/>
    <s v="El Salvador"/>
    <s v="North America"/>
    <n v="16.507400000000001"/>
    <n v="12698"/>
    <n v="1.2999999999999999E-3"/>
    <x v="0"/>
  </r>
  <r>
    <x v="1"/>
    <x v="2"/>
    <x v="0"/>
    <s v="El Salvador"/>
    <s v="North America"/>
    <n v="1.1335999999999999"/>
    <n v="872"/>
    <n v="1.2999999999999999E-3"/>
    <x v="0"/>
  </r>
  <r>
    <x v="1"/>
    <x v="4"/>
    <x v="0"/>
    <s v="Bulgaria"/>
    <s v="Europe"/>
    <n v="7.2520610000000003"/>
    <n v="4389"/>
    <n v="1.6000000000000001E-3"/>
    <x v="0"/>
  </r>
  <r>
    <x v="0"/>
    <x v="7"/>
    <x v="1"/>
    <s v="New Zealand"/>
    <s v="Oceania"/>
    <n v="25.91104"/>
    <n v="49032"/>
    <n v="5.0000000000000001E-4"/>
    <x v="0"/>
  </r>
  <r>
    <x v="0"/>
    <x v="4"/>
    <x v="0"/>
    <s v="Monaco"/>
    <s v="Europe"/>
    <n v="0.13178100000000001"/>
    <n v="5"/>
    <n v="2.63E-2"/>
    <x v="0"/>
  </r>
  <r>
    <x v="0"/>
    <x v="6"/>
    <x v="2"/>
    <s v="Netherlands"/>
    <s v="Europe"/>
    <n v="2.1414939999999998"/>
    <n v="3"/>
    <n v="0.71379999999999999"/>
    <x v="0"/>
  </r>
  <r>
    <x v="0"/>
    <x v="7"/>
    <x v="0"/>
    <s v="United Arab Emirates"/>
    <s v="Asia"/>
    <n v="0.14113899999999999"/>
    <n v="30"/>
    <n v="4.7000000000000002E-3"/>
    <x v="0"/>
  </r>
  <r>
    <x v="1"/>
    <x v="5"/>
    <x v="0"/>
    <s v="Chile"/>
    <s v="South America"/>
    <n v="64.702369000000004"/>
    <n v="37401"/>
    <n v="1.6999999999999999E-3"/>
    <x v="0"/>
  </r>
  <r>
    <x v="1"/>
    <x v="7"/>
    <x v="0"/>
    <s v="Andorra"/>
    <s v="Europe"/>
    <n v="1.062732"/>
    <n v="201"/>
    <n v="5.1999999999999998E-3"/>
    <x v="0"/>
  </r>
  <r>
    <x v="1"/>
    <x v="5"/>
    <x v="1"/>
    <s v="Guatemala"/>
    <s v="North America"/>
    <n v="31.845800000000001"/>
    <n v="22747"/>
    <n v="1.4E-3"/>
    <x v="0"/>
  </r>
  <r>
    <x v="1"/>
    <x v="7"/>
    <x v="1"/>
    <s v="Germany"/>
    <s v="Europe"/>
    <n v="1836.4778180000001"/>
    <n v="1094818"/>
    <n v="1.6000000000000001E-3"/>
    <x v="0"/>
  </r>
  <r>
    <x v="1"/>
    <x v="6"/>
    <x v="0"/>
    <s v="Spain"/>
    <s v="Europe"/>
    <n v="1663.74928"/>
    <n v="355397"/>
    <n v="4.5999999999999999E-3"/>
    <x v="0"/>
  </r>
  <r>
    <x v="1"/>
    <x v="2"/>
    <x v="0"/>
    <s v="Lithuania"/>
    <s v="Europe"/>
    <n v="9.1591869999999993"/>
    <n v="3593"/>
    <n v="2.5000000000000001E-3"/>
    <x v="0"/>
  </r>
  <r>
    <x v="0"/>
    <x v="0"/>
    <x v="0"/>
    <s v="Portugal"/>
    <s v="Europe"/>
    <n v="36.412790999999999"/>
    <n v="13538"/>
    <n v="2.5999999999999999E-3"/>
    <x v="0"/>
  </r>
  <r>
    <x v="1"/>
    <x v="6"/>
    <x v="0"/>
    <s v="Portugal"/>
    <s v="Europe"/>
    <n v="37.650295999999997"/>
    <n v="13778"/>
    <n v="2.7000000000000001E-3"/>
    <x v="0"/>
  </r>
  <r>
    <x v="0"/>
    <x v="10"/>
    <x v="0"/>
    <s v="Switzerland"/>
    <s v="Europe"/>
    <n v="1044.394957"/>
    <n v="85033"/>
    <n v="1.2200000000000001E-2"/>
    <x v="0"/>
  </r>
  <r>
    <x v="0"/>
    <x v="3"/>
    <x v="1"/>
    <s v="Poland"/>
    <s v="Europe"/>
    <n v="50.101855999999998"/>
    <n v="108198"/>
    <n v="4.0000000000000002E-4"/>
    <x v="0"/>
  </r>
  <r>
    <x v="1"/>
    <x v="6"/>
    <x v="1"/>
    <s v="Denmark"/>
    <s v="Europe"/>
    <n v="99.794584"/>
    <n v="152508"/>
    <n v="5.9999999999999995E-4"/>
    <x v="0"/>
  </r>
  <r>
    <x v="0"/>
    <x v="11"/>
    <x v="0"/>
    <s v="Italy"/>
    <s v="Europe"/>
    <n v="308.66447599999998"/>
    <n v="31488"/>
    <n v="9.7999999999999997E-3"/>
    <x v="0"/>
  </r>
  <r>
    <x v="0"/>
    <x v="4"/>
    <x v="2"/>
    <s v="Norway"/>
    <s v="Europe"/>
    <n v="1.9880519999999999"/>
    <n v="2"/>
    <n v="0.99399999999999999"/>
    <x v="0"/>
  </r>
  <r>
    <x v="1"/>
    <x v="4"/>
    <x v="1"/>
    <s v="Colombia"/>
    <s v="South America"/>
    <n v="424.39425399999999"/>
    <n v="209697"/>
    <n v="2E-3"/>
    <x v="0"/>
  </r>
  <r>
    <x v="0"/>
    <x v="3"/>
    <x v="0"/>
    <s v="Colombia"/>
    <s v="South America"/>
    <n v="5.3726000000000003E-2"/>
    <n v="2"/>
    <n v="2.6800000000000001E-2"/>
    <x v="0"/>
  </r>
  <r>
    <x v="1"/>
    <x v="5"/>
    <x v="0"/>
    <s v="Slovakia"/>
    <s v="Europe"/>
    <n v="15.052759999999999"/>
    <n v="7722"/>
    <n v="1.9E-3"/>
    <x v="0"/>
  </r>
  <r>
    <x v="0"/>
    <x v="4"/>
    <x v="0"/>
    <s v="Netherlands"/>
    <s v="Europe"/>
    <n v="3243.1161299999999"/>
    <n v="331457"/>
    <n v="9.7000000000000003E-3"/>
    <x v="0"/>
  </r>
  <r>
    <x v="0"/>
    <x v="5"/>
    <x v="0"/>
    <s v="Austria"/>
    <s v="Europe"/>
    <n v="197.81061099999999"/>
    <n v="23229"/>
    <n v="8.5000000000000006E-3"/>
    <x v="0"/>
  </r>
  <r>
    <x v="0"/>
    <x v="10"/>
    <x v="1"/>
    <s v="Hungary"/>
    <s v="Europe"/>
    <n v="16.602478999999999"/>
    <n v="8947"/>
    <n v="1.8E-3"/>
    <x v="0"/>
  </r>
  <r>
    <x v="0"/>
    <x v="1"/>
    <x v="1"/>
    <s v="New Zealand"/>
    <s v="Oceania"/>
    <n v="12.082133000000001"/>
    <n v="62514"/>
    <n v="1E-4"/>
    <x v="0"/>
  </r>
  <r>
    <x v="0"/>
    <x v="2"/>
    <x v="0"/>
    <s v="Hong Kong"/>
    <s v="Asia"/>
    <n v="0.152028"/>
    <n v="9"/>
    <n v="1.6799999999999999E-2"/>
    <x v="0"/>
  </r>
  <r>
    <x v="0"/>
    <x v="0"/>
    <x v="0"/>
    <s v="Puerto Rico"/>
    <s v="North America"/>
    <n v="1.0602309999999999"/>
    <n v="40"/>
    <n v="2.6499999999999999E-2"/>
    <x v="0"/>
  </r>
  <r>
    <x v="0"/>
    <x v="6"/>
    <x v="2"/>
    <s v="Finland"/>
    <s v="Europe"/>
    <n v="1.150917"/>
    <n v="1"/>
    <n v="1.1509"/>
    <x v="0"/>
  </r>
  <r>
    <x v="1"/>
    <x v="4"/>
    <x v="0"/>
    <s v="Spain"/>
    <s v="Europe"/>
    <n v="1795.6443839999999"/>
    <n v="393583"/>
    <n v="4.4999999999999997E-3"/>
    <x v="0"/>
  </r>
  <r>
    <x v="1"/>
    <x v="2"/>
    <x v="0"/>
    <s v="United Arab Emirates"/>
    <s v="Asia"/>
    <n v="0.25122899999999998"/>
    <n v="10"/>
    <n v="2.5100000000000001E-2"/>
    <x v="0"/>
  </r>
  <r>
    <x v="0"/>
    <x v="0"/>
    <x v="0"/>
    <s v="United Arab Emirates"/>
    <s v="Asia"/>
    <n v="0.179759"/>
    <n v="9"/>
    <n v="1.9900000000000001E-2"/>
    <x v="0"/>
  </r>
  <r>
    <x v="0"/>
    <x v="11"/>
    <x v="0"/>
    <s v="Greece"/>
    <s v="Europe"/>
    <n v="1.1436999999999999E-2"/>
    <n v="1"/>
    <n v="1.14E-2"/>
    <x v="0"/>
  </r>
  <r>
    <x v="0"/>
    <x v="2"/>
    <x v="0"/>
    <s v="Germany"/>
    <s v="Europe"/>
    <n v="2991.1778330000002"/>
    <n v="342688"/>
    <n v="8.6999999999999994E-3"/>
    <x v="0"/>
  </r>
  <r>
    <x v="1"/>
    <x v="6"/>
    <x v="1"/>
    <s v="Taiwan, Province Of China"/>
    <s v="Asia"/>
    <n v="59.744928000000002"/>
    <n v="36253"/>
    <n v="1.6000000000000001E-3"/>
    <x v="0"/>
  </r>
  <r>
    <x v="1"/>
    <x v="2"/>
    <x v="0"/>
    <s v="Switzerland"/>
    <s v="Europe"/>
    <n v="1083.9635049999999"/>
    <n v="94064"/>
    <n v="1.15E-2"/>
    <x v="0"/>
  </r>
  <r>
    <x v="1"/>
    <x v="4"/>
    <x v="1"/>
    <s v="Denmark"/>
    <s v="Europe"/>
    <n v="87.093472000000006"/>
    <n v="174777"/>
    <n v="4.0000000000000002E-4"/>
    <x v="0"/>
  </r>
  <r>
    <x v="0"/>
    <x v="7"/>
    <x v="1"/>
    <s v="Norway"/>
    <s v="Europe"/>
    <n v="266.10837199999997"/>
    <n v="78678"/>
    <n v="3.3E-3"/>
    <x v="0"/>
  </r>
  <r>
    <x v="0"/>
    <x v="8"/>
    <x v="1"/>
    <s v="United Kingdom"/>
    <s v="Europe"/>
    <n v="1608.522647"/>
    <n v="408968"/>
    <n v="3.8999999999999998E-3"/>
    <x v="0"/>
  </r>
  <r>
    <x v="0"/>
    <x v="8"/>
    <x v="0"/>
    <s v="India"/>
    <s v="Asia"/>
    <n v="7.7359999999999998E-3"/>
    <n v="2"/>
    <n v="3.8E-3"/>
    <x v="0"/>
  </r>
  <r>
    <x v="0"/>
    <x v="4"/>
    <x v="0"/>
    <s v="Argentina"/>
    <s v="South America"/>
    <n v="3.2629999999999999E-2"/>
    <n v="12"/>
    <n v="2.7000000000000001E-3"/>
    <x v="0"/>
  </r>
  <r>
    <x v="1"/>
    <x v="5"/>
    <x v="1"/>
    <s v="Malta"/>
    <s v="Europe"/>
    <n v="14.696618000000001"/>
    <n v="5445"/>
    <n v="2.5999999999999999E-3"/>
    <x v="0"/>
  </r>
  <r>
    <x v="0"/>
    <x v="7"/>
    <x v="0"/>
    <s v="Israel"/>
    <s v="Europe"/>
    <n v="0.29137999999999997"/>
    <n v="24"/>
    <n v="1.21E-2"/>
    <x v="0"/>
  </r>
  <r>
    <x v="0"/>
    <x v="2"/>
    <x v="0"/>
    <s v="Australia"/>
    <s v="Oceania"/>
    <n v="1967.148903"/>
    <n v="164332"/>
    <n v="1.1900000000000001E-2"/>
    <x v="0"/>
  </r>
  <r>
    <x v="0"/>
    <x v="10"/>
    <x v="0"/>
    <s v="Kazakhstan"/>
    <s v="Europe"/>
    <n v="0.12470000000000001"/>
    <n v="1"/>
    <n v="0.12470000000000001"/>
    <x v="0"/>
  </r>
  <r>
    <x v="0"/>
    <x v="6"/>
    <x v="0"/>
    <s v="Liechtenstein"/>
    <s v="Europe"/>
    <n v="0.17818400000000001"/>
    <n v="8"/>
    <n v="2.2200000000000001E-2"/>
    <x v="0"/>
  </r>
  <r>
    <x v="1"/>
    <x v="2"/>
    <x v="1"/>
    <s v="Panama"/>
    <s v="North America"/>
    <n v="13.5884"/>
    <n v="9706"/>
    <n v="1.4E-3"/>
    <x v="0"/>
  </r>
  <r>
    <x v="1"/>
    <x v="5"/>
    <x v="0"/>
    <s v="Croatia"/>
    <s v="Europe"/>
    <n v="6.7590000000000003E-3"/>
    <n v="1"/>
    <n v="6.7000000000000002E-3"/>
    <x v="0"/>
  </r>
  <r>
    <x v="1"/>
    <x v="7"/>
    <x v="0"/>
    <s v="Netherlands"/>
    <s v="Europe"/>
    <n v="6814.6363140000003"/>
    <n v="521276"/>
    <n v="1.2999999999999999E-2"/>
    <x v="0"/>
  </r>
  <r>
    <x v="0"/>
    <x v="3"/>
    <x v="0"/>
    <s v="Brazil"/>
    <s v="South America"/>
    <n v="5.4853389999999997"/>
    <n v="268"/>
    <n v="2.0400000000000001E-2"/>
    <x v="0"/>
  </r>
  <r>
    <x v="0"/>
    <x v="0"/>
    <x v="1"/>
    <s v="Hong Kong"/>
    <s v="Asia"/>
    <n v="0.96572999999999998"/>
    <n v="12945"/>
    <n v="0"/>
    <x v="0"/>
  </r>
  <r>
    <x v="1"/>
    <x v="2"/>
    <x v="1"/>
    <s v="Hong Kong"/>
    <s v="Asia"/>
    <n v="4.9431000000000003"/>
    <n v="26255"/>
    <n v="1E-4"/>
    <x v="0"/>
  </r>
  <r>
    <x v="1"/>
    <x v="6"/>
    <x v="1"/>
    <s v="Hong Kong"/>
    <s v="Asia"/>
    <n v="1.068403"/>
    <n v="22157"/>
    <n v="0"/>
    <x v="0"/>
  </r>
  <r>
    <x v="0"/>
    <x v="10"/>
    <x v="0"/>
    <s v="Puerto Rico"/>
    <s v="North America"/>
    <n v="2.4435600000000002"/>
    <n v="105"/>
    <n v="2.3199999999999998E-2"/>
    <x v="0"/>
  </r>
  <r>
    <x v="0"/>
    <x v="3"/>
    <x v="0"/>
    <s v="Ireland"/>
    <s v="Europe"/>
    <n v="374.58863600000001"/>
    <n v="28243"/>
    <n v="1.32E-2"/>
    <x v="0"/>
  </r>
  <r>
    <x v="1"/>
    <x v="2"/>
    <x v="0"/>
    <s v="Greece"/>
    <s v="Europe"/>
    <n v="75.146991999999997"/>
    <n v="9861"/>
    <n v="7.6E-3"/>
    <x v="0"/>
  </r>
  <r>
    <x v="0"/>
    <x v="9"/>
    <x v="1"/>
    <s v="Taiwan, Province Of China"/>
    <s v="Asia"/>
    <n v="69.273497000000006"/>
    <n v="41099"/>
    <n v="1.6000000000000001E-3"/>
    <x v="0"/>
  </r>
  <r>
    <x v="1"/>
    <x v="4"/>
    <x v="0"/>
    <s v="Taiwan, Province Of China"/>
    <s v="Asia"/>
    <n v="32.517764999999997"/>
    <n v="19840"/>
    <n v="1.6000000000000001E-3"/>
    <x v="0"/>
  </r>
  <r>
    <x v="0"/>
    <x v="0"/>
    <x v="0"/>
    <s v="Latvia"/>
    <s v="Europe"/>
    <n v="11.860068999999999"/>
    <n v="4644"/>
    <n v="2.5000000000000001E-3"/>
    <x v="0"/>
  </r>
  <r>
    <x v="1"/>
    <x v="2"/>
    <x v="0"/>
    <s v="Latvia"/>
    <s v="Europe"/>
    <n v="22.482077"/>
    <n v="8866"/>
    <n v="2.5000000000000001E-3"/>
    <x v="0"/>
  </r>
  <r>
    <x v="1"/>
    <x v="4"/>
    <x v="1"/>
    <s v="Latvia"/>
    <s v="Europe"/>
    <n v="56.202697000000001"/>
    <n v="21710"/>
    <n v="2.5000000000000001E-3"/>
    <x v="0"/>
  </r>
  <r>
    <x v="0"/>
    <x v="2"/>
    <x v="1"/>
    <s v="France"/>
    <s v="Europe"/>
    <n v="103.437432"/>
    <n v="105011"/>
    <n v="8.9999999999999998E-4"/>
    <x v="0"/>
  </r>
  <r>
    <x v="0"/>
    <x v="7"/>
    <x v="1"/>
    <s v="Sweden"/>
    <s v="Europe"/>
    <n v="264.74188199999998"/>
    <n v="173931"/>
    <n v="1.5E-3"/>
    <x v="0"/>
  </r>
  <r>
    <x v="1"/>
    <x v="4"/>
    <x v="0"/>
    <s v="Argentina"/>
    <s v="South America"/>
    <n v="213.61598900000001"/>
    <n v="28315"/>
    <n v="7.4999999999999997E-3"/>
    <x v="0"/>
  </r>
  <r>
    <x v="0"/>
    <x v="1"/>
    <x v="1"/>
    <s v="Iceland"/>
    <s v="Europe"/>
    <n v="4.8045609999999996"/>
    <n v="6446"/>
    <n v="6.9999999999999999E-4"/>
    <x v="0"/>
  </r>
  <r>
    <x v="0"/>
    <x v="0"/>
    <x v="0"/>
    <s v="Australia"/>
    <s v="Oceania"/>
    <n v="3644.1744899999999"/>
    <n v="330932"/>
    <n v="1.0999999999999999E-2"/>
    <x v="0"/>
  </r>
  <r>
    <x v="1"/>
    <x v="2"/>
    <x v="0"/>
    <s v="Australia"/>
    <s v="Oceania"/>
    <n v="3811.9548770000001"/>
    <n v="386928"/>
    <n v="9.7999999999999997E-3"/>
    <x v="0"/>
  </r>
  <r>
    <x v="1"/>
    <x v="4"/>
    <x v="1"/>
    <s v="Australia"/>
    <s v="Oceania"/>
    <n v="1117.37311"/>
    <n v="415211"/>
    <n v="2.5999999999999999E-3"/>
    <x v="0"/>
  </r>
  <r>
    <x v="1"/>
    <x v="7"/>
    <x v="0"/>
    <s v="Liechtenstein"/>
    <s v="Europe"/>
    <n v="2.575977"/>
    <n v="104"/>
    <n v="2.47E-2"/>
    <x v="0"/>
  </r>
  <r>
    <x v="1"/>
    <x v="4"/>
    <x v="0"/>
    <s v="China"/>
    <s v="Asia"/>
    <n v="0.21934300000000001"/>
    <n v="6"/>
    <n v="3.6499999999999998E-2"/>
    <x v="0"/>
  </r>
  <r>
    <x v="1"/>
    <x v="6"/>
    <x v="0"/>
    <s v="Netherlands"/>
    <s v="Europe"/>
    <n v="4637.7518129999999"/>
    <n v="418201"/>
    <n v="1.0999999999999999E-2"/>
    <x v="0"/>
  </r>
  <r>
    <x v="0"/>
    <x v="4"/>
    <x v="0"/>
    <s v="Belgium"/>
    <s v="Europe"/>
    <n v="418.851743"/>
    <n v="43423"/>
    <n v="9.5999999999999992E-3"/>
    <x v="0"/>
  </r>
  <r>
    <x v="0"/>
    <x v="3"/>
    <x v="1"/>
    <s v="Spain"/>
    <s v="Europe"/>
    <n v="317.97917100000001"/>
    <n v="243296"/>
    <n v="1.2999999999999999E-3"/>
    <x v="0"/>
  </r>
  <r>
    <x v="1"/>
    <x v="7"/>
    <x v="0"/>
    <s v="Peru"/>
    <s v="South America"/>
    <n v="31.096270000000001"/>
    <n v="18821"/>
    <n v="1.6000000000000001E-3"/>
    <x v="0"/>
  </r>
  <r>
    <x v="0"/>
    <x v="11"/>
    <x v="1"/>
    <s v="Singapore"/>
    <s v="Asia"/>
    <n v="62.840276000000003"/>
    <n v="27286"/>
    <n v="2.3E-3"/>
    <x v="0"/>
  </r>
  <r>
    <x v="0"/>
    <x v="8"/>
    <x v="0"/>
    <s v="Singapore"/>
    <s v="Asia"/>
    <n v="125.33211900000001"/>
    <n v="20547"/>
    <n v="6.0000000000000001E-3"/>
    <x v="0"/>
  </r>
  <r>
    <x v="0"/>
    <x v="6"/>
    <x v="1"/>
    <s v="Sweden"/>
    <s v="Europe"/>
    <n v="389.12433800000002"/>
    <n v="196412"/>
    <n v="1.9E-3"/>
    <x v="0"/>
  </r>
  <r>
    <x v="1"/>
    <x v="6"/>
    <x v="0"/>
    <s v="USA"/>
    <s v="North America"/>
    <n v="292777.03261599998"/>
    <n v="34010927"/>
    <n v="8.6E-3"/>
    <x v="0"/>
  </r>
  <r>
    <x v="1"/>
    <x v="7"/>
    <x v="1"/>
    <s v="Colombia"/>
    <s v="South America"/>
    <n v="729.26739199999997"/>
    <n v="278357"/>
    <n v="2.5999999999999999E-3"/>
    <x v="0"/>
  </r>
  <r>
    <x v="0"/>
    <x v="7"/>
    <x v="2"/>
    <s v="Netherlands"/>
    <s v="Europe"/>
    <n v="0.66554599999999997"/>
    <n v="1"/>
    <n v="0.66549999999999998"/>
    <x v="0"/>
  </r>
  <r>
    <x v="0"/>
    <x v="0"/>
    <x v="0"/>
    <s v="Turkey"/>
    <s v="Europe"/>
    <n v="8.5984449999999999"/>
    <n v="2873"/>
    <n v="2.8999999999999998E-3"/>
    <x v="0"/>
  </r>
  <r>
    <x v="0"/>
    <x v="6"/>
    <x v="0"/>
    <s v="Turkey"/>
    <s v="Europe"/>
    <n v="0.26557799999999998"/>
    <n v="19"/>
    <n v="1.3899999999999999E-2"/>
    <x v="0"/>
  </r>
  <r>
    <x v="0"/>
    <x v="4"/>
    <x v="1"/>
    <s v="Australia"/>
    <s v="Oceania"/>
    <n v="514.95058400000005"/>
    <n v="188232"/>
    <n v="2.7000000000000001E-3"/>
    <x v="0"/>
  </r>
  <r>
    <x v="0"/>
    <x v="8"/>
    <x v="1"/>
    <s v="Austria"/>
    <s v="Europe"/>
    <n v="40.088290000000001"/>
    <n v="22729"/>
    <n v="1.6999999999999999E-3"/>
    <x v="0"/>
  </r>
  <r>
    <x v="0"/>
    <x v="6"/>
    <x v="0"/>
    <s v="Hungary"/>
    <s v="Europe"/>
    <n v="6.3464999999999994E-2"/>
    <n v="5"/>
    <n v="1.26E-2"/>
    <x v="0"/>
  </r>
  <r>
    <x v="0"/>
    <x v="0"/>
    <x v="1"/>
    <s v="Estonia"/>
    <s v="Europe"/>
    <n v="12.457386"/>
    <n v="16066"/>
    <n v="6.9999999999999999E-4"/>
    <x v="0"/>
  </r>
  <r>
    <x v="1"/>
    <x v="2"/>
    <x v="0"/>
    <s v="Nicaragua"/>
    <s v="North America"/>
    <n v="0.31590000000000001"/>
    <n v="243"/>
    <n v="1.2999999999999999E-3"/>
    <x v="0"/>
  </r>
  <r>
    <x v="0"/>
    <x v="5"/>
    <x v="0"/>
    <s v="Croatia"/>
    <s v="Europe"/>
    <n v="3.0964999999999999E-2"/>
    <n v="4"/>
    <n v="7.7000000000000002E-3"/>
    <x v="0"/>
  </r>
  <r>
    <x v="0"/>
    <x v="7"/>
    <x v="1"/>
    <s v="Hong Kong"/>
    <s v="Asia"/>
    <n v="13.809312"/>
    <n v="6162"/>
    <n v="2.2000000000000001E-3"/>
    <x v="0"/>
  </r>
  <r>
    <x v="0"/>
    <x v="0"/>
    <x v="0"/>
    <s v="Monaco"/>
    <s v="Europe"/>
    <n v="3.4174709999999999"/>
    <n v="185"/>
    <n v="1.84E-2"/>
    <x v="0"/>
  </r>
  <r>
    <x v="0"/>
    <x v="1"/>
    <x v="1"/>
    <s v="Singapore"/>
    <s v="Asia"/>
    <n v="46.925275999999997"/>
    <n v="29807"/>
    <n v="1.5E-3"/>
    <x v="0"/>
  </r>
  <r>
    <x v="1"/>
    <x v="2"/>
    <x v="0"/>
    <s v="Portugal"/>
    <s v="Europe"/>
    <n v="45.956766000000002"/>
    <n v="17208"/>
    <n v="2.5999999999999999E-3"/>
    <x v="0"/>
  </r>
  <r>
    <x v="0"/>
    <x v="5"/>
    <x v="0"/>
    <s v="Switzerland"/>
    <s v="Europe"/>
    <n v="453.35677600000002"/>
    <n v="44507"/>
    <n v="1.01E-2"/>
    <x v="0"/>
  </r>
  <r>
    <x v="1"/>
    <x v="2"/>
    <x v="1"/>
    <s v="Denmark"/>
    <s v="Europe"/>
    <n v="42.222949999999997"/>
    <n v="151663"/>
    <n v="2.0000000000000001E-4"/>
    <x v="0"/>
  </r>
  <r>
    <x v="0"/>
    <x v="3"/>
    <x v="0"/>
    <s v="Italy"/>
    <s v="Europe"/>
    <n v="560.83178599999997"/>
    <n v="45040"/>
    <n v="1.24E-2"/>
    <x v="0"/>
  </r>
  <r>
    <x v="1"/>
    <x v="2"/>
    <x v="0"/>
    <s v="Sweden"/>
    <s v="Europe"/>
    <n v="31913.933787000002"/>
    <n v="3048005"/>
    <n v="1.04E-2"/>
    <x v="0"/>
  </r>
  <r>
    <x v="1"/>
    <x v="6"/>
    <x v="0"/>
    <s v="Sweden"/>
    <s v="Europe"/>
    <n v="31091.108312"/>
    <n v="2675411"/>
    <n v="1.1599999999999999E-2"/>
    <x v="0"/>
  </r>
  <r>
    <x v="0"/>
    <x v="7"/>
    <x v="2"/>
    <s v="United Kingdom"/>
    <s v="Europe"/>
    <n v="3.376897"/>
    <n v="4"/>
    <n v="0.84419999999999995"/>
    <x v="0"/>
  </r>
  <r>
    <x v="1"/>
    <x v="6"/>
    <x v="1"/>
    <s v="Slovakia"/>
    <s v="Europe"/>
    <n v="19.232842000000002"/>
    <n v="9745"/>
    <n v="1.9E-3"/>
    <x v="0"/>
  </r>
  <r>
    <x v="0"/>
    <x v="11"/>
    <x v="0"/>
    <s v="Malta"/>
    <s v="Europe"/>
    <n v="0.13689200000000001"/>
    <n v="6"/>
    <n v="2.2800000000000001E-2"/>
    <x v="0"/>
  </r>
  <r>
    <x v="0"/>
    <x v="7"/>
    <x v="1"/>
    <s v="Austria"/>
    <s v="Europe"/>
    <n v="20.658978000000001"/>
    <n v="28836"/>
    <n v="6.9999999999999999E-4"/>
    <x v="0"/>
  </r>
  <r>
    <x v="1"/>
    <x v="2"/>
    <x v="0"/>
    <s v="Malaysia"/>
    <s v="Asia"/>
    <n v="80.374781999999996"/>
    <n v="15708"/>
    <n v="5.1000000000000004E-3"/>
    <x v="0"/>
  </r>
  <r>
    <x v="1"/>
    <x v="2"/>
    <x v="0"/>
    <s v="Luxembourg"/>
    <s v="Europe"/>
    <n v="31.239550999999999"/>
    <n v="2822"/>
    <n v="1.0999999999999999E-2"/>
    <x v="0"/>
  </r>
  <r>
    <x v="1"/>
    <x v="6"/>
    <x v="0"/>
    <s v="Luxembourg"/>
    <s v="Europe"/>
    <n v="37.179540000000003"/>
    <n v="2925"/>
    <n v="1.2699999999999999E-2"/>
    <x v="0"/>
  </r>
  <r>
    <x v="0"/>
    <x v="10"/>
    <x v="0"/>
    <s v="Brazil"/>
    <s v="South America"/>
    <n v="7.9770580000000004"/>
    <n v="699"/>
    <n v="1.14E-2"/>
    <x v="0"/>
  </r>
  <r>
    <x v="1"/>
    <x v="7"/>
    <x v="1"/>
    <s v="Dominican Republic"/>
    <s v="North America"/>
    <n v="56.150733000000002"/>
    <n v="33985"/>
    <n v="1.6000000000000001E-3"/>
    <x v="0"/>
  </r>
  <r>
    <x v="0"/>
    <x v="5"/>
    <x v="0"/>
    <s v="Finland"/>
    <s v="Europe"/>
    <n v="2260.2767869999998"/>
    <n v="231119"/>
    <n v="9.7000000000000003E-3"/>
    <x v="0"/>
  </r>
  <r>
    <x v="0"/>
    <x v="3"/>
    <x v="1"/>
    <s v="Germany"/>
    <s v="Europe"/>
    <n v="1417.680795"/>
    <n v="561380"/>
    <n v="2.5000000000000001E-3"/>
    <x v="0"/>
  </r>
  <r>
    <x v="0"/>
    <x v="10"/>
    <x v="0"/>
    <s v="Ireland"/>
    <s v="Europe"/>
    <n v="469.46274899999997"/>
    <n v="38110"/>
    <n v="1.23E-2"/>
    <x v="0"/>
  </r>
  <r>
    <x v="1"/>
    <x v="5"/>
    <x v="1"/>
    <s v="Uruguay"/>
    <s v="South America"/>
    <n v="21.509799999999998"/>
    <n v="16546"/>
    <n v="1.2999999999999999E-3"/>
    <x v="0"/>
  </r>
  <r>
    <x v="1"/>
    <x v="5"/>
    <x v="1"/>
    <s v="Cyprus"/>
    <s v="Europe"/>
    <n v="9.0554919999999992"/>
    <n v="3355"/>
    <n v="2.5999999999999999E-3"/>
    <x v="0"/>
  </r>
  <r>
    <x v="0"/>
    <x v="8"/>
    <x v="0"/>
    <s v="Latvia"/>
    <s v="Europe"/>
    <n v="11.364421"/>
    <n v="2765"/>
    <n v="4.1000000000000003E-3"/>
    <x v="0"/>
  </r>
  <r>
    <x v="0"/>
    <x v="2"/>
    <x v="0"/>
    <s v="Switzerland"/>
    <s v="Europe"/>
    <n v="402.52387800000002"/>
    <n v="34680"/>
    <n v="1.1599999999999999E-2"/>
    <x v="0"/>
  </r>
  <r>
    <x v="0"/>
    <x v="2"/>
    <x v="2"/>
    <s v="Switzerland"/>
    <s v="Europe"/>
    <n v="2.98461"/>
    <n v="2"/>
    <n v="1.4923"/>
    <x v="0"/>
  </r>
  <r>
    <x v="0"/>
    <x v="1"/>
    <x v="1"/>
    <s v="Poland"/>
    <s v="Europe"/>
    <n v="51.900115999999997"/>
    <n v="110739"/>
    <n v="4.0000000000000002E-4"/>
    <x v="0"/>
  </r>
  <r>
    <x v="1"/>
    <x v="7"/>
    <x v="0"/>
    <s v="Italy"/>
    <s v="Europe"/>
    <n v="354.55148700000001"/>
    <n v="66488"/>
    <n v="5.3E-3"/>
    <x v="0"/>
  </r>
  <r>
    <x v="1"/>
    <x v="2"/>
    <x v="0"/>
    <s v="Norway"/>
    <s v="Europe"/>
    <n v="13041.521726000001"/>
    <n v="1151227"/>
    <n v="1.1299999999999999E-2"/>
    <x v="0"/>
  </r>
  <r>
    <x v="1"/>
    <x v="4"/>
    <x v="1"/>
    <s v="Czech Republic"/>
    <s v="Europe"/>
    <n v="75.831800000000001"/>
    <n v="33994"/>
    <n v="2.2000000000000001E-3"/>
    <x v="0"/>
  </r>
  <r>
    <x v="0"/>
    <x v="0"/>
    <x v="0"/>
    <s v="Czech Republic"/>
    <s v="Europe"/>
    <n v="6.6660000000000001E-3"/>
    <n v="1"/>
    <n v="6.6E-3"/>
    <x v="0"/>
  </r>
  <r>
    <x v="0"/>
    <x v="5"/>
    <x v="0"/>
    <s v="Turkey"/>
    <s v="Europe"/>
    <n v="6.3647999999999996E-2"/>
    <n v="8"/>
    <n v="7.9000000000000008E-3"/>
    <x v="0"/>
  </r>
  <r>
    <x v="0"/>
    <x v="10"/>
    <x v="0"/>
    <s v="Malta"/>
    <s v="Europe"/>
    <n v="0.152424"/>
    <n v="56"/>
    <n v="2.7000000000000001E-3"/>
    <x v="0"/>
  </r>
  <r>
    <x v="0"/>
    <x v="7"/>
    <x v="1"/>
    <s v="Australia"/>
    <s v="Oceania"/>
    <n v="426.93190399999997"/>
    <n v="189551"/>
    <n v="2.2000000000000001E-3"/>
    <x v="0"/>
  </r>
  <r>
    <x v="1"/>
    <x v="6"/>
    <x v="0"/>
    <s v="Ecuador"/>
    <s v="South America"/>
    <n v="3.5451000000000001"/>
    <n v="2727"/>
    <n v="1.2999999999999999E-3"/>
    <x v="0"/>
  </r>
  <r>
    <x v="1"/>
    <x v="4"/>
    <x v="1"/>
    <s v="Panama"/>
    <s v="North America"/>
    <n v="20.728400000000001"/>
    <n v="14806"/>
    <n v="1.4E-3"/>
    <x v="0"/>
  </r>
  <r>
    <x v="0"/>
    <x v="2"/>
    <x v="0"/>
    <s v="New Zealand"/>
    <s v="Oceania"/>
    <n v="304.17765700000001"/>
    <n v="26287"/>
    <n v="1.15E-2"/>
    <x v="0"/>
  </r>
  <r>
    <x v="0"/>
    <x v="0"/>
    <x v="1"/>
    <s v="Ireland"/>
    <s v="Europe"/>
    <n v="18.048096999999999"/>
    <n v="21820"/>
    <n v="8.0000000000000004E-4"/>
    <x v="0"/>
  </r>
  <r>
    <x v="1"/>
    <x v="7"/>
    <x v="1"/>
    <s v="Greece"/>
    <s v="Europe"/>
    <n v="129.84301199999999"/>
    <n v="37208"/>
    <n v="3.3999999999999998E-3"/>
    <x v="0"/>
  </r>
  <r>
    <x v="1"/>
    <x v="6"/>
    <x v="0"/>
    <s v="Germany"/>
    <s v="Europe"/>
    <n v="7702.3571389999997"/>
    <n v="735395"/>
    <n v="1.04E-2"/>
    <x v="0"/>
  </r>
  <r>
    <x v="0"/>
    <x v="5"/>
    <x v="0"/>
    <s v="Lithuania"/>
    <s v="Europe"/>
    <n v="5.2331690000000002"/>
    <n v="1539"/>
    <n v="3.3999999999999998E-3"/>
    <x v="0"/>
  </r>
  <r>
    <x v="0"/>
    <x v="5"/>
    <x v="0"/>
    <s v="Portugal"/>
    <s v="Europe"/>
    <n v="12.998301"/>
    <n v="6607"/>
    <n v="1.9E-3"/>
    <x v="0"/>
  </r>
  <r>
    <x v="0"/>
    <x v="5"/>
    <x v="1"/>
    <s v="Denmark"/>
    <s v="Europe"/>
    <n v="132.762901"/>
    <n v="100686"/>
    <n v="1.2999999999999999E-3"/>
    <x v="0"/>
  </r>
  <r>
    <x v="0"/>
    <x v="11"/>
    <x v="1"/>
    <s v="France"/>
    <s v="Europe"/>
    <n v="288.87035100000003"/>
    <n v="83079"/>
    <n v="3.3999999999999998E-3"/>
    <x v="0"/>
  </r>
  <r>
    <x v="1"/>
    <x v="7"/>
    <x v="1"/>
    <s v="Bulgaria"/>
    <s v="Europe"/>
    <n v="37.669410999999997"/>
    <n v="17811"/>
    <n v="2.0999999999999999E-3"/>
    <x v="0"/>
  </r>
  <r>
    <x v="0"/>
    <x v="10"/>
    <x v="0"/>
    <s v="Slovakia"/>
    <s v="Europe"/>
    <n v="0.20246700000000001"/>
    <n v="103"/>
    <n v="1.9E-3"/>
    <x v="0"/>
  </r>
  <r>
    <x v="0"/>
    <x v="4"/>
    <x v="2"/>
    <s v="Netherlands"/>
    <s v="Europe"/>
    <n v="6.401402"/>
    <n v="8"/>
    <n v="0.80010000000000003"/>
    <x v="0"/>
  </r>
  <r>
    <x v="0"/>
    <x v="10"/>
    <x v="1"/>
    <s v="Malta"/>
    <s v="Europe"/>
    <n v="1.7446010000000001"/>
    <n v="641"/>
    <n v="2.7000000000000001E-3"/>
    <x v="0"/>
  </r>
  <r>
    <x v="1"/>
    <x v="5"/>
    <x v="1"/>
    <s v="Argentina"/>
    <s v="South America"/>
    <n v="240.81089800000001"/>
    <n v="174611"/>
    <n v="1.2999999999999999E-3"/>
    <x v="0"/>
  </r>
  <r>
    <x v="0"/>
    <x v="11"/>
    <x v="0"/>
    <s v="Turkey"/>
    <s v="Europe"/>
    <n v="3.3689999999999998E-2"/>
    <n v="8"/>
    <n v="4.1999999999999997E-3"/>
    <x v="0"/>
  </r>
  <r>
    <x v="0"/>
    <x v="3"/>
    <x v="1"/>
    <s v="Iceland"/>
    <s v="Europe"/>
    <n v="1.6668259999999999"/>
    <n v="8361"/>
    <n v="1E-4"/>
    <x v="0"/>
  </r>
  <r>
    <x v="1"/>
    <x v="7"/>
    <x v="1"/>
    <s v="Austria"/>
    <s v="Europe"/>
    <n v="68.844335000000001"/>
    <n v="55799"/>
    <n v="1.1999999999999999E-3"/>
    <x v="0"/>
  </r>
  <r>
    <x v="0"/>
    <x v="8"/>
    <x v="0"/>
    <s v="Virgin Islands, U.S."/>
    <s v="North America"/>
    <n v="0.40074900000000002"/>
    <n v="38"/>
    <n v="1.0500000000000001E-2"/>
    <x v="0"/>
  </r>
  <r>
    <x v="0"/>
    <x v="9"/>
    <x v="0"/>
    <s v="Croatia"/>
    <s v="Europe"/>
    <n v="9.4350000000000007E-3"/>
    <n v="1"/>
    <n v="9.4000000000000004E-3"/>
    <x v="0"/>
  </r>
  <r>
    <x v="0"/>
    <x v="7"/>
    <x v="0"/>
    <s v="Croatia"/>
    <s v="Europe"/>
    <n v="2.9332E-2"/>
    <n v="3"/>
    <n v="9.7000000000000003E-3"/>
    <x v="0"/>
  </r>
  <r>
    <x v="1"/>
    <x v="7"/>
    <x v="0"/>
    <s v="Honduras"/>
    <s v="North America"/>
    <n v="2.786362"/>
    <n v="1566"/>
    <n v="1.6999999999999999E-3"/>
    <x v="0"/>
  </r>
  <r>
    <x v="0"/>
    <x v="4"/>
    <x v="0"/>
    <s v="Spain"/>
    <s v="Europe"/>
    <n v="2245.3019709999999"/>
    <n v="334989"/>
    <n v="6.7000000000000002E-3"/>
    <x v="0"/>
  </r>
  <r>
    <x v="0"/>
    <x v="11"/>
    <x v="0"/>
    <s v="Monaco"/>
    <s v="Europe"/>
    <n v="0.42578500000000002"/>
    <n v="35"/>
    <n v="1.21E-2"/>
    <x v="0"/>
  </r>
  <r>
    <x v="1"/>
    <x v="6"/>
    <x v="0"/>
    <s v="Malaysia"/>
    <s v="Asia"/>
    <n v="67.519965999999997"/>
    <n v="13992"/>
    <n v="4.7999999999999996E-3"/>
    <x v="0"/>
  </r>
  <r>
    <x v="1"/>
    <x v="7"/>
    <x v="0"/>
    <s v="Malaysia"/>
    <s v="Asia"/>
    <n v="123.57085499999999"/>
    <n v="23149"/>
    <n v="5.3E-3"/>
    <x v="0"/>
  </r>
  <r>
    <x v="0"/>
    <x v="11"/>
    <x v="0"/>
    <s v="Lithuania"/>
    <s v="Europe"/>
    <n v="7.999924"/>
    <n v="1661"/>
    <n v="4.7999999999999996E-3"/>
    <x v="0"/>
  </r>
  <r>
    <x v="0"/>
    <x v="4"/>
    <x v="0"/>
    <s v="Portugal"/>
    <s v="Europe"/>
    <n v="13.138652"/>
    <n v="3710"/>
    <n v="3.5000000000000001E-3"/>
    <x v="0"/>
  </r>
  <r>
    <x v="0"/>
    <x v="11"/>
    <x v="0"/>
    <s v="Portugal"/>
    <s v="Europe"/>
    <n v="13.710333"/>
    <n v="6929"/>
    <n v="1.9E-3"/>
    <x v="0"/>
  </r>
  <r>
    <x v="0"/>
    <x v="0"/>
    <x v="0"/>
    <s v="Switzerland"/>
    <s v="Europe"/>
    <n v="909.24114899999995"/>
    <n v="72637"/>
    <n v="1.2500000000000001E-2"/>
    <x v="0"/>
  </r>
  <r>
    <x v="0"/>
    <x v="4"/>
    <x v="1"/>
    <s v="Denmark"/>
    <s v="Europe"/>
    <n v="273.95909"/>
    <n v="171508"/>
    <n v="1.5E-3"/>
    <x v="0"/>
  </r>
  <r>
    <x v="0"/>
    <x v="11"/>
    <x v="2"/>
    <s v="Norway"/>
    <s v="Europe"/>
    <n v="1.735284"/>
    <n v="2"/>
    <n v="0.86760000000000004"/>
    <x v="0"/>
  </r>
  <r>
    <x v="0"/>
    <x v="4"/>
    <x v="2"/>
    <s v="United Kingdom"/>
    <s v="Europe"/>
    <n v="7.1034300000000004"/>
    <n v="10"/>
    <n v="0.71030000000000004"/>
    <x v="0"/>
  </r>
  <r>
    <x v="1"/>
    <x v="7"/>
    <x v="0"/>
    <s v="USA"/>
    <s v="North America"/>
    <n v="418905.19329600001"/>
    <n v="42645179"/>
    <n v="9.7999999999999997E-3"/>
    <x v="0"/>
  </r>
  <r>
    <x v="1"/>
    <x v="4"/>
    <x v="0"/>
    <s v="India"/>
    <s v="Asia"/>
    <n v="4.9480000000000001E-3"/>
    <n v="1"/>
    <n v="4.8999999999999998E-3"/>
    <x v="0"/>
  </r>
  <r>
    <x v="0"/>
    <x v="1"/>
    <x v="1"/>
    <s v="Estonia"/>
    <s v="Europe"/>
    <n v="5.818098"/>
    <n v="14509"/>
    <n v="4.0000000000000002E-4"/>
    <x v="0"/>
  </r>
  <r>
    <x v="1"/>
    <x v="5"/>
    <x v="0"/>
    <s v="Malaysia"/>
    <s v="Asia"/>
    <n v="114.20363999999999"/>
    <n v="28387"/>
    <n v="4.0000000000000001E-3"/>
    <x v="0"/>
  </r>
  <r>
    <x v="0"/>
    <x v="7"/>
    <x v="0"/>
    <s v="Netherlands"/>
    <s v="Europe"/>
    <n v="2927.4313510000002"/>
    <n v="295046"/>
    <n v="9.9000000000000008E-3"/>
    <x v="0"/>
  </r>
  <r>
    <x v="1"/>
    <x v="5"/>
    <x v="0"/>
    <s v="Luxembourg"/>
    <s v="Europe"/>
    <n v="43.179201999999997"/>
    <n v="3890"/>
    <n v="1.11E-2"/>
    <x v="0"/>
  </r>
  <r>
    <x v="0"/>
    <x v="0"/>
    <x v="0"/>
    <s v="Spain"/>
    <s v="Europe"/>
    <n v="2505.4127189999999"/>
    <n v="361780"/>
    <n v="6.8999999999999999E-3"/>
    <x v="0"/>
  </r>
  <r>
    <x v="0"/>
    <x v="6"/>
    <x v="0"/>
    <s v="Greece"/>
    <s v="Europe"/>
    <n v="1.9859999999999999E-2"/>
    <n v="1"/>
    <n v="1.9800000000000002E-2"/>
    <x v="0"/>
  </r>
  <r>
    <x v="0"/>
    <x v="2"/>
    <x v="0"/>
    <s v="Greece"/>
    <s v="Europe"/>
    <n v="2.2432000000000001E-2"/>
    <n v="2"/>
    <n v="1.12E-2"/>
    <x v="0"/>
  </r>
  <r>
    <x v="0"/>
    <x v="1"/>
    <x v="0"/>
    <s v="Lithuania"/>
    <s v="Europe"/>
    <n v="9.4555279999999993"/>
    <n v="1735"/>
    <n v="5.4000000000000003E-3"/>
    <x v="0"/>
  </r>
  <r>
    <x v="0"/>
    <x v="1"/>
    <x v="0"/>
    <s v="Portugal"/>
    <s v="Europe"/>
    <n v="56.157080999999998"/>
    <n v="9440"/>
    <n v="5.8999999999999999E-3"/>
    <x v="0"/>
  </r>
  <r>
    <x v="0"/>
    <x v="0"/>
    <x v="1"/>
    <s v="Denmark"/>
    <s v="Europe"/>
    <n v="91.294539"/>
    <n v="78395"/>
    <n v="1.1000000000000001E-3"/>
    <x v="0"/>
  </r>
  <r>
    <x v="0"/>
    <x v="0"/>
    <x v="2"/>
    <s v="Norway"/>
    <s v="Europe"/>
    <n v="2.581842"/>
    <n v="2"/>
    <n v="1.2908999999999999"/>
    <x v="0"/>
  </r>
  <r>
    <x v="0"/>
    <x v="1"/>
    <x v="0"/>
    <s v="Sweden"/>
    <s v="Europe"/>
    <n v="21767.086148999999"/>
    <n v="2331318"/>
    <n v="9.2999999999999992E-3"/>
    <x v="0"/>
  </r>
  <r>
    <x v="0"/>
    <x v="7"/>
    <x v="0"/>
    <s v="United Kingdom"/>
    <s v="Europe"/>
    <n v="9555.9501959999998"/>
    <n v="1022488"/>
    <n v="9.2999999999999992E-3"/>
    <x v="0"/>
  </r>
  <r>
    <x v="1"/>
    <x v="6"/>
    <x v="1"/>
    <s v="USA"/>
    <s v="North America"/>
    <n v="38017.884533999997"/>
    <n v="38142190"/>
    <n v="8.9999999999999998E-4"/>
    <x v="0"/>
  </r>
  <r>
    <x v="1"/>
    <x v="5"/>
    <x v="1"/>
    <s v="Netherlands"/>
    <s v="Europe"/>
    <n v="167.358993"/>
    <n v="365486"/>
    <n v="4.0000000000000002E-4"/>
    <x v="0"/>
  </r>
  <r>
    <x v="0"/>
    <x v="5"/>
    <x v="0"/>
    <s v="Malta"/>
    <s v="Europe"/>
    <n v="0.177233"/>
    <n v="9"/>
    <n v="1.9599999999999999E-2"/>
    <x v="0"/>
  </r>
  <r>
    <x v="0"/>
    <x v="4"/>
    <x v="0"/>
    <s v="Australia"/>
    <s v="Oceania"/>
    <n v="2237.3949889999999"/>
    <n v="183699"/>
    <n v="1.21E-2"/>
    <x v="0"/>
  </r>
  <r>
    <x v="1"/>
    <x v="5"/>
    <x v="1"/>
    <s v="Hungary"/>
    <s v="Europe"/>
    <n v="72.197157000000004"/>
    <n v="39231"/>
    <n v="1.8E-3"/>
    <x v="0"/>
  </r>
  <r>
    <x v="1"/>
    <x v="2"/>
    <x v="0"/>
    <s v="Puerto Rico"/>
    <s v="North America"/>
    <n v="1.0694269999999999"/>
    <n v="62"/>
    <n v="1.72E-2"/>
    <x v="0"/>
  </r>
  <r>
    <x v="0"/>
    <x v="9"/>
    <x v="0"/>
    <s v="Finland"/>
    <s v="Europe"/>
    <n v="4337.0777690000004"/>
    <n v="393537"/>
    <n v="1.0999999999999999E-2"/>
    <x v="0"/>
  </r>
  <r>
    <x v="0"/>
    <x v="7"/>
    <x v="1"/>
    <s v="Belgium"/>
    <s v="Europe"/>
    <n v="87.199118999999996"/>
    <n v="59387"/>
    <n v="1.4E-3"/>
    <x v="0"/>
  </r>
  <r>
    <x v="1"/>
    <x v="6"/>
    <x v="1"/>
    <s v="Cyprus"/>
    <s v="Europe"/>
    <n v="4.9188450000000001"/>
    <n v="1800"/>
    <n v="2.7000000000000001E-3"/>
    <x v="0"/>
  </r>
  <r>
    <x v="0"/>
    <x v="10"/>
    <x v="0"/>
    <s v="Uruguay"/>
    <s v="South America"/>
    <n v="8.1900000000000001E-2"/>
    <n v="63"/>
    <n v="1.2999999999999999E-3"/>
    <x v="0"/>
  </r>
  <r>
    <x v="0"/>
    <x v="10"/>
    <x v="0"/>
    <s v="Cyprus"/>
    <s v="Europe"/>
    <n v="3.2656999999999999E-2"/>
    <n v="12"/>
    <n v="2.7000000000000001E-3"/>
    <x v="0"/>
  </r>
  <r>
    <x v="0"/>
    <x v="1"/>
    <x v="0"/>
    <s v="Germany"/>
    <s v="Europe"/>
    <n v="5074.5000449999998"/>
    <n v="566263"/>
    <n v="8.8999999999999999E-3"/>
    <x v="0"/>
  </r>
  <r>
    <x v="0"/>
    <x v="10"/>
    <x v="1"/>
    <s v="Luxembourg"/>
    <s v="Europe"/>
    <n v="5.626779"/>
    <n v="2120"/>
    <n v="2.5999999999999999E-3"/>
    <x v="0"/>
  </r>
  <r>
    <x v="1"/>
    <x v="4"/>
    <x v="0"/>
    <s v="Luxembourg"/>
    <s v="Europe"/>
    <n v="34.234108999999997"/>
    <n v="3062"/>
    <n v="1.11E-2"/>
    <x v="0"/>
  </r>
  <r>
    <x v="0"/>
    <x v="3"/>
    <x v="1"/>
    <s v="France"/>
    <s v="Europe"/>
    <n v="388.856741"/>
    <n v="81888"/>
    <n v="4.7000000000000002E-3"/>
    <x v="0"/>
  </r>
  <r>
    <x v="0"/>
    <x v="9"/>
    <x v="1"/>
    <s v="Norway"/>
    <s v="Europe"/>
    <n v="243.34752599999999"/>
    <n v="72290"/>
    <n v="3.3E-3"/>
    <x v="0"/>
  </r>
  <r>
    <x v="1"/>
    <x v="5"/>
    <x v="1"/>
    <s v="United Kingdom"/>
    <s v="Europe"/>
    <n v="1885.4336920000001"/>
    <n v="1540583"/>
    <n v="1.1999999999999999E-3"/>
    <x v="0"/>
  </r>
  <r>
    <x v="0"/>
    <x v="4"/>
    <x v="0"/>
    <s v="USA"/>
    <s v="North America"/>
    <n v="174246.62266600001"/>
    <n v="22022378"/>
    <n v="7.9000000000000008E-3"/>
    <x v="0"/>
  </r>
  <r>
    <x v="0"/>
    <x v="5"/>
    <x v="1"/>
    <s v="USA"/>
    <s v="North America"/>
    <n v="33928.654703"/>
    <n v="26847138"/>
    <n v="1.1999999999999999E-3"/>
    <x v="0"/>
  </r>
  <r>
    <x v="0"/>
    <x v="2"/>
    <x v="0"/>
    <s v="Argentina"/>
    <s v="South America"/>
    <n v="4.3039999999999997E-3"/>
    <n v="1"/>
    <n v="4.3E-3"/>
    <x v="0"/>
  </r>
  <r>
    <x v="0"/>
    <x v="7"/>
    <x v="0"/>
    <s v="Iceland"/>
    <s v="Europe"/>
    <n v="1.9675149999999999"/>
    <n v="505"/>
    <n v="3.8E-3"/>
    <x v="0"/>
  </r>
  <r>
    <x v="0"/>
    <x v="11"/>
    <x v="0"/>
    <s v="Israel"/>
    <s v="Europe"/>
    <n v="0.24221400000000001"/>
    <n v="17"/>
    <n v="1.4200000000000001E-2"/>
    <x v="0"/>
  </r>
  <r>
    <x v="0"/>
    <x v="6"/>
    <x v="1"/>
    <s v="Australia"/>
    <s v="Oceania"/>
    <n v="555.30708000000004"/>
    <n v="170975"/>
    <n v="3.2000000000000002E-3"/>
    <x v="0"/>
  </r>
  <r>
    <x v="1"/>
    <x v="7"/>
    <x v="1"/>
    <s v="Australia"/>
    <s v="Oceania"/>
    <n v="691.31085700000006"/>
    <n v="408112"/>
    <n v="1.6000000000000001E-3"/>
    <x v="0"/>
  </r>
  <r>
    <x v="1"/>
    <x v="4"/>
    <x v="0"/>
    <s v="Liechtenstein"/>
    <s v="Europe"/>
    <n v="3.5849959999999998"/>
    <n v="161"/>
    <n v="2.2200000000000001E-2"/>
    <x v="0"/>
  </r>
  <r>
    <x v="1"/>
    <x v="7"/>
    <x v="1"/>
    <s v="Netherlands"/>
    <s v="Europe"/>
    <n v="132.458676"/>
    <n v="332354"/>
    <n v="2.9999999999999997E-4"/>
    <x v="0"/>
  </r>
  <r>
    <x v="0"/>
    <x v="5"/>
    <x v="2"/>
    <s v="Netherlands"/>
    <s v="Europe"/>
    <n v="2.0182799999999999"/>
    <n v="3"/>
    <n v="0.67269999999999996"/>
    <x v="0"/>
  </r>
  <r>
    <x v="0"/>
    <x v="8"/>
    <x v="1"/>
    <s v="Finland"/>
    <s v="Europe"/>
    <n v="81.614794000000003"/>
    <n v="70014"/>
    <n v="1.1000000000000001E-3"/>
    <x v="0"/>
  </r>
  <r>
    <x v="1"/>
    <x v="4"/>
    <x v="0"/>
    <s v="Peru"/>
    <s v="South America"/>
    <n v="18.686199999999999"/>
    <n v="14374"/>
    <n v="1.2999999999999999E-3"/>
    <x v="0"/>
  </r>
  <r>
    <x v="1"/>
    <x v="6"/>
    <x v="0"/>
    <s v="Uruguay"/>
    <s v="South America"/>
    <n v="1.8889"/>
    <n v="1453"/>
    <n v="1.2999999999999999E-3"/>
    <x v="0"/>
  </r>
  <r>
    <x v="1"/>
    <x v="6"/>
    <x v="1"/>
    <s v="Greece"/>
    <s v="Europe"/>
    <n v="90.247753000000003"/>
    <n v="33026"/>
    <n v="2.7000000000000001E-3"/>
    <x v="0"/>
  </r>
  <r>
    <x v="0"/>
    <x v="11"/>
    <x v="1"/>
    <s v="Lithuania"/>
    <s v="Europe"/>
    <n v="2.6617670000000002"/>
    <n v="7255"/>
    <n v="2.9999999999999997E-4"/>
    <x v="0"/>
  </r>
  <r>
    <x v="1"/>
    <x v="2"/>
    <x v="0"/>
    <s v="Taiwan, Province Of China"/>
    <s v="Asia"/>
    <n v="24.354144000000002"/>
    <n v="14778"/>
    <n v="1.6000000000000001E-3"/>
    <x v="0"/>
  </r>
  <r>
    <x v="1"/>
    <x v="6"/>
    <x v="0"/>
    <s v="Taiwan, Province Of China"/>
    <s v="Asia"/>
    <n v="24.640896000000001"/>
    <n v="14952"/>
    <n v="1.6000000000000001E-3"/>
    <x v="0"/>
  </r>
  <r>
    <x v="0"/>
    <x v="0"/>
    <x v="0"/>
    <s v="Taiwan, Province Of China"/>
    <s v="Asia"/>
    <n v="3.2958180000000001"/>
    <n v="1941"/>
    <n v="1.6000000000000001E-3"/>
    <x v="0"/>
  </r>
  <r>
    <x v="0"/>
    <x v="3"/>
    <x v="0"/>
    <s v="France"/>
    <s v="Europe"/>
    <n v="1625.099755"/>
    <n v="158826"/>
    <n v="1.0200000000000001E-2"/>
    <x v="0"/>
  </r>
  <r>
    <x v="0"/>
    <x v="7"/>
    <x v="0"/>
    <s v="Norway"/>
    <s v="Europe"/>
    <n v="7966.6752120000001"/>
    <n v="790647"/>
    <n v="0.01"/>
    <x v="0"/>
  </r>
  <r>
    <x v="0"/>
    <x v="3"/>
    <x v="2"/>
    <s v="Sweden"/>
    <s v="Europe"/>
    <n v="0.962754"/>
    <n v="1"/>
    <n v="0.9627"/>
    <x v="0"/>
  </r>
  <r>
    <x v="0"/>
    <x v="5"/>
    <x v="2"/>
    <s v="United Kingdom"/>
    <s v="Europe"/>
    <n v="5.2047790000000003"/>
    <n v="7"/>
    <n v="0.74350000000000005"/>
    <x v="0"/>
  </r>
  <r>
    <x v="0"/>
    <x v="8"/>
    <x v="1"/>
    <s v="Iceland"/>
    <s v="Europe"/>
    <n v="3.8786459999999998"/>
    <n v="5597"/>
    <n v="5.9999999999999995E-4"/>
    <x v="0"/>
  </r>
  <r>
    <x v="0"/>
    <x v="9"/>
    <x v="1"/>
    <s v="Austria"/>
    <s v="Europe"/>
    <n v="16.058291000000001"/>
    <n v="23275"/>
    <n v="5.9999999999999995E-4"/>
    <x v="0"/>
  </r>
  <r>
    <x v="1"/>
    <x v="6"/>
    <x v="0"/>
    <s v="Hungary"/>
    <s v="Europe"/>
    <n v="34.086246000000003"/>
    <n v="5249"/>
    <n v="6.4000000000000003E-3"/>
    <x v="0"/>
  </r>
  <r>
    <x v="0"/>
    <x v="4"/>
    <x v="0"/>
    <s v="China"/>
    <s v="Asia"/>
    <n v="9.4449000000000005E-2"/>
    <n v="15"/>
    <n v="6.1999999999999998E-3"/>
    <x v="0"/>
  </r>
  <r>
    <x v="0"/>
    <x v="9"/>
    <x v="0"/>
    <s v="Liechtenstein"/>
    <s v="Europe"/>
    <n v="1.235557"/>
    <n v="62"/>
    <n v="1.9900000000000001E-2"/>
    <x v="0"/>
  </r>
  <r>
    <x v="0"/>
    <x v="8"/>
    <x v="0"/>
    <s v="Finland"/>
    <s v="Europe"/>
    <n v="2601.3823609999999"/>
    <n v="250651"/>
    <n v="1.03E-2"/>
    <x v="0"/>
  </r>
  <r>
    <x v="1"/>
    <x v="5"/>
    <x v="0"/>
    <s v="Peru"/>
    <s v="South America"/>
    <n v="29.928599999999999"/>
    <n v="23022"/>
    <n v="1.2999999999999999E-3"/>
    <x v="0"/>
  </r>
  <r>
    <x v="0"/>
    <x v="3"/>
    <x v="0"/>
    <s v="Mexico"/>
    <s v="North America"/>
    <n v="1497.4086480000001"/>
    <n v="152835"/>
    <n v="9.7000000000000003E-3"/>
    <x v="0"/>
  </r>
  <r>
    <x v="1"/>
    <x v="7"/>
    <x v="1"/>
    <s v="Guatemala"/>
    <s v="North America"/>
    <n v="34.652239000000002"/>
    <n v="19475"/>
    <n v="1.6999999999999999E-3"/>
    <x v="0"/>
  </r>
  <r>
    <x v="1"/>
    <x v="4"/>
    <x v="1"/>
    <s v="Belgium"/>
    <s v="Europe"/>
    <n v="144.55724499999999"/>
    <n v="134485"/>
    <n v="1E-3"/>
    <x v="0"/>
  </r>
  <r>
    <x v="0"/>
    <x v="1"/>
    <x v="0"/>
    <s v="Brazil"/>
    <s v="South America"/>
    <n v="1.2882359999999999"/>
    <n v="150"/>
    <n v="8.5000000000000006E-3"/>
    <x v="0"/>
  </r>
  <r>
    <x v="1"/>
    <x v="5"/>
    <x v="1"/>
    <s v="Taiwan, Province Of China"/>
    <s v="Asia"/>
    <n v="131.703992"/>
    <n v="79149"/>
    <n v="1.6000000000000001E-3"/>
    <x v="0"/>
  </r>
  <r>
    <x v="0"/>
    <x v="1"/>
    <x v="0"/>
    <s v="Latvia"/>
    <s v="Europe"/>
    <n v="20.280877"/>
    <n v="4818"/>
    <n v="4.1999999999999997E-3"/>
    <x v="0"/>
  </r>
  <r>
    <x v="0"/>
    <x v="10"/>
    <x v="0"/>
    <s v="Chile"/>
    <s v="South America"/>
    <n v="1.044422"/>
    <n v="578"/>
    <n v="1.8E-3"/>
    <x v="0"/>
  </r>
  <r>
    <x v="0"/>
    <x v="6"/>
    <x v="0"/>
    <s v="Switzerland"/>
    <s v="Europe"/>
    <n v="439.577786"/>
    <n v="36136"/>
    <n v="1.21E-2"/>
    <x v="0"/>
  </r>
  <r>
    <x v="1"/>
    <x v="6"/>
    <x v="0"/>
    <s v="Norway"/>
    <s v="Europe"/>
    <n v="13317.133693"/>
    <n v="1038183"/>
    <n v="1.2800000000000001E-2"/>
    <x v="0"/>
  </r>
  <r>
    <x v="0"/>
    <x v="11"/>
    <x v="0"/>
    <s v="Sweden"/>
    <s v="Europe"/>
    <n v="16515.644064"/>
    <n v="1831890"/>
    <n v="8.9999999999999993E-3"/>
    <x v="0"/>
  </r>
  <r>
    <x v="0"/>
    <x v="10"/>
    <x v="1"/>
    <s v="Sweden"/>
    <s v="Europe"/>
    <n v="468.15467899999999"/>
    <n v="284260"/>
    <n v="1.6000000000000001E-3"/>
    <x v="0"/>
  </r>
  <r>
    <x v="0"/>
    <x v="9"/>
    <x v="0"/>
    <s v="USA"/>
    <s v="North America"/>
    <n v="304121.85035800003"/>
    <n v="33044580"/>
    <n v="9.1999999999999998E-3"/>
    <x v="0"/>
  </r>
  <r>
    <x v="1"/>
    <x v="4"/>
    <x v="0"/>
    <s v="Paraguay"/>
    <s v="South America"/>
    <n v="1.0724"/>
    <n v="766"/>
    <n v="1.4E-3"/>
    <x v="0"/>
  </r>
  <r>
    <x v="1"/>
    <x v="5"/>
    <x v="1"/>
    <s v="Paraguay"/>
    <s v="South America"/>
    <n v="10.365600000000001"/>
    <n v="7404"/>
    <n v="1.4E-3"/>
    <x v="0"/>
  </r>
  <r>
    <x v="0"/>
    <x v="4"/>
    <x v="0"/>
    <s v="Ethiopia"/>
    <s v="Africa"/>
    <n v="2.0473999999999999E-2"/>
    <n v="1"/>
    <n v="2.0400000000000001E-2"/>
    <x v="0"/>
  </r>
  <r>
    <x v="0"/>
    <x v="2"/>
    <x v="0"/>
    <s v="United Arab Emirates"/>
    <s v="Asia"/>
    <n v="0.13686499999999999"/>
    <n v="8"/>
    <n v="1.7100000000000001E-2"/>
    <x v="0"/>
  </r>
  <r>
    <x v="1"/>
    <x v="5"/>
    <x v="0"/>
    <s v="Brazil"/>
    <s v="South America"/>
    <n v="29.886142"/>
    <n v="15760"/>
    <n v="1.8E-3"/>
    <x v="0"/>
  </r>
  <r>
    <x v="0"/>
    <x v="10"/>
    <x v="0"/>
    <s v="Dominican Republic"/>
    <s v="North America"/>
    <n v="0.1976"/>
    <n v="152"/>
    <n v="1.2999999999999999E-3"/>
    <x v="0"/>
  </r>
  <r>
    <x v="0"/>
    <x v="3"/>
    <x v="1"/>
    <s v="Hong Kong"/>
    <s v="Asia"/>
    <n v="8.9136000000000007E-2"/>
    <n v="12704"/>
    <n v="0"/>
    <x v="0"/>
  </r>
  <r>
    <x v="0"/>
    <x v="5"/>
    <x v="0"/>
    <s v="Russia"/>
    <s v="Europe"/>
    <n v="0.78205599999999997"/>
    <n v="129"/>
    <n v="6.0000000000000001E-3"/>
    <x v="0"/>
  </r>
  <r>
    <x v="1"/>
    <x v="4"/>
    <x v="1"/>
    <s v="Peru"/>
    <s v="South America"/>
    <n v="133.7895"/>
    <n v="102915"/>
    <n v="1.2999999999999999E-3"/>
    <x v="0"/>
  </r>
  <r>
    <x v="0"/>
    <x v="0"/>
    <x v="1"/>
    <s v="Taiwan, Province Of China"/>
    <s v="Asia"/>
    <n v="58.810234000000001"/>
    <n v="34635"/>
    <n v="1.6000000000000001E-3"/>
    <x v="0"/>
  </r>
  <r>
    <x v="1"/>
    <x v="6"/>
    <x v="0"/>
    <s v="France"/>
    <s v="Europe"/>
    <n v="1771.8033"/>
    <n v="179151"/>
    <n v="9.7999999999999997E-3"/>
    <x v="0"/>
  </r>
  <r>
    <x v="0"/>
    <x v="4"/>
    <x v="0"/>
    <s v="United Kingdom"/>
    <s v="Europe"/>
    <n v="11641.483097"/>
    <n v="1075421"/>
    <n v="1.0800000000000001E-2"/>
    <x v="0"/>
  </r>
  <r>
    <x v="0"/>
    <x v="3"/>
    <x v="2"/>
    <s v="United Kingdom"/>
    <s v="Europe"/>
    <n v="2.5693920000000001"/>
    <n v="2"/>
    <n v="1.2846"/>
    <x v="0"/>
  </r>
  <r>
    <x v="1"/>
    <x v="4"/>
    <x v="1"/>
    <s v="Argentina"/>
    <s v="South America"/>
    <n v="59.110424999999999"/>
    <n v="108438"/>
    <n v="5.0000000000000001E-4"/>
    <x v="0"/>
  </r>
  <r>
    <x v="0"/>
    <x v="1"/>
    <x v="0"/>
    <s v="Malta"/>
    <s v="Europe"/>
    <n v="3.5444000000000003E-2"/>
    <n v="1"/>
    <n v="3.5400000000000001E-2"/>
    <x v="0"/>
  </r>
  <r>
    <x v="0"/>
    <x v="8"/>
    <x v="0"/>
    <s v="Turkey"/>
    <s v="Europe"/>
    <n v="0.17402999999999999"/>
    <n v="25"/>
    <n v="6.8999999999999999E-3"/>
    <x v="0"/>
  </r>
  <r>
    <x v="0"/>
    <x v="6"/>
    <x v="0"/>
    <s v="Iceland"/>
    <s v="Europe"/>
    <n v="8.1550000000000008E-3"/>
    <n v="1"/>
    <n v="8.0999999999999996E-3"/>
    <x v="0"/>
  </r>
  <r>
    <x v="1"/>
    <x v="2"/>
    <x v="1"/>
    <s v="Australia"/>
    <s v="Oceania"/>
    <n v="419.02530300000001"/>
    <n v="311445"/>
    <n v="1.2999999999999999E-3"/>
    <x v="0"/>
  </r>
  <r>
    <x v="0"/>
    <x v="7"/>
    <x v="0"/>
    <s v="Virgin Islands, British"/>
    <s v="North America"/>
    <n v="4.8300000000000001E-3"/>
    <n v="10"/>
    <n v="4.0000000000000002E-4"/>
    <x v="0"/>
  </r>
  <r>
    <x v="0"/>
    <x v="10"/>
    <x v="0"/>
    <s v="New Zealand"/>
    <s v="Oceania"/>
    <n v="838.08153700000003"/>
    <n v="65631"/>
    <n v="1.2699999999999999E-2"/>
    <x v="0"/>
  </r>
  <r>
    <x v="1"/>
    <x v="5"/>
    <x v="1"/>
    <s v="Finland"/>
    <s v="Europe"/>
    <n v="159.33694299999999"/>
    <n v="250348"/>
    <n v="5.9999999999999995E-4"/>
    <x v="0"/>
  </r>
  <r>
    <x v="1"/>
    <x v="4"/>
    <x v="0"/>
    <s v="South Africa"/>
    <s v="Africa"/>
    <n v="8.2103999999999996E-2"/>
    <n v="6"/>
    <n v="1.3599999999999999E-2"/>
    <x v="0"/>
  </r>
  <r>
    <x v="1"/>
    <x v="5"/>
    <x v="0"/>
    <s v="Andorra"/>
    <s v="Europe"/>
    <n v="1.5172669999999999"/>
    <n v="371"/>
    <n v="4.0000000000000001E-3"/>
    <x v="0"/>
  </r>
  <r>
    <x v="0"/>
    <x v="1"/>
    <x v="1"/>
    <s v="Latvia"/>
    <s v="Europe"/>
    <n v="4.3576670000000002"/>
    <n v="10929"/>
    <n v="2.9999999999999997E-4"/>
    <x v="0"/>
  </r>
  <r>
    <x v="1"/>
    <x v="7"/>
    <x v="1"/>
    <s v="Chile"/>
    <s v="South America"/>
    <n v="362.641279"/>
    <n v="169400"/>
    <n v="2.0999999999999999E-3"/>
    <x v="0"/>
  </r>
  <r>
    <x v="0"/>
    <x v="7"/>
    <x v="0"/>
    <s v="Luxembourg"/>
    <s v="Europe"/>
    <n v="7.719309"/>
    <n v="724"/>
    <n v="1.06E-2"/>
    <x v="0"/>
  </r>
  <r>
    <x v="0"/>
    <x v="10"/>
    <x v="0"/>
    <s v="Italy"/>
    <s v="Europe"/>
    <n v="670.72846800000002"/>
    <n v="59726"/>
    <n v="1.12E-2"/>
    <x v="0"/>
  </r>
  <r>
    <x v="1"/>
    <x v="5"/>
    <x v="0"/>
    <s v="France"/>
    <s v="Europe"/>
    <n v="1901.9028149999999"/>
    <n v="213264"/>
    <n v="8.8999999999999999E-3"/>
    <x v="0"/>
  </r>
  <r>
    <x v="0"/>
    <x v="6"/>
    <x v="0"/>
    <s v="Norway"/>
    <s v="Europe"/>
    <n v="9254.3111339999996"/>
    <n v="795452"/>
    <n v="1.1599999999999999E-2"/>
    <x v="0"/>
  </r>
  <r>
    <x v="0"/>
    <x v="3"/>
    <x v="0"/>
    <s v="Sweden"/>
    <s v="Europe"/>
    <n v="31239.550297000002"/>
    <n v="2659872"/>
    <n v="1.17E-2"/>
    <x v="0"/>
  </r>
  <r>
    <x v="0"/>
    <x v="10"/>
    <x v="0"/>
    <s v="United Kingdom"/>
    <s v="Europe"/>
    <n v="18379.845538000001"/>
    <n v="1373455"/>
    <n v="1.3299999999999999E-2"/>
    <x v="0"/>
  </r>
  <r>
    <x v="1"/>
    <x v="7"/>
    <x v="1"/>
    <s v="USA"/>
    <s v="North America"/>
    <n v="59993.232437999999"/>
    <n v="47378769"/>
    <n v="1.1999999999999999E-3"/>
    <x v="0"/>
  </r>
  <r>
    <x v="0"/>
    <x v="10"/>
    <x v="1"/>
    <s v="Czech Republic"/>
    <s v="Europe"/>
    <n v="18.602070000000001"/>
    <n v="8354"/>
    <n v="2.2000000000000001E-3"/>
    <x v="0"/>
  </r>
  <r>
    <x v="1"/>
    <x v="6"/>
    <x v="0"/>
    <s v="Malta"/>
    <s v="Europe"/>
    <n v="1.557661"/>
    <n v="570"/>
    <n v="2.7000000000000001E-3"/>
    <x v="0"/>
  </r>
  <r>
    <x v="1"/>
    <x v="7"/>
    <x v="0"/>
    <s v="Malta"/>
    <s v="Europe"/>
    <n v="3.9992190000000001"/>
    <n v="1146"/>
    <n v="3.3999999999999998E-3"/>
    <x v="0"/>
  </r>
  <r>
    <x v="0"/>
    <x v="9"/>
    <x v="0"/>
    <s v="Turkey"/>
    <s v="Europe"/>
    <n v="58.358097999999998"/>
    <n v="13494"/>
    <n v="4.3E-3"/>
    <x v="0"/>
  </r>
  <r>
    <x v="0"/>
    <x v="4"/>
    <x v="0"/>
    <s v="Virgin Islands, British"/>
    <s v="North America"/>
    <n v="5.0303E-2"/>
    <n v="15"/>
    <n v="3.3E-3"/>
    <x v="0"/>
  </r>
  <r>
    <x v="0"/>
    <x v="10"/>
    <x v="1"/>
    <s v="Panama"/>
    <s v="North America"/>
    <n v="8.7710000000000008"/>
    <n v="6265"/>
    <n v="1.4E-3"/>
    <x v="0"/>
  </r>
  <r>
    <x v="0"/>
    <x v="5"/>
    <x v="1"/>
    <s v="New Zealand"/>
    <s v="Oceania"/>
    <n v="42.441681000000003"/>
    <n v="51911"/>
    <n v="8.0000000000000004E-4"/>
    <x v="0"/>
  </r>
  <r>
    <x v="1"/>
    <x v="6"/>
    <x v="0"/>
    <s v="Nicaragua"/>
    <s v="North America"/>
    <n v="0.72409999999999997"/>
    <n v="557"/>
    <n v="1.2999999999999999E-3"/>
    <x v="0"/>
  </r>
  <r>
    <x v="1"/>
    <x v="7"/>
    <x v="0"/>
    <s v="Monaco"/>
    <s v="Europe"/>
    <n v="5.7863040000000003"/>
    <n v="280"/>
    <n v="2.06E-2"/>
    <x v="0"/>
  </r>
  <r>
    <x v="1"/>
    <x v="4"/>
    <x v="0"/>
    <s v="Germany"/>
    <s v="Europe"/>
    <n v="8163.533606"/>
    <n v="832524"/>
    <n v="9.7999999999999997E-3"/>
    <x v="0"/>
  </r>
  <r>
    <x v="0"/>
    <x v="9"/>
    <x v="0"/>
    <s v="Spain"/>
    <s v="Europe"/>
    <n v="2502.3550749999999"/>
    <n v="353257"/>
    <n v="7.0000000000000001E-3"/>
    <x v="0"/>
  </r>
  <r>
    <x v="0"/>
    <x v="10"/>
    <x v="1"/>
    <s v="Hong Kong"/>
    <s v="Asia"/>
    <n v="2.0999999999999999E-5"/>
    <n v="18708"/>
    <n v="0"/>
    <x v="0"/>
  </r>
  <r>
    <x v="1"/>
    <x v="6"/>
    <x v="1"/>
    <s v="Latvia"/>
    <s v="Europe"/>
    <n v="47.16498"/>
    <n v="18178"/>
    <n v="2.5000000000000001E-3"/>
    <x v="0"/>
  </r>
  <r>
    <x v="0"/>
    <x v="9"/>
    <x v="0"/>
    <s v="Portugal"/>
    <s v="Europe"/>
    <n v="38.185181999999998"/>
    <n v="14189"/>
    <n v="2.5999999999999999E-3"/>
    <x v="0"/>
  </r>
  <r>
    <x v="0"/>
    <x v="9"/>
    <x v="1"/>
    <s v="Denmark"/>
    <s v="Europe"/>
    <n v="95.539663000000004"/>
    <n v="75396"/>
    <n v="1.1999999999999999E-3"/>
    <x v="0"/>
  </r>
  <r>
    <x v="1"/>
    <x v="4"/>
    <x v="1"/>
    <s v="Italy"/>
    <s v="Europe"/>
    <n v="1269.7702690000001"/>
    <n v="307376"/>
    <n v="4.1000000000000003E-3"/>
    <x v="0"/>
  </r>
  <r>
    <x v="0"/>
    <x v="1"/>
    <x v="2"/>
    <s v="United Kingdom"/>
    <s v="Europe"/>
    <n v="14.158512"/>
    <n v="18"/>
    <n v="0.78649999999999998"/>
    <x v="0"/>
  </r>
  <r>
    <x v="0"/>
    <x v="10"/>
    <x v="0"/>
    <s v="Paraguay"/>
    <s v="South America"/>
    <n v="0.1008"/>
    <n v="72"/>
    <n v="1.4E-3"/>
    <x v="0"/>
  </r>
  <r>
    <x v="1"/>
    <x v="2"/>
    <x v="1"/>
    <s v="Hungary"/>
    <s v="Europe"/>
    <n v="38.301067000000003"/>
    <n v="21034"/>
    <n v="1.8E-3"/>
    <x v="0"/>
  </r>
  <r>
    <x v="0"/>
    <x v="8"/>
    <x v="1"/>
    <s v="Mexico"/>
    <s v="North America"/>
    <n v="676.54808500000001"/>
    <n v="457939"/>
    <n v="1.4E-3"/>
    <x v="0"/>
  </r>
  <r>
    <x v="1"/>
    <x v="2"/>
    <x v="0"/>
    <s v="Nepal"/>
    <s v="Asia"/>
    <n v="6.9890000000000004E-3"/>
    <n v="1"/>
    <n v="6.8999999999999999E-3"/>
    <x v="0"/>
  </r>
  <r>
    <x v="0"/>
    <x v="10"/>
    <x v="0"/>
    <s v="Guatemala"/>
    <s v="North America"/>
    <n v="2.52E-2"/>
    <n v="18"/>
    <n v="1.4E-3"/>
    <x v="0"/>
  </r>
  <r>
    <x v="0"/>
    <x v="0"/>
    <x v="1"/>
    <s v="Spain"/>
    <s v="Europe"/>
    <n v="369.43401899999998"/>
    <n v="267113"/>
    <n v="1.2999999999999999E-3"/>
    <x v="0"/>
  </r>
  <r>
    <x v="1"/>
    <x v="5"/>
    <x v="0"/>
    <s v="Hong Kong"/>
    <s v="Asia"/>
    <n v="124.295136"/>
    <n v="21950"/>
    <n v="5.5999999999999999E-3"/>
    <x v="0"/>
  </r>
  <r>
    <x v="1"/>
    <x v="4"/>
    <x v="1"/>
    <s v="Uruguay"/>
    <s v="South America"/>
    <n v="12.8908"/>
    <n v="9916"/>
    <n v="1.2999999999999999E-3"/>
    <x v="0"/>
  </r>
  <r>
    <x v="1"/>
    <x v="4"/>
    <x v="1"/>
    <s v="Singapore"/>
    <s v="Asia"/>
    <n v="48.421275000000001"/>
    <n v="61335"/>
    <n v="6.9999999999999999E-4"/>
    <x v="0"/>
  </r>
  <r>
    <x v="0"/>
    <x v="1"/>
    <x v="1"/>
    <s v="Portugal"/>
    <s v="Europe"/>
    <n v="63.247430000000001"/>
    <n v="51845"/>
    <n v="1.1999999999999999E-3"/>
    <x v="0"/>
  </r>
  <r>
    <x v="0"/>
    <x v="1"/>
    <x v="0"/>
    <s v="Romania"/>
    <s v="Europe"/>
    <n v="4.9449999999999997E-3"/>
    <n v="1"/>
    <n v="4.8999999999999998E-3"/>
    <x v="0"/>
  </r>
  <r>
    <x v="0"/>
    <x v="5"/>
    <x v="0"/>
    <s v="France"/>
    <s v="Europe"/>
    <n v="1085.0405840000001"/>
    <n v="142527"/>
    <n v="7.6E-3"/>
    <x v="0"/>
  </r>
  <r>
    <x v="0"/>
    <x v="0"/>
    <x v="1"/>
    <s v="United Kingdom"/>
    <s v="Europe"/>
    <n v="3190.5131000000001"/>
    <n v="464781"/>
    <n v="6.7999999999999996E-3"/>
    <x v="0"/>
  </r>
  <r>
    <x v="0"/>
    <x v="9"/>
    <x v="1"/>
    <s v="United Kingdom"/>
    <s v="Europe"/>
    <n v="2362.6150739999998"/>
    <n v="451529"/>
    <n v="5.1999999999999998E-3"/>
    <x v="0"/>
  </r>
  <r>
    <x v="1"/>
    <x v="2"/>
    <x v="1"/>
    <s v="United Kingdom"/>
    <s v="Europe"/>
    <n v="1194.2296369999999"/>
    <n v="996662"/>
    <n v="1.1000000000000001E-3"/>
    <x v="0"/>
  </r>
  <r>
    <x v="0"/>
    <x v="2"/>
    <x v="1"/>
    <s v="USA"/>
    <s v="North America"/>
    <n v="62755.129827999997"/>
    <n v="25102059"/>
    <n v="2.3999999999999998E-3"/>
    <x v="0"/>
  </r>
  <r>
    <x v="0"/>
    <x v="6"/>
    <x v="1"/>
    <s v="USA"/>
    <s v="North America"/>
    <n v="52257.736418"/>
    <n v="25898236"/>
    <n v="2E-3"/>
    <x v="0"/>
  </r>
  <r>
    <x v="0"/>
    <x v="0"/>
    <x v="0"/>
    <s v="Iceland"/>
    <s v="Europe"/>
    <n v="107.37150699999999"/>
    <n v="7879"/>
    <n v="1.3599999999999999E-2"/>
    <x v="0"/>
  </r>
  <r>
    <x v="1"/>
    <x v="2"/>
    <x v="0"/>
    <s v="Iceland"/>
    <s v="Europe"/>
    <n v="194.703756"/>
    <n v="13976"/>
    <n v="1.3899999999999999E-2"/>
    <x v="0"/>
  </r>
  <r>
    <x v="0"/>
    <x v="11"/>
    <x v="0"/>
    <s v="Austria"/>
    <s v="Europe"/>
    <n v="205.17886799999999"/>
    <n v="23125"/>
    <n v="8.8000000000000005E-3"/>
    <x v="0"/>
  </r>
  <r>
    <x v="0"/>
    <x v="10"/>
    <x v="0"/>
    <s v="Honduras"/>
    <s v="North America"/>
    <n v="1.6799999999999999E-2"/>
    <n v="12"/>
    <n v="1.4E-3"/>
    <x v="0"/>
  </r>
  <r>
    <x v="0"/>
    <x v="11"/>
    <x v="0"/>
    <s v="Venezuela, Bolivarian Republic of"/>
    <s v="South America"/>
    <n v="0.319548"/>
    <n v="43"/>
    <n v="7.4000000000000003E-3"/>
    <x v="0"/>
  </r>
  <r>
    <x v="0"/>
    <x v="7"/>
    <x v="0"/>
    <s v="Malaysia"/>
    <s v="Asia"/>
    <n v="2.7771479999999999"/>
    <n v="1343"/>
    <n v="2E-3"/>
    <x v="0"/>
  </r>
  <r>
    <x v="1"/>
    <x v="4"/>
    <x v="1"/>
    <s v="Andorra"/>
    <s v="Europe"/>
    <n v="2.7801629999999999"/>
    <n v="673"/>
    <n v="4.1000000000000003E-3"/>
    <x v="0"/>
  </r>
  <r>
    <x v="0"/>
    <x v="10"/>
    <x v="1"/>
    <s v="Dominican Republic"/>
    <s v="North America"/>
    <n v="11.414"/>
    <n v="8780"/>
    <n v="1.2999999999999999E-3"/>
    <x v="0"/>
  </r>
  <r>
    <x v="0"/>
    <x v="11"/>
    <x v="1"/>
    <s v="Latvia"/>
    <s v="Europe"/>
    <n v="1.921198"/>
    <n v="9549"/>
    <n v="2.0000000000000001E-4"/>
    <x v="0"/>
  </r>
  <r>
    <x v="0"/>
    <x v="3"/>
    <x v="0"/>
    <s v="Portugal"/>
    <s v="Europe"/>
    <n v="29.083396"/>
    <n v="10791"/>
    <n v="2.5999999999999999E-3"/>
    <x v="0"/>
  </r>
  <r>
    <x v="0"/>
    <x v="6"/>
    <x v="0"/>
    <s v="Luxembourg"/>
    <s v="Europe"/>
    <n v="6.8604890000000003"/>
    <n v="574"/>
    <n v="1.1900000000000001E-2"/>
    <x v="0"/>
  </r>
  <r>
    <x v="0"/>
    <x v="0"/>
    <x v="1"/>
    <s v="Switzerland"/>
    <s v="Europe"/>
    <n v="37.684877"/>
    <n v="16069"/>
    <n v="2.3E-3"/>
    <x v="0"/>
  </r>
  <r>
    <x v="1"/>
    <x v="2"/>
    <x v="1"/>
    <s v="Switzerland"/>
    <s v="Europe"/>
    <n v="4.9639040000000003"/>
    <n v="39417"/>
    <n v="1E-4"/>
    <x v="0"/>
  </r>
  <r>
    <x v="1"/>
    <x v="6"/>
    <x v="1"/>
    <s v="Switzerland"/>
    <s v="Europe"/>
    <n v="31.286598000000001"/>
    <n v="38672"/>
    <n v="8.0000000000000004E-4"/>
    <x v="0"/>
  </r>
  <r>
    <x v="0"/>
    <x v="4"/>
    <x v="0"/>
    <s v="Poland"/>
    <s v="Europe"/>
    <n v="50.747354999999999"/>
    <n v="18068"/>
    <n v="2.8E-3"/>
    <x v="0"/>
  </r>
  <r>
    <x v="0"/>
    <x v="2"/>
    <x v="2"/>
    <s v="France"/>
    <s v="Europe"/>
    <n v="1.4799260000000001"/>
    <n v="1"/>
    <n v="1.4799"/>
    <x v="0"/>
  </r>
  <r>
    <x v="0"/>
    <x v="6"/>
    <x v="2"/>
    <s v="France"/>
    <s v="Europe"/>
    <n v="0.91388400000000003"/>
    <n v="1"/>
    <n v="0.91379999999999995"/>
    <x v="0"/>
  </r>
  <r>
    <x v="0"/>
    <x v="9"/>
    <x v="2"/>
    <s v="Sweden"/>
    <s v="Europe"/>
    <n v="1.6749860000000001"/>
    <n v="1"/>
    <n v="1.6749000000000001"/>
    <x v="0"/>
  </r>
  <r>
    <x v="1"/>
    <x v="5"/>
    <x v="0"/>
    <s v="United Kingdom"/>
    <s v="Europe"/>
    <n v="22078.096635000002"/>
    <n v="1840756"/>
    <n v="1.1900000000000001E-2"/>
    <x v="0"/>
  </r>
  <r>
    <x v="0"/>
    <x v="5"/>
    <x v="0"/>
    <s v="Australia"/>
    <s v="Oceania"/>
    <n v="2165.7653070000001"/>
    <n v="217662"/>
    <n v="9.9000000000000008E-3"/>
    <x v="0"/>
  </r>
  <r>
    <x v="1"/>
    <x v="4"/>
    <x v="1"/>
    <s v="Nicaragua"/>
    <s v="North America"/>
    <n v="6.0007999999999999"/>
    <n v="4616"/>
    <n v="1.2999999999999999E-3"/>
    <x v="0"/>
  </r>
  <r>
    <x v="1"/>
    <x v="5"/>
    <x v="0"/>
    <s v="Spain"/>
    <s v="Europe"/>
    <n v="1830.4979430000001"/>
    <n v="408869"/>
    <n v="4.4000000000000003E-3"/>
    <x v="0"/>
  </r>
  <r>
    <x v="0"/>
    <x v="8"/>
    <x v="0"/>
    <s v="Malaysia"/>
    <s v="Asia"/>
    <n v="35.223547000000003"/>
    <n v="8573"/>
    <n v="4.1000000000000003E-3"/>
    <x v="0"/>
  </r>
  <r>
    <x v="0"/>
    <x v="1"/>
    <x v="0"/>
    <s v="Malaysia"/>
    <s v="Asia"/>
    <n v="37.683396000000002"/>
    <n v="8665"/>
    <n v="4.3E-3"/>
    <x v="0"/>
  </r>
  <r>
    <x v="1"/>
    <x v="6"/>
    <x v="1"/>
    <s v="Mexico"/>
    <s v="North America"/>
    <n v="1455.5949680000001"/>
    <n v="792740"/>
    <n v="1.8E-3"/>
    <x v="0"/>
  </r>
  <r>
    <x v="1"/>
    <x v="7"/>
    <x v="1"/>
    <s v="Belgium"/>
    <s v="Europe"/>
    <n v="160.431229"/>
    <n v="138097"/>
    <n v="1.1000000000000001E-3"/>
    <x v="0"/>
  </r>
  <r>
    <x v="1"/>
    <x v="5"/>
    <x v="0"/>
    <s v="Greece"/>
    <s v="Europe"/>
    <n v="62.587256000000004"/>
    <n v="13664"/>
    <n v="4.4999999999999997E-3"/>
    <x v="0"/>
  </r>
  <r>
    <x v="1"/>
    <x v="7"/>
    <x v="0"/>
    <s v="Cayman Islands"/>
    <s v="North America"/>
    <n v="0.204983"/>
    <n v="4"/>
    <n v="5.1200000000000002E-2"/>
    <x v="0"/>
  </r>
  <r>
    <x v="0"/>
    <x v="7"/>
    <x v="1"/>
    <s v="Germany"/>
    <s v="Europe"/>
    <n v="928.50630100000001"/>
    <n v="681016"/>
    <n v="1.2999999999999999E-3"/>
    <x v="0"/>
  </r>
  <r>
    <x v="0"/>
    <x v="4"/>
    <x v="0"/>
    <s v="Romania"/>
    <s v="Europe"/>
    <n v="8.5030999999999995E-2"/>
    <n v="15"/>
    <n v="5.5999999999999999E-3"/>
    <x v="0"/>
  </r>
  <r>
    <x v="1"/>
    <x v="4"/>
    <x v="1"/>
    <s v="Lithuania"/>
    <s v="Europe"/>
    <n v="36.074429000000002"/>
    <n v="13861"/>
    <n v="2.5999999999999999E-3"/>
    <x v="0"/>
  </r>
  <r>
    <x v="0"/>
    <x v="2"/>
    <x v="0"/>
    <s v="Lithuania"/>
    <s v="Europe"/>
    <n v="2.1568E-2"/>
    <n v="4"/>
    <n v="5.3E-3"/>
    <x v="0"/>
  </r>
  <r>
    <x v="0"/>
    <x v="6"/>
    <x v="0"/>
    <s v="Portugal"/>
    <s v="Europe"/>
    <n v="2.964121"/>
    <n v="1230"/>
    <n v="2.3999999999999998E-3"/>
    <x v="0"/>
  </r>
  <r>
    <x v="0"/>
    <x v="1"/>
    <x v="0"/>
    <s v="Luxembourg"/>
    <s v="Europe"/>
    <n v="21.691835999999999"/>
    <n v="1929"/>
    <n v="1.12E-2"/>
    <x v="0"/>
  </r>
  <r>
    <x v="0"/>
    <x v="9"/>
    <x v="1"/>
    <s v="Switzerland"/>
    <s v="Europe"/>
    <n v="29.862931"/>
    <n v="15854"/>
    <n v="1.8E-3"/>
    <x v="0"/>
  </r>
  <r>
    <x v="0"/>
    <x v="1"/>
    <x v="2"/>
    <s v="France"/>
    <s v="Europe"/>
    <n v="1.4829300000000001"/>
    <n v="2"/>
    <n v="0.74139999999999995"/>
    <x v="0"/>
  </r>
  <r>
    <x v="0"/>
    <x v="0"/>
    <x v="0"/>
    <s v="Sweden"/>
    <s v="Europe"/>
    <n v="31024.654125000001"/>
    <n v="2838822"/>
    <n v="1.09E-2"/>
    <x v="0"/>
  </r>
  <r>
    <x v="0"/>
    <x v="6"/>
    <x v="0"/>
    <s v="India"/>
    <s v="Asia"/>
    <n v="3.1708E-2"/>
    <n v="2"/>
    <n v="1.5800000000000002E-2"/>
    <x v="0"/>
  </r>
  <r>
    <x v="1"/>
    <x v="5"/>
    <x v="1"/>
    <s v="Costa Rica"/>
    <s v="North America"/>
    <n v="88.370800000000003"/>
    <n v="63122"/>
    <n v="1.4E-3"/>
    <x v="0"/>
  </r>
  <r>
    <x v="1"/>
    <x v="6"/>
    <x v="0"/>
    <s v="El Salvador"/>
    <s v="North America"/>
    <n v="1.5379"/>
    <n v="1183"/>
    <n v="1.2999999999999999E-3"/>
    <x v="0"/>
  </r>
  <r>
    <x v="1"/>
    <x v="5"/>
    <x v="0"/>
    <s v="Australia"/>
    <s v="Oceania"/>
    <n v="4259.2200979999998"/>
    <n v="447578"/>
    <n v="9.4999999999999998E-3"/>
    <x v="0"/>
  </r>
  <r>
    <x v="0"/>
    <x v="10"/>
    <x v="1"/>
    <s v="New Zealand"/>
    <s v="Oceania"/>
    <n v="54.141795000000002"/>
    <n v="68833"/>
    <n v="6.9999999999999999E-4"/>
    <x v="0"/>
  </r>
  <r>
    <x v="0"/>
    <x v="9"/>
    <x v="0"/>
    <s v="Mexico"/>
    <s v="North America"/>
    <n v="1152.427054"/>
    <n v="174532"/>
    <n v="6.6E-3"/>
    <x v="0"/>
  </r>
  <r>
    <x v="1"/>
    <x v="4"/>
    <x v="0"/>
    <s v="Guatemala"/>
    <s v="North America"/>
    <n v="2.8714"/>
    <n v="2051"/>
    <n v="1.4E-3"/>
    <x v="0"/>
  </r>
  <r>
    <x v="0"/>
    <x v="9"/>
    <x v="0"/>
    <s v="Belgium"/>
    <s v="Europe"/>
    <n v="751.60817899999995"/>
    <n v="62286"/>
    <n v="1.2E-2"/>
    <x v="0"/>
  </r>
  <r>
    <x v="1"/>
    <x v="7"/>
    <x v="0"/>
    <s v="Belgium"/>
    <s v="Europe"/>
    <n v="1194.7509970000001"/>
    <n v="80102"/>
    <n v="1.49E-2"/>
    <x v="0"/>
  </r>
  <r>
    <x v="1"/>
    <x v="4"/>
    <x v="0"/>
    <s v="Indonesia"/>
    <s v="Asia"/>
    <n v="8.7060000000000002E-3"/>
    <n v="6"/>
    <n v="1.4E-3"/>
    <x v="0"/>
  </r>
  <r>
    <x v="1"/>
    <x v="7"/>
    <x v="0"/>
    <s v="Bolivia"/>
    <s v="South America"/>
    <n v="0.37897799999999998"/>
    <n v="213"/>
    <n v="1.6999999999999999E-3"/>
    <x v="0"/>
  </r>
  <r>
    <x v="1"/>
    <x v="5"/>
    <x v="1"/>
    <s v="France"/>
    <s v="Europe"/>
    <n v="363.80652300000003"/>
    <n v="267845"/>
    <n v="1.2999999999999999E-3"/>
    <x v="0"/>
  </r>
  <r>
    <x v="0"/>
    <x v="2"/>
    <x v="1"/>
    <s v="Norway"/>
    <s v="Europe"/>
    <n v="235.20143200000001"/>
    <n v="97609"/>
    <n v="2.3999999999999998E-3"/>
    <x v="0"/>
  </r>
  <r>
    <x v="0"/>
    <x v="8"/>
    <x v="1"/>
    <s v="Sweden"/>
    <s v="Europe"/>
    <n v="142.34217699999999"/>
    <n v="133425"/>
    <n v="1E-3"/>
    <x v="0"/>
  </r>
  <r>
    <x v="1"/>
    <x v="5"/>
    <x v="1"/>
    <s v="Czech Republic"/>
    <s v="Europe"/>
    <n v="87.932850999999999"/>
    <n v="39818"/>
    <n v="2.2000000000000001E-3"/>
    <x v="0"/>
  </r>
  <r>
    <x v="0"/>
    <x v="5"/>
    <x v="0"/>
    <s v="Colombia"/>
    <s v="South America"/>
    <n v="1.2996000000000001E-2"/>
    <n v="2"/>
    <n v="6.4000000000000003E-3"/>
    <x v="0"/>
  </r>
  <r>
    <x v="1"/>
    <x v="7"/>
    <x v="0"/>
    <s v="Hungary"/>
    <s v="Europe"/>
    <n v="24.732621999999999"/>
    <n v="10395"/>
    <n v="2.3E-3"/>
    <x v="0"/>
  </r>
  <r>
    <x v="0"/>
    <x v="5"/>
    <x v="0"/>
    <s v="Thailand"/>
    <s v="Asia"/>
    <n v="4.4999999999999997E-3"/>
    <n v="9"/>
    <n v="5.0000000000000001E-4"/>
    <x v="0"/>
  </r>
  <r>
    <x v="1"/>
    <x v="5"/>
    <x v="0"/>
    <s v="Mexico"/>
    <s v="North America"/>
    <n v="762.63533900000004"/>
    <n v="367385"/>
    <n v="2E-3"/>
    <x v="0"/>
  </r>
  <r>
    <x v="0"/>
    <x v="6"/>
    <x v="0"/>
    <s v="Belgium"/>
    <s v="Europe"/>
    <n v="354.82266700000002"/>
    <n v="36208"/>
    <n v="9.7000000000000003E-3"/>
    <x v="0"/>
  </r>
  <r>
    <x v="1"/>
    <x v="2"/>
    <x v="1"/>
    <s v="Dominican Republic"/>
    <s v="North America"/>
    <n v="21.772400000000001"/>
    <n v="16748"/>
    <n v="1.2999999999999999E-3"/>
    <x v="0"/>
  </r>
  <r>
    <x v="0"/>
    <x v="9"/>
    <x v="0"/>
    <s v="Greece"/>
    <s v="Europe"/>
    <n v="12.967048999999999"/>
    <n v="4311"/>
    <n v="3.0000000000000001E-3"/>
    <x v="0"/>
  </r>
  <r>
    <x v="0"/>
    <x v="7"/>
    <x v="0"/>
    <s v="Latvia"/>
    <s v="Europe"/>
    <n v="0.269343"/>
    <n v="415"/>
    <n v="5.9999999999999995E-4"/>
    <x v="0"/>
  </r>
  <r>
    <x v="0"/>
    <x v="6"/>
    <x v="1"/>
    <s v="Poland"/>
    <s v="Europe"/>
    <n v="10.299365999999999"/>
    <n v="30528"/>
    <n v="2.9999999999999997E-4"/>
    <x v="0"/>
  </r>
  <r>
    <x v="0"/>
    <x v="5"/>
    <x v="2"/>
    <s v="Denmark"/>
    <s v="Europe"/>
    <n v="1.3546240000000001"/>
    <n v="1"/>
    <n v="1.3546"/>
    <x v="0"/>
  </r>
  <r>
    <x v="1"/>
    <x v="2"/>
    <x v="0"/>
    <s v="Italy"/>
    <s v="Europe"/>
    <n v="265.082516"/>
    <n v="65511"/>
    <n v="4.0000000000000001E-3"/>
    <x v="0"/>
  </r>
  <r>
    <x v="0"/>
    <x v="4"/>
    <x v="0"/>
    <s v="France"/>
    <s v="Europe"/>
    <n v="1247.629563"/>
    <n v="149058"/>
    <n v="8.3000000000000001E-3"/>
    <x v="0"/>
  </r>
  <r>
    <x v="0"/>
    <x v="11"/>
    <x v="0"/>
    <s v="France"/>
    <s v="Europe"/>
    <n v="1137.45922"/>
    <n v="143100"/>
    <n v="7.9000000000000008E-3"/>
    <x v="0"/>
  </r>
  <r>
    <x v="0"/>
    <x v="1"/>
    <x v="0"/>
    <s v="USA"/>
    <s v="North America"/>
    <n v="216829.42824400001"/>
    <n v="30034949"/>
    <n v="7.1999999999999998E-3"/>
    <x v="0"/>
  </r>
  <r>
    <x v="1"/>
    <x v="5"/>
    <x v="1"/>
    <s v="El Salvador"/>
    <s v="North America"/>
    <n v="23.414300000000001"/>
    <n v="18011"/>
    <n v="1.2999999999999999E-3"/>
    <x v="0"/>
  </r>
  <r>
    <x v="1"/>
    <x v="4"/>
    <x v="0"/>
    <s v="Hungary"/>
    <s v="Europe"/>
    <n v="13.886613000000001"/>
    <n v="7470"/>
    <n v="1.8E-3"/>
    <x v="0"/>
  </r>
  <r>
    <x v="0"/>
    <x v="3"/>
    <x v="0"/>
    <s v="Estonia"/>
    <s v="Europe"/>
    <n v="36.879868000000002"/>
    <n v="4812"/>
    <n v="7.6E-3"/>
    <x v="0"/>
  </r>
  <r>
    <x v="1"/>
    <x v="5"/>
    <x v="0"/>
    <s v="Austria"/>
    <s v="Europe"/>
    <n v="358.18792000000002"/>
    <n v="37080"/>
    <n v="9.5999999999999992E-3"/>
    <x v="0"/>
  </r>
  <r>
    <x v="1"/>
    <x v="5"/>
    <x v="0"/>
    <s v="Bulgaria"/>
    <s v="Europe"/>
    <n v="8.1958260000000003"/>
    <n v="5010"/>
    <n v="1.6000000000000001E-3"/>
    <x v="0"/>
  </r>
  <r>
    <x v="0"/>
    <x v="3"/>
    <x v="1"/>
    <s v="Malaysia"/>
    <s v="Asia"/>
    <n v="14.481586"/>
    <n v="26075"/>
    <n v="5.0000000000000001E-4"/>
    <x v="0"/>
  </r>
  <r>
    <x v="0"/>
    <x v="0"/>
    <x v="1"/>
    <s v="Malaysia"/>
    <s v="Asia"/>
    <n v="43.928218000000001"/>
    <n v="30186"/>
    <n v="1.4E-3"/>
    <x v="0"/>
  </r>
  <r>
    <x v="1"/>
    <x v="6"/>
    <x v="0"/>
    <s v="United Arab Emirates"/>
    <s v="Asia"/>
    <n v="0.53603800000000001"/>
    <n v="24"/>
    <n v="2.23E-2"/>
    <x v="0"/>
  </r>
  <r>
    <x v="1"/>
    <x v="6"/>
    <x v="0"/>
    <s v="Puerto Rico"/>
    <s v="North America"/>
    <n v="1.0175879999999999"/>
    <n v="70"/>
    <n v="1.4500000000000001E-2"/>
    <x v="0"/>
  </r>
  <r>
    <x v="1"/>
    <x v="4"/>
    <x v="1"/>
    <s v="Hong Kong"/>
    <s v="Asia"/>
    <n v="0.60911300000000002"/>
    <n v="27332"/>
    <n v="0"/>
    <x v="0"/>
  </r>
  <r>
    <x v="0"/>
    <x v="0"/>
    <x v="0"/>
    <s v="Germany"/>
    <s v="Europe"/>
    <n v="6659.2003720000002"/>
    <n v="661454"/>
    <n v="0.01"/>
    <x v="0"/>
  </r>
  <r>
    <x v="1"/>
    <x v="2"/>
    <x v="0"/>
    <s v="Germany"/>
    <s v="Europe"/>
    <n v="7475.9325550000003"/>
    <n v="801887"/>
    <n v="9.2999999999999992E-3"/>
    <x v="0"/>
  </r>
  <r>
    <x v="0"/>
    <x v="9"/>
    <x v="2"/>
    <s v="Finland"/>
    <s v="Europe"/>
    <n v="3.0973190000000002"/>
    <n v="2"/>
    <n v="1.5486"/>
    <x v="0"/>
  </r>
  <r>
    <x v="0"/>
    <x v="7"/>
    <x v="1"/>
    <s v="Ireland"/>
    <s v="Europe"/>
    <n v="9.6846859999999992"/>
    <n v="29674"/>
    <n v="2.9999999999999997E-4"/>
    <x v="0"/>
  </r>
  <r>
    <x v="0"/>
    <x v="1"/>
    <x v="0"/>
    <s v="Uruguay"/>
    <s v="South America"/>
    <n v="1.5869999999999999E-2"/>
    <n v="5"/>
    <n v="3.0999999999999999E-3"/>
    <x v="0"/>
  </r>
  <r>
    <x v="0"/>
    <x v="10"/>
    <x v="1"/>
    <s v="Greece"/>
    <s v="Europe"/>
    <n v="81.933852000000002"/>
    <n v="23380"/>
    <n v="3.5000000000000001E-3"/>
    <x v="0"/>
  </r>
  <r>
    <x v="1"/>
    <x v="4"/>
    <x v="0"/>
    <s v="Greece"/>
    <s v="Europe"/>
    <n v="86.070400000000006"/>
    <n v="11286"/>
    <n v="7.6E-3"/>
    <x v="0"/>
  </r>
  <r>
    <x v="0"/>
    <x v="10"/>
    <x v="0"/>
    <s v="Taiwan, Province Of China"/>
    <s v="Asia"/>
    <n v="22.468958000000001"/>
    <n v="13450"/>
    <n v="1.6000000000000001E-3"/>
    <x v="0"/>
  </r>
  <r>
    <x v="1"/>
    <x v="6"/>
    <x v="1"/>
    <s v="Italy"/>
    <s v="Europe"/>
    <n v="1017.942419"/>
    <n v="245862"/>
    <n v="4.1000000000000003E-3"/>
    <x v="0"/>
  </r>
  <r>
    <x v="0"/>
    <x v="8"/>
    <x v="1"/>
    <s v="USA"/>
    <s v="North America"/>
    <n v="39657.379627000002"/>
    <n v="25703735"/>
    <n v="1.5E-3"/>
    <x v="0"/>
  </r>
  <r>
    <x v="1"/>
    <x v="5"/>
    <x v="0"/>
    <s v="India"/>
    <s v="Asia"/>
    <n v="3.7296000000000003E-2"/>
    <n v="7"/>
    <n v="5.3E-3"/>
    <x v="0"/>
  </r>
  <r>
    <x v="0"/>
    <x v="10"/>
    <x v="1"/>
    <s v="Costa Rica"/>
    <s v="North America"/>
    <n v="13.105399999999999"/>
    <n v="9361"/>
    <n v="1.4E-3"/>
    <x v="0"/>
  </r>
  <r>
    <x v="1"/>
    <x v="4"/>
    <x v="0"/>
    <s v="Czech Republic"/>
    <s v="Europe"/>
    <n v="19.157719"/>
    <n v="8588"/>
    <n v="2.2000000000000001E-3"/>
    <x v="0"/>
  </r>
  <r>
    <x v="0"/>
    <x v="0"/>
    <x v="1"/>
    <s v="Austria"/>
    <s v="Europe"/>
    <n v="2.5759979999999998"/>
    <n v="24432"/>
    <n v="1E-4"/>
    <x v="0"/>
  </r>
  <r>
    <x v="0"/>
    <x v="8"/>
    <x v="0"/>
    <s v="Thailand"/>
    <s v="Asia"/>
    <n v="1.5E-3"/>
    <n v="3"/>
    <n v="5.0000000000000001E-4"/>
    <x v="0"/>
  </r>
  <r>
    <x v="1"/>
    <x v="4"/>
    <x v="0"/>
    <s v="Panama"/>
    <s v="North America"/>
    <n v="6.4973999999999998"/>
    <n v="4641"/>
    <n v="1.4E-3"/>
    <x v="0"/>
  </r>
  <r>
    <x v="0"/>
    <x v="8"/>
    <x v="0"/>
    <s v="Puerto Rico"/>
    <s v="North America"/>
    <n v="1.4123460000000001"/>
    <n v="115"/>
    <n v="1.2200000000000001E-2"/>
    <x v="0"/>
  </r>
  <r>
    <x v="0"/>
    <x v="10"/>
    <x v="0"/>
    <s v="South Africa"/>
    <s v="Africa"/>
    <n v="9.7972000000000004E-2"/>
    <n v="4"/>
    <n v="2.4400000000000002E-2"/>
    <x v="0"/>
  </r>
  <r>
    <x v="1"/>
    <x v="6"/>
    <x v="0"/>
    <s v="Monaco"/>
    <s v="Europe"/>
    <n v="1.968129"/>
    <n v="114"/>
    <n v="1.72E-2"/>
    <x v="0"/>
  </r>
  <r>
    <x v="0"/>
    <x v="8"/>
    <x v="0"/>
    <s v="United Arab Emirates"/>
    <s v="Asia"/>
    <n v="1.7121999999999998E-2"/>
    <n v="2"/>
    <n v="8.5000000000000006E-3"/>
    <x v="0"/>
  </r>
  <r>
    <x v="0"/>
    <x v="11"/>
    <x v="0"/>
    <s v="Andorra"/>
    <s v="Europe"/>
    <n v="1.4262809999999999"/>
    <n v="139"/>
    <n v="1.0200000000000001E-2"/>
    <x v="0"/>
  </r>
  <r>
    <x v="1"/>
    <x v="5"/>
    <x v="0"/>
    <s v="Belgium"/>
    <s v="Europe"/>
    <n v="921.10631100000001"/>
    <n v="85619"/>
    <n v="1.0699999999999999E-2"/>
    <x v="0"/>
  </r>
  <r>
    <x v="0"/>
    <x v="6"/>
    <x v="0"/>
    <s v="Ireland"/>
    <s v="Europe"/>
    <n v="129.69465700000001"/>
    <n v="11988"/>
    <n v="1.0800000000000001E-2"/>
    <x v="0"/>
  </r>
  <r>
    <x v="0"/>
    <x v="5"/>
    <x v="0"/>
    <s v="Singapore"/>
    <s v="Asia"/>
    <n v="75.733125999999999"/>
    <n v="13333"/>
    <n v="5.5999999999999999E-3"/>
    <x v="0"/>
  </r>
  <r>
    <x v="0"/>
    <x v="6"/>
    <x v="0"/>
    <s v="Brazil"/>
    <s v="South America"/>
    <n v="3.8123399999999998"/>
    <n v="197"/>
    <n v="1.9300000000000001E-2"/>
    <x v="0"/>
  </r>
  <r>
    <x v="0"/>
    <x v="10"/>
    <x v="0"/>
    <s v="Latvia"/>
    <s v="Europe"/>
    <n v="21.540527000000001"/>
    <n v="8336"/>
    <n v="2.5000000000000001E-3"/>
    <x v="0"/>
  </r>
  <r>
    <x v="0"/>
    <x v="3"/>
    <x v="0"/>
    <s v="Switzerland"/>
    <s v="Europe"/>
    <n v="826.74662699999999"/>
    <n v="60893"/>
    <n v="1.35E-2"/>
    <x v="0"/>
  </r>
  <r>
    <x v="0"/>
    <x v="8"/>
    <x v="1"/>
    <s v="Italy"/>
    <s v="Europe"/>
    <n v="249.40662499999999"/>
    <n v="141564"/>
    <n v="1.6999999999999999E-3"/>
    <x v="0"/>
  </r>
  <r>
    <x v="0"/>
    <x v="0"/>
    <x v="0"/>
    <s v="USA"/>
    <s v="North America"/>
    <n v="288165.00249699998"/>
    <n v="32914272"/>
    <n v="8.6999999999999994E-3"/>
    <x v="0"/>
  </r>
  <r>
    <x v="1"/>
    <x v="2"/>
    <x v="0"/>
    <s v="USA"/>
    <s v="North America"/>
    <n v="294659.56675900001"/>
    <n v="35660878"/>
    <n v="8.2000000000000007E-3"/>
    <x v="0"/>
  </r>
  <r>
    <x v="1"/>
    <x v="2"/>
    <x v="0"/>
    <s v="Colombia"/>
    <s v="South America"/>
    <n v="15.487297999999999"/>
    <n v="7822"/>
    <n v="1.9E-3"/>
    <x v="0"/>
  </r>
  <r>
    <x v="0"/>
    <x v="10"/>
    <x v="0"/>
    <s v="Ecuador"/>
    <s v="South America"/>
    <n v="9.6199999999999994E-2"/>
    <n v="74"/>
    <n v="1.2999999999999999E-3"/>
    <x v="0"/>
  </r>
  <r>
    <x v="0"/>
    <x v="6"/>
    <x v="0"/>
    <s v="Israel"/>
    <s v="Europe"/>
    <n v="1.0197689999999999"/>
    <n v="52"/>
    <n v="1.9599999999999999E-2"/>
    <x v="0"/>
  </r>
  <r>
    <x v="0"/>
    <x v="8"/>
    <x v="1"/>
    <s v="Netherlands"/>
    <s v="Europe"/>
    <n v="191.67845"/>
    <n v="102192"/>
    <n v="1.8E-3"/>
    <x v="0"/>
  </r>
  <r>
    <x v="0"/>
    <x v="7"/>
    <x v="2"/>
    <s v="Finland"/>
    <s v="Europe"/>
    <n v="7.8636030000000003"/>
    <n v="8"/>
    <n v="0.9829"/>
    <x v="0"/>
  </r>
  <r>
    <x v="1"/>
    <x v="7"/>
    <x v="0"/>
    <s v="Puerto Rico"/>
    <s v="North America"/>
    <n v="1.0736479999999999"/>
    <n v="52"/>
    <n v="2.06E-2"/>
    <x v="0"/>
  </r>
  <r>
    <x v="0"/>
    <x v="8"/>
    <x v="0"/>
    <s v="Venezuela, Bolivarian Republic of"/>
    <s v="South America"/>
    <n v="0.2601"/>
    <n v="9"/>
    <n v="2.8899999999999999E-2"/>
    <x v="0"/>
  </r>
  <r>
    <x v="0"/>
    <x v="8"/>
    <x v="0"/>
    <s v="Russia"/>
    <s v="Europe"/>
    <n v="0.42063499999999998"/>
    <n v="88"/>
    <n v="4.7000000000000002E-3"/>
    <x v="0"/>
  </r>
  <r>
    <x v="0"/>
    <x v="4"/>
    <x v="0"/>
    <s v="Greece"/>
    <s v="Europe"/>
    <n v="6.0803000000000003E-2"/>
    <n v="9"/>
    <n v="6.7000000000000002E-3"/>
    <x v="0"/>
  </r>
  <r>
    <x v="1"/>
    <x v="5"/>
    <x v="1"/>
    <s v="Lithuania"/>
    <s v="Europe"/>
    <n v="44.327106999999998"/>
    <n v="17205"/>
    <n v="2.5000000000000001E-3"/>
    <x v="0"/>
  </r>
  <r>
    <x v="1"/>
    <x v="5"/>
    <x v="1"/>
    <s v="Portugal"/>
    <s v="Europe"/>
    <n v="322.86723899999998"/>
    <n v="119619"/>
    <n v="2.5999999999999999E-3"/>
    <x v="0"/>
  </r>
  <r>
    <x v="0"/>
    <x v="10"/>
    <x v="1"/>
    <s v="Bolivia"/>
    <s v="South America"/>
    <n v="1.5693999999999999"/>
    <n v="1121"/>
    <n v="1.4E-3"/>
    <x v="0"/>
  </r>
  <r>
    <x v="1"/>
    <x v="5"/>
    <x v="0"/>
    <s v="Romania"/>
    <s v="Europe"/>
    <n v="2.5909999999999999E-2"/>
    <n v="5"/>
    <n v="5.1000000000000004E-3"/>
    <x v="0"/>
  </r>
  <r>
    <x v="0"/>
    <x v="11"/>
    <x v="1"/>
    <s v="Poland"/>
    <s v="Europe"/>
    <n v="59.235570000000003"/>
    <n v="93082"/>
    <n v="5.9999999999999995E-4"/>
    <x v="0"/>
  </r>
  <r>
    <x v="0"/>
    <x v="2"/>
    <x v="0"/>
    <s v="Denmark"/>
    <s v="Europe"/>
    <n v="2729.7980830000001"/>
    <n v="209657"/>
    <n v="1.2999999999999999E-2"/>
    <x v="0"/>
  </r>
  <r>
    <x v="0"/>
    <x v="6"/>
    <x v="0"/>
    <s v="Denmark"/>
    <s v="Europe"/>
    <n v="2754.506433"/>
    <n v="221584"/>
    <n v="1.24E-2"/>
    <x v="0"/>
  </r>
  <r>
    <x v="0"/>
    <x v="0"/>
    <x v="0"/>
    <s v="Denmark"/>
    <s v="Europe"/>
    <n v="3394.5694269999999"/>
    <n v="263356"/>
    <n v="1.2800000000000001E-2"/>
    <x v="0"/>
  </r>
  <r>
    <x v="0"/>
    <x v="1"/>
    <x v="1"/>
    <s v="Norway"/>
    <s v="Europe"/>
    <n v="194.087504"/>
    <n v="61611"/>
    <n v="3.0999999999999999E-3"/>
    <x v="0"/>
  </r>
  <r>
    <x v="1"/>
    <x v="5"/>
    <x v="0"/>
    <s v="Iceland"/>
    <s v="Europe"/>
    <n v="176.47035700000001"/>
    <n v="13015"/>
    <n v="1.35E-2"/>
    <x v="0"/>
  </r>
  <r>
    <x v="1"/>
    <x v="6"/>
    <x v="0"/>
    <s v="Austria"/>
    <s v="Europe"/>
    <n v="334.94745599999999"/>
    <n v="31175"/>
    <n v="1.0699999999999999E-2"/>
    <x v="0"/>
  </r>
  <r>
    <x v="1"/>
    <x v="6"/>
    <x v="1"/>
    <s v="Netherlands"/>
    <s v="Europe"/>
    <n v="92.258545999999996"/>
    <n v="257261"/>
    <n v="2.9999999999999997E-4"/>
    <x v="0"/>
  </r>
  <r>
    <x v="0"/>
    <x v="4"/>
    <x v="0"/>
    <s v="Slovenia"/>
    <s v="Europe"/>
    <n v="4.6144999999999999E-2"/>
    <n v="11"/>
    <n v="4.1000000000000003E-3"/>
    <x v="0"/>
  </r>
  <r>
    <x v="0"/>
    <x v="3"/>
    <x v="0"/>
    <s v="Virgin Islands, British"/>
    <s v="North America"/>
    <n v="2.5947000000000001E-2"/>
    <n v="2"/>
    <n v="1.29E-2"/>
    <x v="0"/>
  </r>
  <r>
    <x v="0"/>
    <x v="3"/>
    <x v="0"/>
    <s v="New Zealand"/>
    <s v="Oceania"/>
    <n v="570.32480699999996"/>
    <n v="48316"/>
    <n v="1.18E-2"/>
    <x v="0"/>
  </r>
  <r>
    <x v="0"/>
    <x v="7"/>
    <x v="0"/>
    <s v="Spain"/>
    <s v="Europe"/>
    <n v="1746.0091970000001"/>
    <n v="317600"/>
    <n v="5.4000000000000003E-3"/>
    <x v="0"/>
  </r>
  <r>
    <x v="0"/>
    <x v="1"/>
    <x v="0"/>
    <s v="Andorra"/>
    <s v="Europe"/>
    <n v="3.1274899999999999"/>
    <n v="250"/>
    <n v="1.2500000000000001E-2"/>
    <x v="0"/>
  </r>
  <r>
    <x v="1"/>
    <x v="4"/>
    <x v="0"/>
    <s v="Puerto Rico"/>
    <s v="North America"/>
    <n v="0.74133099999999996"/>
    <n v="63"/>
    <n v="1.17E-2"/>
    <x v="0"/>
  </r>
  <r>
    <x v="0"/>
    <x v="11"/>
    <x v="0"/>
    <s v="Hong Kong"/>
    <s v="Asia"/>
    <n v="46.135413"/>
    <n v="8717"/>
    <n v="5.1999999999999998E-3"/>
    <x v="0"/>
  </r>
  <r>
    <x v="0"/>
    <x v="4"/>
    <x v="1"/>
    <s v="Ireland"/>
    <s v="Europe"/>
    <n v="45.683047999999999"/>
    <n v="31771"/>
    <n v="1.4E-3"/>
    <x v="0"/>
  </r>
  <r>
    <x v="0"/>
    <x v="7"/>
    <x v="0"/>
    <s v="Portugal"/>
    <s v="Europe"/>
    <n v="11.833821"/>
    <n v="6077"/>
    <n v="1.9E-3"/>
    <x v="0"/>
  </r>
  <r>
    <x v="0"/>
    <x v="0"/>
    <x v="1"/>
    <s v="Latvia"/>
    <s v="Europe"/>
    <n v="34.826512000000001"/>
    <n v="13637"/>
    <n v="2.5000000000000001E-3"/>
    <x v="0"/>
  </r>
  <r>
    <x v="0"/>
    <x v="7"/>
    <x v="1"/>
    <s v="Denmark"/>
    <s v="Europe"/>
    <n v="113.582121"/>
    <n v="166145"/>
    <n v="5.9999999999999995E-4"/>
    <x v="0"/>
  </r>
  <r>
    <x v="0"/>
    <x v="1"/>
    <x v="0"/>
    <s v="France"/>
    <s v="Europe"/>
    <n v="1318.6561610000001"/>
    <n v="148972"/>
    <n v="8.8000000000000005E-3"/>
    <x v="0"/>
  </r>
  <r>
    <x v="1"/>
    <x v="5"/>
    <x v="0"/>
    <s v="Norway"/>
    <s v="Europe"/>
    <n v="13039.728478999999"/>
    <n v="1165177"/>
    <n v="1.11E-2"/>
    <x v="0"/>
  </r>
  <r>
    <x v="0"/>
    <x v="10"/>
    <x v="1"/>
    <s v="Colombia"/>
    <s v="South America"/>
    <n v="223.86501699999999"/>
    <n v="56140"/>
    <n v="3.8999999999999998E-3"/>
    <x v="0"/>
  </r>
  <r>
    <x v="1"/>
    <x v="4"/>
    <x v="0"/>
    <s v="Colombia"/>
    <s v="South America"/>
    <n v="43.049740999999997"/>
    <n v="21271"/>
    <n v="2E-3"/>
    <x v="0"/>
  </r>
  <r>
    <x v="1"/>
    <x v="7"/>
    <x v="0"/>
    <s v="Bulgaria"/>
    <s v="Europe"/>
    <n v="12.757472999999999"/>
    <n v="6032"/>
    <n v="2.0999999999999999E-3"/>
    <x v="0"/>
  </r>
  <r>
    <x v="1"/>
    <x v="5"/>
    <x v="0"/>
    <s v="Argentina"/>
    <s v="South America"/>
    <n v="60.991700000000002"/>
    <n v="44225"/>
    <n v="1.2999999999999999E-3"/>
    <x v="0"/>
  </r>
  <r>
    <x v="0"/>
    <x v="3"/>
    <x v="0"/>
    <s v="Iceland"/>
    <s v="Europe"/>
    <n v="101.30601"/>
    <n v="5762"/>
    <n v="1.7500000000000002E-2"/>
    <x v="0"/>
  </r>
  <r>
    <x v="0"/>
    <x v="10"/>
    <x v="0"/>
    <s v="Turkey"/>
    <s v="Europe"/>
    <n v="83.771771999999999"/>
    <n v="17820"/>
    <n v="4.7000000000000002E-3"/>
    <x v="0"/>
  </r>
  <r>
    <x v="1"/>
    <x v="7"/>
    <x v="0"/>
    <s v="Austria"/>
    <s v="Europe"/>
    <n v="456.333459"/>
    <n v="35181"/>
    <n v="1.29E-2"/>
    <x v="0"/>
  </r>
  <r>
    <x v="1"/>
    <x v="4"/>
    <x v="0"/>
    <s v="Thailand"/>
    <s v="Asia"/>
    <n v="5.806E-2"/>
    <n v="4"/>
    <n v="1.4500000000000001E-2"/>
    <x v="0"/>
  </r>
  <r>
    <x v="0"/>
    <x v="0"/>
    <x v="0"/>
    <s v="New Zealand"/>
    <s v="Oceania"/>
    <n v="629.02245500000004"/>
    <n v="58433"/>
    <n v="1.0699999999999999E-2"/>
    <x v="0"/>
  </r>
  <r>
    <x v="1"/>
    <x v="2"/>
    <x v="0"/>
    <s v="New Zealand"/>
    <s v="Oceania"/>
    <n v="737.373333"/>
    <n v="75919"/>
    <n v="9.7000000000000003E-3"/>
    <x v="0"/>
  </r>
  <r>
    <x v="0"/>
    <x v="4"/>
    <x v="0"/>
    <s v="Hong Kong"/>
    <s v="Asia"/>
    <n v="0.48707"/>
    <n v="31"/>
    <n v="1.5699999999999999E-2"/>
    <x v="0"/>
  </r>
  <r>
    <x v="0"/>
    <x v="7"/>
    <x v="0"/>
    <s v="Monaco"/>
    <s v="Europe"/>
    <n v="0.29705399999999998"/>
    <n v="14"/>
    <n v="2.12E-2"/>
    <x v="0"/>
  </r>
  <r>
    <x v="1"/>
    <x v="4"/>
    <x v="0"/>
    <s v="United Arab Emirates"/>
    <s v="Asia"/>
    <n v="0.25905400000000001"/>
    <n v="9"/>
    <n v="2.87E-2"/>
    <x v="0"/>
  </r>
  <r>
    <x v="0"/>
    <x v="8"/>
    <x v="0"/>
    <s v="Andorra"/>
    <s v="Europe"/>
    <n v="2.380153"/>
    <n v="247"/>
    <n v="9.5999999999999992E-3"/>
    <x v="0"/>
  </r>
  <r>
    <x v="0"/>
    <x v="5"/>
    <x v="0"/>
    <s v="Belgium"/>
    <s v="Europe"/>
    <n v="410.46235000000001"/>
    <n v="45280"/>
    <n v="8.9999999999999993E-3"/>
    <x v="0"/>
  </r>
  <r>
    <x v="0"/>
    <x v="9"/>
    <x v="1"/>
    <s v="Latvia"/>
    <s v="Europe"/>
    <n v="28.220503000000001"/>
    <n v="11044"/>
    <n v="2.5000000000000001E-3"/>
    <x v="0"/>
  </r>
  <r>
    <x v="1"/>
    <x v="7"/>
    <x v="1"/>
    <s v="Latvia"/>
    <s v="Europe"/>
    <n v="76.074876000000003"/>
    <n v="22960"/>
    <n v="3.3E-3"/>
    <x v="0"/>
  </r>
  <r>
    <x v="1"/>
    <x v="5"/>
    <x v="1"/>
    <s v="Germany"/>
    <s v="Europe"/>
    <n v="1288.41752"/>
    <n v="1140726"/>
    <n v="1.1000000000000001E-3"/>
    <x v="0"/>
  </r>
  <r>
    <x v="1"/>
    <x v="4"/>
    <x v="0"/>
    <s v="Denmark"/>
    <s v="Europe"/>
    <n v="3497.6481640000002"/>
    <n v="295490"/>
    <n v="1.18E-2"/>
    <x v="0"/>
  </r>
  <r>
    <x v="0"/>
    <x v="7"/>
    <x v="0"/>
    <s v="Czech Republic"/>
    <s v="Europe"/>
    <n v="5.6829999999999997E-3"/>
    <n v="1"/>
    <n v="5.5999999999999999E-3"/>
    <x v="0"/>
  </r>
  <r>
    <x v="0"/>
    <x v="7"/>
    <x v="0"/>
    <s v="South Korea"/>
    <s v="Asia"/>
    <n v="5.7600000000000004E-3"/>
    <n v="4"/>
    <n v="1.4E-3"/>
    <x v="0"/>
  </r>
  <r>
    <x v="0"/>
    <x v="2"/>
    <x v="0"/>
    <s v="Iceland"/>
    <s v="Europe"/>
    <n v="1.5138E-2"/>
    <n v="2"/>
    <n v="7.4999999999999997E-3"/>
    <x v="0"/>
  </r>
  <r>
    <x v="0"/>
    <x v="5"/>
    <x v="1"/>
    <s v="Estonia"/>
    <s v="Europe"/>
    <n v="3.9188649999999998"/>
    <n v="12920"/>
    <n v="2.9999999999999997E-4"/>
    <x v="0"/>
  </r>
  <r>
    <x v="0"/>
    <x v="7"/>
    <x v="0"/>
    <s v="New Zealand"/>
    <s v="Oceania"/>
    <n v="316.71999299999999"/>
    <n v="35021"/>
    <n v="8.9999999999999993E-3"/>
    <x v="0"/>
  </r>
  <r>
    <x v="1"/>
    <x v="5"/>
    <x v="0"/>
    <s v="Indonesia"/>
    <s v="Asia"/>
    <n v="6.1602999999999998E-2"/>
    <n v="27"/>
    <n v="2.2000000000000001E-3"/>
    <x v="0"/>
  </r>
  <r>
    <x v="1"/>
    <x v="5"/>
    <x v="0"/>
    <s v="Guatemala"/>
    <s v="North America"/>
    <n v="5.7134"/>
    <n v="4081"/>
    <n v="1.4E-3"/>
    <x v="0"/>
  </r>
  <r>
    <x v="0"/>
    <x v="4"/>
    <x v="0"/>
    <s v="Finland"/>
    <s v="Europe"/>
    <n v="2604.7165249999998"/>
    <n v="257670"/>
    <n v="1.01E-2"/>
    <x v="0"/>
  </r>
  <r>
    <x v="1"/>
    <x v="7"/>
    <x v="0"/>
    <s v="Germany"/>
    <s v="Europe"/>
    <n v="10733.993837"/>
    <n v="844079"/>
    <n v="1.2699999999999999E-2"/>
    <x v="0"/>
  </r>
  <r>
    <x v="0"/>
    <x v="9"/>
    <x v="1"/>
    <s v="Ireland"/>
    <s v="Europe"/>
    <n v="52.071105000000003"/>
    <n v="24305"/>
    <n v="2.0999999999999999E-3"/>
    <x v="0"/>
  </r>
  <r>
    <x v="1"/>
    <x v="2"/>
    <x v="0"/>
    <s v="Uruguay"/>
    <s v="South America"/>
    <n v="0.8125"/>
    <n v="625"/>
    <n v="1.2999999999999999E-3"/>
    <x v="0"/>
  </r>
  <r>
    <x v="1"/>
    <x v="4"/>
    <x v="1"/>
    <s v="Cyprus"/>
    <s v="Europe"/>
    <n v="5.245457"/>
    <n v="1924"/>
    <n v="2.7000000000000001E-3"/>
    <x v="0"/>
  </r>
  <r>
    <x v="1"/>
    <x v="2"/>
    <x v="0"/>
    <s v="Singapore"/>
    <s v="Asia"/>
    <n v="256.67579799999999"/>
    <n v="32726"/>
    <n v="7.7999999999999996E-3"/>
    <x v="0"/>
  </r>
  <r>
    <x v="0"/>
    <x v="8"/>
    <x v="0"/>
    <s v="Sweden"/>
    <s v="Europe"/>
    <n v="17940.269445999998"/>
    <n v="1872687"/>
    <n v="9.4999999999999998E-3"/>
    <x v="0"/>
  </r>
  <r>
    <x v="0"/>
    <x v="11"/>
    <x v="0"/>
    <s v="Iceland"/>
    <s v="Europe"/>
    <n v="27.276312000000001"/>
    <n v="2595"/>
    <n v="1.0500000000000001E-2"/>
    <x v="0"/>
  </r>
  <r>
    <x v="1"/>
    <x v="6"/>
    <x v="0"/>
    <s v="Cambodia"/>
    <s v="Asia"/>
    <n v="4.9000000000000002E-2"/>
    <n v="2"/>
    <n v="2.4500000000000001E-2"/>
    <x v="0"/>
  </r>
  <r>
    <x v="1"/>
    <x v="2"/>
    <x v="1"/>
    <s v="Estonia"/>
    <s v="Europe"/>
    <n v="57.389788000000003"/>
    <n v="22277"/>
    <n v="2.5000000000000001E-3"/>
    <x v="0"/>
  </r>
  <r>
    <x v="0"/>
    <x v="7"/>
    <x v="0"/>
    <s v="Mexico"/>
    <s v="North America"/>
    <n v="30.853200000000001"/>
    <n v="25711"/>
    <n v="1.1999999999999999E-3"/>
    <x v="0"/>
  </r>
  <r>
    <x v="0"/>
    <x v="4"/>
    <x v="0"/>
    <s v="New Zealand"/>
    <s v="Oceania"/>
    <n v="401.59125299999999"/>
    <n v="33800"/>
    <n v="1.18E-2"/>
    <x v="0"/>
  </r>
  <r>
    <x v="0"/>
    <x v="8"/>
    <x v="0"/>
    <s v="Croatia"/>
    <s v="Europe"/>
    <n v="1.2304000000000001E-2"/>
    <n v="2"/>
    <n v="6.1000000000000004E-3"/>
    <x v="0"/>
  </r>
  <r>
    <x v="0"/>
    <x v="7"/>
    <x v="0"/>
    <s v="Serbia and Montenegro"/>
    <s v="Europe"/>
    <n v="2.4806999999999999E-2"/>
    <n v="8"/>
    <n v="3.0999999999999999E-3"/>
    <x v="0"/>
  </r>
  <r>
    <x v="0"/>
    <x v="9"/>
    <x v="1"/>
    <s v="Germany"/>
    <s v="Europe"/>
    <n v="1054.264081"/>
    <n v="571866"/>
    <n v="1.8E-3"/>
    <x v="0"/>
  </r>
  <r>
    <x v="0"/>
    <x v="0"/>
    <x v="1"/>
    <s v="Singapore"/>
    <s v="Asia"/>
    <n v="6.7408010000000003"/>
    <n v="34709"/>
    <n v="1E-4"/>
    <x v="0"/>
  </r>
  <r>
    <x v="0"/>
    <x v="9"/>
    <x v="1"/>
    <s v="Singapore"/>
    <s v="Asia"/>
    <n v="160.472206"/>
    <n v="37438"/>
    <n v="4.1999999999999997E-3"/>
    <x v="0"/>
  </r>
  <r>
    <x v="1"/>
    <x v="2"/>
    <x v="1"/>
    <s v="Singapore"/>
    <s v="Asia"/>
    <n v="32.088011999999999"/>
    <n v="53024"/>
    <n v="5.9999999999999995E-4"/>
    <x v="0"/>
  </r>
  <r>
    <x v="1"/>
    <x v="6"/>
    <x v="1"/>
    <s v="Singapore"/>
    <s v="Asia"/>
    <n v="70.404978999999997"/>
    <n v="52540"/>
    <n v="1.2999999999999999E-3"/>
    <x v="0"/>
  </r>
  <r>
    <x v="1"/>
    <x v="4"/>
    <x v="0"/>
    <s v="Romania"/>
    <s v="Europe"/>
    <n v="3.798E-2"/>
    <n v="12"/>
    <n v="3.0999999999999999E-3"/>
    <x v="0"/>
  </r>
  <r>
    <x v="1"/>
    <x v="2"/>
    <x v="0"/>
    <s v="France"/>
    <s v="Europe"/>
    <n v="1728.126407"/>
    <n v="197635"/>
    <n v="8.6999999999999994E-3"/>
    <x v="0"/>
  </r>
  <r>
    <x v="1"/>
    <x v="7"/>
    <x v="0"/>
    <s v="Colombia"/>
    <s v="South America"/>
    <n v="84.149085999999997"/>
    <n v="32119"/>
    <n v="2.5999999999999999E-3"/>
    <x v="0"/>
  </r>
  <r>
    <x v="0"/>
    <x v="10"/>
    <x v="0"/>
    <s v="South Korea"/>
    <s v="Asia"/>
    <n v="4.3138000000000003E-2"/>
    <n v="1"/>
    <n v="4.3099999999999999E-2"/>
    <x v="0"/>
  </r>
  <r>
    <x v="1"/>
    <x v="7"/>
    <x v="0"/>
    <s v="Israel"/>
    <s v="Europe"/>
    <n v="0.33849899999999999"/>
    <n v="9"/>
    <n v="3.7600000000000001E-2"/>
    <x v="0"/>
  </r>
  <r>
    <x v="1"/>
    <x v="7"/>
    <x v="0"/>
    <s v="Thailand"/>
    <s v="Asia"/>
    <n v="0.13215299999999999"/>
    <n v="12"/>
    <n v="1.0999999999999999E-2"/>
    <x v="0"/>
  </r>
  <r>
    <x v="0"/>
    <x v="9"/>
    <x v="0"/>
    <s v="Hong Kong"/>
    <s v="Asia"/>
    <n v="95.807145000000006"/>
    <n v="13201"/>
    <n v="7.1999999999999998E-3"/>
    <x v="0"/>
  </r>
  <r>
    <x v="0"/>
    <x v="6"/>
    <x v="0"/>
    <s v="Hong Kong"/>
    <s v="Asia"/>
    <n v="0.24332200000000001"/>
    <n v="12"/>
    <n v="2.0199999999999999E-2"/>
    <x v="0"/>
  </r>
  <r>
    <x v="0"/>
    <x v="3"/>
    <x v="0"/>
    <s v="Russia"/>
    <s v="Europe"/>
    <n v="0.20522399999999999"/>
    <n v="12"/>
    <n v="1.7100000000000001E-2"/>
    <x v="0"/>
  </r>
  <r>
    <x v="1"/>
    <x v="5"/>
    <x v="1"/>
    <s v="Brazil"/>
    <s v="South America"/>
    <n v="206.54595800000001"/>
    <n v="108918"/>
    <n v="1.8E-3"/>
    <x v="0"/>
  </r>
  <r>
    <x v="0"/>
    <x v="8"/>
    <x v="1"/>
    <s v="Latvia"/>
    <s v="Europe"/>
    <n v="1.6254949999999999"/>
    <n v="8404"/>
    <n v="1E-4"/>
    <x v="0"/>
  </r>
  <r>
    <x v="0"/>
    <x v="2"/>
    <x v="1"/>
    <s v="Switzerland"/>
    <s v="Europe"/>
    <n v="25.691721000000001"/>
    <n v="19623"/>
    <n v="1.2999999999999999E-3"/>
    <x v="0"/>
  </r>
  <r>
    <x v="1"/>
    <x v="6"/>
    <x v="0"/>
    <s v="Denmark"/>
    <s v="Europe"/>
    <n v="3589.3225480000001"/>
    <n v="266125"/>
    <n v="1.34E-2"/>
    <x v="0"/>
  </r>
  <r>
    <x v="0"/>
    <x v="5"/>
    <x v="0"/>
    <s v="Italy"/>
    <s v="Europe"/>
    <n v="272.03027200000002"/>
    <n v="27864"/>
    <n v="9.7000000000000003E-3"/>
    <x v="0"/>
  </r>
  <r>
    <x v="1"/>
    <x v="7"/>
    <x v="1"/>
    <s v="Italy"/>
    <s v="Europe"/>
    <n v="1685.109461"/>
    <n v="318708"/>
    <n v="5.1999999999999998E-3"/>
    <x v="0"/>
  </r>
  <r>
    <x v="1"/>
    <x v="7"/>
    <x v="0"/>
    <s v="Paraguay"/>
    <s v="South America"/>
    <n v="2.0585879999999999"/>
    <n v="1157"/>
    <n v="1.6999999999999999E-3"/>
    <x v="0"/>
  </r>
  <r>
    <x v="0"/>
    <x v="10"/>
    <x v="0"/>
    <s v="Costa Rica"/>
    <s v="North America"/>
    <n v="0.182"/>
    <n v="130"/>
    <n v="1.4E-3"/>
    <x v="0"/>
  </r>
  <r>
    <x v="1"/>
    <x v="4"/>
    <x v="1"/>
    <s v="Malta"/>
    <s v="Europe"/>
    <n v="8.8334159999999997"/>
    <n v="3240"/>
    <n v="2.7000000000000001E-3"/>
    <x v="0"/>
  </r>
  <r>
    <x v="0"/>
    <x v="2"/>
    <x v="0"/>
    <s v="Turkey"/>
    <s v="Europe"/>
    <n v="8.7599999999999997E-2"/>
    <n v="6"/>
    <n v="1.46E-2"/>
    <x v="0"/>
  </r>
  <r>
    <x v="0"/>
    <x v="10"/>
    <x v="1"/>
    <s v="Ecuador"/>
    <s v="South America"/>
    <n v="8.9869000000000003"/>
    <n v="6913"/>
    <n v="1.2999999999999999E-3"/>
    <x v="0"/>
  </r>
  <r>
    <x v="0"/>
    <x v="0"/>
    <x v="0"/>
    <s v="Austria"/>
    <s v="Europe"/>
    <n v="293.10109499999999"/>
    <n v="27873"/>
    <n v="1.0500000000000001E-2"/>
    <x v="0"/>
  </r>
  <r>
    <x v="1"/>
    <x v="2"/>
    <x v="0"/>
    <s v="Austria"/>
    <s v="Europe"/>
    <n v="331.190316"/>
    <n v="34972"/>
    <n v="9.4000000000000004E-3"/>
    <x v="0"/>
  </r>
  <r>
    <x v="1"/>
    <x v="5"/>
    <x v="0"/>
    <s v="Virgin Islands, British"/>
    <s v="North America"/>
    <n v="0.29036699999999999"/>
    <n v="71"/>
    <n v="4.0000000000000001E-3"/>
    <x v="0"/>
  </r>
  <r>
    <x v="1"/>
    <x v="4"/>
    <x v="0"/>
    <s v="Croatia"/>
    <s v="Europe"/>
    <n v="1.2238000000000001E-2"/>
    <n v="2"/>
    <n v="6.1000000000000004E-3"/>
    <x v="0"/>
  </r>
  <r>
    <x v="0"/>
    <x v="5"/>
    <x v="0"/>
    <s v="Malaysia"/>
    <s v="Asia"/>
    <n v="18.308357000000001"/>
    <n v="5377"/>
    <n v="3.3999999999999998E-3"/>
    <x v="0"/>
  </r>
  <r>
    <x v="0"/>
    <x v="4"/>
    <x v="1"/>
    <s v="Monaco"/>
    <s v="Europe"/>
    <n v="1.2900999999999999E-2"/>
    <n v="77"/>
    <n v="1E-4"/>
    <x v="0"/>
  </r>
  <r>
    <x v="0"/>
    <x v="2"/>
    <x v="0"/>
    <s v="Monaco"/>
    <s v="Europe"/>
    <n v="6.5659999999999996E-2"/>
    <n v="3"/>
    <n v="2.18E-2"/>
    <x v="0"/>
  </r>
  <r>
    <x v="1"/>
    <x v="5"/>
    <x v="1"/>
    <s v="Chile"/>
    <s v="South America"/>
    <n v="369.117189"/>
    <n v="213368"/>
    <n v="1.6999999999999999E-3"/>
    <x v="0"/>
  </r>
  <r>
    <x v="0"/>
    <x v="10"/>
    <x v="0"/>
    <s v="Luxembourg"/>
    <s v="Europe"/>
    <n v="23.849267999999999"/>
    <n v="2038"/>
    <n v="1.17E-2"/>
    <x v="0"/>
  </r>
  <r>
    <x v="0"/>
    <x v="7"/>
    <x v="0"/>
    <s v="Andorra"/>
    <s v="Europe"/>
    <n v="0.14790900000000001"/>
    <n v="76"/>
    <n v="1.9E-3"/>
    <x v="0"/>
  </r>
  <r>
    <x v="0"/>
    <x v="2"/>
    <x v="0"/>
    <s v="Spain"/>
    <s v="Europe"/>
    <n v="1946.993569"/>
    <n v="293337"/>
    <n v="6.6E-3"/>
    <x v="0"/>
  </r>
  <r>
    <x v="0"/>
    <x v="6"/>
    <x v="0"/>
    <s v="Spain"/>
    <s v="Europe"/>
    <n v="2014.8520820000001"/>
    <n v="286819"/>
    <n v="7.0000000000000001E-3"/>
    <x v="0"/>
  </r>
  <r>
    <x v="0"/>
    <x v="2"/>
    <x v="2"/>
    <s v="Spain"/>
    <s v="Europe"/>
    <n v="51.404485000000001"/>
    <n v="42"/>
    <n v="1.2239"/>
    <x v="0"/>
  </r>
  <r>
    <x v="0"/>
    <x v="2"/>
    <x v="0"/>
    <s v="Portugal"/>
    <s v="Europe"/>
    <n v="0.11051800000000001"/>
    <n v="18"/>
    <n v="6.1000000000000004E-3"/>
    <x v="0"/>
  </r>
  <r>
    <x v="1"/>
    <x v="6"/>
    <x v="0"/>
    <s v="Poland"/>
    <s v="Europe"/>
    <n v="132.45445799999999"/>
    <n v="76939"/>
    <n v="1.6999999999999999E-3"/>
    <x v="0"/>
  </r>
  <r>
    <x v="0"/>
    <x v="2"/>
    <x v="1"/>
    <s v="Denmark"/>
    <s v="Europe"/>
    <n v="106.99276399999999"/>
    <n v="100560"/>
    <n v="1E-3"/>
    <x v="0"/>
  </r>
  <r>
    <x v="0"/>
    <x v="6"/>
    <x v="1"/>
    <s v="Denmark"/>
    <s v="Europe"/>
    <n v="141.94443799999999"/>
    <n v="93207"/>
    <n v="1.5E-3"/>
    <x v="0"/>
  </r>
  <r>
    <x v="0"/>
    <x v="11"/>
    <x v="1"/>
    <s v="Italy"/>
    <s v="Europe"/>
    <n v="170.21032299999999"/>
    <n v="138299"/>
    <n v="1.1999999999999999E-3"/>
    <x v="0"/>
  </r>
  <r>
    <x v="0"/>
    <x v="8"/>
    <x v="0"/>
    <s v="Italy"/>
    <s v="Europe"/>
    <n v="367.051626"/>
    <n v="37434"/>
    <n v="9.7999999999999997E-3"/>
    <x v="0"/>
  </r>
  <r>
    <x v="0"/>
    <x v="10"/>
    <x v="0"/>
    <s v="France"/>
    <s v="Europe"/>
    <n v="1894.0383260000001"/>
    <n v="188410"/>
    <n v="0.01"/>
    <x v="0"/>
  </r>
  <r>
    <x v="1"/>
    <x v="2"/>
    <x v="0"/>
    <s v="Bulgaria"/>
    <s v="Europe"/>
    <n v="2.7857829999999999"/>
    <n v="1721"/>
    <n v="1.6000000000000001E-3"/>
    <x v="0"/>
  </r>
  <r>
    <x v="1"/>
    <x v="4"/>
    <x v="1"/>
    <s v="Bulgaria"/>
    <s v="Europe"/>
    <n v="26.039539000000001"/>
    <n v="15759"/>
    <n v="1.6000000000000001E-3"/>
    <x v="0"/>
  </r>
  <r>
    <x v="1"/>
    <x v="7"/>
    <x v="0"/>
    <s v="Virgin Islands, U.S."/>
    <s v="North America"/>
    <n v="5.6014000000000001E-2"/>
    <n v="2"/>
    <n v="2.8000000000000001E-2"/>
    <x v="0"/>
  </r>
  <r>
    <x v="1"/>
    <x v="5"/>
    <x v="1"/>
    <s v="Honduras"/>
    <s v="North America"/>
    <n v="15.4854"/>
    <n v="11061"/>
    <n v="1.4E-3"/>
    <x v="0"/>
  </r>
  <r>
    <x v="0"/>
    <x v="11"/>
    <x v="0"/>
    <s v="Puerto Rico"/>
    <s v="North America"/>
    <n v="0.44795000000000001"/>
    <n v="47"/>
    <n v="9.4999999999999998E-3"/>
    <x v="0"/>
  </r>
  <r>
    <x v="1"/>
    <x v="2"/>
    <x v="1"/>
    <s v="Spain"/>
    <s v="Europe"/>
    <n v="2170.499456"/>
    <n v="536403"/>
    <n v="4.0000000000000001E-3"/>
    <x v="0"/>
  </r>
  <r>
    <x v="1"/>
    <x v="6"/>
    <x v="1"/>
    <s v="Spain"/>
    <s v="Europe"/>
    <n v="2257.258311"/>
    <n v="545192"/>
    <n v="4.1000000000000003E-3"/>
    <x v="0"/>
  </r>
  <r>
    <x v="1"/>
    <x v="7"/>
    <x v="1"/>
    <s v="Andorra"/>
    <s v="Europe"/>
    <n v="4.8484150000000001"/>
    <n v="917"/>
    <n v="5.1999999999999998E-3"/>
    <x v="0"/>
  </r>
  <r>
    <x v="0"/>
    <x v="5"/>
    <x v="0"/>
    <s v="Andorra"/>
    <s v="Europe"/>
    <n v="3.226038"/>
    <n v="326"/>
    <n v="9.7999999999999997E-3"/>
    <x v="0"/>
  </r>
  <r>
    <x v="0"/>
    <x v="3"/>
    <x v="1"/>
    <s v="Ireland"/>
    <s v="Europe"/>
    <n v="47.790536000000003"/>
    <n v="17875"/>
    <n v="2.5999999999999999E-3"/>
    <x v="0"/>
  </r>
  <r>
    <x v="0"/>
    <x v="0"/>
    <x v="1"/>
    <s v="Greece"/>
    <s v="Europe"/>
    <n v="40.081556999999997"/>
    <n v="14902"/>
    <n v="2.5999999999999999E-3"/>
    <x v="0"/>
  </r>
  <r>
    <x v="1"/>
    <x v="6"/>
    <x v="0"/>
    <s v="Dominican Republic"/>
    <s v="North America"/>
    <n v="2.8782000000000001"/>
    <n v="2214"/>
    <n v="1.2999999999999999E-3"/>
    <x v="0"/>
  </r>
  <r>
    <x v="0"/>
    <x v="0"/>
    <x v="0"/>
    <s v="Romania"/>
    <s v="Europe"/>
    <n v="9.7074999999999995E-2"/>
    <n v="11"/>
    <n v="8.8000000000000005E-3"/>
    <x v="0"/>
  </r>
  <r>
    <x v="1"/>
    <x v="4"/>
    <x v="1"/>
    <s v="Taiwan, Province Of China"/>
    <s v="Asia"/>
    <n v="70.145910000000001"/>
    <n v="42798"/>
    <n v="1.6000000000000001E-3"/>
    <x v="0"/>
  </r>
  <r>
    <x v="1"/>
    <x v="2"/>
    <x v="1"/>
    <s v="Portugal"/>
    <s v="Europe"/>
    <n v="289.89225199999998"/>
    <n v="108548"/>
    <n v="2.5999999999999999E-3"/>
    <x v="0"/>
  </r>
  <r>
    <x v="0"/>
    <x v="5"/>
    <x v="0"/>
    <s v="Luxembourg"/>
    <s v="Europe"/>
    <n v="8.7685379999999995"/>
    <n v="885"/>
    <n v="9.9000000000000008E-3"/>
    <x v="0"/>
  </r>
  <r>
    <x v="0"/>
    <x v="9"/>
    <x v="0"/>
    <s v="Poland"/>
    <s v="Europe"/>
    <n v="298.22480200000001"/>
    <n v="71551"/>
    <n v="4.1000000000000003E-3"/>
    <x v="0"/>
  </r>
  <r>
    <x v="0"/>
    <x v="11"/>
    <x v="0"/>
    <s v="Denmark"/>
    <s v="Europe"/>
    <n v="2258.8039439999998"/>
    <n v="211472"/>
    <n v="1.06E-2"/>
    <x v="0"/>
  </r>
  <r>
    <x v="1"/>
    <x v="2"/>
    <x v="0"/>
    <s v="Estonia"/>
    <s v="Europe"/>
    <n v="24.252085000000001"/>
    <n v="9414"/>
    <n v="2.5000000000000001E-3"/>
    <x v="0"/>
  </r>
  <r>
    <x v="0"/>
    <x v="10"/>
    <x v="1"/>
    <s v="Slovakia"/>
    <s v="Europe"/>
    <n v="8.6724069999999998"/>
    <n v="4412"/>
    <n v="1.9E-3"/>
    <x v="0"/>
  </r>
  <r>
    <x v="1"/>
    <x v="6"/>
    <x v="0"/>
    <s v="Colombia"/>
    <s v="South America"/>
    <n v="29.802771"/>
    <n v="15265"/>
    <n v="1.9E-3"/>
    <x v="0"/>
  </r>
  <r>
    <x v="0"/>
    <x v="3"/>
    <x v="1"/>
    <s v="Mexico"/>
    <s v="North America"/>
    <n v="526.370318"/>
    <n v="498675"/>
    <n v="1E-3"/>
    <x v="0"/>
  </r>
  <r>
    <x v="0"/>
    <x v="10"/>
    <x v="0"/>
    <s v="Virgin Islands, British"/>
    <s v="North America"/>
    <n v="0.379386"/>
    <n v="92"/>
    <n v="4.1000000000000003E-3"/>
    <x v="0"/>
  </r>
  <r>
    <x v="0"/>
    <x v="2"/>
    <x v="0"/>
    <s v="China"/>
    <s v="Asia"/>
    <n v="0.17546700000000001"/>
    <n v="34"/>
    <n v="5.1000000000000004E-3"/>
    <x v="0"/>
  </r>
  <r>
    <x v="1"/>
    <x v="7"/>
    <x v="1"/>
    <s v="Honduras"/>
    <s v="North America"/>
    <n v="14.469324"/>
    <n v="8132"/>
    <n v="1.6999999999999999E-3"/>
    <x v="0"/>
  </r>
  <r>
    <x v="0"/>
    <x v="3"/>
    <x v="1"/>
    <s v="Belgium"/>
    <s v="Europe"/>
    <n v="133.02219199999999"/>
    <n v="53010"/>
    <n v="2.5000000000000001E-3"/>
    <x v="0"/>
  </r>
  <r>
    <x v="0"/>
    <x v="3"/>
    <x v="0"/>
    <s v="Cayman Islands"/>
    <s v="North America"/>
    <n v="0.292522"/>
    <n v="1"/>
    <n v="0.29249999999999998"/>
    <x v="0"/>
  </r>
  <r>
    <x v="0"/>
    <x v="9"/>
    <x v="0"/>
    <s v="Germany"/>
    <s v="Europe"/>
    <n v="6881.4294369999998"/>
    <n v="677144"/>
    <n v="1.01E-2"/>
    <x v="0"/>
  </r>
  <r>
    <x v="0"/>
    <x v="10"/>
    <x v="1"/>
    <s v="Chile"/>
    <s v="South America"/>
    <n v="65.231702999999996"/>
    <n v="36101"/>
    <n v="1.8E-3"/>
    <x v="0"/>
  </r>
  <r>
    <x v="0"/>
    <x v="10"/>
    <x v="0"/>
    <s v="Bermuda"/>
    <s v="North America"/>
    <n v="2.0269529999999998"/>
    <n v="24"/>
    <n v="8.4400000000000003E-2"/>
    <x v="0"/>
  </r>
  <r>
    <x v="1"/>
    <x v="6"/>
    <x v="0"/>
    <s v="Singapore"/>
    <s v="Asia"/>
    <n v="233.00868199999999"/>
    <n v="29068"/>
    <n v="8.0000000000000002E-3"/>
    <x v="0"/>
  </r>
  <r>
    <x v="0"/>
    <x v="4"/>
    <x v="1"/>
    <s v="Portugal"/>
    <s v="Europe"/>
    <n v="39.673247000000003"/>
    <n v="36446"/>
    <n v="1E-3"/>
    <x v="0"/>
  </r>
  <r>
    <x v="0"/>
    <x v="11"/>
    <x v="1"/>
    <s v="Portugal"/>
    <s v="Europe"/>
    <n v="117.769971"/>
    <n v="59520"/>
    <n v="1.9E-3"/>
    <x v="0"/>
  </r>
  <r>
    <x v="0"/>
    <x v="6"/>
    <x v="1"/>
    <s v="Switzerland"/>
    <s v="Europe"/>
    <n v="41.910449999999997"/>
    <n v="17550"/>
    <n v="2.3E-3"/>
    <x v="0"/>
  </r>
  <r>
    <x v="0"/>
    <x v="11"/>
    <x v="1"/>
    <s v="Sweden"/>
    <s v="Europe"/>
    <n v="263.46012400000001"/>
    <n v="147178"/>
    <n v="1.6999999999999999E-3"/>
    <x v="0"/>
  </r>
  <r>
    <x v="0"/>
    <x v="5"/>
    <x v="0"/>
    <s v="United Kingdom"/>
    <s v="Europe"/>
    <n v="10762.058899"/>
    <n v="1127529"/>
    <n v="9.4999999999999998E-3"/>
    <x v="0"/>
  </r>
  <r>
    <x v="0"/>
    <x v="11"/>
    <x v="0"/>
    <s v="South Korea"/>
    <s v="Asia"/>
    <n v="0.18786900000000001"/>
    <n v="47"/>
    <n v="3.8999999999999998E-3"/>
    <x v="0"/>
  </r>
  <r>
    <x v="1"/>
    <x v="5"/>
    <x v="0"/>
    <s v="Netherlands"/>
    <s v="Europe"/>
    <n v="5422.9088849999998"/>
    <n v="557085"/>
    <n v="9.7000000000000003E-3"/>
    <x v="0"/>
  </r>
  <r>
    <x v="1"/>
    <x v="7"/>
    <x v="0"/>
    <s v="Argentina"/>
    <s v="South America"/>
    <n v="59.060892000000003"/>
    <n v="33371"/>
    <n v="1.6999999999999999E-3"/>
    <x v="0"/>
  </r>
  <r>
    <x v="1"/>
    <x v="4"/>
    <x v="1"/>
    <s v="Turkey"/>
    <s v="Europe"/>
    <n v="48.056162999999998"/>
    <n v="51730"/>
    <n v="8.9999999999999998E-4"/>
    <x v="0"/>
  </r>
  <r>
    <x v="1"/>
    <x v="5"/>
    <x v="0"/>
    <s v="Hungary"/>
    <s v="Europe"/>
    <n v="21.479935999999999"/>
    <n v="11672"/>
    <n v="1.8E-3"/>
    <x v="0"/>
  </r>
  <r>
    <x v="0"/>
    <x v="3"/>
    <x v="1"/>
    <s v="Estonia"/>
    <s v="Europe"/>
    <n v="7.5634480000000002"/>
    <n v="14972"/>
    <n v="5.0000000000000001E-4"/>
    <x v="0"/>
  </r>
  <r>
    <x v="0"/>
    <x v="11"/>
    <x v="0"/>
    <s v="New Zealand"/>
    <s v="Oceania"/>
    <n v="377.50264199999998"/>
    <n v="40863"/>
    <n v="9.1999999999999998E-3"/>
    <x v="0"/>
  </r>
  <r>
    <x v="1"/>
    <x v="7"/>
    <x v="0"/>
    <s v="China"/>
    <s v="Asia"/>
    <n v="1.5971070000000001"/>
    <n v="26"/>
    <n v="6.1400000000000003E-2"/>
    <x v="0"/>
  </r>
  <r>
    <x v="0"/>
    <x v="8"/>
    <x v="0"/>
    <s v="Liechtenstein"/>
    <s v="Europe"/>
    <n v="2.373507"/>
    <n v="188"/>
    <n v="1.26E-2"/>
    <x v="0"/>
  </r>
  <r>
    <x v="0"/>
    <x v="7"/>
    <x v="0"/>
    <s v="Belgium"/>
    <s v="Europe"/>
    <n v="392.81757399999998"/>
    <n v="42638"/>
    <n v="9.1999999999999998E-3"/>
    <x v="0"/>
  </r>
  <r>
    <x v="0"/>
    <x v="0"/>
    <x v="0"/>
    <s v="Lithuania"/>
    <s v="Europe"/>
    <n v="5.7045820000000003"/>
    <n v="2222"/>
    <n v="2.5000000000000001E-3"/>
    <x v="0"/>
  </r>
  <r>
    <x v="0"/>
    <x v="8"/>
    <x v="0"/>
    <s v="Chile"/>
    <s v="South America"/>
    <n v="4.9834000000000003E-2"/>
    <n v="2"/>
    <n v="2.4899999999999999E-2"/>
    <x v="0"/>
  </r>
  <r>
    <x v="0"/>
    <x v="5"/>
    <x v="0"/>
    <s v="Denmark"/>
    <s v="Europe"/>
    <n v="2511.339285"/>
    <n v="244014"/>
    <n v="1.0200000000000001E-2"/>
    <x v="0"/>
  </r>
  <r>
    <x v="0"/>
    <x v="5"/>
    <x v="1"/>
    <s v="France"/>
    <s v="Europe"/>
    <n v="137.278198"/>
    <n v="83974"/>
    <n v="1.6000000000000001E-3"/>
    <x v="0"/>
  </r>
  <r>
    <x v="1"/>
    <x v="4"/>
    <x v="1"/>
    <s v="Paraguay"/>
    <s v="South America"/>
    <n v="7.0532000000000004"/>
    <n v="5038"/>
    <n v="1.4E-3"/>
    <x v="0"/>
  </r>
  <r>
    <x v="1"/>
    <x v="4"/>
    <x v="1"/>
    <s v="Costa Rica"/>
    <s v="North America"/>
    <n v="54.328400000000002"/>
    <n v="38806"/>
    <n v="1.4E-3"/>
    <x v="0"/>
  </r>
  <r>
    <x v="1"/>
    <x v="7"/>
    <x v="0"/>
    <s v="Czech Republic"/>
    <s v="Europe"/>
    <n v="27.149260999999999"/>
    <n v="9509"/>
    <n v="2.8E-3"/>
    <x v="0"/>
  </r>
  <r>
    <x v="0"/>
    <x v="6"/>
    <x v="0"/>
    <s v="Czech Republic"/>
    <s v="Europe"/>
    <n v="1.7219999999999999E-2"/>
    <n v="3"/>
    <n v="5.7000000000000002E-3"/>
    <x v="0"/>
  </r>
  <r>
    <x v="0"/>
    <x v="9"/>
    <x v="0"/>
    <s v="South Korea"/>
    <s v="Asia"/>
    <n v="7.3844000000000007E-2"/>
    <n v="2"/>
    <n v="3.6900000000000002E-2"/>
    <x v="0"/>
  </r>
  <r>
    <x v="1"/>
    <x v="7"/>
    <x v="0"/>
    <s v="South Korea"/>
    <s v="Asia"/>
    <n v="7.4217000000000005E-2"/>
    <n v="13"/>
    <n v="5.7000000000000002E-3"/>
    <x v="0"/>
  </r>
  <r>
    <x v="0"/>
    <x v="1"/>
    <x v="1"/>
    <s v="Australia"/>
    <s v="Oceania"/>
    <n v="384.16302000000002"/>
    <n v="234733"/>
    <n v="1.6000000000000001E-3"/>
    <x v="0"/>
  </r>
  <r>
    <x v="1"/>
    <x v="2"/>
    <x v="1"/>
    <s v="Malaysia"/>
    <s v="Asia"/>
    <n v="40.241191999999998"/>
    <n v="46666"/>
    <n v="8.0000000000000004E-4"/>
    <x v="0"/>
  </r>
  <r>
    <x v="0"/>
    <x v="8"/>
    <x v="0"/>
    <s v="Monaco"/>
    <s v="Europe"/>
    <n v="0.481435"/>
    <n v="40"/>
    <n v="1.2E-2"/>
    <x v="0"/>
  </r>
  <r>
    <x v="1"/>
    <x v="2"/>
    <x v="1"/>
    <s v="Honduras"/>
    <s v="North America"/>
    <n v="7.1470000000000002"/>
    <n v="5105"/>
    <n v="1.4E-3"/>
    <x v="0"/>
  </r>
  <r>
    <x v="1"/>
    <x v="6"/>
    <x v="1"/>
    <s v="Honduras"/>
    <s v="North America"/>
    <n v="8.0052000000000003"/>
    <n v="5718"/>
    <n v="1.4E-3"/>
    <x v="0"/>
  </r>
  <r>
    <x v="0"/>
    <x v="2"/>
    <x v="0"/>
    <s v="Andorra"/>
    <s v="Europe"/>
    <n v="0.56852800000000003"/>
    <n v="48"/>
    <n v="1.18E-2"/>
    <x v="0"/>
  </r>
  <r>
    <x v="0"/>
    <x v="4"/>
    <x v="1"/>
    <s v="Andorra"/>
    <s v="Europe"/>
    <n v="6.7660999999999999E-2"/>
    <n v="347"/>
    <n v="1E-4"/>
    <x v="0"/>
  </r>
  <r>
    <x v="0"/>
    <x v="11"/>
    <x v="0"/>
    <s v="Russia"/>
    <s v="Europe"/>
    <n v="0.38063999999999998"/>
    <n v="80"/>
    <n v="4.7000000000000002E-3"/>
    <x v="0"/>
  </r>
  <r>
    <x v="1"/>
    <x v="7"/>
    <x v="1"/>
    <s v="Ireland"/>
    <s v="Europe"/>
    <n v="30.813970000000001"/>
    <n v="58504"/>
    <n v="5.0000000000000001E-4"/>
    <x v="0"/>
  </r>
  <r>
    <x v="0"/>
    <x v="9"/>
    <x v="0"/>
    <s v="Taiwan, Province Of China"/>
    <s v="Asia"/>
    <n v="18.795555"/>
    <n v="11151"/>
    <n v="1.6000000000000001E-3"/>
    <x v="0"/>
  </r>
  <r>
    <x v="1"/>
    <x v="4"/>
    <x v="0"/>
    <s v="Latvia"/>
    <s v="Europe"/>
    <n v="24.836995999999999"/>
    <n v="9594"/>
    <n v="2.5000000000000001E-3"/>
    <x v="0"/>
  </r>
  <r>
    <x v="0"/>
    <x v="2"/>
    <x v="0"/>
    <s v="France"/>
    <s v="Europe"/>
    <n v="1154.3436999999999"/>
    <n v="137643"/>
    <n v="8.3000000000000001E-3"/>
    <x v="0"/>
  </r>
  <r>
    <x v="0"/>
    <x v="4"/>
    <x v="1"/>
    <s v="France"/>
    <s v="Europe"/>
    <n v="268.40480200000002"/>
    <n v="100093"/>
    <n v="2.5999999999999999E-3"/>
    <x v="0"/>
  </r>
  <r>
    <x v="0"/>
    <x v="10"/>
    <x v="1"/>
    <s v="Paraguay"/>
    <s v="South America"/>
    <n v="2.4276"/>
    <n v="1734"/>
    <n v="1.4E-3"/>
    <x v="0"/>
  </r>
  <r>
    <x v="0"/>
    <x v="4"/>
    <x v="0"/>
    <s v="Iceland"/>
    <s v="Europe"/>
    <n v="5.3495000000000001E-2"/>
    <n v="4"/>
    <n v="1.3299999999999999E-2"/>
    <x v="0"/>
  </r>
  <r>
    <x v="0"/>
    <x v="2"/>
    <x v="1"/>
    <s v="Austria"/>
    <s v="Europe"/>
    <n v="18.991416999999998"/>
    <n v="30013"/>
    <n v="5.9999999999999995E-4"/>
    <x v="0"/>
  </r>
  <r>
    <x v="0"/>
    <x v="1"/>
    <x v="0"/>
    <s v="Netherlands"/>
    <s v="Europe"/>
    <n v="3759.540156"/>
    <n v="345413"/>
    <n v="1.0800000000000001E-2"/>
    <x v="0"/>
  </r>
  <r>
    <x v="1"/>
    <x v="6"/>
    <x v="0"/>
    <s v="New Zealand"/>
    <s v="Oceania"/>
    <n v="736.07522100000006"/>
    <n v="72564"/>
    <n v="1.01E-2"/>
    <x v="0"/>
  </r>
  <r>
    <x v="0"/>
    <x v="2"/>
    <x v="0"/>
    <s v="Liechtenstein"/>
    <s v="Europe"/>
    <n v="2.4964E-2"/>
    <n v="2"/>
    <n v="1.24E-2"/>
    <x v="0"/>
  </r>
  <r>
    <x v="0"/>
    <x v="9"/>
    <x v="0"/>
    <s v="Monaco"/>
    <s v="Europe"/>
    <n v="1.1655960000000001"/>
    <n v="61"/>
    <n v="1.9099999999999999E-2"/>
    <x v="0"/>
  </r>
  <r>
    <x v="1"/>
    <x v="4"/>
    <x v="1"/>
    <s v="Malaysia"/>
    <s v="Asia"/>
    <n v="42.630938999999998"/>
    <n v="49874"/>
    <n v="8.0000000000000004E-4"/>
    <x v="0"/>
  </r>
  <r>
    <x v="1"/>
    <x v="4"/>
    <x v="0"/>
    <s v="Hong Kong"/>
    <s v="Asia"/>
    <n v="109.218473"/>
    <n v="18180"/>
    <n v="6.0000000000000001E-3"/>
    <x v="0"/>
  </r>
  <r>
    <x v="0"/>
    <x v="7"/>
    <x v="0"/>
    <s v="Brazil"/>
    <s v="South America"/>
    <n v="2.2342810000000002"/>
    <n v="341"/>
    <n v="6.4999999999999997E-3"/>
    <x v="0"/>
  </r>
  <r>
    <x v="0"/>
    <x v="7"/>
    <x v="0"/>
    <s v="Ireland"/>
    <s v="Europe"/>
    <n v="183.20497900000001"/>
    <n v="18802"/>
    <n v="9.7000000000000003E-3"/>
    <x v="0"/>
  </r>
  <r>
    <x v="0"/>
    <x v="1"/>
    <x v="0"/>
    <s v="Greece"/>
    <s v="Europe"/>
    <n v="0.18928600000000001"/>
    <n v="8"/>
    <n v="2.3599999999999999E-2"/>
    <x v="0"/>
  </r>
  <r>
    <x v="0"/>
    <x v="4"/>
    <x v="1"/>
    <s v="Switzerland"/>
    <s v="Europe"/>
    <n v="23.578440000000001"/>
    <n v="21418"/>
    <n v="1.1000000000000001E-3"/>
    <x v="0"/>
  </r>
  <r>
    <x v="0"/>
    <x v="11"/>
    <x v="1"/>
    <s v="Switzerland"/>
    <s v="Europe"/>
    <n v="42.287844"/>
    <n v="17275"/>
    <n v="2.3999999999999998E-3"/>
    <x v="0"/>
  </r>
  <r>
    <x v="0"/>
    <x v="7"/>
    <x v="1"/>
    <s v="Poland"/>
    <s v="Europe"/>
    <n v="67.344864999999999"/>
    <n v="73184"/>
    <n v="8.9999999999999998E-4"/>
    <x v="0"/>
  </r>
  <r>
    <x v="1"/>
    <x v="2"/>
    <x v="0"/>
    <s v="Czech Republic"/>
    <s v="Europe"/>
    <n v="5.4844049999999998"/>
    <n v="2510"/>
    <n v="2.0999999999999999E-3"/>
    <x v="0"/>
  </r>
  <r>
    <x v="1"/>
    <x v="5"/>
    <x v="1"/>
    <s v="Colombia"/>
    <s v="South America"/>
    <n v="677.18117299999994"/>
    <n v="321906"/>
    <n v="2.0999999999999999E-3"/>
    <x v="0"/>
  </r>
  <r>
    <x v="1"/>
    <x v="6"/>
    <x v="0"/>
    <s v="Slovenia"/>
    <s v="Europe"/>
    <n v="2.5576000000000002E-2"/>
    <n v="3"/>
    <n v="8.5000000000000006E-3"/>
    <x v="0"/>
  </r>
  <r>
    <x v="0"/>
    <x v="10"/>
    <x v="0"/>
    <s v="Argentina"/>
    <s v="South America"/>
    <n v="32.019680999999999"/>
    <n v="18737"/>
    <n v="1.6999999999999999E-3"/>
    <x v="0"/>
  </r>
  <r>
    <x v="0"/>
    <x v="7"/>
    <x v="0"/>
    <s v="Argentina"/>
    <s v="South America"/>
    <n v="2.0146000000000001E-2"/>
    <n v="10"/>
    <n v="2E-3"/>
    <x v="0"/>
  </r>
  <r>
    <x v="1"/>
    <x v="5"/>
    <x v="0"/>
    <s v="Turkey"/>
    <s v="Europe"/>
    <n v="154.821617"/>
    <n v="40115"/>
    <n v="3.8E-3"/>
    <x v="0"/>
  </r>
  <r>
    <x v="0"/>
    <x v="1"/>
    <x v="0"/>
    <s v="New Zealand"/>
    <s v="Oceania"/>
    <n v="463.37273299999998"/>
    <n v="52616"/>
    <n v="8.8000000000000005E-3"/>
    <x v="0"/>
  </r>
  <r>
    <x v="0"/>
    <x v="7"/>
    <x v="0"/>
    <s v="China"/>
    <s v="Asia"/>
    <n v="5.8056000000000003E-2"/>
    <n v="24"/>
    <n v="2.3999999999999998E-3"/>
    <x v="0"/>
  </r>
  <r>
    <x v="0"/>
    <x v="5"/>
    <x v="1"/>
    <s v="Hong Kong"/>
    <s v="Asia"/>
    <n v="21.118784999999999"/>
    <n v="12546"/>
    <n v="1.6000000000000001E-3"/>
    <x v="0"/>
  </r>
  <r>
    <x v="1"/>
    <x v="2"/>
    <x v="1"/>
    <s v="Ireland"/>
    <s v="Europe"/>
    <n v="34.746240999999998"/>
    <n v="47818"/>
    <n v="6.9999999999999999E-4"/>
    <x v="0"/>
  </r>
  <r>
    <x v="1"/>
    <x v="6"/>
    <x v="1"/>
    <s v="Ireland"/>
    <s v="Europe"/>
    <n v="43.485807999999999"/>
    <n v="46499"/>
    <n v="8.9999999999999998E-4"/>
    <x v="0"/>
  </r>
  <r>
    <x v="0"/>
    <x v="5"/>
    <x v="0"/>
    <s v="Greece"/>
    <s v="Europe"/>
    <n v="2.8412E-2"/>
    <n v="4"/>
    <n v="7.1000000000000004E-3"/>
    <x v="0"/>
  </r>
  <r>
    <x v="1"/>
    <x v="6"/>
    <x v="1"/>
    <s v="Brazil"/>
    <s v="South America"/>
    <n v="3.627786"/>
    <n v="1998"/>
    <n v="1.8E-3"/>
    <x v="0"/>
  </r>
  <r>
    <x v="1"/>
    <x v="7"/>
    <x v="0"/>
    <s v="Taiwan, Province Of China"/>
    <s v="Asia"/>
    <n v="55.951841000000002"/>
    <n v="26568"/>
    <n v="2.0999999999999999E-3"/>
    <x v="0"/>
  </r>
  <r>
    <x v="1"/>
    <x v="6"/>
    <x v="1"/>
    <s v="Bolivia"/>
    <s v="South America"/>
    <n v="5.9668000000000001"/>
    <n v="4262"/>
    <n v="1.4E-3"/>
    <x v="0"/>
  </r>
  <r>
    <x v="1"/>
    <x v="5"/>
    <x v="1"/>
    <s v="Denmark"/>
    <s v="Europe"/>
    <n v="130.555409"/>
    <n v="191555"/>
    <n v="5.9999999999999995E-4"/>
    <x v="0"/>
  </r>
  <r>
    <x v="1"/>
    <x v="4"/>
    <x v="1"/>
    <s v="France"/>
    <s v="Europe"/>
    <n v="373.17017199999998"/>
    <n v="232607"/>
    <n v="1.6000000000000001E-3"/>
    <x v="0"/>
  </r>
  <r>
    <x v="0"/>
    <x v="10"/>
    <x v="0"/>
    <s v="Norway"/>
    <s v="Europe"/>
    <n v="13313.196078999999"/>
    <n v="1040986"/>
    <n v="1.2699999999999999E-2"/>
    <x v="0"/>
  </r>
  <r>
    <x v="0"/>
    <x v="6"/>
    <x v="0"/>
    <s v="Sweden"/>
    <s v="Europe"/>
    <n v="22191.264370000001"/>
    <n v="2161790"/>
    <n v="1.0200000000000001E-2"/>
    <x v="0"/>
  </r>
  <r>
    <x v="0"/>
    <x v="2"/>
    <x v="2"/>
    <s v="Sweden"/>
    <s v="Europe"/>
    <n v="31.255638999999999"/>
    <n v="27"/>
    <n v="1.1576"/>
    <x v="0"/>
  </r>
  <r>
    <x v="0"/>
    <x v="11"/>
    <x v="1"/>
    <s v="United Kingdom"/>
    <s v="Europe"/>
    <n v="1815.55304"/>
    <n v="425190"/>
    <n v="4.1999999999999997E-3"/>
    <x v="0"/>
  </r>
  <r>
    <x v="0"/>
    <x v="8"/>
    <x v="0"/>
    <s v="United Kingdom"/>
    <s v="Europe"/>
    <n v="11677.723298999999"/>
    <n v="1126115"/>
    <n v="1.03E-2"/>
    <x v="0"/>
  </r>
  <r>
    <x v="0"/>
    <x v="3"/>
    <x v="1"/>
    <s v="Turkey"/>
    <s v="Europe"/>
    <n v="13.562453"/>
    <n v="3788"/>
    <n v="3.5000000000000001E-3"/>
    <x v="0"/>
  </r>
  <r>
    <x v="0"/>
    <x v="0"/>
    <x v="1"/>
    <s v="Argentina"/>
    <s v="South America"/>
    <n v="68.665505999999993"/>
    <n v="36408"/>
    <n v="1.8E-3"/>
    <x v="0"/>
  </r>
  <r>
    <x v="0"/>
    <x v="9"/>
    <x v="0"/>
    <s v="Colombia"/>
    <s v="South America"/>
    <n v="9.0082999999999996E-2"/>
    <n v="7"/>
    <n v="1.2800000000000001E-2"/>
    <x v="0"/>
  </r>
  <r>
    <x v="1"/>
    <x v="6"/>
    <x v="0"/>
    <s v="South Africa"/>
    <s v="Africa"/>
    <n v="9.7767999999999994E-2"/>
    <n v="4"/>
    <n v="2.4400000000000002E-2"/>
    <x v="0"/>
  </r>
  <r>
    <x v="0"/>
    <x v="9"/>
    <x v="1"/>
    <s v="Luxembourg"/>
    <s v="Europe"/>
    <n v="2.7650299999999999"/>
    <n v="1471"/>
    <n v="1.8E-3"/>
    <x v="0"/>
  </r>
  <r>
    <x v="0"/>
    <x v="0"/>
    <x v="0"/>
    <s v="Finland"/>
    <s v="Europe"/>
    <n v="4293.6439099999998"/>
    <n v="386685"/>
    <n v="1.11E-2"/>
    <x v="0"/>
  </r>
  <r>
    <x v="1"/>
    <x v="2"/>
    <x v="0"/>
    <s v="Finland"/>
    <s v="Europe"/>
    <n v="4807.5904309999996"/>
    <n v="436905"/>
    <n v="1.0999999999999999E-2"/>
    <x v="0"/>
  </r>
  <r>
    <x v="0"/>
    <x v="9"/>
    <x v="0"/>
    <s v="Singapore"/>
    <s v="Asia"/>
    <n v="251.841104"/>
    <n v="27749"/>
    <n v="8.9999999999999993E-3"/>
    <x v="0"/>
  </r>
  <r>
    <x v="0"/>
    <x v="3"/>
    <x v="1"/>
    <s v="Lithuania"/>
    <s v="Europe"/>
    <n v="21.952826000000002"/>
    <n v="8533"/>
    <n v="2.5000000000000001E-3"/>
    <x v="0"/>
  </r>
  <r>
    <x v="0"/>
    <x v="3"/>
    <x v="1"/>
    <s v="Portugal"/>
    <s v="Europe"/>
    <n v="142.76567600000001"/>
    <n v="52971"/>
    <n v="2.5999999999999999E-3"/>
    <x v="0"/>
  </r>
  <r>
    <x v="1"/>
    <x v="2"/>
    <x v="1"/>
    <s v="Paraguay"/>
    <s v="South America"/>
    <n v="5.4585999999999997"/>
    <n v="3899"/>
    <n v="1.4E-3"/>
    <x v="0"/>
  </r>
  <r>
    <x v="1"/>
    <x v="6"/>
    <x v="1"/>
    <s v="Paraguay"/>
    <s v="South America"/>
    <n v="6.5072000000000001"/>
    <n v="4648"/>
    <n v="1.4E-3"/>
    <x v="0"/>
  </r>
  <r>
    <x v="0"/>
    <x v="10"/>
    <x v="0"/>
    <s v="Israel"/>
    <s v="Europe"/>
    <n v="0.169847"/>
    <n v="4"/>
    <n v="4.24E-2"/>
    <x v="0"/>
  </r>
  <r>
    <x v="0"/>
    <x v="6"/>
    <x v="0"/>
    <s v="Australia"/>
    <s v="Oceania"/>
    <n v="2033.69193"/>
    <n v="164058"/>
    <n v="1.23E-2"/>
    <x v="0"/>
  </r>
  <r>
    <x v="0"/>
    <x v="7"/>
    <x v="0"/>
    <s v="Australia"/>
    <s v="Oceania"/>
    <n v="1971.606933"/>
    <n v="189042"/>
    <n v="1.04E-2"/>
    <x v="0"/>
  </r>
  <r>
    <x v="1"/>
    <x v="7"/>
    <x v="1"/>
    <s v="Panama"/>
    <s v="North America"/>
    <n v="38.27852"/>
    <n v="21513"/>
    <n v="1.6999999999999999E-3"/>
    <x v="0"/>
  </r>
  <r>
    <x v="1"/>
    <x v="5"/>
    <x v="0"/>
    <s v="United Arab Emirates"/>
    <s v="Asia"/>
    <n v="0.50250399999999995"/>
    <n v="17"/>
    <n v="2.9499999999999998E-2"/>
    <x v="0"/>
  </r>
  <r>
    <x v="0"/>
    <x v="2"/>
    <x v="1"/>
    <s v="Andorra"/>
    <s v="Europe"/>
    <n v="8.6774000000000004E-2"/>
    <n v="448"/>
    <n v="1E-4"/>
    <x v="0"/>
  </r>
  <r>
    <x v="1"/>
    <x v="7"/>
    <x v="1"/>
    <s v="Hong Kong"/>
    <s v="Asia"/>
    <n v="20.290804999999999"/>
    <n v="38014"/>
    <n v="5.0000000000000001E-4"/>
    <x v="0"/>
  </r>
  <r>
    <x v="1"/>
    <x v="2"/>
    <x v="0"/>
    <s v="Brazil"/>
    <s v="South America"/>
    <n v="0.79452500000000004"/>
    <n v="451"/>
    <n v="1.6999999999999999E-3"/>
    <x v="0"/>
  </r>
  <r>
    <x v="0"/>
    <x v="0"/>
    <x v="0"/>
    <s v="Brazil"/>
    <s v="South America"/>
    <n v="1.2182550000000001"/>
    <n v="122"/>
    <n v="9.9000000000000008E-3"/>
    <x v="0"/>
  </r>
  <r>
    <x v="0"/>
    <x v="5"/>
    <x v="0"/>
    <s v="Germany"/>
    <s v="Europe"/>
    <n v="3766.054357"/>
    <n v="477087"/>
    <n v="7.7999999999999996E-3"/>
    <x v="0"/>
  </r>
  <r>
    <x v="0"/>
    <x v="8"/>
    <x v="2"/>
    <s v="Finland"/>
    <s v="Europe"/>
    <n v="0.64262900000000001"/>
    <n v="1"/>
    <n v="0.64259999999999995"/>
    <x v="0"/>
  </r>
  <r>
    <x v="0"/>
    <x v="2"/>
    <x v="0"/>
    <s v="Russia"/>
    <s v="Europe"/>
    <n v="0.19378500000000001"/>
    <n v="14"/>
    <n v="1.38E-2"/>
    <x v="0"/>
  </r>
  <r>
    <x v="0"/>
    <x v="5"/>
    <x v="1"/>
    <s v="Ireland"/>
    <s v="Europe"/>
    <n v="26.928121999999998"/>
    <n v="30867"/>
    <n v="8.0000000000000004E-4"/>
    <x v="0"/>
  </r>
  <r>
    <x v="1"/>
    <x v="6"/>
    <x v="0"/>
    <s v="Greece"/>
    <s v="Europe"/>
    <n v="133.20515499999999"/>
    <n v="9920"/>
    <n v="1.34E-2"/>
    <x v="0"/>
  </r>
  <r>
    <x v="1"/>
    <x v="7"/>
    <x v="0"/>
    <s v="Greece"/>
    <s v="Europe"/>
    <n v="70.595833999999996"/>
    <n v="10482"/>
    <n v="6.7000000000000002E-3"/>
    <x v="0"/>
  </r>
  <r>
    <x v="1"/>
    <x v="5"/>
    <x v="0"/>
    <s v="Switzerland"/>
    <s v="Europe"/>
    <n v="1295.3613069999999"/>
    <n v="111835"/>
    <n v="1.15E-2"/>
    <x v="0"/>
  </r>
  <r>
    <x v="1"/>
    <x v="2"/>
    <x v="1"/>
    <s v="Poland"/>
    <s v="Europe"/>
    <n v="323.53413899999998"/>
    <n v="196463"/>
    <n v="1.6000000000000001E-3"/>
    <x v="0"/>
  </r>
  <r>
    <x v="0"/>
    <x v="10"/>
    <x v="0"/>
    <s v="Denmark"/>
    <s v="Europe"/>
    <n v="3403.2346750000002"/>
    <n v="275389"/>
    <n v="1.23E-2"/>
    <x v="0"/>
  </r>
  <r>
    <x v="0"/>
    <x v="8"/>
    <x v="1"/>
    <s v="Norway"/>
    <s v="Europe"/>
    <n v="182.98262299999999"/>
    <n v="51224"/>
    <n v="3.5000000000000001E-3"/>
    <x v="0"/>
  </r>
  <r>
    <x v="1"/>
    <x v="5"/>
    <x v="0"/>
    <s v="Paraguay"/>
    <s v="South America"/>
    <n v="2.3323999999999998"/>
    <n v="1666"/>
    <n v="1.4E-3"/>
    <x v="0"/>
  </r>
  <r>
    <x v="0"/>
    <x v="3"/>
    <x v="1"/>
    <s v="Argentina"/>
    <s v="South America"/>
    <n v="11.784869"/>
    <n v="6087"/>
    <n v="1.9E-3"/>
    <x v="0"/>
  </r>
  <r>
    <x v="1"/>
    <x v="4"/>
    <x v="0"/>
    <s v="Turkey"/>
    <s v="Europe"/>
    <n v="105.405743"/>
    <n v="25892"/>
    <n v="4.0000000000000001E-3"/>
    <x v="0"/>
  </r>
  <r>
    <x v="1"/>
    <x v="5"/>
    <x v="1"/>
    <s v="Turkey"/>
    <s v="Europe"/>
    <n v="113.294206"/>
    <n v="112501"/>
    <n v="1E-3"/>
    <x v="0"/>
  </r>
  <r>
    <x v="0"/>
    <x v="8"/>
    <x v="0"/>
    <s v="Austria"/>
    <s v="Europe"/>
    <n v="229.59368499999999"/>
    <n v="25424"/>
    <n v="8.9999999999999993E-3"/>
    <x v="0"/>
  </r>
  <r>
    <x v="0"/>
    <x v="0"/>
    <x v="0"/>
    <s v="Estonia"/>
    <s v="Europe"/>
    <n v="42.466783"/>
    <n v="6053"/>
    <n v="7.0000000000000001E-3"/>
    <x v="0"/>
  </r>
  <r>
    <x v="1"/>
    <x v="7"/>
    <x v="1"/>
    <s v="New Zealand"/>
    <s v="Oceania"/>
    <n v="65.760827000000006"/>
    <n v="97996"/>
    <n v="5.9999999999999995E-4"/>
    <x v="0"/>
  </r>
  <r>
    <x v="0"/>
    <x v="5"/>
    <x v="1"/>
    <s v="Finland"/>
    <s v="Europe"/>
    <n v="120.197349"/>
    <n v="70472"/>
    <n v="1.6999999999999999E-3"/>
    <x v="0"/>
  </r>
  <r>
    <x v="1"/>
    <x v="2"/>
    <x v="0"/>
    <s v="South Africa"/>
    <s v="Africa"/>
    <n v="6.9924E-2"/>
    <n v="4"/>
    <n v="1.7399999999999999E-2"/>
    <x v="0"/>
  </r>
  <r>
    <x v="1"/>
    <x v="4"/>
    <x v="0"/>
    <s v="Monaco"/>
    <s v="Europe"/>
    <n v="1.7998799999999999"/>
    <n v="106"/>
    <n v="1.6899999999999998E-2"/>
    <x v="0"/>
  </r>
  <r>
    <x v="1"/>
    <x v="7"/>
    <x v="0"/>
    <s v="United Arab Emirates"/>
    <s v="Asia"/>
    <n v="0.40514499999999998"/>
    <n v="13"/>
    <n v="3.1099999999999999E-2"/>
    <x v="0"/>
  </r>
  <r>
    <x v="0"/>
    <x v="9"/>
    <x v="0"/>
    <s v="United Arab Emirates"/>
    <s v="Asia"/>
    <n v="5.5289999999999999E-2"/>
    <n v="2"/>
    <n v="2.76E-2"/>
    <x v="0"/>
  </r>
  <r>
    <x v="0"/>
    <x v="10"/>
    <x v="1"/>
    <s v="Ireland"/>
    <s v="Europe"/>
    <n v="78.187760999999995"/>
    <n v="33838"/>
    <n v="2.3E-3"/>
    <x v="0"/>
  </r>
  <r>
    <x v="1"/>
    <x v="4"/>
    <x v="0"/>
    <s v="Lithuania"/>
    <s v="Europe"/>
    <n v="11.040267"/>
    <n v="4242"/>
    <n v="2.5999999999999999E-3"/>
    <x v="0"/>
  </r>
  <r>
    <x v="0"/>
    <x v="11"/>
    <x v="0"/>
    <s v="Chile"/>
    <s v="South America"/>
    <n v="1.1527000000000001E-2"/>
    <n v="1"/>
    <n v="1.15E-2"/>
    <x v="0"/>
  </r>
  <r>
    <x v="1"/>
    <x v="2"/>
    <x v="1"/>
    <s v="Luxembourg"/>
    <s v="Europe"/>
    <n v="0.41832200000000003"/>
    <n v="3596"/>
    <n v="1E-4"/>
    <x v="0"/>
  </r>
  <r>
    <x v="0"/>
    <x v="0"/>
    <x v="1"/>
    <s v="Luxembourg"/>
    <s v="Europe"/>
    <n v="10.765006"/>
    <n v="1554"/>
    <n v="6.8999999999999999E-3"/>
    <x v="0"/>
  </r>
  <r>
    <x v="0"/>
    <x v="9"/>
    <x v="1"/>
    <s v="Italy"/>
    <s v="Europe"/>
    <n v="222.682999"/>
    <n v="123280"/>
    <n v="1.8E-3"/>
    <x v="0"/>
  </r>
  <r>
    <x v="0"/>
    <x v="0"/>
    <x v="1"/>
    <s v="Norway"/>
    <s v="Europe"/>
    <n v="237.21486400000001"/>
    <n v="73687"/>
    <n v="3.2000000000000002E-3"/>
    <x v="0"/>
  </r>
  <r>
    <x v="1"/>
    <x v="2"/>
    <x v="1"/>
    <s v="Costa Rica"/>
    <s v="North America"/>
    <n v="34.889400000000002"/>
    <n v="24921"/>
    <n v="1.4E-3"/>
    <x v="0"/>
  </r>
  <r>
    <x v="1"/>
    <x v="5"/>
    <x v="0"/>
    <s v="Ecuador"/>
    <s v="South America"/>
    <n v="8.2692999999999994"/>
    <n v="6361"/>
    <n v="1.2999999999999999E-3"/>
    <x v="0"/>
  </r>
  <r>
    <x v="0"/>
    <x v="9"/>
    <x v="0"/>
    <s v="Israel"/>
    <s v="Europe"/>
    <n v="0.100413"/>
    <n v="3"/>
    <n v="3.3399999999999999E-2"/>
    <x v="0"/>
  </r>
  <r>
    <x v="1"/>
    <x v="2"/>
    <x v="0"/>
    <s v="Virgin Islands, U.S."/>
    <s v="North America"/>
    <n v="0.48959999999999998"/>
    <n v="20"/>
    <n v="2.4400000000000002E-2"/>
    <x v="0"/>
  </r>
  <r>
    <x v="1"/>
    <x v="7"/>
    <x v="1"/>
    <s v="Nicaragua"/>
    <s v="North America"/>
    <n v="9.2951599999999992"/>
    <n v="5626"/>
    <n v="1.6000000000000001E-3"/>
    <x v="0"/>
  </r>
  <r>
    <x v="0"/>
    <x v="0"/>
    <x v="0"/>
    <s v="Russia"/>
    <s v="Europe"/>
    <n v="0.12034"/>
    <n v="10"/>
    <n v="1.2E-2"/>
    <x v="0"/>
  </r>
  <r>
    <x v="0"/>
    <x v="3"/>
    <x v="1"/>
    <s v="Netherlands"/>
    <s v="Europe"/>
    <n v="236.41973300000001"/>
    <n v="112533"/>
    <n v="2.0999999999999999E-3"/>
    <x v="0"/>
  </r>
  <r>
    <x v="0"/>
    <x v="8"/>
    <x v="1"/>
    <s v="Belgium"/>
    <s v="Europe"/>
    <n v="106.13379"/>
    <n v="46146"/>
    <n v="2.2000000000000001E-3"/>
    <x v="0"/>
  </r>
  <r>
    <x v="0"/>
    <x v="3"/>
    <x v="0"/>
    <s v="Singapore"/>
    <s v="Asia"/>
    <n v="277.94439899999998"/>
    <n v="21381"/>
    <n v="1.29E-2"/>
    <x v="0"/>
  </r>
  <r>
    <x v="0"/>
    <x v="7"/>
    <x v="1"/>
    <s v="Lithuania"/>
    <s v="Europe"/>
    <n v="2.4420060000000001"/>
    <n v="3763"/>
    <n v="5.9999999999999995E-4"/>
    <x v="0"/>
  </r>
  <r>
    <x v="0"/>
    <x v="9"/>
    <x v="1"/>
    <s v="Lithuania"/>
    <s v="Europe"/>
    <n v="19.287500999999999"/>
    <n v="7508"/>
    <n v="2.5000000000000001E-3"/>
    <x v="0"/>
  </r>
  <r>
    <x v="1"/>
    <x v="4"/>
    <x v="0"/>
    <s v="Bolivia"/>
    <s v="South America"/>
    <n v="0.22120000000000001"/>
    <n v="158"/>
    <n v="1.4E-3"/>
    <x v="0"/>
  </r>
  <r>
    <x v="1"/>
    <x v="7"/>
    <x v="1"/>
    <s v="France"/>
    <s v="Europe"/>
    <n v="380.35961200000003"/>
    <n v="241033"/>
    <n v="1.5E-3"/>
    <x v="0"/>
  </r>
  <r>
    <x v="0"/>
    <x v="9"/>
    <x v="1"/>
    <s v="Sweden"/>
    <s v="Europe"/>
    <n v="380.716364"/>
    <n v="184977"/>
    <n v="2E-3"/>
    <x v="0"/>
  </r>
  <r>
    <x v="0"/>
    <x v="3"/>
    <x v="0"/>
    <s v="Austria"/>
    <s v="Europe"/>
    <n v="281.86604799999998"/>
    <n v="24063"/>
    <n v="1.17E-2"/>
    <x v="0"/>
  </r>
  <r>
    <x v="1"/>
    <x v="6"/>
    <x v="1"/>
    <s v="Costa Rica"/>
    <s v="North America"/>
    <n v="40.650399999999998"/>
    <n v="29036"/>
    <n v="1.4E-3"/>
    <x v="0"/>
  </r>
  <r>
    <x v="0"/>
    <x v="10"/>
    <x v="0"/>
    <s v="Czech Republic"/>
    <s v="Europe"/>
    <n v="0.35182999999999998"/>
    <n v="158"/>
    <n v="2.2000000000000001E-3"/>
    <x v="0"/>
  </r>
  <r>
    <x v="0"/>
    <x v="1"/>
    <x v="1"/>
    <s v="Mexico"/>
    <s v="North America"/>
    <n v="616.62089200000003"/>
    <n v="486864"/>
    <n v="1.1999999999999999E-3"/>
    <x v="0"/>
  </r>
  <r>
    <x v="0"/>
    <x v="10"/>
    <x v="0"/>
    <s v="Panama"/>
    <s v="North America"/>
    <n v="0.4844"/>
    <n v="346"/>
    <n v="1.4E-3"/>
    <x v="0"/>
  </r>
  <r>
    <x v="0"/>
    <x v="5"/>
    <x v="0"/>
    <s v="New Zealand"/>
    <s v="Oceania"/>
    <n v="363.20162800000003"/>
    <n v="40234"/>
    <n v="8.9999999999999993E-3"/>
    <x v="0"/>
  </r>
  <r>
    <x v="0"/>
    <x v="9"/>
    <x v="1"/>
    <s v="Malaysia"/>
    <s v="Asia"/>
    <n v="129.688874"/>
    <n v="34055"/>
    <n v="3.8E-3"/>
    <x v="0"/>
  </r>
  <r>
    <x v="1"/>
    <x v="6"/>
    <x v="1"/>
    <s v="Andorra"/>
    <s v="Europe"/>
    <n v="1.9086399999999999"/>
    <n v="461"/>
    <n v="4.1000000000000003E-3"/>
    <x v="0"/>
  </r>
  <r>
    <x v="0"/>
    <x v="1"/>
    <x v="1"/>
    <s v="Belgium"/>
    <s v="Europe"/>
    <n v="69.310567000000006"/>
    <n v="54503"/>
    <n v="1.1999999999999999E-3"/>
    <x v="0"/>
  </r>
  <r>
    <x v="1"/>
    <x v="7"/>
    <x v="1"/>
    <s v="Philippines"/>
    <s v="Asia"/>
    <n v="27.095576000000001"/>
    <n v="31703"/>
    <n v="8.0000000000000004E-4"/>
    <x v="0"/>
  </r>
  <r>
    <x v="0"/>
    <x v="1"/>
    <x v="0"/>
    <s v="Cayman Islands"/>
    <s v="North America"/>
    <n v="7.5333999999999998E-2"/>
    <n v="1"/>
    <n v="7.5300000000000006E-2"/>
    <x v="0"/>
  </r>
  <r>
    <x v="0"/>
    <x v="3"/>
    <x v="1"/>
    <s v="Greece"/>
    <s v="Europe"/>
    <n v="6.5787630000000004"/>
    <n v="2441"/>
    <n v="2.5999999999999999E-3"/>
    <x v="0"/>
  </r>
  <r>
    <x v="0"/>
    <x v="7"/>
    <x v="1"/>
    <s v="Switzerland"/>
    <s v="Europe"/>
    <n v="47.639394000000003"/>
    <n v="18822"/>
    <n v="2.5000000000000001E-3"/>
    <x v="0"/>
  </r>
  <r>
    <x v="1"/>
    <x v="4"/>
    <x v="1"/>
    <s v="Poland"/>
    <s v="Europe"/>
    <n v="89.751051000000004"/>
    <n v="207597"/>
    <n v="4.0000000000000002E-4"/>
    <x v="0"/>
  </r>
  <r>
    <x v="1"/>
    <x v="6"/>
    <x v="1"/>
    <s v="France"/>
    <s v="Europe"/>
    <n v="158.32983400000001"/>
    <n v="189579"/>
    <n v="8.0000000000000004E-4"/>
    <x v="0"/>
  </r>
  <r>
    <x v="1"/>
    <x v="5"/>
    <x v="1"/>
    <s v="USA"/>
    <s v="North America"/>
    <n v="59208.317426000001"/>
    <n v="49689108"/>
    <n v="1.1000000000000001E-3"/>
    <x v="0"/>
  </r>
  <r>
    <x v="1"/>
    <x v="4"/>
    <x v="0"/>
    <s v="Israel"/>
    <s v="Europe"/>
    <n v="2.0992E-2"/>
    <n v="1"/>
    <n v="2.0899999999999998E-2"/>
    <x v="0"/>
  </r>
  <r>
    <x v="0"/>
    <x v="10"/>
    <x v="0"/>
    <s v="Hungary"/>
    <s v="Europe"/>
    <n v="0.34146199999999999"/>
    <n v="184"/>
    <n v="1.8E-3"/>
    <x v="0"/>
  </r>
  <r>
    <x v="0"/>
    <x v="9"/>
    <x v="1"/>
    <s v="Australia"/>
    <s v="Oceania"/>
    <n v="1054.0186859999999"/>
    <n v="266799"/>
    <n v="3.8999999999999998E-3"/>
    <x v="0"/>
  </r>
  <r>
    <x v="1"/>
    <x v="6"/>
    <x v="1"/>
    <s v="Australia"/>
    <s v="Oceania"/>
    <n v="581.75774000000001"/>
    <n v="336574"/>
    <n v="1.6999999999999999E-3"/>
    <x v="0"/>
  </r>
  <r>
    <x v="1"/>
    <x v="5"/>
    <x v="1"/>
    <s v="Hong Kong"/>
    <s v="Asia"/>
    <n v="9.5415080000000003"/>
    <n v="45371"/>
    <n v="2.0000000000000001E-4"/>
    <x v="0"/>
  </r>
  <r>
    <x v="0"/>
    <x v="3"/>
    <x v="0"/>
    <s v="Malaysia"/>
    <s v="Asia"/>
    <n v="73.675139000000001"/>
    <n v="9030"/>
    <n v="8.0999999999999996E-3"/>
    <x v="0"/>
  </r>
  <r>
    <x v="0"/>
    <x v="10"/>
    <x v="1"/>
    <s v="Guatemala"/>
    <s v="North America"/>
    <n v="5.6756000000000002"/>
    <n v="4054"/>
    <n v="1.4E-3"/>
    <x v="0"/>
  </r>
  <r>
    <x v="0"/>
    <x v="10"/>
    <x v="0"/>
    <s v="Greece"/>
    <s v="Europe"/>
    <n v="74.868312000000003"/>
    <n v="7631"/>
    <n v="9.7999999999999997E-3"/>
    <x v="0"/>
  </r>
  <r>
    <x v="0"/>
    <x v="9"/>
    <x v="0"/>
    <s v="Norway"/>
    <s v="Europe"/>
    <n v="13002.065726000001"/>
    <n v="1054332"/>
    <n v="1.23E-2"/>
    <x v="0"/>
  </r>
  <r>
    <x v="0"/>
    <x v="0"/>
    <x v="2"/>
    <s v="Sweden"/>
    <s v="Europe"/>
    <n v="3.515339"/>
    <n v="3"/>
    <n v="1.1717"/>
    <x v="0"/>
  </r>
  <r>
    <x v="0"/>
    <x v="1"/>
    <x v="0"/>
    <s v="United Kingdom"/>
    <s v="Europe"/>
    <n v="12312.508217000001"/>
    <n v="1147941"/>
    <n v="1.0699999999999999E-2"/>
    <x v="0"/>
  </r>
  <r>
    <x v="0"/>
    <x v="2"/>
    <x v="0"/>
    <s v="Hungary"/>
    <s v="Europe"/>
    <n v="9.4806000000000001E-2"/>
    <n v="8"/>
    <n v="1.18E-2"/>
    <x v="0"/>
  </r>
  <r>
    <x v="0"/>
    <x v="11"/>
    <x v="0"/>
    <s v="Estonia"/>
    <s v="Europe"/>
    <n v="13.732767000000001"/>
    <n v="2857"/>
    <n v="4.7999999999999996E-3"/>
    <x v="0"/>
  </r>
  <r>
    <x v="0"/>
    <x v="10"/>
    <x v="1"/>
    <s v="Estonia"/>
    <s v="Europe"/>
    <n v="3.9417949999999999"/>
    <n v="14752"/>
    <n v="2.0000000000000001E-4"/>
    <x v="0"/>
  </r>
  <r>
    <x v="0"/>
    <x v="3"/>
    <x v="0"/>
    <s v="Argentina"/>
    <s v="South America"/>
    <n v="1.1519520000000001"/>
    <n v="595"/>
    <n v="1.9E-3"/>
    <x v="0"/>
  </r>
  <r>
    <x v="0"/>
    <x v="6"/>
    <x v="0"/>
    <s v="Virgin Islands, British"/>
    <s v="North America"/>
    <n v="6.6549999999999998E-2"/>
    <n v="19"/>
    <n v="3.5000000000000001E-3"/>
    <x v="0"/>
  </r>
  <r>
    <x v="0"/>
    <x v="2"/>
    <x v="0"/>
    <s v="Virgin Islands, British"/>
    <s v="North America"/>
    <n v="9.1793E-2"/>
    <n v="3"/>
    <n v="3.0499999999999999E-2"/>
    <x v="0"/>
  </r>
  <r>
    <x v="0"/>
    <x v="6"/>
    <x v="0"/>
    <s v="New Zealand"/>
    <s v="Oceania"/>
    <n v="355.06169499999999"/>
    <n v="28268"/>
    <n v="1.2500000000000001E-2"/>
    <x v="0"/>
  </r>
  <r>
    <x v="0"/>
    <x v="10"/>
    <x v="0"/>
    <s v="Monaco"/>
    <s v="Europe"/>
    <n v="1.778599"/>
    <n v="100"/>
    <n v="1.77E-2"/>
    <x v="0"/>
  </r>
  <r>
    <x v="1"/>
    <x v="2"/>
    <x v="1"/>
    <s v="Peru"/>
    <s v="South America"/>
    <n v="93.961399999999998"/>
    <n v="72278"/>
    <n v="1.2999999999999999E-3"/>
    <x v="0"/>
  </r>
  <r>
    <x v="1"/>
    <x v="6"/>
    <x v="1"/>
    <s v="Peru"/>
    <s v="South America"/>
    <n v="105.0998"/>
    <n v="80846"/>
    <n v="1.2999999999999999E-3"/>
    <x v="0"/>
  </r>
  <r>
    <x v="0"/>
    <x v="4"/>
    <x v="1"/>
    <s v="Luxembourg"/>
    <s v="Europe"/>
    <n v="0.22783800000000001"/>
    <n v="1346"/>
    <n v="1E-4"/>
    <x v="0"/>
  </r>
  <r>
    <x v="0"/>
    <x v="2"/>
    <x v="0"/>
    <s v="Luxembourg"/>
    <s v="Europe"/>
    <n v="9.648396"/>
    <n v="878"/>
    <n v="1.09E-2"/>
    <x v="0"/>
  </r>
  <r>
    <x v="0"/>
    <x v="8"/>
    <x v="0"/>
    <s v="Spain"/>
    <s v="Europe"/>
    <n v="1942.9310909999999"/>
    <n v="333010"/>
    <n v="5.7999999999999996E-3"/>
    <x v="0"/>
  </r>
  <r>
    <x v="0"/>
    <x v="5"/>
    <x v="1"/>
    <s v="Singapore"/>
    <s v="Asia"/>
    <n v="63.903799999999997"/>
    <n v="30201"/>
    <n v="2.0999999999999999E-3"/>
    <x v="0"/>
  </r>
  <r>
    <x v="0"/>
    <x v="8"/>
    <x v="0"/>
    <s v="Portugal"/>
    <s v="Europe"/>
    <n v="14.519651"/>
    <n v="7286"/>
    <n v="1.9E-3"/>
    <x v="0"/>
  </r>
  <r>
    <x v="1"/>
    <x v="7"/>
    <x v="0"/>
    <s v="Romania"/>
    <s v="Europe"/>
    <n v="2.2527999999999999E-2"/>
    <n v="4"/>
    <n v="5.5999999999999999E-3"/>
    <x v="0"/>
  </r>
  <r>
    <x v="0"/>
    <x v="8"/>
    <x v="1"/>
    <s v="Denmark"/>
    <s v="Europe"/>
    <n v="51.411682999999996"/>
    <n v="58793"/>
    <n v="8.0000000000000004E-4"/>
    <x v="0"/>
  </r>
  <r>
    <x v="0"/>
    <x v="1"/>
    <x v="1"/>
    <s v="Denmark"/>
    <s v="Europe"/>
    <n v="71.135210999999998"/>
    <n v="69785"/>
    <n v="1E-3"/>
    <x v="0"/>
  </r>
  <r>
    <x v="0"/>
    <x v="4"/>
    <x v="2"/>
    <s v="Denmark"/>
    <s v="Europe"/>
    <n v="0.65410000000000001"/>
    <n v="1"/>
    <n v="0.65410000000000001"/>
    <x v="0"/>
  </r>
  <r>
    <x v="1"/>
    <x v="4"/>
    <x v="1"/>
    <s v="Norway"/>
    <s v="Europe"/>
    <n v="341.73512499999998"/>
    <n v="168138"/>
    <n v="2E-3"/>
    <x v="0"/>
  </r>
  <r>
    <x v="1"/>
    <x v="2"/>
    <x v="1"/>
    <s v="USA"/>
    <s v="North America"/>
    <n v="32693.078665000001"/>
    <n v="35949175"/>
    <n v="8.9999999999999998E-4"/>
    <x v="0"/>
  </r>
  <r>
    <x v="0"/>
    <x v="8"/>
    <x v="0"/>
    <s v="Czech Republic"/>
    <s v="Europe"/>
    <n v="1.8662999999999999E-2"/>
    <n v="3"/>
    <n v="6.1999999999999998E-3"/>
    <x v="0"/>
  </r>
  <r>
    <x v="0"/>
    <x v="8"/>
    <x v="0"/>
    <s v="South Korea"/>
    <s v="Asia"/>
    <n v="2.3983999999999998E-2"/>
    <n v="2"/>
    <n v="1.1900000000000001E-2"/>
    <x v="0"/>
  </r>
  <r>
    <x v="0"/>
    <x v="9"/>
    <x v="0"/>
    <s v="Estonia"/>
    <s v="Europe"/>
    <n v="48.016748"/>
    <n v="6955"/>
    <n v="6.8999999999999999E-3"/>
    <x v="0"/>
  </r>
  <r>
    <x v="0"/>
    <x v="11"/>
    <x v="1"/>
    <s v="New Zealand"/>
    <s v="Oceania"/>
    <n v="33.876882000000002"/>
    <n v="54549"/>
    <n v="5.9999999999999995E-4"/>
    <x v="0"/>
  </r>
  <r>
    <x v="0"/>
    <x v="4"/>
    <x v="0"/>
    <s v="Croatia"/>
    <s v="Europe"/>
    <n v="9.9410000000000002E-3"/>
    <n v="1"/>
    <n v="9.9000000000000008E-3"/>
    <x v="0"/>
  </r>
  <r>
    <x v="1"/>
    <x v="7"/>
    <x v="0"/>
    <s v="Finland"/>
    <s v="Europe"/>
    <n v="6660.5997029999999"/>
    <n v="474046"/>
    <n v="1.4E-2"/>
    <x v="0"/>
  </r>
  <r>
    <x v="0"/>
    <x v="1"/>
    <x v="1"/>
    <s v="Malaysia"/>
    <s v="Asia"/>
    <n v="24.087574"/>
    <n v="22832"/>
    <n v="1E-3"/>
    <x v="0"/>
  </r>
  <r>
    <x v="1"/>
    <x v="7"/>
    <x v="0"/>
    <s v="South Africa"/>
    <s v="Africa"/>
    <n v="0.458368"/>
    <n v="16"/>
    <n v="2.86E-2"/>
    <x v="0"/>
  </r>
  <r>
    <x v="0"/>
    <x v="11"/>
    <x v="0"/>
    <s v="United Arab Emirates"/>
    <s v="Asia"/>
    <n v="0.148149"/>
    <n v="31"/>
    <n v="4.7000000000000002E-3"/>
    <x v="0"/>
  </r>
  <r>
    <x v="1"/>
    <x v="5"/>
    <x v="0"/>
    <s v="Uruguay"/>
    <s v="South America"/>
    <n v="3.5880000000000001"/>
    <n v="2760"/>
    <n v="1.2999999999999999E-3"/>
    <x v="0"/>
  </r>
  <r>
    <x v="0"/>
    <x v="3"/>
    <x v="0"/>
    <s v="Romania"/>
    <s v="Europe"/>
    <n v="3.1241999999999999E-2"/>
    <n v="2"/>
    <n v="1.5599999999999999E-2"/>
    <x v="0"/>
  </r>
  <r>
    <x v="0"/>
    <x v="0"/>
    <x v="1"/>
    <s v="Lithuania"/>
    <s v="Europe"/>
    <n v="25.026458000000002"/>
    <n v="9748"/>
    <n v="2.5000000000000001E-3"/>
    <x v="0"/>
  </r>
  <r>
    <x v="0"/>
    <x v="0"/>
    <x v="1"/>
    <s v="Portugal"/>
    <s v="Europe"/>
    <n v="154.57159300000001"/>
    <n v="57469"/>
    <n v="2.5999999999999999E-3"/>
    <x v="0"/>
  </r>
  <r>
    <x v="0"/>
    <x v="4"/>
    <x v="0"/>
    <s v="Switzerland"/>
    <s v="Europe"/>
    <n v="495.11133599999999"/>
    <n v="42286"/>
    <n v="1.17E-2"/>
    <x v="0"/>
  </r>
  <r>
    <x v="0"/>
    <x v="11"/>
    <x v="0"/>
    <s v="Switzerland"/>
    <s v="Europe"/>
    <n v="531.31604700000003"/>
    <n v="51021"/>
    <n v="1.04E-2"/>
    <x v="0"/>
  </r>
  <r>
    <x v="0"/>
    <x v="5"/>
    <x v="0"/>
    <s v="Norway"/>
    <s v="Europe"/>
    <n v="7841.2454120000002"/>
    <n v="777903"/>
    <n v="0.01"/>
    <x v="0"/>
  </r>
  <r>
    <x v="1"/>
    <x v="4"/>
    <x v="0"/>
    <s v="Iceland"/>
    <s v="Europe"/>
    <n v="209.483463"/>
    <n v="14911"/>
    <n v="1.4E-2"/>
    <x v="0"/>
  </r>
  <r>
    <x v="0"/>
    <x v="10"/>
    <x v="0"/>
    <s v="Estonia"/>
    <s v="Europe"/>
    <n v="54.335757999999998"/>
    <n v="8076"/>
    <n v="6.7000000000000002E-3"/>
    <x v="0"/>
  </r>
  <r>
    <x v="0"/>
    <x v="1"/>
    <x v="0"/>
    <s v="Israel"/>
    <s v="Europe"/>
    <n v="0.24024400000000001"/>
    <n v="4"/>
    <n v="0.06"/>
    <x v="0"/>
  </r>
  <r>
    <x v="1"/>
    <x v="2"/>
    <x v="1"/>
    <s v="Bulgaria"/>
    <s v="Europe"/>
    <n v="19.72288"/>
    <n v="12185"/>
    <n v="1.6000000000000001E-3"/>
    <x v="0"/>
  </r>
  <r>
    <x v="1"/>
    <x v="7"/>
    <x v="0"/>
    <s v="Slovakia"/>
    <s v="Europe"/>
    <n v="58.319533999999997"/>
    <n v="7395"/>
    <n v="7.7999999999999996E-3"/>
    <x v="0"/>
  </r>
  <r>
    <x v="0"/>
    <x v="5"/>
    <x v="1"/>
    <s v="Australia"/>
    <s v="Oceania"/>
    <n v="499.46424200000001"/>
    <n v="210840"/>
    <n v="2.3E-3"/>
    <x v="0"/>
  </r>
  <r>
    <x v="1"/>
    <x v="2"/>
    <x v="1"/>
    <s v="Nicaragua"/>
    <s v="North America"/>
    <n v="4.2237"/>
    <n v="3249"/>
    <n v="1.2999999999999999E-3"/>
    <x v="0"/>
  </r>
  <r>
    <x v="0"/>
    <x v="3"/>
    <x v="1"/>
    <s v="New Zealand"/>
    <s v="Oceania"/>
    <n v="69.977371000000005"/>
    <n v="64312"/>
    <n v="1E-3"/>
    <x v="0"/>
  </r>
  <r>
    <x v="1"/>
    <x v="2"/>
    <x v="0"/>
    <s v="Liechtenstein"/>
    <s v="Europe"/>
    <n v="2.0636950000000001"/>
    <n v="101"/>
    <n v="2.0400000000000001E-2"/>
    <x v="0"/>
  </r>
  <r>
    <x v="1"/>
    <x v="6"/>
    <x v="0"/>
    <s v="Liechtenstein"/>
    <s v="Europe"/>
    <n v="1.0688530000000001"/>
    <n v="53"/>
    <n v="2.01E-2"/>
    <x v="0"/>
  </r>
  <r>
    <x v="0"/>
    <x v="2"/>
    <x v="1"/>
    <s v="Monaco"/>
    <s v="Europe"/>
    <n v="2.6499999999999999E-4"/>
    <n v="39"/>
    <n v="0"/>
    <x v="0"/>
  </r>
  <r>
    <x v="0"/>
    <x v="4"/>
    <x v="0"/>
    <s v="Malaysia"/>
    <s v="Asia"/>
    <n v="0.16092000000000001"/>
    <n v="22"/>
    <n v="7.3000000000000001E-3"/>
    <x v="0"/>
  </r>
  <r>
    <x v="0"/>
    <x v="10"/>
    <x v="1"/>
    <s v="Andorra"/>
    <s v="Europe"/>
    <n v="1.129907"/>
    <n v="274"/>
    <n v="4.1000000000000003E-3"/>
    <x v="0"/>
  </r>
  <r>
    <x v="1"/>
    <x v="2"/>
    <x v="0"/>
    <s v="Chile"/>
    <s v="South America"/>
    <n v="13.85271"/>
    <n v="8101"/>
    <n v="1.6999999999999999E-3"/>
    <x v="0"/>
  </r>
  <r>
    <x v="1"/>
    <x v="6"/>
    <x v="0"/>
    <s v="Chile"/>
    <s v="South America"/>
    <n v="24.119236000000001"/>
    <n v="14183"/>
    <n v="1.6999999999999999E-3"/>
    <x v="0"/>
  </r>
  <r>
    <x v="0"/>
    <x v="7"/>
    <x v="1"/>
    <s v="Portugal"/>
    <s v="Europe"/>
    <n v="82.845528000000002"/>
    <n v="42555"/>
    <n v="1.9E-3"/>
    <x v="0"/>
  </r>
  <r>
    <x v="0"/>
    <x v="2"/>
    <x v="0"/>
    <s v="Romania"/>
    <s v="Europe"/>
    <n v="1.9193999999999999E-2"/>
    <n v="2"/>
    <n v="9.4999999999999998E-3"/>
    <x v="0"/>
  </r>
  <r>
    <x v="0"/>
    <x v="1"/>
    <x v="0"/>
    <s v="Denmark"/>
    <s v="Europe"/>
    <n v="2740.678093"/>
    <n v="234860"/>
    <n v="1.1599999999999999E-2"/>
    <x v="0"/>
  </r>
  <r>
    <x v="0"/>
    <x v="1"/>
    <x v="1"/>
    <s v="France"/>
    <s v="Europe"/>
    <n v="45.717410999999998"/>
    <n v="77225"/>
    <n v="5.0000000000000001E-4"/>
    <x v="0"/>
  </r>
  <r>
    <x v="0"/>
    <x v="0"/>
    <x v="1"/>
    <s v="Sweden"/>
    <s v="Europe"/>
    <n v="531.06573900000001"/>
    <n v="186283"/>
    <n v="2.8E-3"/>
    <x v="0"/>
  </r>
  <r>
    <x v="1"/>
    <x v="2"/>
    <x v="1"/>
    <s v="Sweden"/>
    <s v="Europe"/>
    <n v="183.26458700000001"/>
    <n v="425227"/>
    <n v="4.0000000000000002E-4"/>
    <x v="0"/>
  </r>
  <r>
    <x v="1"/>
    <x v="6"/>
    <x v="1"/>
    <s v="Czech Republic"/>
    <s v="Europe"/>
    <n v="53.350662999999997"/>
    <n v="23862"/>
    <n v="2.2000000000000001E-3"/>
    <x v="0"/>
  </r>
  <r>
    <x v="0"/>
    <x v="7"/>
    <x v="0"/>
    <s v="Colombia"/>
    <s v="South America"/>
    <n v="2.0192000000000002E-2"/>
    <n v="4"/>
    <n v="5.0000000000000001E-3"/>
    <x v="0"/>
  </r>
  <r>
    <x v="0"/>
    <x v="0"/>
    <x v="0"/>
    <s v="Gibraltar"/>
    <s v="Europe"/>
    <n v="4.0749999999999996E-3"/>
    <n v="1"/>
    <n v="4.0000000000000001E-3"/>
    <x v="0"/>
  </r>
  <r>
    <x v="1"/>
    <x v="2"/>
    <x v="0"/>
    <s v="Gibraltar"/>
    <s v="Europe"/>
    <n v="1.4647E-2"/>
    <n v="1"/>
    <n v="1.46E-2"/>
    <x v="0"/>
  </r>
  <r>
    <x v="0"/>
    <x v="0"/>
    <x v="1"/>
    <s v="Iceland"/>
    <s v="Europe"/>
    <n v="1.2227129999999999"/>
    <n v="8912"/>
    <n v="1E-4"/>
    <x v="0"/>
  </r>
  <r>
    <x v="0"/>
    <x v="11"/>
    <x v="1"/>
    <s v="Austria"/>
    <s v="Europe"/>
    <n v="52.732033000000001"/>
    <n v="25173"/>
    <n v="2E-3"/>
    <x v="0"/>
  </r>
  <r>
    <x v="0"/>
    <x v="2"/>
    <x v="0"/>
    <s v="Estonia"/>
    <s v="Europe"/>
    <n v="1.2234E-2"/>
    <n v="3"/>
    <n v="4.0000000000000001E-3"/>
    <x v="0"/>
  </r>
  <r>
    <x v="0"/>
    <x v="1"/>
    <x v="2"/>
    <s v="Finland"/>
    <s v="Europe"/>
    <n v="13.840236000000001"/>
    <n v="21"/>
    <n v="0.65900000000000003"/>
    <x v="0"/>
  </r>
  <r>
    <x v="0"/>
    <x v="7"/>
    <x v="1"/>
    <s v="Malaysia"/>
    <s v="Asia"/>
    <n v="7.1032489999999999"/>
    <n v="8912"/>
    <n v="6.9999999999999999E-4"/>
    <x v="0"/>
  </r>
  <r>
    <x v="1"/>
    <x v="6"/>
    <x v="0"/>
    <s v="Mexico"/>
    <s v="North America"/>
    <n v="422.58796799999999"/>
    <n v="218877"/>
    <n v="1.9E-3"/>
    <x v="0"/>
  </r>
  <r>
    <x v="0"/>
    <x v="10"/>
    <x v="0"/>
    <s v="United Arab Emirates"/>
    <s v="Asia"/>
    <n v="6.7557000000000006E-2"/>
    <n v="4"/>
    <n v="1.6799999999999999E-2"/>
    <x v="0"/>
  </r>
  <r>
    <x v="0"/>
    <x v="4"/>
    <x v="1"/>
    <s v="Poland"/>
    <s v="Europe"/>
    <n v="24.202538000000001"/>
    <n v="66121"/>
    <n v="2.9999999999999997E-4"/>
    <x v="0"/>
  </r>
  <r>
    <x v="0"/>
    <x v="7"/>
    <x v="0"/>
    <s v="Denmark"/>
    <s v="Europe"/>
    <n v="3296.391149"/>
    <n v="318957"/>
    <n v="1.03E-2"/>
    <x v="0"/>
  </r>
  <r>
    <x v="0"/>
    <x v="10"/>
    <x v="1"/>
    <s v="Italy"/>
    <s v="Europe"/>
    <n v="497.25128699999999"/>
    <n v="160541"/>
    <n v="3.0000000000000001E-3"/>
    <x v="0"/>
  </r>
  <r>
    <x v="1"/>
    <x v="4"/>
    <x v="0"/>
    <s v="Italy"/>
    <s v="Europe"/>
    <n v="298.73759699999999"/>
    <n v="72288"/>
    <n v="4.1000000000000003E-3"/>
    <x v="0"/>
  </r>
  <r>
    <x v="1"/>
    <x v="6"/>
    <x v="0"/>
    <s v="India"/>
    <s v="Asia"/>
    <n v="8.1399999999999997E-3"/>
    <n v="2"/>
    <n v="4.0000000000000001E-3"/>
    <x v="0"/>
  </r>
  <r>
    <x v="1"/>
    <x v="6"/>
    <x v="1"/>
    <s v="Hungary"/>
    <s v="Europe"/>
    <n v="12.200511000000001"/>
    <n v="20923"/>
    <n v="5.0000000000000001E-4"/>
    <x v="0"/>
  </r>
  <r>
    <x v="1"/>
    <x v="4"/>
    <x v="1"/>
    <s v="Estonia"/>
    <s v="Europe"/>
    <n v="60.430807999999999"/>
    <n v="22977"/>
    <n v="2.5999999999999999E-3"/>
    <x v="0"/>
  </r>
  <r>
    <x v="0"/>
    <x v="6"/>
    <x v="0"/>
    <s v="Netherlands Antilles"/>
    <s v="North America"/>
    <n v="0.14210600000000001"/>
    <n v="41"/>
    <n v="3.3999999999999998E-3"/>
    <x v="0"/>
  </r>
  <r>
    <x v="0"/>
    <x v="11"/>
    <x v="0"/>
    <s v="Liechtenstein"/>
    <s v="Europe"/>
    <n v="1.6639870000000001"/>
    <n v="142"/>
    <n v="1.17E-2"/>
    <x v="0"/>
  </r>
  <r>
    <x v="0"/>
    <x v="10"/>
    <x v="1"/>
    <s v="Peru"/>
    <s v="South America"/>
    <n v="43.157400000000003"/>
    <n v="33198"/>
    <n v="1.2999999999999999E-3"/>
    <x v="0"/>
  </r>
  <r>
    <x v="0"/>
    <x v="6"/>
    <x v="0"/>
    <s v="Venezuela, Bolivarian Republic of"/>
    <s v="South America"/>
    <n v="4.1539999999999997E-3"/>
    <n v="1"/>
    <n v="4.1000000000000003E-3"/>
    <x v="0"/>
  </r>
  <r>
    <x v="0"/>
    <x v="6"/>
    <x v="0"/>
    <s v="Cyprus"/>
    <s v="Europe"/>
    <n v="1.7417999999999999E-2"/>
    <n v="2"/>
    <n v="8.6999999999999994E-3"/>
    <x v="0"/>
  </r>
  <r>
    <x v="1"/>
    <x v="2"/>
    <x v="1"/>
    <s v="Norway"/>
    <s v="Europe"/>
    <n v="128.14481699999999"/>
    <n v="140244"/>
    <n v="8.9999999999999998E-4"/>
    <x v="0"/>
  </r>
  <r>
    <x v="0"/>
    <x v="7"/>
    <x v="1"/>
    <s v="USA"/>
    <s v="North America"/>
    <n v="37626.738955000001"/>
    <n v="27230263"/>
    <n v="1.2999999999999999E-3"/>
    <x v="0"/>
  </r>
  <r>
    <x v="0"/>
    <x v="4"/>
    <x v="0"/>
    <s v="India"/>
    <s v="Asia"/>
    <n v="2.4698000000000001E-2"/>
    <n v="2"/>
    <n v="1.23E-2"/>
    <x v="0"/>
  </r>
  <r>
    <x v="0"/>
    <x v="1"/>
    <x v="0"/>
    <s v="Austria"/>
    <s v="Europe"/>
    <n v="226.51261299999999"/>
    <n v="23861"/>
    <n v="9.4000000000000004E-3"/>
    <x v="0"/>
  </r>
  <r>
    <x v="1"/>
    <x v="5"/>
    <x v="0"/>
    <s v="Czech Republic"/>
    <s v="Europe"/>
    <n v="25.259053000000002"/>
    <n v="11438"/>
    <n v="2.2000000000000001E-3"/>
    <x v="0"/>
  </r>
  <r>
    <x v="1"/>
    <x v="4"/>
    <x v="0"/>
    <s v="Mexico"/>
    <s v="North America"/>
    <n v="487.93708400000003"/>
    <n v="247485"/>
    <n v="1.9E-3"/>
    <x v="0"/>
  </r>
  <r>
    <x v="0"/>
    <x v="0"/>
    <x v="1"/>
    <s v="Netherlands"/>
    <s v="Europe"/>
    <n v="261.60705000000002"/>
    <n v="128783"/>
    <n v="2E-3"/>
    <x v="0"/>
  </r>
  <r>
    <x v="1"/>
    <x v="2"/>
    <x v="1"/>
    <s v="Netherlands"/>
    <s v="Europe"/>
    <n v="168.256506"/>
    <n v="273858"/>
    <n v="5.9999999999999995E-4"/>
    <x v="0"/>
  </r>
  <r>
    <x v="0"/>
    <x v="3"/>
    <x v="1"/>
    <s v="Australia"/>
    <s v="Oceania"/>
    <n v="655.433806"/>
    <n v="229564"/>
    <n v="2.8E-3"/>
    <x v="0"/>
  </r>
  <r>
    <x v="0"/>
    <x v="10"/>
    <x v="0"/>
    <s v="Nicaragua"/>
    <s v="North America"/>
    <n v="4.6800000000000001E-2"/>
    <n v="36"/>
    <n v="1.2999999999999999E-3"/>
    <x v="0"/>
  </r>
  <r>
    <x v="0"/>
    <x v="8"/>
    <x v="0"/>
    <s v="China"/>
    <s v="Asia"/>
    <n v="6.9336999999999996E-2"/>
    <n v="21"/>
    <n v="3.3E-3"/>
    <x v="0"/>
  </r>
  <r>
    <x v="1"/>
    <x v="2"/>
    <x v="0"/>
    <s v="Russia"/>
    <s v="Europe"/>
    <n v="0.25457299999999999"/>
    <n v="18"/>
    <n v="1.41E-2"/>
    <x v="0"/>
  </r>
  <r>
    <x v="0"/>
    <x v="10"/>
    <x v="1"/>
    <s v="Finland"/>
    <s v="Europe"/>
    <n v="101.932227"/>
    <n v="134429"/>
    <n v="6.9999999999999999E-4"/>
    <x v="0"/>
  </r>
  <r>
    <x v="1"/>
    <x v="5"/>
    <x v="1"/>
    <s v="Ireland"/>
    <s v="Europe"/>
    <n v="63.745496000000003"/>
    <n v="59853"/>
    <n v="1E-3"/>
    <x v="0"/>
  </r>
  <r>
    <x v="0"/>
    <x v="4"/>
    <x v="0"/>
    <s v="Singapore"/>
    <s v="Asia"/>
    <n v="1.0922529999999999"/>
    <n v="76"/>
    <n v="1.43E-2"/>
    <x v="0"/>
  </r>
  <r>
    <x v="0"/>
    <x v="3"/>
    <x v="0"/>
    <s v="Taiwan, Province Of China"/>
    <s v="Asia"/>
    <n v="1.4465269999999999"/>
    <n v="850"/>
    <n v="1.6999999999999999E-3"/>
    <x v="0"/>
  </r>
  <r>
    <x v="0"/>
    <x v="11"/>
    <x v="1"/>
    <s v="Norway"/>
    <s v="Europe"/>
    <n v="240.38955000000001"/>
    <n v="61701"/>
    <n v="3.8E-3"/>
    <x v="0"/>
  </r>
  <r>
    <x v="1"/>
    <x v="6"/>
    <x v="1"/>
    <s v="United Kingdom"/>
    <s v="Europe"/>
    <n v="1323.8616549999999"/>
    <n v="1093636"/>
    <n v="1.1999999999999999E-3"/>
    <x v="0"/>
  </r>
  <r>
    <x v="1"/>
    <x v="7"/>
    <x v="1"/>
    <s v="Paraguay"/>
    <s v="South America"/>
    <n v="10.743376"/>
    <n v="6038"/>
    <n v="1.6999999999999999E-3"/>
    <x v="0"/>
  </r>
  <r>
    <x v="1"/>
    <x v="5"/>
    <x v="0"/>
    <s v="Colombia"/>
    <s v="South America"/>
    <n v="83.050928999999996"/>
    <n v="39479"/>
    <n v="2.0999999999999999E-3"/>
    <x v="0"/>
  </r>
  <r>
    <x v="0"/>
    <x v="9"/>
    <x v="0"/>
    <s v="Australia"/>
    <s v="Oceania"/>
    <n v="3875.0532459999999"/>
    <n v="352764"/>
    <n v="1.09E-2"/>
    <x v="0"/>
  </r>
  <r>
    <x v="1"/>
    <x v="2"/>
    <x v="1"/>
    <s v="Austria"/>
    <s v="Europe"/>
    <n v="19.060452000000002"/>
    <n v="47794"/>
    <n v="2.9999999999999997E-4"/>
    <x v="0"/>
  </r>
  <r>
    <x v="0"/>
    <x v="8"/>
    <x v="0"/>
    <s v="Israel"/>
    <s v="Europe"/>
    <n v="0.16775000000000001"/>
    <n v="10"/>
    <n v="1.67E-2"/>
    <x v="0"/>
  </r>
  <r>
    <x v="0"/>
    <x v="3"/>
    <x v="0"/>
    <s v="Kazakhstan"/>
    <s v="Europe"/>
    <n v="1.5430000000000001E-3"/>
    <n v="1"/>
    <n v="1.5E-3"/>
    <x v="0"/>
  </r>
  <r>
    <x v="1"/>
    <x v="5"/>
    <x v="1"/>
    <s v="New Zealand"/>
    <s v="Oceania"/>
    <n v="43.177357999999998"/>
    <n v="107348"/>
    <n v="4.0000000000000002E-4"/>
    <x v="0"/>
  </r>
  <r>
    <x v="0"/>
    <x v="5"/>
    <x v="0"/>
    <s v="Hong Kong"/>
    <s v="Asia"/>
    <n v="24.347877"/>
    <n v="5556"/>
    <n v="4.3E-3"/>
    <x v="0"/>
  </r>
  <r>
    <x v="0"/>
    <x v="1"/>
    <x v="0"/>
    <s v="Liechtenstein"/>
    <s v="Europe"/>
    <n v="1.918563"/>
    <n v="160"/>
    <n v="1.1900000000000001E-2"/>
    <x v="0"/>
  </r>
  <r>
    <x v="0"/>
    <x v="2"/>
    <x v="1"/>
    <s v="Spain"/>
    <s v="Europe"/>
    <n v="450.76403900000003"/>
    <n v="371406"/>
    <n v="1.1999999999999999E-3"/>
    <x v="0"/>
  </r>
  <r>
    <x v="0"/>
    <x v="6"/>
    <x v="1"/>
    <s v="Spain"/>
    <s v="Europe"/>
    <n v="405.942924"/>
    <n v="350738"/>
    <n v="1.1000000000000001E-3"/>
    <x v="0"/>
  </r>
  <r>
    <x v="0"/>
    <x v="5"/>
    <x v="1"/>
    <s v="Malaysia"/>
    <s v="Asia"/>
    <n v="16.448361999999999"/>
    <n v="23867"/>
    <n v="5.9999999999999995E-4"/>
    <x v="0"/>
  </r>
  <r>
    <x v="1"/>
    <x v="2"/>
    <x v="0"/>
    <s v="Ireland"/>
    <s v="Europe"/>
    <n v="556.82690400000001"/>
    <n v="48244"/>
    <n v="1.15E-2"/>
    <x v="0"/>
  </r>
  <r>
    <x v="1"/>
    <x v="6"/>
    <x v="0"/>
    <s v="Ireland"/>
    <s v="Europe"/>
    <n v="584.06880699999999"/>
    <n v="45326"/>
    <n v="1.2800000000000001E-2"/>
    <x v="0"/>
  </r>
  <r>
    <x v="1"/>
    <x v="6"/>
    <x v="0"/>
    <s v="Brazil"/>
    <s v="South America"/>
    <n v="0.63550499999999999"/>
    <n v="350"/>
    <n v="1.8E-3"/>
    <x v="0"/>
  </r>
  <r>
    <x v="0"/>
    <x v="4"/>
    <x v="0"/>
    <s v="Lithuania"/>
    <s v="Europe"/>
    <n v="7.3680000000000004E-3"/>
    <n v="1"/>
    <n v="7.3000000000000001E-3"/>
    <x v="0"/>
  </r>
  <r>
    <x v="1"/>
    <x v="6"/>
    <x v="0"/>
    <s v="Bolivia"/>
    <s v="South America"/>
    <n v="0.14560000000000001"/>
    <n v="104"/>
    <n v="1.4E-3"/>
    <x v="0"/>
  </r>
  <r>
    <x v="0"/>
    <x v="0"/>
    <x v="0"/>
    <s v="Chile"/>
    <s v="South America"/>
    <n v="3.7367999999999998E-2"/>
    <n v="3"/>
    <n v="1.24E-2"/>
    <x v="0"/>
  </r>
  <r>
    <x v="0"/>
    <x v="1"/>
    <x v="0"/>
    <s v="Chile"/>
    <s v="South America"/>
    <n v="4.0286000000000002E-2"/>
    <n v="2"/>
    <n v="2.01E-2"/>
    <x v="0"/>
  </r>
  <r>
    <x v="1"/>
    <x v="6"/>
    <x v="1"/>
    <s v="Poland"/>
    <s v="Europe"/>
    <n v="319.19353100000001"/>
    <n v="185412"/>
    <n v="1.6999999999999999E-3"/>
    <x v="0"/>
  </r>
  <r>
    <x v="0"/>
    <x v="10"/>
    <x v="1"/>
    <s v="France"/>
    <s v="Europe"/>
    <n v="274.478477"/>
    <n v="134552"/>
    <n v="2E-3"/>
    <x v="0"/>
  </r>
  <r>
    <x v="1"/>
    <x v="4"/>
    <x v="0"/>
    <s v="France"/>
    <s v="Europe"/>
    <n v="1862.9393439999999"/>
    <n v="206646"/>
    <n v="8.9999999999999993E-3"/>
    <x v="0"/>
  </r>
  <r>
    <x v="0"/>
    <x v="1"/>
    <x v="1"/>
    <s v="Sweden"/>
    <s v="Europe"/>
    <n v="266.20815399999998"/>
    <n v="157300"/>
    <n v="1.6000000000000001E-3"/>
    <x v="0"/>
  </r>
  <r>
    <x v="0"/>
    <x v="11"/>
    <x v="0"/>
    <s v="United Kingdom"/>
    <s v="Europe"/>
    <n v="10463.062798000001"/>
    <n v="1055827"/>
    <n v="9.9000000000000008E-3"/>
    <x v="0"/>
  </r>
  <r>
    <x v="0"/>
    <x v="11"/>
    <x v="0"/>
    <s v="India"/>
    <s v="Asia"/>
    <n v="3.4344E-2"/>
    <n v="9"/>
    <n v="3.8E-3"/>
    <x v="0"/>
  </r>
  <r>
    <x v="1"/>
    <x v="5"/>
    <x v="0"/>
    <s v="South Korea"/>
    <s v="Asia"/>
    <n v="7.1901000000000007E-2"/>
    <n v="19"/>
    <n v="3.7000000000000002E-3"/>
    <x v="0"/>
  </r>
  <r>
    <x v="0"/>
    <x v="9"/>
    <x v="0"/>
    <s v="Slovenia"/>
    <s v="Europe"/>
    <n v="1.3937E-2"/>
    <n v="1"/>
    <n v="1.3899999999999999E-2"/>
    <x v="0"/>
  </r>
  <r>
    <x v="0"/>
    <x v="11"/>
    <x v="1"/>
    <s v="Iceland"/>
    <s v="Europe"/>
    <n v="0.74191600000000002"/>
    <n v="5113"/>
    <n v="1E-4"/>
    <x v="0"/>
  </r>
  <r>
    <x v="1"/>
    <x v="6"/>
    <x v="1"/>
    <s v="Nicaragua"/>
    <s v="North America"/>
    <n v="4.5057999999999998"/>
    <n v="3466"/>
    <n v="1.2999999999999999E-3"/>
    <x v="0"/>
  </r>
  <r>
    <x v="0"/>
    <x v="11"/>
    <x v="0"/>
    <s v="Finland"/>
    <s v="Europe"/>
    <n v="2272.068589"/>
    <n v="226507"/>
    <n v="0.01"/>
    <x v="0"/>
  </r>
  <r>
    <x v="0"/>
    <x v="10"/>
    <x v="1"/>
    <s v="Mexico"/>
    <s v="North America"/>
    <n v="350.81771099999997"/>
    <n v="543202"/>
    <n v="5.9999999999999995E-4"/>
    <x v="0"/>
  </r>
  <r>
    <x v="0"/>
    <x v="10"/>
    <x v="1"/>
    <s v="Belgium"/>
    <s v="Europe"/>
    <n v="150.53088299999999"/>
    <n v="87400"/>
    <n v="1.6999999999999999E-3"/>
    <x v="0"/>
  </r>
  <r>
    <x v="1"/>
    <x v="4"/>
    <x v="0"/>
    <s v="Belgium"/>
    <s v="Europe"/>
    <n v="886.39007900000001"/>
    <n v="79655"/>
    <n v="1.11E-2"/>
    <x v="0"/>
  </r>
  <r>
    <x v="1"/>
    <x v="6"/>
    <x v="1"/>
    <s v="Lithuania"/>
    <s v="Europe"/>
    <n v="31.631512000000001"/>
    <n v="12127"/>
    <n v="2.5999999999999999E-3"/>
    <x v="0"/>
  </r>
  <r>
    <x v="1"/>
    <x v="5"/>
    <x v="0"/>
    <s v="Taiwan, Province Of China"/>
    <s v="Asia"/>
    <n v="56.512768000000001"/>
    <n v="33962"/>
    <n v="1.6000000000000001E-3"/>
    <x v="0"/>
  </r>
  <r>
    <x v="1"/>
    <x v="5"/>
    <x v="1"/>
    <s v="Latvia"/>
    <s v="Europe"/>
    <n v="58.586328999999999"/>
    <n v="22860"/>
    <n v="2.5000000000000001E-3"/>
    <x v="0"/>
  </r>
  <r>
    <x v="0"/>
    <x v="0"/>
    <x v="0"/>
    <s v="Poland"/>
    <s v="Europe"/>
    <n v="270.48907600000001"/>
    <n v="66218"/>
    <n v="4.0000000000000001E-3"/>
    <x v="0"/>
  </r>
  <r>
    <x v="0"/>
    <x v="10"/>
    <x v="0"/>
    <s v="Sweden"/>
    <s v="Europe"/>
    <n v="31183.690502000001"/>
    <n v="2853050"/>
    <n v="1.09E-2"/>
    <x v="0"/>
  </r>
  <r>
    <x v="0"/>
    <x v="7"/>
    <x v="2"/>
    <s v="Sweden"/>
    <s v="Europe"/>
    <n v="2.0354519999999998"/>
    <n v="2"/>
    <n v="1.0177"/>
    <x v="0"/>
  </r>
  <r>
    <x v="0"/>
    <x v="5"/>
    <x v="0"/>
    <s v="Iceland"/>
    <s v="Europe"/>
    <n v="7.9248390000000004"/>
    <n v="2014"/>
    <n v="3.8999999999999998E-3"/>
    <x v="0"/>
  </r>
  <r>
    <x v="0"/>
    <x v="7"/>
    <x v="0"/>
    <s v="Austria"/>
    <s v="Europe"/>
    <n v="169.190494"/>
    <n v="19657"/>
    <n v="8.6E-3"/>
    <x v="0"/>
  </r>
  <r>
    <x v="1"/>
    <x v="4"/>
    <x v="1"/>
    <s v="Ecuador"/>
    <s v="South America"/>
    <n v="42.976700000000001"/>
    <n v="33059"/>
    <n v="1.2999999999999999E-3"/>
    <x v="0"/>
  </r>
  <r>
    <x v="0"/>
    <x v="6"/>
    <x v="1"/>
    <s v="Netherlands"/>
    <s v="Europe"/>
    <n v="122.33234"/>
    <n v="130079"/>
    <n v="8.9999999999999998E-4"/>
    <x v="0"/>
  </r>
  <r>
    <x v="0"/>
    <x v="7"/>
    <x v="1"/>
    <s v="Netherlands"/>
    <s v="Europe"/>
    <n v="162.44018500000001"/>
    <n v="112995"/>
    <n v="1.4E-3"/>
    <x v="0"/>
  </r>
  <r>
    <x v="0"/>
    <x v="8"/>
    <x v="0"/>
    <s v="Hong Kong"/>
    <s v="Asia"/>
    <n v="40.149408000000001"/>
    <n v="7797"/>
    <n v="5.1000000000000004E-3"/>
    <x v="0"/>
  </r>
  <r>
    <x v="0"/>
    <x v="9"/>
    <x v="0"/>
    <s v="Dominican Republic"/>
    <s v="North America"/>
    <n v="1.008E-2"/>
    <n v="5"/>
    <n v="2E-3"/>
    <x v="0"/>
  </r>
  <r>
    <x v="0"/>
    <x v="3"/>
    <x v="0"/>
    <s v="Germany"/>
    <s v="Europe"/>
    <n v="6314.7951380000004"/>
    <n v="574077"/>
    <n v="1.09E-2"/>
    <x v="0"/>
  </r>
  <r>
    <x v="0"/>
    <x v="7"/>
    <x v="0"/>
    <s v="Venezuela, Bolivarian Republic of"/>
    <s v="South America"/>
    <n v="6.6750000000000004E-2"/>
    <n v="5"/>
    <n v="1.3299999999999999E-2"/>
    <x v="0"/>
  </r>
  <r>
    <x v="0"/>
    <x v="7"/>
    <x v="0"/>
    <s v="Russia"/>
    <s v="Europe"/>
    <n v="0.25685999999999998"/>
    <n v="45"/>
    <n v="5.7000000000000002E-3"/>
    <x v="0"/>
  </r>
  <r>
    <x v="0"/>
    <x v="9"/>
    <x v="0"/>
    <s v="Russia"/>
    <s v="Europe"/>
    <n v="4.9195999999999997E-2"/>
    <n v="4"/>
    <n v="1.2200000000000001E-2"/>
    <x v="0"/>
  </r>
  <r>
    <x v="0"/>
    <x v="1"/>
    <x v="1"/>
    <s v="Lithuania"/>
    <s v="Europe"/>
    <n v="8.9774639999999994"/>
    <n v="8811"/>
    <n v="1E-3"/>
    <x v="0"/>
  </r>
  <r>
    <x v="0"/>
    <x v="5"/>
    <x v="1"/>
    <s v="Switzerland"/>
    <s v="Europe"/>
    <n v="24.172499999999999"/>
    <n v="18055"/>
    <n v="1.2999999999999999E-3"/>
    <x v="0"/>
  </r>
  <r>
    <x v="0"/>
    <x v="10"/>
    <x v="0"/>
    <s v="Poland"/>
    <s v="Europe"/>
    <n v="335.145667"/>
    <n v="80159"/>
    <n v="4.1000000000000003E-3"/>
    <x v="0"/>
  </r>
  <r>
    <x v="0"/>
    <x v="3"/>
    <x v="1"/>
    <s v="Italy"/>
    <s v="Europe"/>
    <n v="222.70298399999999"/>
    <n v="127099"/>
    <n v="1.6999999999999999E-3"/>
    <x v="0"/>
  </r>
  <r>
    <x v="0"/>
    <x v="10"/>
    <x v="1"/>
    <s v="United Kingdom"/>
    <s v="Europe"/>
    <n v="2592.708435"/>
    <n v="635730"/>
    <n v="4.0000000000000001E-3"/>
    <x v="0"/>
  </r>
  <r>
    <x v="1"/>
    <x v="5"/>
    <x v="0"/>
    <s v="El Salvador"/>
    <s v="North America"/>
    <n v="2.9483999999999999"/>
    <n v="2268"/>
    <n v="1.2999999999999999E-3"/>
    <x v="0"/>
  </r>
  <r>
    <x v="0"/>
    <x v="9"/>
    <x v="0"/>
    <s v="Argentina"/>
    <s v="South America"/>
    <n v="85.594080000000005"/>
    <n v="15430"/>
    <n v="5.4999999999999997E-3"/>
    <x v="0"/>
  </r>
  <r>
    <x v="0"/>
    <x v="8"/>
    <x v="0"/>
    <s v="Netherlands"/>
    <s v="Europe"/>
    <n v="3344.3885959999998"/>
    <n v="316180"/>
    <n v="1.0500000000000001E-2"/>
    <x v="0"/>
  </r>
  <r>
    <x v="0"/>
    <x v="8"/>
    <x v="0"/>
    <s v="Australia"/>
    <s v="Oceania"/>
    <n v="2743.6240419999999"/>
    <n v="277956"/>
    <n v="9.7999999999999997E-3"/>
    <x v="0"/>
  </r>
  <r>
    <x v="1"/>
    <x v="5"/>
    <x v="0"/>
    <s v="Monaco"/>
    <s v="Europe"/>
    <n v="7.5115699999999999"/>
    <n v="522"/>
    <n v="1.43E-2"/>
    <x v="0"/>
  </r>
  <r>
    <x v="0"/>
    <x v="0"/>
    <x v="0"/>
    <s v="Malaysia"/>
    <s v="Asia"/>
    <n v="59.2928"/>
    <n v="11047"/>
    <n v="5.3E-3"/>
    <x v="0"/>
  </r>
  <r>
    <x v="0"/>
    <x v="10"/>
    <x v="0"/>
    <s v="Belgium"/>
    <s v="Europe"/>
    <n v="841.86158699999999"/>
    <n v="69181"/>
    <n v="1.21E-2"/>
    <x v="0"/>
  </r>
  <r>
    <x v="1"/>
    <x v="6"/>
    <x v="1"/>
    <s v="Belgium"/>
    <s v="Europe"/>
    <n v="79.531009999999995"/>
    <n v="118046"/>
    <n v="5.9999999999999995E-4"/>
    <x v="0"/>
  </r>
  <r>
    <x v="1"/>
    <x v="6"/>
    <x v="0"/>
    <s v="Cayman Islands"/>
    <s v="North America"/>
    <n v="0.151111"/>
    <n v="1"/>
    <n v="0.15110000000000001"/>
    <x v="0"/>
  </r>
  <r>
    <x v="0"/>
    <x v="5"/>
    <x v="0"/>
    <s v="Latvia"/>
    <s v="Europe"/>
    <n v="7.3348599999999999"/>
    <n v="2372"/>
    <n v="3.0000000000000001E-3"/>
    <x v="0"/>
  </r>
  <r>
    <x v="0"/>
    <x v="10"/>
    <x v="0"/>
    <s v="Bolivia"/>
    <s v="South America"/>
    <n v="1.4E-3"/>
    <n v="1"/>
    <n v="1.4E-3"/>
    <x v="0"/>
  </r>
  <r>
    <x v="0"/>
    <x v="10"/>
    <x v="1"/>
    <s v="Poland"/>
    <s v="Europe"/>
    <n v="66.762134000000003"/>
    <n v="138783"/>
    <n v="4.0000000000000002E-4"/>
    <x v="0"/>
  </r>
  <r>
    <x v="1"/>
    <x v="4"/>
    <x v="0"/>
    <s v="Poland"/>
    <s v="Europe"/>
    <n v="367.81358299999999"/>
    <n v="91252"/>
    <n v="4.0000000000000001E-3"/>
    <x v="0"/>
  </r>
  <r>
    <x v="0"/>
    <x v="0"/>
    <x v="0"/>
    <s v="France"/>
    <s v="Europe"/>
    <n v="1646.3418939999999"/>
    <n v="175075"/>
    <n v="9.4000000000000004E-3"/>
    <x v="0"/>
  </r>
  <r>
    <x v="0"/>
    <x v="3"/>
    <x v="0"/>
    <s v="United Kingdom"/>
    <s v="Europe"/>
    <n v="15739.252372999999"/>
    <n v="1136016"/>
    <n v="1.38E-2"/>
    <x v="0"/>
  </r>
  <r>
    <x v="0"/>
    <x v="11"/>
    <x v="1"/>
    <s v="USA"/>
    <s v="North America"/>
    <n v="45260.219846"/>
    <n v="24650573"/>
    <n v="1.8E-3"/>
    <x v="0"/>
  </r>
  <r>
    <x v="0"/>
    <x v="8"/>
    <x v="0"/>
    <s v="USA"/>
    <s v="North America"/>
    <n v="211219.18144799999"/>
    <n v="29099881"/>
    <n v="7.1999999999999998E-3"/>
    <x v="0"/>
  </r>
  <r>
    <x v="1"/>
    <x v="5"/>
    <x v="0"/>
    <s v="Costa Rica"/>
    <s v="North America"/>
    <n v="28.114799999999999"/>
    <n v="20082"/>
    <n v="1.4E-3"/>
    <x v="0"/>
  </r>
  <r>
    <x v="0"/>
    <x v="7"/>
    <x v="0"/>
    <s v="Ethiopia"/>
    <s v="Africa"/>
    <n v="1.2586E-2"/>
    <n v="1"/>
    <n v="1.2500000000000001E-2"/>
    <x v="0"/>
  </r>
  <r>
    <x v="0"/>
    <x v="8"/>
    <x v="0"/>
    <s v="Malta"/>
    <s v="Europe"/>
    <n v="0.101614"/>
    <n v="3"/>
    <n v="3.3799999999999997E-2"/>
    <x v="0"/>
  </r>
  <r>
    <x v="0"/>
    <x v="2"/>
    <x v="1"/>
    <s v="Australia"/>
    <s v="Oceania"/>
    <n v="397.70428900000002"/>
    <n v="165746"/>
    <n v="2.3E-3"/>
    <x v="0"/>
  </r>
  <r>
    <x v="0"/>
    <x v="0"/>
    <x v="1"/>
    <s v="Australia"/>
    <s v="Oceania"/>
    <n v="608.18899699999997"/>
    <n v="250982"/>
    <n v="2.3999999999999998E-3"/>
    <x v="0"/>
  </r>
  <r>
    <x v="0"/>
    <x v="4"/>
    <x v="0"/>
    <s v="Estonia"/>
    <s v="Europe"/>
    <n v="0.33793899999999999"/>
    <n v="37"/>
    <n v="9.1000000000000004E-3"/>
    <x v="0"/>
  </r>
  <r>
    <x v="1"/>
    <x v="5"/>
    <x v="0"/>
    <s v="Panama"/>
    <s v="North America"/>
    <n v="9.3184000000000005"/>
    <n v="6656"/>
    <n v="1.4E-3"/>
    <x v="0"/>
  </r>
  <r>
    <x v="0"/>
    <x v="6"/>
    <x v="1"/>
    <s v="Liechtenstein"/>
    <s v="Europe"/>
    <n v="1.3873E-2"/>
    <n v="27"/>
    <n v="5.0000000000000001E-4"/>
    <x v="0"/>
  </r>
  <r>
    <x v="0"/>
    <x v="4"/>
    <x v="2"/>
    <s v="Finland"/>
    <s v="Europe"/>
    <n v="3.6450300000000002"/>
    <n v="4"/>
    <n v="0.91120000000000001"/>
    <x v="0"/>
  </r>
  <r>
    <x v="1"/>
    <x v="6"/>
    <x v="0"/>
    <s v="Russia"/>
    <s v="Europe"/>
    <n v="0.25584099999999999"/>
    <n v="32"/>
    <n v="7.9000000000000008E-3"/>
    <x v="0"/>
  </r>
  <r>
    <x v="1"/>
    <x v="7"/>
    <x v="1"/>
    <s v="Peru"/>
    <s v="South America"/>
    <n v="205.32307599999999"/>
    <n v="124270"/>
    <n v="1.6000000000000001E-3"/>
    <x v="0"/>
  </r>
  <r>
    <x v="0"/>
    <x v="10"/>
    <x v="0"/>
    <s v="Andorra"/>
    <s v="Europe"/>
    <n v="1.0061880000000001"/>
    <n v="244"/>
    <n v="4.1000000000000003E-3"/>
    <x v="0"/>
  </r>
  <r>
    <x v="1"/>
    <x v="2"/>
    <x v="1"/>
    <s v="Greece"/>
    <s v="Europe"/>
    <n v="87.931392000000002"/>
    <n v="32925"/>
    <n v="2.5999999999999999E-3"/>
    <x v="0"/>
  </r>
  <r>
    <x v="1"/>
    <x v="7"/>
    <x v="0"/>
    <s v="Poland"/>
    <s v="Europe"/>
    <n v="218.85755900000001"/>
    <n v="100544"/>
    <n v="2.0999999999999999E-3"/>
    <x v="0"/>
  </r>
  <r>
    <x v="0"/>
    <x v="8"/>
    <x v="0"/>
    <s v="France"/>
    <s v="Europe"/>
    <n v="1191.2898620000001"/>
    <n v="146456"/>
    <n v="8.0999999999999996E-3"/>
    <x v="0"/>
  </r>
  <r>
    <x v="0"/>
    <x v="2"/>
    <x v="0"/>
    <s v="Norway"/>
    <s v="Europe"/>
    <n v="10365.813996999999"/>
    <n v="865038"/>
    <n v="1.1900000000000001E-2"/>
    <x v="0"/>
  </r>
  <r>
    <x v="0"/>
    <x v="4"/>
    <x v="1"/>
    <s v="Norway"/>
    <s v="Europe"/>
    <n v="325.61524600000001"/>
    <n v="90569"/>
    <n v="3.5000000000000001E-3"/>
    <x v="0"/>
  </r>
  <r>
    <x v="1"/>
    <x v="7"/>
    <x v="1"/>
    <s v="United Kingdom"/>
    <s v="Europe"/>
    <n v="1694.461059"/>
    <n v="1378368"/>
    <n v="1.1999999999999999E-3"/>
    <x v="0"/>
  </r>
  <r>
    <x v="0"/>
    <x v="9"/>
    <x v="1"/>
    <s v="USA"/>
    <s v="North America"/>
    <n v="40701.600396000002"/>
    <n v="29047950"/>
    <n v="1.4E-3"/>
    <x v="0"/>
  </r>
  <r>
    <x v="1"/>
    <x v="7"/>
    <x v="1"/>
    <s v="Czech Republic"/>
    <s v="Europe"/>
    <n v="100.683238"/>
    <n v="35264"/>
    <n v="2.8E-3"/>
    <x v="0"/>
  </r>
  <r>
    <x v="0"/>
    <x v="5"/>
    <x v="0"/>
    <s v="South Korea"/>
    <s v="Asia"/>
    <n v="5.1147999999999999E-2"/>
    <n v="9"/>
    <n v="5.5999999999999999E-3"/>
    <x v="0"/>
  </r>
  <r>
    <x v="1"/>
    <x v="6"/>
    <x v="0"/>
    <s v="Australia"/>
    <s v="Oceania"/>
    <n v="4052.537671"/>
    <n v="386366"/>
    <n v="1.04E-2"/>
    <x v="0"/>
  </r>
  <r>
    <x v="1"/>
    <x v="6"/>
    <x v="1"/>
    <s v="Panama"/>
    <s v="North America"/>
    <n v="17.410399999999999"/>
    <n v="12436"/>
    <n v="1.4E-3"/>
    <x v="0"/>
  </r>
  <r>
    <x v="0"/>
    <x v="1"/>
    <x v="0"/>
    <s v="Finland"/>
    <s v="Europe"/>
    <n v="3462.7803709999998"/>
    <n v="339570"/>
    <n v="1.01E-2"/>
    <x v="0"/>
  </r>
  <r>
    <x v="0"/>
    <x v="10"/>
    <x v="0"/>
    <s v="Hong Kong"/>
    <s v="Asia"/>
    <n v="95.064425"/>
    <n v="12945"/>
    <n v="7.3000000000000001E-3"/>
    <x v="0"/>
  </r>
  <r>
    <x v="0"/>
    <x v="7"/>
    <x v="0"/>
    <s v="Hong Kong"/>
    <s v="Asia"/>
    <n v="2.8452570000000001"/>
    <n v="1091"/>
    <n v="2.5999999999999999E-3"/>
    <x v="0"/>
  </r>
  <r>
    <x v="0"/>
    <x v="9"/>
    <x v="0"/>
    <s v="Puerto Rico"/>
    <s v="North America"/>
    <n v="0.76446700000000001"/>
    <n v="30"/>
    <n v="2.5399999999999999E-2"/>
    <x v="0"/>
  </r>
  <r>
    <x v="1"/>
    <x v="2"/>
    <x v="1"/>
    <s v="Andorra"/>
    <s v="Europe"/>
    <n v="2.6300650000000001"/>
    <n v="650"/>
    <n v="4.0000000000000001E-3"/>
    <x v="0"/>
  </r>
  <r>
    <x v="0"/>
    <x v="4"/>
    <x v="0"/>
    <s v="Ireland"/>
    <s v="Europe"/>
    <n v="170.78991400000001"/>
    <n v="15738"/>
    <n v="1.0800000000000001E-2"/>
    <x v="0"/>
  </r>
  <r>
    <x v="0"/>
    <x v="4"/>
    <x v="0"/>
    <s v="Brazil"/>
    <s v="South America"/>
    <n v="2.359629"/>
    <n v="176"/>
    <n v="1.34E-2"/>
    <x v="0"/>
  </r>
  <r>
    <x v="1"/>
    <x v="6"/>
    <x v="0"/>
    <s v="Latvia"/>
    <s v="Europe"/>
    <n v="19.550709999999999"/>
    <n v="7535"/>
    <n v="2.5000000000000001E-3"/>
    <x v="0"/>
  </r>
  <r>
    <x v="0"/>
    <x v="2"/>
    <x v="0"/>
    <s v="Poland"/>
    <s v="Europe"/>
    <n v="2.1182690000000002"/>
    <n v="297"/>
    <n v="7.1000000000000004E-3"/>
    <x v="0"/>
  </r>
  <r>
    <x v="0"/>
    <x v="9"/>
    <x v="0"/>
    <s v="Denmark"/>
    <s v="Europe"/>
    <n v="3338.401969"/>
    <n v="268346"/>
    <n v="1.24E-2"/>
    <x v="0"/>
  </r>
  <r>
    <x v="1"/>
    <x v="7"/>
    <x v="0"/>
    <s v="Denmark"/>
    <s v="Europe"/>
    <n v="4502.2191499999999"/>
    <n v="289262"/>
    <n v="1.55E-2"/>
    <x v="0"/>
  </r>
  <r>
    <x v="1"/>
    <x v="5"/>
    <x v="1"/>
    <s v="Italy"/>
    <s v="Europe"/>
    <n v="1513.5135319999999"/>
    <n v="370088"/>
    <n v="4.0000000000000001E-3"/>
    <x v="0"/>
  </r>
  <r>
    <x v="0"/>
    <x v="6"/>
    <x v="1"/>
    <s v="France"/>
    <s v="Europe"/>
    <n v="116.342967"/>
    <n v="91498"/>
    <n v="1.1999999999999999E-3"/>
    <x v="0"/>
  </r>
  <r>
    <x v="0"/>
    <x v="7"/>
    <x v="1"/>
    <s v="Estonia"/>
    <s v="Europe"/>
    <n v="4.3792710000000001"/>
    <n v="6747"/>
    <n v="5.9999999999999995E-4"/>
    <x v="0"/>
  </r>
  <r>
    <x v="0"/>
    <x v="9"/>
    <x v="1"/>
    <s v="Estonia"/>
    <s v="Europe"/>
    <n v="2.839"/>
    <n v="11656"/>
    <n v="2.0000000000000001E-4"/>
    <x v="0"/>
  </r>
  <r>
    <x v="1"/>
    <x v="2"/>
    <x v="1"/>
    <s v="Slovakia"/>
    <s v="Europe"/>
    <n v="22.829561000000002"/>
    <n v="11836"/>
    <n v="1.9E-3"/>
    <x v="0"/>
  </r>
  <r>
    <x v="0"/>
    <x v="2"/>
    <x v="0"/>
    <s v="Netherlands"/>
    <s v="Europe"/>
    <n v="2700.8591959999999"/>
    <n v="259201"/>
    <n v="1.04E-2"/>
    <x v="0"/>
  </r>
  <r>
    <x v="1"/>
    <x v="7"/>
    <x v="0"/>
    <s v="Nicaragua"/>
    <s v="North America"/>
    <n v="1.346516"/>
    <n v="815"/>
    <n v="1.6000000000000001E-3"/>
    <x v="0"/>
  </r>
  <r>
    <x v="1"/>
    <x v="7"/>
    <x v="1"/>
    <s v="Finland"/>
    <s v="Europe"/>
    <n v="173.786407"/>
    <n v="239080"/>
    <n v="6.9999999999999999E-4"/>
    <x v="0"/>
  </r>
  <r>
    <x v="1"/>
    <x v="5"/>
    <x v="0"/>
    <s v="Philippines"/>
    <s v="Asia"/>
    <n v="11.224982000000001"/>
    <n v="9214"/>
    <n v="1.1999999999999999E-3"/>
    <x v="0"/>
  </r>
  <r>
    <x v="1"/>
    <x v="7"/>
    <x v="0"/>
    <s v="Indonesia"/>
    <s v="Asia"/>
    <n v="3.7793E-2"/>
    <n v="17"/>
    <n v="2.2000000000000001E-3"/>
    <x v="0"/>
  </r>
  <r>
    <x v="0"/>
    <x v="3"/>
    <x v="0"/>
    <s v="Luxembourg"/>
    <s v="Europe"/>
    <n v="25.210595999999999"/>
    <n v="1799"/>
    <n v="1.4E-2"/>
    <x v="0"/>
  </r>
  <r>
    <x v="0"/>
    <x v="10"/>
    <x v="1"/>
    <s v="Cyprus"/>
    <s v="Europe"/>
    <n v="2.4767239999999999"/>
    <n v="910"/>
    <n v="2.7000000000000001E-3"/>
    <x v="0"/>
  </r>
  <r>
    <x v="0"/>
    <x v="10"/>
    <x v="1"/>
    <s v="Uruguay"/>
    <s v="South America"/>
    <n v="4.6357999999999997"/>
    <n v="3566"/>
    <n v="1.2999999999999999E-3"/>
    <x v="0"/>
  </r>
  <r>
    <x v="0"/>
    <x v="10"/>
    <x v="0"/>
    <s v="Lithuania"/>
    <s v="Europe"/>
    <n v="23.95393"/>
    <n v="3679"/>
    <n v="6.4999999999999997E-3"/>
    <x v="0"/>
  </r>
  <r>
    <x v="0"/>
    <x v="6"/>
    <x v="0"/>
    <s v="Italy"/>
    <s v="Europe"/>
    <n v="13.79651"/>
    <n v="4322"/>
    <n v="3.0999999999999999E-3"/>
    <x v="0"/>
  </r>
  <r>
    <x v="0"/>
    <x v="2"/>
    <x v="0"/>
    <s v="United Kingdom"/>
    <s v="Europe"/>
    <n v="11871.326111"/>
    <n v="1043729"/>
    <n v="1.1299999999999999E-2"/>
    <x v="0"/>
  </r>
  <r>
    <x v="0"/>
    <x v="6"/>
    <x v="0"/>
    <s v="United Kingdom"/>
    <s v="Europe"/>
    <n v="10648.534618"/>
    <n v="962787"/>
    <n v="1.0999999999999999E-2"/>
    <x v="0"/>
  </r>
  <r>
    <x v="0"/>
    <x v="6"/>
    <x v="0"/>
    <s v="Netherlands"/>
    <s v="Europe"/>
    <n v="3158.2423629999998"/>
    <n v="291269"/>
    <n v="1.0800000000000001E-2"/>
    <x v="0"/>
  </r>
  <r>
    <x v="1"/>
    <x v="4"/>
    <x v="0"/>
    <s v="Ecuador"/>
    <s v="South America"/>
    <n v="4.6501000000000001"/>
    <n v="3577"/>
    <n v="1.2999999999999999E-3"/>
    <x v="0"/>
  </r>
  <r>
    <x v="0"/>
    <x v="10"/>
    <x v="0"/>
    <s v="Liechtenstein"/>
    <s v="Europe"/>
    <n v="1.7670399999999999"/>
    <n v="90"/>
    <n v="1.9599999999999999E-2"/>
    <x v="0"/>
  </r>
  <r>
    <x v="0"/>
    <x v="9"/>
    <x v="1"/>
    <s v="Hong Kong"/>
    <s v="Asia"/>
    <n v="4.3662270000000003"/>
    <n v="15019"/>
    <n v="2.0000000000000001E-4"/>
    <x v="0"/>
  </r>
  <r>
    <x v="1"/>
    <x v="7"/>
    <x v="0"/>
    <s v="Spain"/>
    <s v="Europe"/>
    <n v="2243.9718360000002"/>
    <n v="383070"/>
    <n v="5.7999999999999996E-3"/>
    <x v="0"/>
  </r>
  <r>
    <x v="1"/>
    <x v="2"/>
    <x v="0"/>
    <s v="Monaco"/>
    <s v="Europe"/>
    <n v="0.95030400000000004"/>
    <n v="57"/>
    <n v="1.66E-2"/>
    <x v="0"/>
  </r>
  <r>
    <x v="0"/>
    <x v="10"/>
    <x v="0"/>
    <s v="Peru"/>
    <s v="South America"/>
    <n v="0.47449999999999998"/>
    <n v="365"/>
    <n v="1.2999999999999999E-3"/>
    <x v="0"/>
  </r>
  <r>
    <x v="0"/>
    <x v="5"/>
    <x v="0"/>
    <s v="United Arab Emirates"/>
    <s v="Asia"/>
    <n v="0.13700899999999999"/>
    <n v="7"/>
    <n v="1.95E-2"/>
    <x v="0"/>
  </r>
  <r>
    <x v="0"/>
    <x v="2"/>
    <x v="0"/>
    <s v="Brazil"/>
    <s v="South America"/>
    <n v="1.4517679999999999"/>
    <n v="81"/>
    <n v="1.7899999999999999E-2"/>
    <x v="0"/>
  </r>
  <r>
    <x v="0"/>
    <x v="0"/>
    <x v="1"/>
    <s v="Poland"/>
    <s v="Europe"/>
    <n v="41.509028000000001"/>
    <n v="109290"/>
    <n v="2.9999999999999997E-4"/>
    <x v="0"/>
  </r>
  <r>
    <x v="1"/>
    <x v="7"/>
    <x v="1"/>
    <s v="Denmark"/>
    <s v="Europe"/>
    <n v="99.952060000000003"/>
    <n v="176970"/>
    <n v="5.0000000000000001E-4"/>
    <x v="0"/>
  </r>
  <r>
    <x v="0"/>
    <x v="5"/>
    <x v="1"/>
    <s v="Italy"/>
    <s v="Europe"/>
    <n v="212.78258199999999"/>
    <n v="129147"/>
    <n v="1.6000000000000001E-3"/>
    <x v="0"/>
  </r>
  <r>
    <x v="1"/>
    <x v="7"/>
    <x v="0"/>
    <s v="United Kingdom"/>
    <s v="Europe"/>
    <n v="28352.239269000002"/>
    <n v="1720074"/>
    <n v="1.6400000000000001E-2"/>
    <x v="0"/>
  </r>
  <r>
    <x v="0"/>
    <x v="9"/>
    <x v="2"/>
    <s v="United Kingdom"/>
    <s v="Europe"/>
    <n v="4.3696739999999998"/>
    <n v="3"/>
    <n v="1.4564999999999999"/>
    <x v="0"/>
  </r>
  <r>
    <x v="0"/>
    <x v="7"/>
    <x v="0"/>
    <s v="USA"/>
    <s v="North America"/>
    <n v="172487.393591"/>
    <n v="23977842"/>
    <n v="7.1000000000000004E-3"/>
    <x v="0"/>
  </r>
  <r>
    <x v="1"/>
    <x v="2"/>
    <x v="0"/>
    <s v="Hungary"/>
    <s v="Europe"/>
    <n v="4.7836090000000002"/>
    <n v="2627"/>
    <n v="1.8E-3"/>
    <x v="0"/>
  </r>
  <r>
    <x v="1"/>
    <x v="7"/>
    <x v="1"/>
    <s v="Estonia"/>
    <s v="Europe"/>
    <n v="84.513214000000005"/>
    <n v="25106"/>
    <n v="3.3E-3"/>
    <x v="0"/>
  </r>
  <r>
    <x v="0"/>
    <x v="6"/>
    <x v="1"/>
    <s v="Austria"/>
    <s v="Europe"/>
    <n v="17.664107999999999"/>
    <n v="28835"/>
    <n v="5.9999999999999995E-4"/>
    <x v="0"/>
  </r>
  <r>
    <x v="1"/>
    <x v="2"/>
    <x v="0"/>
    <s v="Netherlands"/>
    <s v="Europe"/>
    <n v="4633.1791750000002"/>
    <n v="476535"/>
    <n v="9.7000000000000003E-3"/>
    <x v="0"/>
  </r>
  <r>
    <x v="0"/>
    <x v="1"/>
    <x v="2"/>
    <s v="Netherlands"/>
    <s v="Europe"/>
    <n v="13.264353"/>
    <n v="16"/>
    <n v="0.82899999999999996"/>
    <x v="0"/>
  </r>
  <r>
    <x v="0"/>
    <x v="11"/>
    <x v="0"/>
    <s v="China"/>
    <s v="Asia"/>
    <n v="4.9724999999999998E-2"/>
    <n v="25"/>
    <n v="1.9E-3"/>
    <x v="0"/>
  </r>
  <r>
    <x v="0"/>
    <x v="7"/>
    <x v="0"/>
    <s v="Liechtenstein"/>
    <s v="Europe"/>
    <n v="0.31142500000000001"/>
    <n v="80"/>
    <n v="3.8E-3"/>
    <x v="0"/>
  </r>
  <r>
    <x v="0"/>
    <x v="1"/>
    <x v="1"/>
    <s v="Hong Kong"/>
    <s v="Asia"/>
    <n v="1.739541"/>
    <n v="12814"/>
    <n v="1E-4"/>
    <x v="0"/>
  </r>
  <r>
    <x v="0"/>
    <x v="3"/>
    <x v="0"/>
    <s v="Belgium"/>
    <s v="Europe"/>
    <n v="675.11730999999997"/>
    <n v="52053"/>
    <n v="1.29E-2"/>
    <x v="0"/>
  </r>
  <r>
    <x v="0"/>
    <x v="6"/>
    <x v="0"/>
    <s v="Chile"/>
    <s v="South America"/>
    <n v="0.181808"/>
    <n v="22"/>
    <n v="8.2000000000000007E-3"/>
    <x v="0"/>
  </r>
  <r>
    <x v="1"/>
    <x v="4"/>
    <x v="0"/>
    <s v="Uruguay"/>
    <s v="South America"/>
    <n v="2.6572"/>
    <n v="2044"/>
    <n v="1.2999999999999999E-3"/>
    <x v="0"/>
  </r>
  <r>
    <x v="1"/>
    <x v="4"/>
    <x v="0"/>
    <s v="Cyprus"/>
    <s v="Europe"/>
    <n v="1.1068709999999999"/>
    <n v="406"/>
    <n v="2.7000000000000001E-3"/>
    <x v="0"/>
  </r>
  <r>
    <x v="0"/>
    <x v="9"/>
    <x v="0"/>
    <s v="Peru"/>
    <s v="South America"/>
    <n v="5.7923000000000002E-2"/>
    <n v="9"/>
    <n v="6.4000000000000003E-3"/>
    <x v="0"/>
  </r>
  <r>
    <x v="0"/>
    <x v="0"/>
    <x v="0"/>
    <s v="Greece"/>
    <s v="Europe"/>
    <n v="3.5961940000000001"/>
    <n v="1337"/>
    <n v="2.5999999999999999E-3"/>
    <x v="0"/>
  </r>
  <r>
    <x v="0"/>
    <x v="5"/>
    <x v="1"/>
    <s v="Norway"/>
    <s v="Europe"/>
    <n v="232.345955"/>
    <n v="74308"/>
    <n v="3.0999999999999999E-3"/>
    <x v="0"/>
  </r>
  <r>
    <x v="1"/>
    <x v="6"/>
    <x v="0"/>
    <s v="United Kingdom"/>
    <s v="Europe"/>
    <n v="21391.754497000002"/>
    <n v="1549819"/>
    <n v="1.38E-2"/>
    <x v="0"/>
  </r>
  <r>
    <x v="0"/>
    <x v="6"/>
    <x v="0"/>
    <s v="USA"/>
    <s v="North America"/>
    <n v="145564.289039"/>
    <n v="18846843"/>
    <n v="7.7000000000000002E-3"/>
    <x v="0"/>
  </r>
  <r>
    <x v="0"/>
    <x v="3"/>
    <x v="0"/>
    <s v="India"/>
    <s v="Asia"/>
    <n v="1.4097E-2"/>
    <n v="1"/>
    <n v="1.4E-2"/>
    <x v="0"/>
  </r>
  <r>
    <x v="0"/>
    <x v="10"/>
    <x v="1"/>
    <s v="Turkey"/>
    <s v="Europe"/>
    <n v="102.04732300000001"/>
    <n v="36499"/>
    <n v="2.7000000000000001E-3"/>
    <x v="0"/>
  </r>
  <r>
    <x v="0"/>
    <x v="8"/>
    <x v="0"/>
    <s v="Estonia"/>
    <s v="Europe"/>
    <n v="22.285108000000001"/>
    <n v="4122"/>
    <n v="5.4000000000000003E-3"/>
    <x v="0"/>
  </r>
  <r>
    <x v="0"/>
    <x v="5"/>
    <x v="0"/>
    <s v="Czech Republic"/>
    <s v="Europe"/>
    <n v="2.0055E-2"/>
    <n v="3"/>
    <n v="6.6E-3"/>
    <x v="0"/>
  </r>
  <r>
    <x v="1"/>
    <x v="7"/>
    <x v="0"/>
    <s v="Australia"/>
    <s v="Oceania"/>
    <n v="5320.554376"/>
    <n v="409603"/>
    <n v="1.29E-2"/>
    <x v="0"/>
  </r>
  <r>
    <x v="1"/>
    <x v="6"/>
    <x v="1"/>
    <s v="Guatemala"/>
    <s v="North America"/>
    <n v="17.337599999999998"/>
    <n v="12384"/>
    <n v="1.4E-3"/>
    <x v="0"/>
  </r>
  <r>
    <x v="1"/>
    <x v="5"/>
    <x v="0"/>
    <s v="Puerto Rico"/>
    <s v="North America"/>
    <n v="0.83699000000000001"/>
    <n v="35"/>
    <n v="2.3900000000000001E-2"/>
    <x v="0"/>
  </r>
  <r>
    <x v="0"/>
    <x v="10"/>
    <x v="1"/>
    <s v="Lithuania"/>
    <s v="Europe"/>
    <n v="12.497902"/>
    <n v="9648"/>
    <n v="1.1999999999999999E-3"/>
    <x v="0"/>
  </r>
  <r>
    <x v="0"/>
    <x v="10"/>
    <x v="1"/>
    <s v="Portugal"/>
    <s v="Europe"/>
    <n v="187.884107"/>
    <n v="69036"/>
    <n v="2.7000000000000001E-3"/>
    <x v="0"/>
  </r>
  <r>
    <x v="1"/>
    <x v="4"/>
    <x v="0"/>
    <s v="Sweden"/>
    <s v="Europe"/>
    <n v="29795.608804"/>
    <n v="3007056"/>
    <n v="9.9000000000000008E-3"/>
    <x v="0"/>
  </r>
  <r>
    <x v="0"/>
    <x v="2"/>
    <x v="1"/>
    <s v="United Kingdom"/>
    <s v="Europe"/>
    <n v="897.47959000000003"/>
    <n v="536471"/>
    <n v="1.6000000000000001E-3"/>
    <x v="0"/>
  </r>
  <r>
    <x v="0"/>
    <x v="10"/>
    <x v="0"/>
    <s v="India"/>
    <s v="Asia"/>
    <n v="3.2077000000000001E-2"/>
    <n v="4"/>
    <n v="8.0000000000000002E-3"/>
    <x v="0"/>
  </r>
  <r>
    <x v="0"/>
    <x v="5"/>
    <x v="0"/>
    <s v="India"/>
    <s v="Asia"/>
    <n v="4.2550999999999999E-2"/>
    <n v="9"/>
    <n v="4.7000000000000002E-3"/>
    <x v="0"/>
  </r>
  <r>
    <x v="1"/>
    <x v="7"/>
    <x v="0"/>
    <s v="Turkey"/>
    <s v="Europe"/>
    <n v="48.169761000000001"/>
    <n v="35275"/>
    <n v="1.2999999999999999E-3"/>
    <x v="0"/>
  </r>
  <r>
    <x v="1"/>
    <x v="2"/>
    <x v="1"/>
    <s v="Ecuador"/>
    <s v="South America"/>
    <n v="26.5044"/>
    <n v="20388"/>
    <n v="1.2999999999999999E-3"/>
    <x v="0"/>
  </r>
  <r>
    <x v="0"/>
    <x v="8"/>
    <x v="1"/>
    <s v="New Zealand"/>
    <s v="Oceania"/>
    <n v="14.022956000000001"/>
    <n v="57603"/>
    <n v="2.0000000000000001E-4"/>
    <x v="0"/>
  </r>
  <r>
    <x v="1"/>
    <x v="4"/>
    <x v="1"/>
    <s v="Honduras"/>
    <s v="North America"/>
    <n v="11.069800000000001"/>
    <n v="7907"/>
    <n v="1.4E-3"/>
    <x v="0"/>
  </r>
  <r>
    <x v="1"/>
    <x v="6"/>
    <x v="1"/>
    <s v="Finland"/>
    <s v="Europe"/>
    <n v="104.47688100000001"/>
    <n v="188282"/>
    <n v="5.0000000000000001E-4"/>
    <x v="0"/>
  </r>
  <r>
    <x v="0"/>
    <x v="7"/>
    <x v="0"/>
    <s v="South Africa"/>
    <s v="Africa"/>
    <n v="3.1206000000000001E-2"/>
    <n v="1"/>
    <n v="3.1199999999999999E-2"/>
    <x v="0"/>
  </r>
  <r>
    <x v="0"/>
    <x v="1"/>
    <x v="0"/>
    <s v="Mexico"/>
    <s v="North America"/>
    <n v="760.45161099999996"/>
    <n v="172447"/>
    <n v="4.4000000000000003E-3"/>
    <x v="0"/>
  </r>
  <r>
    <x v="1"/>
    <x v="7"/>
    <x v="0"/>
    <s v="Philippines"/>
    <s v="Asia"/>
    <n v="0.90232800000000002"/>
    <n v="533"/>
    <n v="1.6000000000000001E-3"/>
    <x v="0"/>
  </r>
  <r>
    <x v="0"/>
    <x v="9"/>
    <x v="0"/>
    <s v="Lithuania"/>
    <s v="Europe"/>
    <n v="7.4704300000000003"/>
    <n v="2908"/>
    <n v="2.5000000000000001E-3"/>
    <x v="0"/>
  </r>
  <r>
    <x v="1"/>
    <x v="7"/>
    <x v="0"/>
    <s v="Lithuania"/>
    <s v="Europe"/>
    <n v="13.866959"/>
    <n v="4163"/>
    <n v="3.3E-3"/>
    <x v="0"/>
  </r>
  <r>
    <x v="0"/>
    <x v="4"/>
    <x v="0"/>
    <s v="Luxembourg"/>
    <s v="Europe"/>
    <n v="10.822782999999999"/>
    <n v="959"/>
    <n v="1.12E-2"/>
    <x v="0"/>
  </r>
  <r>
    <x v="1"/>
    <x v="2"/>
    <x v="0"/>
    <s v="United Kingdom"/>
    <s v="Europe"/>
    <n v="20393.228287999998"/>
    <n v="1626818"/>
    <n v="1.2500000000000001E-2"/>
    <x v="0"/>
  </r>
  <r>
    <x v="0"/>
    <x v="2"/>
    <x v="0"/>
    <s v="USA"/>
    <s v="North America"/>
    <n v="149985.52328600001"/>
    <n v="17816338"/>
    <n v="8.3999999999999995E-3"/>
    <x v="0"/>
  </r>
  <r>
    <x v="1"/>
    <x v="4"/>
    <x v="1"/>
    <s v="USA"/>
    <s v="North America"/>
    <n v="54419.998704999998"/>
    <n v="43561056"/>
    <n v="1.1999999999999999E-3"/>
    <x v="0"/>
  </r>
  <r>
    <x v="0"/>
    <x v="2"/>
    <x v="0"/>
    <s v="Czech Republic"/>
    <s v="Europe"/>
    <n v="0.120147"/>
    <n v="21"/>
    <n v="5.7000000000000002E-3"/>
    <x v="0"/>
  </r>
  <r>
    <x v="1"/>
    <x v="7"/>
    <x v="1"/>
    <s v="Turkey"/>
    <s v="Europe"/>
    <n v="133.81072700000001"/>
    <n v="97992"/>
    <n v="1.2999999999999999E-3"/>
    <x v="0"/>
  </r>
  <r>
    <x v="0"/>
    <x v="10"/>
    <x v="0"/>
    <s v="Austria"/>
    <s v="Europe"/>
    <n v="313.38667400000003"/>
    <n v="31052"/>
    <n v="0.01"/>
    <x v="0"/>
  </r>
  <r>
    <x v="0"/>
    <x v="2"/>
    <x v="1"/>
    <s v="Liechtenstein"/>
    <s v="Europe"/>
    <n v="2.7720000000000002E-3"/>
    <n v="23"/>
    <n v="1E-4"/>
    <x v="0"/>
  </r>
  <r>
    <x v="1"/>
    <x v="5"/>
    <x v="1"/>
    <s v="Mexico"/>
    <s v="North America"/>
    <n v="2564.0164989999998"/>
    <n v="1355121"/>
    <n v="1.8E-3"/>
    <x v="0"/>
  </r>
  <r>
    <x v="0"/>
    <x v="1"/>
    <x v="1"/>
    <s v="Netherlands"/>
    <s v="Europe"/>
    <n v="187.28995900000001"/>
    <n v="102988"/>
    <n v="1.8E-3"/>
    <x v="0"/>
  </r>
  <r>
    <x v="1"/>
    <x v="5"/>
    <x v="1"/>
    <s v="Belgium"/>
    <s v="Europe"/>
    <n v="147.01699300000001"/>
    <n v="154476"/>
    <n v="8.9999999999999998E-4"/>
    <x v="0"/>
  </r>
  <r>
    <x v="0"/>
    <x v="6"/>
    <x v="1"/>
    <s v="Ireland"/>
    <s v="Europe"/>
    <n v="28.028212"/>
    <n v="21738"/>
    <n v="1.1999999999999999E-3"/>
    <x v="0"/>
  </r>
  <r>
    <x v="0"/>
    <x v="9"/>
    <x v="0"/>
    <s v="Romania"/>
    <s v="Europe"/>
    <n v="3.7201999999999999E-2"/>
    <n v="4"/>
    <n v="9.2999999999999992E-3"/>
    <x v="0"/>
  </r>
  <r>
    <x v="1"/>
    <x v="7"/>
    <x v="1"/>
    <s v="Lithuania"/>
    <s v="Europe"/>
    <n v="50.094940000000001"/>
    <n v="15039"/>
    <n v="3.3E-3"/>
    <x v="0"/>
  </r>
  <r>
    <x v="0"/>
    <x v="10"/>
    <x v="1"/>
    <s v="Latvia"/>
    <s v="Europe"/>
    <n v="34.166193"/>
    <n v="13222"/>
    <n v="2.5000000000000001E-3"/>
    <x v="0"/>
  </r>
  <r>
    <x v="0"/>
    <x v="9"/>
    <x v="1"/>
    <s v="Portugal"/>
    <s v="Europe"/>
    <n v="148.50056499999999"/>
    <n v="55180"/>
    <n v="2.5999999999999999E-3"/>
    <x v="0"/>
  </r>
  <r>
    <x v="0"/>
    <x v="4"/>
    <x v="0"/>
    <s v="Denmark"/>
    <s v="Europe"/>
    <n v="3704.4880779999999"/>
    <n v="319512"/>
    <n v="1.15E-2"/>
    <x v="0"/>
  </r>
  <r>
    <x v="0"/>
    <x v="0"/>
    <x v="1"/>
    <s v="USA"/>
    <s v="North America"/>
    <n v="45030.494893000003"/>
    <n v="28993197"/>
    <n v="1.5E-3"/>
    <x v="0"/>
  </r>
  <r>
    <x v="0"/>
    <x v="10"/>
    <x v="0"/>
    <s v="Australia"/>
    <s v="Oceania"/>
    <n v="4148.3954389999999"/>
    <n v="351263"/>
    <n v="1.18E-2"/>
    <x v="0"/>
  </r>
  <r>
    <x v="1"/>
    <x v="5"/>
    <x v="1"/>
    <s v="Panama"/>
    <s v="North America"/>
    <n v="38.910200000000003"/>
    <n v="27793"/>
    <n v="1.4E-3"/>
    <x v="0"/>
  </r>
  <r>
    <x v="0"/>
    <x v="4"/>
    <x v="1"/>
    <s v="Finland"/>
    <s v="Europe"/>
    <n v="147.31879499999999"/>
    <n v="91837"/>
    <n v="1.6000000000000001E-3"/>
    <x v="0"/>
  </r>
  <r>
    <x v="0"/>
    <x v="11"/>
    <x v="0"/>
    <s v="Spain"/>
    <s v="Europe"/>
    <n v="1931.8864940000001"/>
    <n v="337759"/>
    <n v="5.7000000000000002E-3"/>
    <x v="0"/>
  </r>
  <r>
    <x v="1"/>
    <x v="5"/>
    <x v="0"/>
    <s v="South Africa"/>
    <s v="Africa"/>
    <n v="0.36766100000000002"/>
    <n v="27"/>
    <n v="1.3599999999999999E-2"/>
    <x v="0"/>
  </r>
  <r>
    <x v="0"/>
    <x v="7"/>
    <x v="2"/>
    <s v="Belgium"/>
    <s v="Europe"/>
    <n v="0.56289900000000004"/>
    <n v="1"/>
    <n v="0.56279999999999997"/>
    <x v="0"/>
  </r>
  <r>
    <x v="0"/>
    <x v="9"/>
    <x v="0"/>
    <s v="Ireland"/>
    <s v="Europe"/>
    <n v="431.42476199999999"/>
    <n v="35773"/>
    <n v="1.2E-2"/>
    <x v="0"/>
  </r>
  <r>
    <x v="1"/>
    <x v="6"/>
    <x v="1"/>
    <s v="Dominican Republic"/>
    <s v="North America"/>
    <n v="25.6126"/>
    <n v="19702"/>
    <n v="1.2999999999999999E-3"/>
    <x v="0"/>
  </r>
  <r>
    <x v="0"/>
    <x v="9"/>
    <x v="0"/>
    <s v="Brazil"/>
    <s v="South America"/>
    <n v="3.052047"/>
    <n v="296"/>
    <n v="1.03E-2"/>
    <x v="0"/>
  </r>
  <r>
    <x v="0"/>
    <x v="3"/>
    <x v="1"/>
    <s v="Taiwan, Province Of China"/>
    <s v="Asia"/>
    <n v="10.726343999999999"/>
    <n v="6303"/>
    <n v="1.6999999999999999E-3"/>
    <x v="0"/>
  </r>
  <r>
    <x v="1"/>
    <x v="5"/>
    <x v="0"/>
    <s v="Latvia"/>
    <s v="Europe"/>
    <n v="25.643809000000001"/>
    <n v="10006"/>
    <n v="2.5000000000000001E-3"/>
    <x v="0"/>
  </r>
  <r>
    <x v="0"/>
    <x v="9"/>
    <x v="1"/>
    <s v="Poland"/>
    <s v="Europe"/>
    <n v="14.417552000000001"/>
    <n v="108349"/>
    <n v="1E-4"/>
    <x v="0"/>
  </r>
  <r>
    <x v="1"/>
    <x v="6"/>
    <x v="0"/>
    <s v="Italy"/>
    <s v="Europe"/>
    <n v="235.549567"/>
    <n v="56892"/>
    <n v="4.1000000000000003E-3"/>
    <x v="0"/>
  </r>
  <r>
    <x v="0"/>
    <x v="4"/>
    <x v="0"/>
    <s v="Hungary"/>
    <s v="Europe"/>
    <n v="8.4880000000000008E-3"/>
    <n v="1"/>
    <n v="8.3999999999999995E-3"/>
    <x v="0"/>
  </r>
  <r>
    <x v="1"/>
    <x v="5"/>
    <x v="1"/>
    <s v="Austria"/>
    <s v="Europe"/>
    <n v="27.736378999999999"/>
    <n v="62340"/>
    <n v="4.0000000000000002E-4"/>
    <x v="0"/>
  </r>
  <r>
    <x v="1"/>
    <x v="6"/>
    <x v="1"/>
    <s v="Ecuador"/>
    <s v="South America"/>
    <n v="33.768799999999999"/>
    <n v="25976"/>
    <n v="1.2999999999999999E-3"/>
    <x v="0"/>
  </r>
  <r>
    <x v="1"/>
    <x v="7"/>
    <x v="1"/>
    <s v="Ecuador"/>
    <s v="South America"/>
    <n v="73.865891000000005"/>
    <n v="44707"/>
    <n v="1.6000000000000001E-3"/>
    <x v="0"/>
  </r>
  <r>
    <x v="0"/>
    <x v="5"/>
    <x v="1"/>
    <s v="Spain"/>
    <s v="Europe"/>
    <n v="251.367132"/>
    <n v="298630"/>
    <n v="8.0000000000000004E-4"/>
    <x v="0"/>
  </r>
  <r>
    <x v="0"/>
    <x v="1"/>
    <x v="0"/>
    <s v="Belgium"/>
    <s v="Europe"/>
    <n v="568.44087500000001"/>
    <n v="52921"/>
    <n v="1.0699999999999999E-2"/>
    <x v="0"/>
  </r>
  <r>
    <x v="1"/>
    <x v="5"/>
    <x v="0"/>
    <s v="Ireland"/>
    <s v="Europe"/>
    <n v="621.23130000000003"/>
    <n v="55897"/>
    <n v="1.11E-2"/>
    <x v="0"/>
  </r>
  <r>
    <x v="0"/>
    <x v="5"/>
    <x v="1"/>
    <s v="Portugal"/>
    <s v="Europe"/>
    <n v="115.999146"/>
    <n v="58961"/>
    <n v="1.9E-3"/>
    <x v="0"/>
  </r>
  <r>
    <x v="1"/>
    <x v="7"/>
    <x v="1"/>
    <s v="Taiwan, Province Of China"/>
    <s v="Asia"/>
    <n v="134.199568"/>
    <n v="63723"/>
    <n v="2.0999999999999999E-3"/>
    <x v="0"/>
  </r>
  <r>
    <x v="0"/>
    <x v="3"/>
    <x v="0"/>
    <s v="Latvia"/>
    <s v="Europe"/>
    <n v="10.269378"/>
    <n v="4013"/>
    <n v="2.5000000000000001E-3"/>
    <x v="0"/>
  </r>
  <r>
    <x v="0"/>
    <x v="4"/>
    <x v="0"/>
    <s v="Norway"/>
    <s v="Europe"/>
    <n v="9897.7788240000009"/>
    <n v="847437"/>
    <n v="1.1599999999999999E-2"/>
    <x v="0"/>
  </r>
  <r>
    <x v="0"/>
    <x v="11"/>
    <x v="0"/>
    <s v="Norway"/>
    <s v="Europe"/>
    <n v="7893.3365789999998"/>
    <n v="754458"/>
    <n v="1.04E-2"/>
    <x v="0"/>
  </r>
  <r>
    <x v="0"/>
    <x v="3"/>
    <x v="0"/>
    <s v="Turkey"/>
    <s v="Europe"/>
    <n v="1.266616"/>
    <n v="840"/>
    <n v="1.5E-3"/>
    <x v="0"/>
  </r>
  <r>
    <x v="1"/>
    <x v="6"/>
    <x v="0"/>
    <s v="Iceland"/>
    <s v="Europe"/>
    <n v="176.02811500000001"/>
    <n v="12089"/>
    <n v="1.4500000000000001E-2"/>
    <x v="0"/>
  </r>
  <r>
    <x v="0"/>
    <x v="9"/>
    <x v="0"/>
    <s v="Hungary"/>
    <s v="Europe"/>
    <n v="8.6393999999999999E-2"/>
    <n v="9"/>
    <n v="9.4999999999999998E-3"/>
    <x v="0"/>
  </r>
  <r>
    <x v="0"/>
    <x v="10"/>
    <x v="1"/>
    <s v="Austria"/>
    <s v="Europe"/>
    <n v="15.015202"/>
    <n v="31919"/>
    <n v="4.0000000000000002E-4"/>
    <x v="0"/>
  </r>
  <r>
    <x v="1"/>
    <x v="7"/>
    <x v="1"/>
    <s v="Slovakia"/>
    <s v="Europe"/>
    <n v="0.109875"/>
    <n v="13317"/>
    <n v="0"/>
    <x v="0"/>
  </r>
  <r>
    <x v="1"/>
    <x v="5"/>
    <x v="1"/>
    <s v="Ecuador"/>
    <s v="South America"/>
    <n v="69.651399999999995"/>
    <n v="53578"/>
    <n v="1.2999999999999999E-3"/>
    <x v="0"/>
  </r>
  <r>
    <x v="1"/>
    <x v="4"/>
    <x v="0"/>
    <s v="Slovenia"/>
    <s v="Europe"/>
    <n v="4.3429999999999996E-3"/>
    <n v="1"/>
    <n v="4.3E-3"/>
    <x v="0"/>
  </r>
  <r>
    <x v="0"/>
    <x v="5"/>
    <x v="0"/>
    <s v="Puerto Rico"/>
    <s v="North America"/>
    <n v="8.2711999999999994E-2"/>
    <n v="87"/>
    <n v="8.9999999999999998E-4"/>
    <x v="0"/>
  </r>
  <r>
    <x v="0"/>
    <x v="2"/>
    <x v="0"/>
    <s v="Belgium"/>
    <s v="Europe"/>
    <n v="327.49273899999997"/>
    <n v="35200"/>
    <n v="9.2999999999999992E-3"/>
    <x v="0"/>
  </r>
  <r>
    <x v="0"/>
    <x v="4"/>
    <x v="1"/>
    <s v="Belgium"/>
    <s v="Europe"/>
    <n v="105.933527"/>
    <n v="67361"/>
    <n v="1.5E-3"/>
    <x v="0"/>
  </r>
  <r>
    <x v="1"/>
    <x v="7"/>
    <x v="0"/>
    <s v="Luxembourg"/>
    <s v="Europe"/>
    <n v="43.858049000000001"/>
    <n v="2893"/>
    <n v="1.5100000000000001E-2"/>
    <x v="0"/>
  </r>
  <r>
    <x v="0"/>
    <x v="3"/>
    <x v="1"/>
    <s v="Singapore"/>
    <s v="Asia"/>
    <n v="13.989596000000001"/>
    <n v="33401"/>
    <n v="4.0000000000000002E-4"/>
    <x v="0"/>
  </r>
  <r>
    <x v="1"/>
    <x v="2"/>
    <x v="0"/>
    <s v="Bolivia"/>
    <s v="South America"/>
    <n v="0.1386"/>
    <n v="99"/>
    <n v="1.4E-3"/>
    <x v="0"/>
  </r>
  <r>
    <x v="0"/>
    <x v="1"/>
    <x v="0"/>
    <s v="Italy"/>
    <s v="Europe"/>
    <n v="439.84463399999999"/>
    <n v="38489"/>
    <n v="1.14E-2"/>
    <x v="0"/>
  </r>
  <r>
    <x v="1"/>
    <x v="7"/>
    <x v="0"/>
    <s v="Norway"/>
    <s v="Europe"/>
    <n v="16910.777524000001"/>
    <n v="1113291"/>
    <n v="1.5100000000000001E-2"/>
    <x v="0"/>
  </r>
  <r>
    <x v="0"/>
    <x v="4"/>
    <x v="0"/>
    <s v="Sweden"/>
    <s v="Europe"/>
    <n v="21589.196146999999"/>
    <n v="2246495"/>
    <n v="9.5999999999999992E-3"/>
    <x v="0"/>
  </r>
  <r>
    <x v="0"/>
    <x v="10"/>
    <x v="0"/>
    <s v="USA"/>
    <s v="North America"/>
    <n v="302144.53078799997"/>
    <n v="33136643"/>
    <n v="9.1000000000000004E-3"/>
    <x v="0"/>
  </r>
  <r>
    <x v="1"/>
    <x v="6"/>
    <x v="0"/>
    <s v="South Korea"/>
    <s v="Asia"/>
    <n v="2.3477999999999999E-2"/>
    <n v="1"/>
    <n v="2.3400000000000001E-2"/>
    <x v="0"/>
  </r>
  <r>
    <x v="0"/>
    <x v="5"/>
    <x v="1"/>
    <s v="Iceland"/>
    <s v="Europe"/>
    <n v="30.065989999999999"/>
    <n v="7641"/>
    <n v="3.8999999999999998E-3"/>
    <x v="0"/>
  </r>
  <r>
    <x v="1"/>
    <x v="4"/>
    <x v="0"/>
    <s v="Estonia"/>
    <s v="Europe"/>
    <n v="26.458275"/>
    <n v="10060"/>
    <n v="2.5999999999999999E-3"/>
    <x v="0"/>
  </r>
  <r>
    <x v="1"/>
    <x v="5"/>
    <x v="1"/>
    <s v="Estonia"/>
    <s v="Europe"/>
    <n v="5.6520190000000001"/>
    <n v="25058"/>
    <n v="2.0000000000000001E-4"/>
    <x v="0"/>
  </r>
  <r>
    <x v="1"/>
    <x v="6"/>
    <x v="0"/>
    <s v="Czech Republic"/>
    <s v="Europe"/>
    <n v="12.165158"/>
    <n v="5441"/>
    <n v="2.2000000000000001E-3"/>
    <x v="0"/>
  </r>
  <r>
    <x v="0"/>
    <x v="8"/>
    <x v="2"/>
    <s v="Netherlands"/>
    <s v="Europe"/>
    <n v="1.483358"/>
    <n v="2"/>
    <n v="0.74160000000000004"/>
    <x v="0"/>
  </r>
  <r>
    <x v="1"/>
    <x v="2"/>
    <x v="0"/>
    <s v="Virgin Islands, British"/>
    <s v="North America"/>
    <n v="0.17399400000000001"/>
    <n v="43"/>
    <n v="4.0000000000000001E-3"/>
    <x v="0"/>
  </r>
  <r>
    <x v="0"/>
    <x v="0"/>
    <x v="0"/>
    <s v="Virgin Islands, British"/>
    <s v="North America"/>
    <n v="0.179311"/>
    <n v="44"/>
    <n v="4.0000000000000001E-3"/>
    <x v="0"/>
  </r>
  <r>
    <x v="1"/>
    <x v="5"/>
    <x v="0"/>
    <s v="Nicaragua"/>
    <s v="North America"/>
    <n v="1.222"/>
    <n v="940"/>
    <n v="1.2999999999999999E-3"/>
    <x v="0"/>
  </r>
  <r>
    <x v="0"/>
    <x v="9"/>
    <x v="0"/>
    <s v="New Zealand"/>
    <s v="Oceania"/>
    <n v="659.34918700000003"/>
    <n v="59563"/>
    <n v="1.0999999999999999E-2"/>
    <x v="0"/>
  </r>
  <r>
    <x v="0"/>
    <x v="2"/>
    <x v="0"/>
    <s v="Malaysia"/>
    <s v="Asia"/>
    <n v="0.537964"/>
    <n v="110"/>
    <n v="4.7999999999999996E-3"/>
    <x v="0"/>
  </r>
  <r>
    <x v="0"/>
    <x v="6"/>
    <x v="0"/>
    <s v="Malaysia"/>
    <s v="Asia"/>
    <n v="0.489958"/>
    <n v="64"/>
    <n v="7.6E-3"/>
    <x v="0"/>
  </r>
  <r>
    <x v="0"/>
    <x v="3"/>
    <x v="0"/>
    <s v="Andorra"/>
    <s v="Europe"/>
    <n v="6.5758770000000002"/>
    <n v="387"/>
    <n v="1.6899999999999998E-2"/>
    <x v="0"/>
  </r>
  <r>
    <x v="0"/>
    <x v="8"/>
    <x v="1"/>
    <s v="Hong Kong"/>
    <s v="Asia"/>
    <n v="28.256495000000001"/>
    <n v="10887"/>
    <n v="2.5000000000000001E-3"/>
    <x v="0"/>
  </r>
  <r>
    <x v="1"/>
    <x v="7"/>
    <x v="1"/>
    <s v="Brazil"/>
    <s v="South America"/>
    <n v="52.875123000000002"/>
    <n v="21835"/>
    <n v="2.3999999999999998E-3"/>
    <x v="0"/>
  </r>
  <r>
    <x v="1"/>
    <x v="2"/>
    <x v="1"/>
    <s v="Chile"/>
    <s v="South America"/>
    <n v="136.45286999999999"/>
    <n v="79797"/>
    <n v="1.6999999999999999E-3"/>
    <x v="0"/>
  </r>
  <r>
    <x v="1"/>
    <x v="6"/>
    <x v="1"/>
    <s v="Chile"/>
    <s v="South America"/>
    <n v="148.91733199999999"/>
    <n v="87571"/>
    <n v="1.6999999999999999E-3"/>
    <x v="0"/>
  </r>
  <r>
    <x v="0"/>
    <x v="0"/>
    <x v="0"/>
    <s v="Luxembourg"/>
    <s v="Europe"/>
    <n v="33.040461000000001"/>
    <n v="2679"/>
    <n v="1.23E-2"/>
    <x v="0"/>
  </r>
  <r>
    <x v="0"/>
    <x v="1"/>
    <x v="0"/>
    <s v="Spain"/>
    <s v="Europe"/>
    <n v="2043.6987509999999"/>
    <n v="311207"/>
    <n v="6.4999999999999997E-3"/>
    <x v="0"/>
  </r>
  <r>
    <x v="0"/>
    <x v="8"/>
    <x v="0"/>
    <s v="Greece"/>
    <s v="Europe"/>
    <n v="0.152615"/>
    <n v="9"/>
    <n v="1.6899999999999998E-2"/>
    <x v="0"/>
  </r>
  <r>
    <x v="1"/>
    <x v="5"/>
    <x v="0"/>
    <s v="Lithuania"/>
    <s v="Europe"/>
    <n v="12.273898000000001"/>
    <n v="4764"/>
    <n v="2.5000000000000001E-3"/>
    <x v="0"/>
  </r>
  <r>
    <x v="1"/>
    <x v="5"/>
    <x v="0"/>
    <s v="Portugal"/>
    <s v="Europe"/>
    <n v="47.347845999999997"/>
    <n v="17542"/>
    <n v="2.5999999999999999E-3"/>
    <x v="0"/>
  </r>
  <r>
    <x v="0"/>
    <x v="3"/>
    <x v="1"/>
    <s v="Switzerland"/>
    <s v="Europe"/>
    <n v="109.01949"/>
    <n v="14989"/>
    <n v="7.1999999999999998E-3"/>
    <x v="0"/>
  </r>
  <r>
    <x v="0"/>
    <x v="11"/>
    <x v="0"/>
    <s v="Poland"/>
    <s v="Europe"/>
    <n v="117.914732"/>
    <n v="32601"/>
    <n v="3.5999999999999999E-3"/>
    <x v="0"/>
  </r>
  <r>
    <x v="0"/>
    <x v="7"/>
    <x v="0"/>
    <s v="Italy"/>
    <s v="Europe"/>
    <n v="224.56133199999999"/>
    <n v="22342"/>
    <n v="0.01"/>
    <x v="0"/>
  </r>
  <r>
    <x v="0"/>
    <x v="9"/>
    <x v="0"/>
    <s v="Italy"/>
    <s v="Europe"/>
    <n v="675.02354600000001"/>
    <n v="59747"/>
    <n v="1.12E-2"/>
    <x v="0"/>
  </r>
  <r>
    <x v="0"/>
    <x v="0"/>
    <x v="2"/>
    <s v="France"/>
    <s v="Europe"/>
    <n v="0.82322499999999998"/>
    <n v="1"/>
    <n v="0.82320000000000004"/>
    <x v="0"/>
  </r>
  <r>
    <x v="0"/>
    <x v="1"/>
    <x v="2"/>
    <s v="Norway"/>
    <s v="Europe"/>
    <n v="5.0728030000000004"/>
    <n v="5"/>
    <n v="1.0145"/>
    <x v="0"/>
  </r>
  <r>
    <x v="1"/>
    <x v="5"/>
    <x v="0"/>
    <s v="Sweden"/>
    <s v="Europe"/>
    <n v="27626.420646999999"/>
    <n v="2853813"/>
    <n v="9.5999999999999992E-3"/>
    <x v="0"/>
  </r>
  <r>
    <x v="0"/>
    <x v="8"/>
    <x v="2"/>
    <s v="United Kingdom"/>
    <s v="Europe"/>
    <n v="5.7317749999999998"/>
    <n v="7"/>
    <n v="0.81879999999999997"/>
    <x v="0"/>
  </r>
  <r>
    <x v="1"/>
    <x v="6"/>
    <x v="1"/>
    <s v="El Salvador"/>
    <s v="North America"/>
    <n v="11.893700000000001"/>
    <n v="9149"/>
    <n v="1.2999999999999999E-3"/>
    <x v="0"/>
  </r>
  <r>
    <x v="1"/>
    <x v="7"/>
    <x v="1"/>
    <s v="El Salvador"/>
    <s v="North America"/>
    <n v="21.711431999999999"/>
    <n v="13141"/>
    <n v="1.6000000000000001E-3"/>
    <x v="0"/>
  </r>
  <r>
    <x v="0"/>
    <x v="9"/>
    <x v="0"/>
    <s v="Austria"/>
    <s v="Europe"/>
    <n v="316.08852000000002"/>
    <n v="29716"/>
    <n v="1.06E-2"/>
    <x v="0"/>
  </r>
  <r>
    <x v="1"/>
    <x v="4"/>
    <x v="1"/>
    <s v="New Zealand"/>
    <s v="Oceania"/>
    <n v="68.982321999999996"/>
    <n v="88746"/>
    <n v="6.9999999999999999E-4"/>
    <x v="0"/>
  </r>
  <r>
    <x v="0"/>
    <x v="11"/>
    <x v="1"/>
    <s v="Malaysia"/>
    <s v="Asia"/>
    <n v="29.629178"/>
    <n v="25183"/>
    <n v="1.1000000000000001E-3"/>
    <x v="0"/>
  </r>
  <r>
    <x v="0"/>
    <x v="5"/>
    <x v="0"/>
    <s v="Mexico"/>
    <s v="North America"/>
    <n v="346.05610100000001"/>
    <n v="100719"/>
    <n v="3.3999999999999998E-3"/>
    <x v="0"/>
  </r>
  <r>
    <x v="1"/>
    <x v="7"/>
    <x v="0"/>
    <s v="Guatemala"/>
    <s v="North America"/>
    <n v="5.2097239999999996"/>
    <n v="2928"/>
    <n v="1.6999999999999999E-3"/>
    <x v="0"/>
  </r>
  <r>
    <x v="1"/>
    <x v="6"/>
    <x v="0"/>
    <s v="Romania"/>
    <s v="Europe"/>
    <n v="8.6124000000000006E-2"/>
    <n v="13"/>
    <n v="6.6E-3"/>
    <x v="0"/>
  </r>
  <r>
    <x v="0"/>
    <x v="7"/>
    <x v="1"/>
    <s v="Latvia"/>
    <s v="Europe"/>
    <n v="2.6019559999999999"/>
    <n v="4008"/>
    <n v="5.9999999999999995E-4"/>
    <x v="0"/>
  </r>
  <r>
    <x v="0"/>
    <x v="8"/>
    <x v="1"/>
    <s v="Germany"/>
    <s v="Europe"/>
    <n v="630.140398"/>
    <n v="656974"/>
    <n v="8.9999999999999998E-4"/>
    <x v="0"/>
  </r>
  <r>
    <x v="0"/>
    <x v="8"/>
    <x v="2"/>
    <s v="France"/>
    <s v="Europe"/>
    <n v="0.637347"/>
    <n v="1"/>
    <n v="0.63729999999999998"/>
    <x v="0"/>
  </r>
  <r>
    <x v="0"/>
    <x v="3"/>
    <x v="0"/>
    <s v="Norway"/>
    <s v="Europe"/>
    <n v="12308.094929999999"/>
    <n v="930210"/>
    <n v="1.32E-2"/>
    <x v="0"/>
  </r>
  <r>
    <x v="1"/>
    <x v="2"/>
    <x v="0"/>
    <s v="Costa Rica"/>
    <s v="North America"/>
    <n v="5.0456000000000003"/>
    <n v="3604"/>
    <n v="1.4E-3"/>
    <x v="0"/>
  </r>
  <r>
    <x v="1"/>
    <x v="6"/>
    <x v="0"/>
    <s v="Costa Rica"/>
    <s v="North America"/>
    <n v="10.073"/>
    <n v="7195"/>
    <n v="1.4E-3"/>
    <x v="0"/>
  </r>
  <r>
    <x v="0"/>
    <x v="3"/>
    <x v="0"/>
    <s v="Netherlands"/>
    <s v="Europe"/>
    <n v="4223.9243100000003"/>
    <n v="368667"/>
    <n v="1.14E-2"/>
    <x v="0"/>
  </r>
  <r>
    <x v="0"/>
    <x v="3"/>
    <x v="0"/>
    <s v="Hungary"/>
    <s v="Europe"/>
    <n v="1.5986E-2"/>
    <n v="1"/>
    <n v="1.5900000000000001E-2"/>
    <x v="0"/>
  </r>
  <r>
    <x v="1"/>
    <x v="2"/>
    <x v="0"/>
    <s v="Andorra"/>
    <s v="Europe"/>
    <n v="0.87805"/>
    <n v="217"/>
    <n v="4.0000000000000001E-3"/>
    <x v="0"/>
  </r>
  <r>
    <x v="0"/>
    <x v="8"/>
    <x v="0"/>
    <s v="Belgium"/>
    <s v="Europe"/>
    <n v="520.99614499999996"/>
    <n v="50052"/>
    <n v="1.04E-2"/>
    <x v="0"/>
  </r>
  <r>
    <x v="1"/>
    <x v="6"/>
    <x v="0"/>
    <s v="Indonesia"/>
    <s v="Asia"/>
    <n v="5.4609999999999997E-3"/>
    <n v="5"/>
    <n v="1E-3"/>
    <x v="0"/>
  </r>
  <r>
    <x v="0"/>
    <x v="1"/>
    <x v="1"/>
    <s v="Germany"/>
    <s v="Europe"/>
    <n v="829.92920700000002"/>
    <n v="588837"/>
    <n v="1.4E-3"/>
    <x v="0"/>
  </r>
  <r>
    <x v="1"/>
    <x v="7"/>
    <x v="0"/>
    <s v="France"/>
    <s v="Europe"/>
    <n v="2461.3194600000002"/>
    <n v="207677"/>
    <n v="1.18E-2"/>
    <x v="0"/>
  </r>
  <r>
    <x v="1"/>
    <x v="4"/>
    <x v="1"/>
    <s v="United Kingdom"/>
    <s v="Europe"/>
    <n v="2724.6185099999998"/>
    <n v="1322859"/>
    <n v="2E-3"/>
    <x v="0"/>
  </r>
  <r>
    <x v="0"/>
    <x v="0"/>
    <x v="2"/>
    <s v="United Kingdom"/>
    <s v="Europe"/>
    <n v="1.4107479999999999"/>
    <n v="2"/>
    <n v="0.70530000000000004"/>
    <x v="0"/>
  </r>
  <r>
    <x v="0"/>
    <x v="4"/>
    <x v="1"/>
    <s v="USA"/>
    <s v="North America"/>
    <n v="61804.104024"/>
    <n v="27493597"/>
    <n v="2.2000000000000001E-3"/>
    <x v="0"/>
  </r>
  <r>
    <x v="1"/>
    <x v="2"/>
    <x v="1"/>
    <s v="El Salvador"/>
    <s v="North America"/>
    <n v="11.0617"/>
    <n v="8509"/>
    <n v="1.2999999999999999E-3"/>
    <x v="0"/>
  </r>
  <r>
    <x v="0"/>
    <x v="9"/>
    <x v="1"/>
    <s v="Mexico"/>
    <s v="North America"/>
    <n v="565.88386400000002"/>
    <n v="498578"/>
    <n v="1.1000000000000001E-3"/>
    <x v="0"/>
  </r>
  <r>
    <x v="1"/>
    <x v="5"/>
    <x v="1"/>
    <s v="Australia"/>
    <s v="Oceania"/>
    <n v="866.25602500000002"/>
    <n v="447306"/>
    <n v="1.9E-3"/>
    <x v="0"/>
  </r>
  <r>
    <x v="0"/>
    <x v="10"/>
    <x v="0"/>
    <s v="China"/>
    <s v="Asia"/>
    <n v="7.2079000000000004E-2"/>
    <n v="1"/>
    <n v="7.1999999999999995E-2"/>
    <x v="0"/>
  </r>
  <r>
    <x v="1"/>
    <x v="2"/>
    <x v="0"/>
    <s v="Guatemala"/>
    <s v="North America"/>
    <n v="0.8246"/>
    <n v="589"/>
    <n v="1.4E-3"/>
    <x v="0"/>
  </r>
  <r>
    <x v="0"/>
    <x v="1"/>
    <x v="0"/>
    <s v="Hong Kong"/>
    <s v="Asia"/>
    <n v="48.405341"/>
    <n v="9534"/>
    <n v="5.0000000000000001E-3"/>
    <x v="0"/>
  </r>
  <r>
    <x v="0"/>
    <x v="4"/>
    <x v="0"/>
    <s v="Germany"/>
    <s v="Europe"/>
    <n v="3717.0599499999998"/>
    <n v="424523"/>
    <n v="8.6999999999999994E-3"/>
    <x v="0"/>
  </r>
  <r>
    <x v="0"/>
    <x v="11"/>
    <x v="0"/>
    <s v="Germany"/>
    <s v="Europe"/>
    <n v="4226.8642049999999"/>
    <n v="513118"/>
    <n v="8.2000000000000007E-3"/>
    <x v="0"/>
  </r>
  <r>
    <x v="0"/>
    <x v="8"/>
    <x v="0"/>
    <s v="Luxembourg"/>
    <s v="Europe"/>
    <n v="22.383109999999999"/>
    <n v="2187"/>
    <n v="1.0200000000000001E-2"/>
    <x v="0"/>
  </r>
  <r>
    <x v="1"/>
    <x v="6"/>
    <x v="1"/>
    <s v="Portugal"/>
    <s v="Europe"/>
    <n v="266.16979700000002"/>
    <n v="97405"/>
    <n v="2.7000000000000001E-3"/>
    <x v="0"/>
  </r>
  <r>
    <x v="1"/>
    <x v="2"/>
    <x v="0"/>
    <s v="Romania"/>
    <s v="Europe"/>
    <n v="1.9730999999999999E-2"/>
    <n v="3"/>
    <n v="6.4999999999999997E-3"/>
    <x v="0"/>
  </r>
  <r>
    <x v="0"/>
    <x v="10"/>
    <x v="1"/>
    <s v="Switzerland"/>
    <s v="Europe"/>
    <n v="73.273334000000006"/>
    <n v="26018"/>
    <n v="2.8E-3"/>
    <x v="0"/>
  </r>
  <r>
    <x v="1"/>
    <x v="4"/>
    <x v="0"/>
    <s v="Switzerland"/>
    <s v="Europe"/>
    <n v="1249.18075"/>
    <n v="104438"/>
    <n v="1.1900000000000001E-2"/>
    <x v="0"/>
  </r>
  <r>
    <x v="0"/>
    <x v="7"/>
    <x v="0"/>
    <s v="Sweden"/>
    <s v="Europe"/>
    <n v="16901.527061000001"/>
    <n v="1988471"/>
    <n v="8.3999999999999995E-3"/>
    <x v="0"/>
  </r>
  <r>
    <x v="0"/>
    <x v="7"/>
    <x v="0"/>
    <s v="Hungary"/>
    <s v="Europe"/>
    <n v="3.2624E-2"/>
    <n v="4"/>
    <n v="8.0999999999999996E-3"/>
    <x v="0"/>
  </r>
  <r>
    <x v="1"/>
    <x v="2"/>
    <x v="0"/>
    <s v="Malta"/>
    <s v="Europe"/>
    <n v="0.85464300000000004"/>
    <n v="320"/>
    <n v="2.5999999999999999E-3"/>
    <x v="0"/>
  </r>
  <r>
    <x v="0"/>
    <x v="10"/>
    <x v="0"/>
    <s v="Netherlands"/>
    <s v="Europe"/>
    <n v="4491.4762769999998"/>
    <n v="429757"/>
    <n v="1.04E-2"/>
    <x v="0"/>
  </r>
  <r>
    <x v="0"/>
    <x v="1"/>
    <x v="1"/>
    <s v="Finland"/>
    <s v="Europe"/>
    <n v="65.677678999999998"/>
    <n v="83493"/>
    <n v="6.9999999999999999E-4"/>
    <x v="0"/>
  </r>
  <r>
    <x v="0"/>
    <x v="2"/>
    <x v="0"/>
    <s v="Ireland"/>
    <s v="Europe"/>
    <n v="97.807406"/>
    <n v="9899"/>
    <n v="9.7999999999999997E-3"/>
    <x v="0"/>
  </r>
  <r>
    <x v="0"/>
    <x v="7"/>
    <x v="0"/>
    <s v="Greece"/>
    <s v="Europe"/>
    <n v="1.2725E-2"/>
    <n v="1"/>
    <n v="1.2699999999999999E-2"/>
    <x v="0"/>
  </r>
  <r>
    <x v="0"/>
    <x v="8"/>
    <x v="0"/>
    <s v="Lithuania"/>
    <s v="Europe"/>
    <n v="8.5497949999999996"/>
    <n v="1614"/>
    <n v="5.1999999999999998E-3"/>
    <x v="0"/>
  </r>
  <r>
    <x v="1"/>
    <x v="2"/>
    <x v="1"/>
    <s v="Latvia"/>
    <s v="Europe"/>
    <n v="48.417675000000003"/>
    <n v="19094"/>
    <n v="2.5000000000000001E-3"/>
    <x v="0"/>
  </r>
  <r>
    <x v="1"/>
    <x v="4"/>
    <x v="1"/>
    <s v="Bolivia"/>
    <s v="South America"/>
    <n v="6.8921999999999999"/>
    <n v="4923"/>
    <n v="1.4E-3"/>
    <x v="0"/>
  </r>
  <r>
    <x v="0"/>
    <x v="0"/>
    <x v="0"/>
    <s v="Italy"/>
    <s v="Europe"/>
    <n v="626.88207699999998"/>
    <n v="56076"/>
    <n v="1.11E-2"/>
    <x v="0"/>
  </r>
  <r>
    <x v="0"/>
    <x v="2"/>
    <x v="2"/>
    <s v="Norway"/>
    <s v="Europe"/>
    <n v="50.539133"/>
    <n v="20"/>
    <n v="2.5268999999999999"/>
    <x v="0"/>
  </r>
  <r>
    <x v="0"/>
    <x v="10"/>
    <x v="2"/>
    <s v="United Kingdom"/>
    <s v="Europe"/>
    <n v="0.97520499999999999"/>
    <n v="1"/>
    <n v="0.97519999999999996"/>
    <x v="0"/>
  </r>
  <r>
    <x v="1"/>
    <x v="4"/>
    <x v="0"/>
    <s v="Austria"/>
    <s v="Europe"/>
    <n v="349.67107299999998"/>
    <n v="36493"/>
    <n v="9.4999999999999998E-3"/>
    <x v="0"/>
  </r>
  <r>
    <x v="0"/>
    <x v="10"/>
    <x v="1"/>
    <s v="Bulgaria"/>
    <s v="Europe"/>
    <n v="7.6412890000000004"/>
    <n v="4633"/>
    <n v="1.6000000000000001E-3"/>
    <x v="0"/>
  </r>
  <r>
    <x v="0"/>
    <x v="0"/>
    <x v="0"/>
    <s v="Mexico"/>
    <s v="North America"/>
    <n v="1230.0513820000001"/>
    <n v="189746"/>
    <n v="6.4000000000000003E-3"/>
    <x v="0"/>
  </r>
  <r>
    <x v="0"/>
    <x v="11"/>
    <x v="1"/>
    <s v="Australia"/>
    <s v="Oceania"/>
    <n v="345.20495099999999"/>
    <n v="208385"/>
    <n v="1.6000000000000001E-3"/>
    <x v="0"/>
  </r>
  <r>
    <x v="0"/>
    <x v="2"/>
    <x v="1"/>
    <s v="New Zealand"/>
    <s v="Oceania"/>
    <n v="108.091911"/>
    <n v="44827"/>
    <n v="2.3999999999999998E-3"/>
    <x v="0"/>
  </r>
  <r>
    <x v="0"/>
    <x v="9"/>
    <x v="0"/>
    <s v="Malaysia"/>
    <s v="Asia"/>
    <n v="70.857864000000006"/>
    <n v="13318"/>
    <n v="5.3E-3"/>
    <x v="0"/>
  </r>
  <r>
    <x v="0"/>
    <x v="0"/>
    <x v="1"/>
    <s v="Germany"/>
    <s v="Europe"/>
    <n v="834.30872799999997"/>
    <n v="610520"/>
    <n v="1.2999999999999999E-3"/>
    <x v="0"/>
  </r>
  <r>
    <x v="1"/>
    <x v="2"/>
    <x v="1"/>
    <s v="Germany"/>
    <s v="Europe"/>
    <n v="413.26863200000003"/>
    <n v="965901"/>
    <n v="4.0000000000000002E-4"/>
    <x v="0"/>
  </r>
  <r>
    <x v="0"/>
    <x v="7"/>
    <x v="0"/>
    <s v="Switzerland"/>
    <s v="Europe"/>
    <n v="435.443039"/>
    <n v="42137"/>
    <n v="1.03E-2"/>
    <x v="0"/>
  </r>
  <r>
    <x v="0"/>
    <x v="5"/>
    <x v="1"/>
    <s v="Sweden"/>
    <s v="Europe"/>
    <n v="378.83345400000002"/>
    <n v="162165"/>
    <n v="2.3E-3"/>
    <x v="0"/>
  </r>
  <r>
    <x v="1"/>
    <x v="5"/>
    <x v="0"/>
    <s v="USA"/>
    <s v="North America"/>
    <n v="343805.88677099999"/>
    <n v="46070437"/>
    <n v="7.4000000000000003E-3"/>
    <x v="0"/>
  </r>
  <r>
    <x v="0"/>
    <x v="5"/>
    <x v="0"/>
    <s v="Estonia"/>
    <s v="Europe"/>
    <n v="8.3208409999999997"/>
    <n v="2168"/>
    <n v="3.8E-3"/>
    <x v="0"/>
  </r>
  <r>
    <x v="1"/>
    <x v="5"/>
    <x v="0"/>
    <s v="Gibraltar"/>
    <s v="Europe"/>
    <n v="0.113328"/>
    <n v="10"/>
    <n v="1.1299999999999999E-2"/>
    <x v="0"/>
  </r>
  <r>
    <x v="0"/>
    <x v="1"/>
    <x v="0"/>
    <s v="Australia"/>
    <s v="Oceania"/>
    <n v="2602.2966609999999"/>
    <n v="285837"/>
    <n v="9.1000000000000004E-3"/>
    <x v="0"/>
  </r>
  <r>
    <x v="0"/>
    <x v="2"/>
    <x v="0"/>
    <s v="Croatia"/>
    <s v="Europe"/>
    <n v="7.835E-3"/>
    <n v="1"/>
    <n v="7.7999999999999996E-3"/>
    <x v="0"/>
  </r>
  <r>
    <x v="0"/>
    <x v="4"/>
    <x v="0"/>
    <s v="Andorra"/>
    <s v="Europe"/>
    <n v="0.85416599999999998"/>
    <n v="64"/>
    <n v="1.3299999999999999E-2"/>
    <x v="0"/>
  </r>
  <r>
    <x v="1"/>
    <x v="2"/>
    <x v="1"/>
    <s v="Guatemala"/>
    <s v="North America"/>
    <n v="13.832000000000001"/>
    <n v="9880"/>
    <n v="1.4E-3"/>
    <x v="0"/>
  </r>
  <r>
    <x v="0"/>
    <x v="7"/>
    <x v="0"/>
    <s v="Chile"/>
    <s v="South America"/>
    <n v="0.10172399999999999"/>
    <n v="7"/>
    <n v="1.4500000000000001E-2"/>
    <x v="0"/>
  </r>
  <r>
    <x v="0"/>
    <x v="9"/>
    <x v="0"/>
    <s v="Chile"/>
    <s v="South America"/>
    <n v="5.0777000000000003E-2"/>
    <n v="7"/>
    <n v="7.1999999999999998E-3"/>
    <x v="0"/>
  </r>
  <r>
    <x v="0"/>
    <x v="4"/>
    <x v="1"/>
    <s v="Germany"/>
    <s v="Europe"/>
    <n v="811.887835"/>
    <n v="787423"/>
    <n v="1E-3"/>
    <x v="0"/>
  </r>
  <r>
    <x v="0"/>
    <x v="11"/>
    <x v="1"/>
    <s v="Germany"/>
    <s v="Europe"/>
    <n v="1239.0576679999999"/>
    <n v="686181"/>
    <n v="1.8E-3"/>
    <x v="0"/>
  </r>
  <r>
    <x v="1"/>
    <x v="6"/>
    <x v="0"/>
    <s v="Honduras"/>
    <s v="North America"/>
    <n v="1.0724"/>
    <n v="766"/>
    <n v="1.4E-3"/>
    <x v="0"/>
  </r>
  <r>
    <x v="1"/>
    <x v="2"/>
    <x v="0"/>
    <s v="Honduras"/>
    <s v="North America"/>
    <n v="0.36120000000000002"/>
    <n v="258"/>
    <n v="1.4E-3"/>
    <x v="0"/>
  </r>
  <r>
    <x v="1"/>
    <x v="4"/>
    <x v="1"/>
    <s v="Switzerland"/>
    <s v="Europe"/>
    <n v="41.674081000000001"/>
    <n v="47539"/>
    <n v="8.0000000000000004E-4"/>
    <x v="0"/>
  </r>
  <r>
    <x v="1"/>
    <x v="7"/>
    <x v="1"/>
    <s v="Poland"/>
    <s v="Europe"/>
    <n v="497.769113"/>
    <n v="228743"/>
    <n v="2.0999999999999999E-3"/>
    <x v="0"/>
  </r>
  <r>
    <x v="0"/>
    <x v="11"/>
    <x v="1"/>
    <s v="Denmark"/>
    <s v="Europe"/>
    <n v="127.580753"/>
    <n v="80019"/>
    <n v="1.5E-3"/>
    <x v="0"/>
  </r>
  <r>
    <x v="0"/>
    <x v="8"/>
    <x v="0"/>
    <s v="Denmark"/>
    <s v="Europe"/>
    <n v="2398.5022429999999"/>
    <n v="192766"/>
    <n v="1.24E-2"/>
    <x v="0"/>
  </r>
  <r>
    <x v="0"/>
    <x v="8"/>
    <x v="1"/>
    <s v="France"/>
    <s v="Europe"/>
    <n v="119.09859400000001"/>
    <n v="72588"/>
    <n v="1.6000000000000001E-3"/>
    <x v="0"/>
  </r>
  <r>
    <x v="1"/>
    <x v="5"/>
    <x v="1"/>
    <s v="Norway"/>
    <s v="Europe"/>
    <n v="248.38022799999999"/>
    <n v="177184"/>
    <n v="1.4E-3"/>
    <x v="0"/>
  </r>
  <r>
    <x v="0"/>
    <x v="9"/>
    <x v="0"/>
    <s v="India"/>
    <s v="Asia"/>
    <n v="0.112229"/>
    <n v="13"/>
    <n v="8.6E-3"/>
    <x v="0"/>
  </r>
  <r>
    <x v="0"/>
    <x v="3"/>
    <x v="0"/>
    <s v="Israel"/>
    <s v="Europe"/>
    <n v="0.179094"/>
    <n v="2"/>
    <n v="8.9499999999999996E-2"/>
    <x v="0"/>
  </r>
  <r>
    <x v="0"/>
    <x v="4"/>
    <x v="0"/>
    <s v="Liechtenstein"/>
    <s v="Europe"/>
    <n v="1.791185"/>
    <n v="107"/>
    <n v="1.67E-2"/>
    <x v="0"/>
  </r>
  <r>
    <x v="0"/>
    <x v="6"/>
    <x v="1"/>
    <s v="Luxembourg"/>
    <s v="Europe"/>
    <n v="0.220722"/>
    <n v="1382"/>
    <n v="1E-4"/>
    <x v="0"/>
  </r>
  <r>
    <x v="0"/>
    <x v="6"/>
    <x v="0"/>
    <s v="Finland"/>
    <s v="Europe"/>
    <n v="2578.5683479999998"/>
    <n v="233083"/>
    <n v="1.0999999999999999E-2"/>
    <x v="0"/>
  </r>
  <r>
    <x v="0"/>
    <x v="0"/>
    <x v="2"/>
    <s v="Finland"/>
    <s v="Europe"/>
    <n v="0.84296099999999996"/>
    <n v="1"/>
    <n v="0.84289999999999998"/>
    <x v="0"/>
  </r>
  <r>
    <x v="0"/>
    <x v="10"/>
    <x v="1"/>
    <s v="Honduras"/>
    <s v="North America"/>
    <n v="2.6936"/>
    <n v="1924"/>
    <n v="1.4E-3"/>
    <x v="0"/>
  </r>
  <r>
    <x v="0"/>
    <x v="7"/>
    <x v="0"/>
    <s v="Singapore"/>
    <s v="Asia"/>
    <n v="5.2244999999999999"/>
    <n v="3483"/>
    <n v="1.5E-3"/>
    <x v="0"/>
  </r>
  <r>
    <x v="0"/>
    <x v="8"/>
    <x v="0"/>
    <s v="Romania"/>
    <s v="Europe"/>
    <n v="5.555E-3"/>
    <n v="1"/>
    <n v="5.4999999999999997E-3"/>
    <x v="0"/>
  </r>
  <r>
    <x v="1"/>
    <x v="5"/>
    <x v="0"/>
    <s v="Poland"/>
    <s v="Europe"/>
    <n v="169.31606500000001"/>
    <n v="99124"/>
    <n v="1.6999999999999999E-3"/>
    <x v="0"/>
  </r>
  <r>
    <x v="0"/>
    <x v="1"/>
    <x v="1"/>
    <s v="Italy"/>
    <s v="Europe"/>
    <n v="1.22E-4"/>
    <n v="118865"/>
    <n v="0"/>
    <x v="0"/>
  </r>
  <r>
    <x v="0"/>
    <x v="6"/>
    <x v="1"/>
    <s v="Norway"/>
    <s v="Europe"/>
    <n v="137.50465600000001"/>
    <n v="83303"/>
    <n v="1.6000000000000001E-3"/>
    <x v="0"/>
  </r>
  <r>
    <x v="0"/>
    <x v="10"/>
    <x v="1"/>
    <s v="USA"/>
    <s v="North America"/>
    <n v="58478.150844999996"/>
    <n v="31840632"/>
    <n v="1.8E-3"/>
    <x v="0"/>
  </r>
  <r>
    <x v="1"/>
    <x v="2"/>
    <x v="0"/>
    <s v="Paraguay"/>
    <s v="South America"/>
    <n v="0.60899999999999999"/>
    <n v="435"/>
    <n v="1.4E-3"/>
    <x v="0"/>
  </r>
  <r>
    <x v="1"/>
    <x v="6"/>
    <x v="0"/>
    <s v="Paraguay"/>
    <s v="South America"/>
    <n v="0.92679999999999996"/>
    <n v="662"/>
    <n v="1.4E-3"/>
    <x v="0"/>
  </r>
  <r>
    <x v="0"/>
    <x v="5"/>
    <x v="1"/>
    <s v="Austria"/>
    <s v="Europe"/>
    <n v="19.674765000000001"/>
    <n v="28433"/>
    <n v="5.9999999999999995E-4"/>
    <x v="0"/>
  </r>
  <r>
    <x v="0"/>
    <x v="1"/>
    <x v="0"/>
    <s v="Argentina"/>
    <s v="South America"/>
    <n v="5.4289999999999998E-3"/>
    <n v="1"/>
    <n v="5.4000000000000003E-3"/>
    <x v="0"/>
  </r>
  <r>
    <x v="0"/>
    <x v="4"/>
    <x v="1"/>
    <s v="Netherlands"/>
    <s v="Europe"/>
    <n v="155.05326199999999"/>
    <n v="136951"/>
    <n v="1.1000000000000001E-3"/>
    <x v="0"/>
  </r>
  <r>
    <x v="0"/>
    <x v="7"/>
    <x v="1"/>
    <s v="Finland"/>
    <s v="Europe"/>
    <n v="59.885300000000001"/>
    <n v="78421"/>
    <n v="6.9999999999999999E-4"/>
    <x v="0"/>
  </r>
  <r>
    <x v="0"/>
    <x v="9"/>
    <x v="1"/>
    <s v="Finland"/>
    <s v="Europe"/>
    <n v="65.992311000000001"/>
    <n v="86502"/>
    <n v="6.9999999999999999E-4"/>
    <x v="0"/>
  </r>
  <r>
    <x v="1"/>
    <x v="4"/>
    <x v="1"/>
    <s v="Spain"/>
    <s v="Europe"/>
    <n v="2729.1615400000001"/>
    <n v="660654"/>
    <n v="4.1000000000000003E-3"/>
    <x v="0"/>
  </r>
  <r>
    <x v="1"/>
    <x v="6"/>
    <x v="0"/>
    <s v="Guatemala"/>
    <s v="North America"/>
    <n v="2.0314000000000001"/>
    <n v="1451"/>
    <n v="1.4E-3"/>
    <x v="0"/>
  </r>
  <r>
    <x v="0"/>
    <x v="6"/>
    <x v="0"/>
    <s v="Andorra"/>
    <s v="Europe"/>
    <n v="1.2427950000000001"/>
    <n v="81"/>
    <n v="1.5299999999999999E-2"/>
    <x v="0"/>
  </r>
  <r>
    <x v="1"/>
    <x v="5"/>
    <x v="1"/>
    <s v="Dominican Republic"/>
    <s v="North America"/>
    <n v="48.869599999999998"/>
    <n v="37592"/>
    <n v="1.2999999999999999E-3"/>
    <x v="0"/>
  </r>
  <r>
    <x v="0"/>
    <x v="4"/>
    <x v="0"/>
    <s v="Venezuela, Bolivarian Republic of"/>
    <s v="South America"/>
    <n v="4.1989999999999996E-3"/>
    <n v="1"/>
    <n v="4.1000000000000003E-3"/>
    <x v="0"/>
  </r>
  <r>
    <x v="0"/>
    <x v="10"/>
    <x v="1"/>
    <s v="Singapore"/>
    <s v="Asia"/>
    <n v="120.526787"/>
    <n v="35166"/>
    <n v="3.3999999999999998E-3"/>
    <x v="0"/>
  </r>
  <r>
    <x v="0"/>
    <x v="7"/>
    <x v="0"/>
    <s v="Lithuania"/>
    <s v="Europe"/>
    <n v="0.17022799999999999"/>
    <n v="262"/>
    <n v="5.9999999999999995E-4"/>
    <x v="0"/>
  </r>
  <r>
    <x v="1"/>
    <x v="5"/>
    <x v="0"/>
    <s v="Italy"/>
    <s v="Europe"/>
    <n v="332.18579699999998"/>
    <n v="76737"/>
    <n v="4.3E-3"/>
    <x v="0"/>
  </r>
  <r>
    <x v="0"/>
    <x v="9"/>
    <x v="0"/>
    <s v="Sweden"/>
    <s v="Europe"/>
    <n v="31180.549267999999"/>
    <n v="2856828"/>
    <n v="1.09E-2"/>
    <x v="0"/>
  </r>
  <r>
    <x v="0"/>
    <x v="2"/>
    <x v="2"/>
    <s v="United Kingdom"/>
    <s v="Europe"/>
    <n v="47.155971000000001"/>
    <n v="44"/>
    <n v="1.0717000000000001"/>
    <x v="0"/>
  </r>
  <r>
    <x v="0"/>
    <x v="6"/>
    <x v="2"/>
    <s v="United Kingdom"/>
    <s v="Europe"/>
    <n v="14.218555"/>
    <n v="19"/>
    <n v="0.74829999999999997"/>
    <x v="0"/>
  </r>
  <r>
    <x v="1"/>
    <x v="5"/>
    <x v="1"/>
    <s v="Slovakia"/>
    <s v="Europe"/>
    <n v="32.604878999999997"/>
    <n v="16726"/>
    <n v="1.9E-3"/>
    <x v="0"/>
  </r>
  <r>
    <x v="0"/>
    <x v="9"/>
    <x v="0"/>
    <s v="Czech Republic"/>
    <s v="Europe"/>
    <n v="0.126997"/>
    <n v="17"/>
    <n v="7.4000000000000003E-3"/>
    <x v="0"/>
  </r>
  <r>
    <x v="0"/>
    <x v="8"/>
    <x v="1"/>
    <s v="Australia"/>
    <s v="Oceania"/>
    <n v="134.59305000000001"/>
    <n v="224030"/>
    <n v="5.9999999999999995E-4"/>
    <x v="0"/>
  </r>
  <r>
    <x v="1"/>
    <x v="7"/>
    <x v="0"/>
    <s v="Panama"/>
    <s v="North America"/>
    <n v="10.622436"/>
    <n v="5970"/>
    <n v="1.6999999999999999E-3"/>
    <x v="0"/>
  </r>
  <r>
    <x v="1"/>
    <x v="5"/>
    <x v="0"/>
    <s v="New Zealand"/>
    <s v="Oceania"/>
    <n v="1104.724641"/>
    <n v="108195"/>
    <n v="1.0200000000000001E-2"/>
    <x v="0"/>
  </r>
  <r>
    <x v="0"/>
    <x v="4"/>
    <x v="1"/>
    <s v="Spain"/>
    <s v="Europe"/>
    <n v="489.27121299999999"/>
    <n v="404130"/>
    <n v="1.1999999999999999E-3"/>
    <x v="0"/>
  </r>
  <r>
    <x v="0"/>
    <x v="11"/>
    <x v="1"/>
    <s v="Spain"/>
    <s v="Europe"/>
    <n v="320.29081600000001"/>
    <n v="266669"/>
    <n v="1.1999999999999999E-3"/>
    <x v="0"/>
  </r>
  <r>
    <x v="0"/>
    <x v="10"/>
    <x v="0"/>
    <s v="Malaysia"/>
    <s v="Asia"/>
    <n v="73.466896000000006"/>
    <n v="14701"/>
    <n v="4.8999999999999998E-3"/>
    <x v="0"/>
  </r>
  <r>
    <x v="1"/>
    <x v="6"/>
    <x v="1"/>
    <s v="Malaysia"/>
    <s v="Asia"/>
    <n v="21.218043999999999"/>
    <n v="46231"/>
    <n v="4.0000000000000002E-4"/>
    <x v="0"/>
  </r>
  <r>
    <x v="1"/>
    <x v="7"/>
    <x v="0"/>
    <s v="Hong Kong"/>
    <s v="Asia"/>
    <n v="152.470833"/>
    <n v="19946"/>
    <n v="7.6E-3"/>
    <x v="0"/>
  </r>
  <r>
    <x v="1"/>
    <x v="4"/>
    <x v="0"/>
    <s v="Brazil"/>
    <s v="South America"/>
    <n v="2.020578"/>
    <n v="1080"/>
    <n v="1.8E-3"/>
    <x v="0"/>
  </r>
  <r>
    <x v="0"/>
    <x v="4"/>
    <x v="0"/>
    <s v="Russia"/>
    <s v="Europe"/>
    <n v="0.65199099999999999"/>
    <n v="68"/>
    <n v="9.4999999999999998E-3"/>
    <x v="0"/>
  </r>
  <r>
    <x v="1"/>
    <x v="4"/>
    <x v="0"/>
    <s v="Ireland"/>
    <s v="Europe"/>
    <n v="617.01671499999998"/>
    <n v="52136"/>
    <n v="1.18E-2"/>
    <x v="0"/>
  </r>
  <r>
    <x v="1"/>
    <x v="2"/>
    <x v="0"/>
    <s v="Cyprus"/>
    <s v="Europe"/>
    <n v="0.51277499999999998"/>
    <n v="192"/>
    <n v="2.5999999999999999E-3"/>
    <x v="0"/>
  </r>
  <r>
    <x v="0"/>
    <x v="3"/>
    <x v="1"/>
    <s v="Latvia"/>
    <s v="Europe"/>
    <n v="31.138373999999999"/>
    <n v="12168"/>
    <n v="2.5000000000000001E-3"/>
    <x v="0"/>
  </r>
  <r>
    <x v="1"/>
    <x v="2"/>
    <x v="0"/>
    <s v="Poland"/>
    <s v="Europe"/>
    <n v="147.77571599999999"/>
    <n v="89735"/>
    <n v="1.6000000000000001E-3"/>
    <x v="0"/>
  </r>
  <r>
    <x v="0"/>
    <x v="7"/>
    <x v="0"/>
    <s v="France"/>
    <s v="Europe"/>
    <n v="1074.2832530000001"/>
    <n v="141049"/>
    <n v="7.6E-3"/>
    <x v="0"/>
  </r>
  <r>
    <x v="0"/>
    <x v="8"/>
    <x v="2"/>
    <s v="Norway"/>
    <s v="Europe"/>
    <n v="1.487204"/>
    <n v="2"/>
    <n v="0.74360000000000004"/>
    <x v="0"/>
  </r>
  <r>
    <x v="0"/>
    <x v="5"/>
    <x v="0"/>
    <s v="USA"/>
    <s v="North America"/>
    <n v="182531.665499"/>
    <n v="25854856"/>
    <n v="7.0000000000000001E-3"/>
    <x v="0"/>
  </r>
  <r>
    <x v="1"/>
    <x v="5"/>
    <x v="1"/>
    <s v="Iceland"/>
    <s v="Europe"/>
    <n v="1.47705"/>
    <n v="11928"/>
    <n v="1E-4"/>
    <x v="0"/>
  </r>
  <r>
    <x v="0"/>
    <x v="11"/>
    <x v="0"/>
    <s v="Hungary"/>
    <s v="Europe"/>
    <n v="5.1541999999999998E-2"/>
    <n v="5"/>
    <n v="1.03E-2"/>
    <x v="0"/>
  </r>
  <r>
    <x v="1"/>
    <x v="5"/>
    <x v="0"/>
    <s v="Estonia"/>
    <s v="Europe"/>
    <n v="77.440386000000004"/>
    <n v="12157"/>
    <n v="6.3E-3"/>
    <x v="0"/>
  </r>
  <r>
    <x v="1"/>
    <x v="4"/>
    <x v="0"/>
    <s v="Costa Rica"/>
    <s v="North America"/>
    <n v="13.9636"/>
    <n v="9974"/>
    <n v="1.4E-3"/>
    <x v="0"/>
  </r>
  <r>
    <x v="0"/>
    <x v="11"/>
    <x v="0"/>
    <s v="Netherlands"/>
    <s v="Europe"/>
    <n v="2977.9931959999999"/>
    <n v="304525"/>
    <n v="9.7000000000000003E-3"/>
    <x v="0"/>
  </r>
  <r>
    <x v="0"/>
    <x v="11"/>
    <x v="2"/>
    <s v="Netherlands"/>
    <s v="Europe"/>
    <n v="7.413144"/>
    <n v="8"/>
    <n v="0.92659999999999998"/>
    <x v="0"/>
  </r>
  <r>
    <x v="0"/>
    <x v="0"/>
    <x v="0"/>
    <s v="Kazakhstan"/>
    <s v="Europe"/>
    <n v="8.5647000000000001E-2"/>
    <n v="3"/>
    <n v="2.8500000000000001E-2"/>
    <x v="0"/>
  </r>
  <r>
    <x v="1"/>
    <x v="2"/>
    <x v="0"/>
    <s v="Croatia"/>
    <s v="Europe"/>
    <n v="2.6360000000000001E-2"/>
    <n v="5"/>
    <n v="5.1999999999999998E-3"/>
    <x v="0"/>
  </r>
  <r>
    <x v="0"/>
    <x v="0"/>
    <x v="0"/>
    <s v="Croatia"/>
    <s v="Europe"/>
    <n v="7.8960000000000002E-3"/>
    <n v="1"/>
    <n v="7.7999999999999996E-3"/>
    <x v="0"/>
  </r>
  <r>
    <x v="0"/>
    <x v="3"/>
    <x v="0"/>
    <s v="United Arab Emirates"/>
    <s v="Asia"/>
    <n v="0.29619800000000002"/>
    <n v="7"/>
    <n v="4.2299999999999997E-2"/>
    <x v="0"/>
  </r>
  <r>
    <x v="1"/>
    <x v="5"/>
    <x v="1"/>
    <s v="Andorra"/>
    <s v="Europe"/>
    <n v="3.8361320000000001"/>
    <n v="938"/>
    <n v="4.0000000000000001E-3"/>
    <x v="0"/>
  </r>
  <r>
    <x v="0"/>
    <x v="3"/>
    <x v="0"/>
    <s v="Puerto Rico"/>
    <s v="North America"/>
    <n v="3.4241899999999998"/>
    <n v="78"/>
    <n v="4.3799999999999999E-2"/>
    <x v="0"/>
  </r>
  <r>
    <x v="0"/>
    <x v="11"/>
    <x v="1"/>
    <s v="Hong Kong"/>
    <s v="Asia"/>
    <n v="8.7952600000000007"/>
    <n v="11650"/>
    <n v="6.9999999999999999E-4"/>
    <x v="0"/>
  </r>
  <r>
    <x v="0"/>
    <x v="10"/>
    <x v="0"/>
    <s v="Nepal"/>
    <s v="Asia"/>
    <n v="1.372E-2"/>
    <n v="2"/>
    <n v="6.7999999999999996E-3"/>
    <x v="0"/>
  </r>
  <r>
    <x v="1"/>
    <x v="7"/>
    <x v="0"/>
    <s v="Brazil"/>
    <s v="South America"/>
    <n v="12.154116"/>
    <n v="5019"/>
    <n v="2.3999999999999998E-3"/>
    <x v="0"/>
  </r>
  <r>
    <x v="0"/>
    <x v="10"/>
    <x v="0"/>
    <s v="Russia"/>
    <s v="Europe"/>
    <n v="0.364921"/>
    <n v="34"/>
    <n v="1.0699999999999999E-2"/>
    <x v="0"/>
  </r>
  <r>
    <x v="0"/>
    <x v="2"/>
    <x v="2"/>
    <s v="Finland"/>
    <s v="Europe"/>
    <n v="3.0986349999999998"/>
    <n v="4"/>
    <n v="0.77459999999999996"/>
    <x v="0"/>
  </r>
  <r>
    <x v="0"/>
    <x v="7"/>
    <x v="1"/>
    <s v="Spain"/>
    <s v="Europe"/>
    <n v="296.414041"/>
    <n v="308448"/>
    <n v="8.9999999999999998E-4"/>
    <x v="0"/>
  </r>
  <r>
    <x v="0"/>
    <x v="10"/>
    <x v="1"/>
    <s v="Spain"/>
    <s v="Europe"/>
    <n v="864.56985999999995"/>
    <n v="372470"/>
    <n v="2.3E-3"/>
    <x v="0"/>
  </r>
  <r>
    <x v="1"/>
    <x v="7"/>
    <x v="0"/>
    <s v="Ireland"/>
    <s v="Europe"/>
    <n v="760.60279400000002"/>
    <n v="51236"/>
    <n v="1.4800000000000001E-2"/>
    <x v="0"/>
  </r>
  <r>
    <x v="0"/>
    <x v="8"/>
    <x v="1"/>
    <s v="Lithuania"/>
    <s v="Europe"/>
    <n v="8.0936579999999996"/>
    <n v="7411"/>
    <n v="1E-3"/>
    <x v="0"/>
  </r>
  <r>
    <x v="0"/>
    <x v="5"/>
    <x v="0"/>
    <s v="Poland"/>
    <s v="Europe"/>
    <n v="113.287254"/>
    <n v="31984"/>
    <n v="3.5000000000000001E-3"/>
    <x v="0"/>
  </r>
  <r>
    <x v="0"/>
    <x v="3"/>
    <x v="0"/>
    <s v="Denmark"/>
    <s v="Europe"/>
    <n v="3345.2027990000001"/>
    <n v="247429"/>
    <n v="1.35E-2"/>
    <x v="0"/>
  </r>
  <r>
    <x v="0"/>
    <x v="11"/>
    <x v="2"/>
    <s v="United Kingdom"/>
    <s v="Europe"/>
    <n v="3.2618800000000001"/>
    <n v="4"/>
    <n v="0.81540000000000001"/>
    <x v="0"/>
  </r>
  <r>
    <x v="0"/>
    <x v="2"/>
    <x v="0"/>
    <s v="Israel"/>
    <s v="Europe"/>
    <n v="0.55813199999999996"/>
    <n v="20"/>
    <n v="2.7900000000000001E-2"/>
    <x v="0"/>
  </r>
  <r>
    <x v="0"/>
    <x v="9"/>
    <x v="0"/>
    <s v="Gibraltar"/>
    <s v="Europe"/>
    <n v="2.6796E-2"/>
    <n v="3"/>
    <n v="8.8999999999999999E-3"/>
    <x v="0"/>
  </r>
  <r>
    <x v="0"/>
    <x v="10"/>
    <x v="1"/>
    <s v="Argentina"/>
    <s v="South America"/>
    <n v="89.344562999999994"/>
    <n v="52282"/>
    <n v="1.6999999999999999E-3"/>
    <x v="0"/>
  </r>
  <r>
    <x v="0"/>
    <x v="3"/>
    <x v="0"/>
    <s v="Australia"/>
    <s v="Oceania"/>
    <n v="3238.1680179999998"/>
    <n v="280182"/>
    <n v="1.15E-2"/>
    <x v="0"/>
  </r>
  <r>
    <x v="0"/>
    <x v="10"/>
    <x v="0"/>
    <s v="Finland"/>
    <s v="Europe"/>
    <n v="4532.1290849999996"/>
    <n v="398703"/>
    <n v="1.1299999999999999E-2"/>
    <x v="0"/>
  </r>
  <r>
    <x v="0"/>
    <x v="0"/>
    <x v="0"/>
    <s v="Liechtenstein"/>
    <s v="Europe"/>
    <n v="1.7998339999999999"/>
    <n v="89"/>
    <n v="2.0199999999999999E-2"/>
    <x v="0"/>
  </r>
  <r>
    <x v="1"/>
    <x v="5"/>
    <x v="1"/>
    <s v="Spain"/>
    <s v="Europe"/>
    <n v="3168.3499409999999"/>
    <n v="774733"/>
    <n v="4.0000000000000001E-3"/>
    <x v="0"/>
  </r>
  <r>
    <x v="1"/>
    <x v="6"/>
    <x v="0"/>
    <s v="Peru"/>
    <s v="South America"/>
    <n v="12.697100000000001"/>
    <n v="9767"/>
    <n v="1.2999999999999999E-3"/>
    <x v="0"/>
  </r>
  <r>
    <x v="0"/>
    <x v="5"/>
    <x v="0"/>
    <s v="Venezuela, Bolivarian Republic of"/>
    <s v="South America"/>
    <n v="0.42315999999999998"/>
    <n v="35"/>
    <n v="1.2E-2"/>
    <x v="0"/>
  </r>
  <r>
    <x v="0"/>
    <x v="10"/>
    <x v="1"/>
    <s v="Norway"/>
    <s v="Europe"/>
    <n v="176.314054"/>
    <n v="101187"/>
    <n v="1.6999999999999999E-3"/>
    <x v="0"/>
  </r>
  <r>
    <x v="1"/>
    <x v="4"/>
    <x v="0"/>
    <s v="Norway"/>
    <s v="Europe"/>
    <n v="13919.567514"/>
    <n v="1185987"/>
    <n v="1.17E-2"/>
    <x v="0"/>
  </r>
  <r>
    <x v="0"/>
    <x v="2"/>
    <x v="1"/>
    <s v="Sweden"/>
    <s v="Europe"/>
    <n v="298.54505699999999"/>
    <n v="216322"/>
    <n v="1.2999999999999999E-3"/>
    <x v="0"/>
  </r>
  <r>
    <x v="0"/>
    <x v="10"/>
    <x v="1"/>
    <s v="El Salvador"/>
    <s v="North America"/>
    <n v="4.758"/>
    <n v="3660"/>
    <n v="1.2999999999999999E-3"/>
    <x v="0"/>
  </r>
  <r>
    <x v="1"/>
    <x v="4"/>
    <x v="0"/>
    <s v="El Salvador"/>
    <s v="North America"/>
    <n v="2.2073999999999998"/>
    <n v="1698"/>
    <n v="1.2999999999999999E-3"/>
    <x v="0"/>
  </r>
  <r>
    <x v="0"/>
    <x v="10"/>
    <x v="0"/>
    <s v="Bulgaria"/>
    <s v="Europe"/>
    <n v="3.1334000000000001E-2"/>
    <n v="19"/>
    <n v="1.6000000000000001E-3"/>
    <x v="0"/>
  </r>
  <r>
    <x v="0"/>
    <x v="5"/>
    <x v="1"/>
    <s v="Mexico"/>
    <s v="North America"/>
    <n v="426.46766600000001"/>
    <n v="378430"/>
    <n v="1.1000000000000001E-3"/>
    <x v="0"/>
  </r>
  <r>
    <x v="1"/>
    <x v="5"/>
    <x v="0"/>
    <s v="Slovenia"/>
    <s v="Europe"/>
    <n v="1.9761000000000001E-2"/>
    <n v="3"/>
    <n v="6.4999999999999997E-3"/>
    <x v="0"/>
  </r>
  <r>
    <x v="0"/>
    <x v="9"/>
    <x v="0"/>
    <s v="Kazakhstan"/>
    <s v="Europe"/>
    <n v="6.2333E-2"/>
    <n v="1"/>
    <n v="6.2300000000000001E-2"/>
    <x v="0"/>
  </r>
  <r>
    <x v="0"/>
    <x v="0"/>
    <x v="1"/>
    <s v="New Zealand"/>
    <s v="Oceania"/>
    <n v="49.745415999999999"/>
    <n v="71496"/>
    <n v="5.9999999999999995E-4"/>
    <x v="0"/>
  </r>
  <r>
    <x v="1"/>
    <x v="6"/>
    <x v="1"/>
    <s v="New Zealand"/>
    <s v="Oceania"/>
    <n v="4.9608980000000003"/>
    <n v="72325"/>
    <n v="0"/>
    <x v="0"/>
  </r>
  <r>
    <x v="1"/>
    <x v="5"/>
    <x v="1"/>
    <s v="Philippines"/>
    <s v="Asia"/>
    <n v="81.634659999999997"/>
    <n v="119271"/>
    <n v="5.9999999999999995E-4"/>
    <x v="0"/>
  </r>
  <r>
    <x v="0"/>
    <x v="11"/>
    <x v="0"/>
    <s v="Brazil"/>
    <s v="South America"/>
    <n v="2.7318020000000001"/>
    <n v="368"/>
    <n v="7.4000000000000003E-3"/>
    <x v="0"/>
  </r>
  <r>
    <x v="0"/>
    <x v="6"/>
    <x v="0"/>
    <s v="Germany"/>
    <s v="Europe"/>
    <n v="3327.0330349999999"/>
    <n v="364718"/>
    <n v="9.1000000000000004E-3"/>
    <x v="0"/>
  </r>
  <r>
    <x v="0"/>
    <x v="3"/>
    <x v="0"/>
    <s v="Finland"/>
    <s v="Europe"/>
    <n v="4258.2854120000002"/>
    <n v="361598"/>
    <n v="1.17E-2"/>
    <x v="0"/>
  </r>
  <r>
    <x v="0"/>
    <x v="1"/>
    <x v="1"/>
    <s v="Spain"/>
    <s v="Europe"/>
    <n v="157.33523199999999"/>
    <n v="221944"/>
    <n v="6.9999999999999999E-4"/>
    <x v="0"/>
  </r>
  <r>
    <x v="0"/>
    <x v="11"/>
    <x v="0"/>
    <s v="Ireland"/>
    <s v="Europe"/>
    <n v="219.32512299999999"/>
    <n v="21269"/>
    <n v="1.03E-2"/>
    <x v="0"/>
  </r>
  <r>
    <x v="0"/>
    <x v="0"/>
    <x v="0"/>
    <s v="Singapore"/>
    <s v="Asia"/>
    <n v="220.04625999999999"/>
    <n v="24402"/>
    <n v="8.9999999999999993E-3"/>
    <x v="0"/>
  </r>
  <r>
    <x v="1"/>
    <x v="4"/>
    <x v="0"/>
    <s v="Portugal"/>
    <s v="Europe"/>
    <n v="45.847248999999998"/>
    <n v="16816"/>
    <n v="2.7000000000000001E-3"/>
    <x v="0"/>
  </r>
  <r>
    <x v="0"/>
    <x v="10"/>
    <x v="0"/>
    <s v="Romania"/>
    <s v="Europe"/>
    <n v="1.6208E-2"/>
    <n v="2"/>
    <n v="8.0999999999999996E-3"/>
    <x v="0"/>
  </r>
  <r>
    <x v="0"/>
    <x v="7"/>
    <x v="0"/>
    <s v="Romania"/>
    <s v="Europe"/>
    <n v="1.9747000000000001E-2"/>
    <n v="5"/>
    <n v="3.8999999999999998E-3"/>
    <x v="0"/>
  </r>
  <r>
    <x v="1"/>
    <x v="7"/>
    <x v="0"/>
    <s v="Switzerland"/>
    <s v="Europe"/>
    <n v="1632.7521300000001"/>
    <n v="103324"/>
    <n v="1.5800000000000002E-2"/>
    <x v="0"/>
  </r>
  <r>
    <x v="0"/>
    <x v="8"/>
    <x v="0"/>
    <s v="Poland"/>
    <s v="Europe"/>
    <n v="145.71438599999999"/>
    <n v="38929"/>
    <n v="3.7000000000000002E-3"/>
    <x v="0"/>
  </r>
  <r>
    <x v="0"/>
    <x v="6"/>
    <x v="1"/>
    <s v="Italy"/>
    <s v="Europe"/>
    <n v="98.721541999999999"/>
    <n v="41154"/>
    <n v="2.3E-3"/>
    <x v="0"/>
  </r>
  <r>
    <x v="0"/>
    <x v="3"/>
    <x v="1"/>
    <s v="Norway"/>
    <s v="Europe"/>
    <n v="304.62361099999998"/>
    <n v="67295"/>
    <n v="4.4999999999999997E-3"/>
    <x v="0"/>
  </r>
  <r>
    <x v="0"/>
    <x v="5"/>
    <x v="0"/>
    <s v="Sweden"/>
    <s v="Europe"/>
    <n v="17061.020777999998"/>
    <n v="1996119"/>
    <n v="8.5000000000000006E-3"/>
    <x v="0"/>
  </r>
  <r>
    <x v="0"/>
    <x v="1"/>
    <x v="1"/>
    <s v="United Kingdom"/>
    <s v="Europe"/>
    <n v="1927.843676"/>
    <n v="394834"/>
    <n v="4.7999999999999996E-3"/>
    <x v="0"/>
  </r>
  <r>
    <x v="1"/>
    <x v="2"/>
    <x v="0"/>
    <s v="Turkey"/>
    <s v="Europe"/>
    <n v="82.280362999999994"/>
    <n v="21101"/>
    <n v="3.8E-3"/>
    <x v="0"/>
  </r>
  <r>
    <x v="1"/>
    <x v="6"/>
    <x v="0"/>
    <s v="Turkey"/>
    <s v="Europe"/>
    <n v="85.611475999999996"/>
    <n v="21114"/>
    <n v="4.0000000000000001E-3"/>
    <x v="0"/>
  </r>
  <r>
    <x v="1"/>
    <x v="7"/>
    <x v="0"/>
    <s v="El Salvador"/>
    <s v="North America"/>
    <n v="3.4018039999999998"/>
    <n v="2059"/>
    <n v="1.6000000000000001E-3"/>
    <x v="0"/>
  </r>
  <r>
    <x v="0"/>
    <x v="3"/>
    <x v="1"/>
    <s v="Austria"/>
    <s v="Europe"/>
    <n v="20.135884999999998"/>
    <n v="21447"/>
    <n v="8.9999999999999998E-4"/>
    <x v="0"/>
  </r>
  <r>
    <x v="1"/>
    <x v="6"/>
    <x v="1"/>
    <s v="Colombia"/>
    <s v="South America"/>
    <n v="296.81591600000002"/>
    <n v="152027"/>
    <n v="1.9E-3"/>
    <x v="0"/>
  </r>
  <r>
    <x v="0"/>
    <x v="10"/>
    <x v="0"/>
    <s v="Colombia"/>
    <s v="South America"/>
    <n v="4.2021879999999996"/>
    <n v="741"/>
    <n v="5.5999999999999999E-3"/>
    <x v="0"/>
  </r>
  <r>
    <x v="0"/>
    <x v="9"/>
    <x v="0"/>
    <s v="Netherlands"/>
    <s v="Europe"/>
    <n v="4440.0133919999998"/>
    <n v="426019"/>
    <n v="1.04E-2"/>
    <x v="0"/>
  </r>
  <r>
    <x v="0"/>
    <x v="9"/>
    <x v="2"/>
    <s v="Netherlands"/>
    <s v="Europe"/>
    <n v="3.082544"/>
    <n v="1"/>
    <n v="3.0825"/>
    <x v="0"/>
  </r>
  <r>
    <x v="0"/>
    <x v="11"/>
    <x v="0"/>
    <s v="Virgin Islands, British"/>
    <s v="North America"/>
    <n v="1.4548E-2"/>
    <n v="32"/>
    <n v="4.0000000000000002E-4"/>
    <x v="0"/>
  </r>
  <r>
    <x v="1"/>
    <x v="4"/>
    <x v="1"/>
    <s v="Brazil"/>
    <s v="South America"/>
    <n v="5.3976129999999998"/>
    <n v="2885"/>
    <n v="1.8E-3"/>
    <x v="0"/>
  </r>
  <r>
    <x v="1"/>
    <x v="4"/>
    <x v="1"/>
    <s v="Ireland"/>
    <s v="Europe"/>
    <n v="48.089623000000003"/>
    <n v="53111"/>
    <n v="8.9999999999999998E-4"/>
    <x v="0"/>
  </r>
  <r>
    <x v="1"/>
    <x v="2"/>
    <x v="1"/>
    <s v="Uruguay"/>
    <s v="South America"/>
    <n v="10.996700000000001"/>
    <n v="8459"/>
    <n v="1.2999999999999999E-3"/>
    <x v="0"/>
  </r>
  <r>
    <x v="1"/>
    <x v="2"/>
    <x v="1"/>
    <s v="Cyprus"/>
    <s v="Europe"/>
    <n v="4.2678039999999999"/>
    <n v="1598"/>
    <n v="2.5999999999999999E-3"/>
    <x v="0"/>
  </r>
  <r>
    <x v="1"/>
    <x v="7"/>
    <x v="0"/>
    <s v="Portugal"/>
    <s v="Europe"/>
    <n v="57.237470999999999"/>
    <n v="16402"/>
    <n v="3.3999999999999998E-3"/>
    <x v="0"/>
  </r>
  <r>
    <x v="0"/>
    <x v="8"/>
    <x v="0"/>
    <s v="Switzerland"/>
    <s v="Europe"/>
    <n v="613.12936500000001"/>
    <n v="54650"/>
    <n v="1.12E-2"/>
    <x v="0"/>
  </r>
  <r>
    <x v="0"/>
    <x v="4"/>
    <x v="0"/>
    <s v="Italy"/>
    <s v="Europe"/>
    <n v="90.202922000000001"/>
    <n v="14661"/>
    <n v="6.1000000000000004E-3"/>
    <x v="0"/>
  </r>
  <r>
    <x v="0"/>
    <x v="3"/>
    <x v="0"/>
    <s v="USA"/>
    <s v="North America"/>
    <n v="257500.94432899999"/>
    <n v="28143005"/>
    <n v="9.1000000000000004E-3"/>
    <x v="0"/>
  </r>
  <r>
    <x v="1"/>
    <x v="7"/>
    <x v="0"/>
    <s v="Ecuador"/>
    <s v="South America"/>
    <n v="7.3588180000000003"/>
    <n v="4454"/>
    <n v="1.6000000000000001E-3"/>
    <x v="0"/>
  </r>
  <r>
    <x v="1"/>
    <x v="7"/>
    <x v="1"/>
    <s v="Argentina"/>
    <s v="South America"/>
    <n v="250.402693"/>
    <n v="141485"/>
    <n v="1.6999999999999999E-3"/>
    <x v="0"/>
  </r>
  <r>
    <x v="1"/>
    <x v="7"/>
    <x v="0"/>
    <s v="Slovenia"/>
    <s v="Europe"/>
    <n v="1.9344E-2"/>
    <n v="3"/>
    <n v="6.4000000000000003E-3"/>
    <x v="0"/>
  </r>
  <r>
    <x v="0"/>
    <x v="10"/>
    <x v="1"/>
    <s v="Australia"/>
    <s v="Oceania"/>
    <n v="954.00034900000003"/>
    <n v="255841"/>
    <n v="3.7000000000000002E-3"/>
    <x v="0"/>
  </r>
  <r>
    <x v="0"/>
    <x v="5"/>
    <x v="0"/>
    <s v="Monaco"/>
    <s v="Europe"/>
    <n v="0.15098200000000001"/>
    <n v="13"/>
    <n v="1.1599999999999999E-2"/>
    <x v="0"/>
  </r>
  <r>
    <x v="1"/>
    <x v="4"/>
    <x v="1"/>
    <s v="Guatemala"/>
    <s v="North America"/>
    <n v="20.6038"/>
    <n v="14717"/>
    <n v="1.4E-3"/>
    <x v="0"/>
  </r>
  <r>
    <x v="0"/>
    <x v="0"/>
    <x v="0"/>
    <s v="Hong Kong"/>
    <s v="Asia"/>
    <n v="81.209404000000006"/>
    <n v="11461"/>
    <n v="7.0000000000000001E-3"/>
    <x v="0"/>
  </r>
  <r>
    <x v="1"/>
    <x v="2"/>
    <x v="1"/>
    <s v="Lithuania"/>
    <s v="Europe"/>
    <n v="35.803528999999997"/>
    <n v="14045"/>
    <n v="2.5000000000000001E-3"/>
    <x v="0"/>
  </r>
  <r>
    <x v="1"/>
    <x v="7"/>
    <x v="1"/>
    <s v="Bolivia"/>
    <s v="South America"/>
    <n v="14.004956999999999"/>
    <n v="7871"/>
    <n v="1.6999999999999999E-3"/>
    <x v="0"/>
  </r>
  <r>
    <x v="0"/>
    <x v="5"/>
    <x v="2"/>
    <s v="Norway"/>
    <s v="Europe"/>
    <n v="5.7014959999999997"/>
    <n v="8"/>
    <n v="0.71260000000000001"/>
    <x v="0"/>
  </r>
  <r>
    <x v="0"/>
    <x v="1"/>
    <x v="1"/>
    <s v="USA"/>
    <s v="North America"/>
    <n v="46688.442395999999"/>
    <n v="25932625"/>
    <n v="1.8E-3"/>
    <x v="0"/>
  </r>
  <r>
    <x v="0"/>
    <x v="2"/>
    <x v="0"/>
    <s v="South Korea"/>
    <s v="Asia"/>
    <n v="0.27515000000000001"/>
    <n v="2"/>
    <n v="0.13750000000000001"/>
    <x v="0"/>
  </r>
  <r>
    <x v="1"/>
    <x v="7"/>
    <x v="1"/>
    <s v="Malta"/>
    <s v="Europe"/>
    <n v="13.861039999999999"/>
    <n v="3972"/>
    <n v="3.3999999999999998E-3"/>
    <x v="0"/>
  </r>
  <r>
    <x v="1"/>
    <x v="6"/>
    <x v="0"/>
    <s v="Croatia"/>
    <s v="Europe"/>
    <n v="1.7278000000000002E-2"/>
    <n v="2"/>
    <n v="8.6E-3"/>
    <x v="0"/>
  </r>
  <r>
    <x v="0"/>
    <x v="10"/>
    <x v="1"/>
    <s v="Netherlands"/>
    <s v="Europe"/>
    <n v="243.372916"/>
    <n v="171764"/>
    <n v="1.4E-3"/>
    <x v="0"/>
  </r>
  <r>
    <x v="1"/>
    <x v="4"/>
    <x v="0"/>
    <s v="Netherlands"/>
    <s v="Europe"/>
    <n v="4958.0576600000004"/>
    <n v="492639"/>
    <n v="0.01"/>
    <x v="0"/>
  </r>
  <r>
    <x v="0"/>
    <x v="9"/>
    <x v="1"/>
    <s v="Spain"/>
    <s v="Europe"/>
    <n v="383.69206500000001"/>
    <n v="260857"/>
    <n v="1.4E-3"/>
    <x v="0"/>
  </r>
  <r>
    <x v="0"/>
    <x v="3"/>
    <x v="0"/>
    <s v="Hong Kong"/>
    <s v="Asia"/>
    <n v="95.059545"/>
    <n v="9248"/>
    <n v="1.0200000000000001E-2"/>
    <x v="0"/>
  </r>
  <r>
    <x v="0"/>
    <x v="1"/>
    <x v="0"/>
    <s v="Russia"/>
    <s v="Europe"/>
    <n v="0.46963199999999999"/>
    <n v="64"/>
    <n v="7.3000000000000001E-3"/>
    <x v="0"/>
  </r>
  <r>
    <x v="0"/>
    <x v="2"/>
    <x v="1"/>
    <s v="Ireland"/>
    <s v="Europe"/>
    <n v="15.717573"/>
    <n v="21064"/>
    <n v="6.9999999999999999E-4"/>
    <x v="0"/>
  </r>
  <r>
    <x v="0"/>
    <x v="11"/>
    <x v="0"/>
    <s v="Latvia"/>
    <s v="Europe"/>
    <n v="8.597353"/>
    <n v="2320"/>
    <n v="3.7000000000000002E-3"/>
    <x v="0"/>
  </r>
  <r>
    <x v="1"/>
    <x v="6"/>
    <x v="0"/>
    <s v="Switzerland"/>
    <s v="Europe"/>
    <n v="1152.004623"/>
    <n v="87996"/>
    <n v="1.2999999999999999E-2"/>
    <x v="0"/>
  </r>
  <r>
    <x v="0"/>
    <x v="0"/>
    <x v="1"/>
    <s v="Italy"/>
    <s v="Europe"/>
    <n v="215.951841"/>
    <n v="123828"/>
    <n v="1.6999999999999999E-3"/>
    <x v="0"/>
  </r>
  <r>
    <x v="1"/>
    <x v="2"/>
    <x v="1"/>
    <s v="Italy"/>
    <s v="Europe"/>
    <n v="1033.5704189999999"/>
    <n v="255430"/>
    <n v="4.0000000000000001E-3"/>
    <x v="0"/>
  </r>
  <r>
    <x v="1"/>
    <x v="4"/>
    <x v="0"/>
    <s v="United Kingdom"/>
    <s v="Europe"/>
    <n v="21833.553007999999"/>
    <n v="1769850"/>
    <n v="1.23E-2"/>
    <x v="0"/>
  </r>
  <r>
    <x v="1"/>
    <x v="5"/>
    <x v="0"/>
    <s v="Malta"/>
    <s v="Europe"/>
    <n v="4.0513329999999996"/>
    <n v="1501"/>
    <n v="2.5999999999999999E-3"/>
    <x v="0"/>
  </r>
  <r>
    <x v="0"/>
    <x v="1"/>
    <x v="0"/>
    <s v="Iceland"/>
    <s v="Europe"/>
    <n v="53.659796999999998"/>
    <n v="5107"/>
    <n v="1.0500000000000001E-2"/>
    <x v="0"/>
  </r>
  <r>
    <x v="1"/>
    <x v="4"/>
    <x v="0"/>
    <s v="Australia"/>
    <s v="Oceania"/>
    <n v="4340.4117740000002"/>
    <n v="434383"/>
    <n v="9.9000000000000008E-3"/>
    <x v="0"/>
  </r>
  <r>
    <x v="0"/>
    <x v="8"/>
    <x v="0"/>
    <s v="Hungary"/>
    <s v="Europe"/>
    <n v="1.5765999999999999E-2"/>
    <n v="1"/>
    <n v="1.5699999999999999E-2"/>
    <x v="0"/>
  </r>
  <r>
    <x v="1"/>
    <x v="2"/>
    <x v="0"/>
    <s v="Panama"/>
    <s v="North America"/>
    <n v="2.3170000000000002"/>
    <n v="1655"/>
    <n v="1.4E-3"/>
    <x v="0"/>
  </r>
  <r>
    <x v="1"/>
    <x v="6"/>
    <x v="0"/>
    <s v="Panama"/>
    <s v="North America"/>
    <n v="3.7757999999999998"/>
    <n v="2697"/>
    <n v="1.4E-3"/>
    <x v="0"/>
  </r>
  <r>
    <x v="0"/>
    <x v="11"/>
    <x v="1"/>
    <s v="Netherlands"/>
    <s v="Europe"/>
    <n v="189.084521"/>
    <n v="112857"/>
    <n v="1.6000000000000001E-3"/>
    <x v="0"/>
  </r>
  <r>
    <x v="0"/>
    <x v="9"/>
    <x v="1"/>
    <s v="Belgium"/>
    <s v="Europe"/>
    <n v="153.83521999999999"/>
    <n v="58562"/>
    <n v="2.5999999999999999E-3"/>
    <x v="0"/>
  </r>
  <r>
    <x v="0"/>
    <x v="5"/>
    <x v="0"/>
    <s v="Brazil"/>
    <s v="South America"/>
    <n v="1.501698"/>
    <n v="224"/>
    <n v="6.7000000000000002E-3"/>
    <x v="0"/>
  </r>
  <r>
    <x v="0"/>
    <x v="0"/>
    <x v="0"/>
    <s v="Andorra"/>
    <s v="Europe"/>
    <n v="3.431279"/>
    <n v="254"/>
    <n v="1.35E-2"/>
    <x v="0"/>
  </r>
  <r>
    <x v="0"/>
    <x v="2"/>
    <x v="1"/>
    <s v="Finland"/>
    <s v="Europe"/>
    <n v="107.485692"/>
    <n v="88831"/>
    <n v="1.1999999999999999E-3"/>
    <x v="0"/>
  </r>
  <r>
    <x v="0"/>
    <x v="6"/>
    <x v="1"/>
    <s v="Finland"/>
    <s v="Europe"/>
    <n v="98.200449000000006"/>
    <n v="84424"/>
    <n v="1.1000000000000001E-3"/>
    <x v="0"/>
  </r>
  <r>
    <x v="0"/>
    <x v="3"/>
    <x v="0"/>
    <s v="Spain"/>
    <s v="Europe"/>
    <n v="2522.7548149999998"/>
    <n v="335510"/>
    <n v="7.4999999999999997E-3"/>
    <x v="0"/>
  </r>
  <r>
    <x v="1"/>
    <x v="2"/>
    <x v="0"/>
    <s v="Hong Kong"/>
    <s v="Asia"/>
    <n v="99.334495000000004"/>
    <n v="15706"/>
    <n v="6.3E-3"/>
    <x v="0"/>
  </r>
  <r>
    <x v="1"/>
    <x v="6"/>
    <x v="0"/>
    <s v="Hong Kong"/>
    <s v="Asia"/>
    <n v="98.048119"/>
    <n v="14317"/>
    <n v="6.7999999999999996E-3"/>
    <x v="0"/>
  </r>
  <r>
    <x v="0"/>
    <x v="5"/>
    <x v="0"/>
    <s v="Ireland"/>
    <s v="Europe"/>
    <n v="202.89387199999999"/>
    <n v="21672"/>
    <n v="9.2999999999999992E-3"/>
    <x v="0"/>
  </r>
  <r>
    <x v="0"/>
    <x v="11"/>
    <x v="0"/>
    <s v="Singapore"/>
    <s v="Asia"/>
    <n v="102.21165499999999"/>
    <n v="15754"/>
    <n v="6.4000000000000003E-3"/>
    <x v="0"/>
  </r>
  <r>
    <x v="0"/>
    <x v="1"/>
    <x v="1"/>
    <s v="Switzerland"/>
    <s v="Europe"/>
    <n v="39.498004999999999"/>
    <n v="14323"/>
    <n v="2.7000000000000001E-3"/>
    <x v="0"/>
  </r>
  <r>
    <x v="0"/>
    <x v="5"/>
    <x v="1"/>
    <s v="Poland"/>
    <s v="Europe"/>
    <n v="61.732500000000002"/>
    <n v="84514"/>
    <n v="6.9999999999999999E-4"/>
    <x v="0"/>
  </r>
  <r>
    <x v="0"/>
    <x v="3"/>
    <x v="1"/>
    <s v="Denmark"/>
    <s v="Europe"/>
    <n v="85.673586"/>
    <n v="78146"/>
    <n v="1E-3"/>
    <x v="0"/>
  </r>
  <r>
    <x v="0"/>
    <x v="6"/>
    <x v="0"/>
    <s v="France"/>
    <s v="Europe"/>
    <n v="1134.9084769999999"/>
    <n v="131518"/>
    <n v="8.6E-3"/>
    <x v="0"/>
  </r>
  <r>
    <x v="0"/>
    <x v="8"/>
    <x v="0"/>
    <s v="Norway"/>
    <s v="Europe"/>
    <n v="8484.3809660000006"/>
    <n v="724779"/>
    <n v="1.17E-2"/>
    <x v="0"/>
  </r>
  <r>
    <x v="0"/>
    <x v="1"/>
    <x v="0"/>
    <s v="Norway"/>
    <s v="Europe"/>
    <n v="9605.0125559999997"/>
    <n v="837428"/>
    <n v="1.14E-2"/>
    <x v="0"/>
  </r>
  <r>
    <x v="0"/>
    <x v="6"/>
    <x v="2"/>
    <s v="Sweden"/>
    <s v="Europe"/>
    <n v="2.1488149999999999"/>
    <n v="2"/>
    <n v="1.0744"/>
    <x v="0"/>
  </r>
  <r>
    <x v="0"/>
    <x v="4"/>
    <x v="1"/>
    <s v="United Kingdom"/>
    <s v="Europe"/>
    <n v="2209.612173"/>
    <n v="503440"/>
    <n v="4.3E-3"/>
    <x v="0"/>
  </r>
  <r>
    <x v="1"/>
    <x v="11"/>
    <x v="1"/>
    <s v="USA"/>
    <s v="North America"/>
    <n v="68147.619485752599"/>
    <n v="48188223"/>
    <n v="1.4141965659483354E-3"/>
    <x v="0"/>
  </r>
  <r>
    <x v="1"/>
    <x v="11"/>
    <x v="0"/>
    <s v="USA"/>
    <s v="North America"/>
    <n v="374571.51651790598"/>
    <n v="46019313"/>
    <n v="8.1394417278220985E-3"/>
    <x v="0"/>
  </r>
  <r>
    <x v="1"/>
    <x v="11"/>
    <x v="1"/>
    <s v="United Kingdom"/>
    <s v="Europe"/>
    <n v="1824.99669782398"/>
    <n v="1393699"/>
    <n v="1.3094625868454953E-3"/>
    <x v="0"/>
  </r>
  <r>
    <x v="1"/>
    <x v="11"/>
    <x v="0"/>
    <s v="United Kingdom"/>
    <s v="Europe"/>
    <n v="23690.0597474118"/>
    <n v="1711977"/>
    <n v="1.3837837627147912E-2"/>
    <x v="0"/>
  </r>
  <r>
    <x v="1"/>
    <x v="11"/>
    <x v="1"/>
    <s v="Germany"/>
    <s v="Europe"/>
    <n v="1285.09529694961"/>
    <n v="1052308"/>
    <n v="1.2212159338802042E-3"/>
    <x v="0"/>
  </r>
  <r>
    <x v="1"/>
    <x v="11"/>
    <x v="0"/>
    <s v="Germany"/>
    <s v="Europe"/>
    <n v="8664.3402656204998"/>
    <n v="824453"/>
    <n v="1.0509198542088512E-2"/>
    <x v="0"/>
  </r>
  <r>
    <x v="1"/>
    <x v="11"/>
    <x v="1"/>
    <s v="Sweden"/>
    <s v="Europe"/>
    <n v="497.49973100190903"/>
    <n v="423946"/>
    <n v="1.1734978770926226E-3"/>
    <x v="0"/>
  </r>
  <r>
    <x v="1"/>
    <x v="11"/>
    <x v="0"/>
    <s v="Sweden"/>
    <s v="Europe"/>
    <n v="27197.3044100152"/>
    <n v="2509855"/>
    <n v="1.0836205442153113E-2"/>
    <x v="0"/>
  </r>
  <r>
    <x v="1"/>
    <x v="11"/>
    <x v="1"/>
    <s v="France"/>
    <s v="Europe"/>
    <n v="558.55685127177196"/>
    <n v="257486"/>
    <n v="2.1692707614075018E-3"/>
    <x v="0"/>
  </r>
  <r>
    <x v="1"/>
    <x v="11"/>
    <x v="0"/>
    <s v="France"/>
    <s v="Europe"/>
    <n v="2098.1590675841999"/>
    <n v="212790"/>
    <n v="9.8602334112702656E-3"/>
    <x v="0"/>
  </r>
  <r>
    <x v="1"/>
    <x v="11"/>
    <x v="1"/>
    <s v="Mexico"/>
    <s v="North America"/>
    <n v="2245.7081412549501"/>
    <n v="1197665"/>
    <n v="1.8750720287016404E-3"/>
    <x v="0"/>
  </r>
  <r>
    <x v="1"/>
    <x v="11"/>
    <x v="0"/>
    <s v="Mexico"/>
    <s v="North America"/>
    <n v="730.07338224141802"/>
    <n v="344681"/>
    <n v="2.1181132184292665E-3"/>
    <x v="0"/>
  </r>
  <r>
    <x v="1"/>
    <x v="11"/>
    <x v="1"/>
    <s v="Australia"/>
    <s v="Oceania"/>
    <n v="903.88036793028004"/>
    <n v="430048"/>
    <n v="2.1018127463219923E-3"/>
    <x v="0"/>
  </r>
  <r>
    <x v="1"/>
    <x v="11"/>
    <x v="0"/>
    <s v="Australia"/>
    <s v="Oceania"/>
    <n v="4303.1356624625596"/>
    <n v="417682"/>
    <n v="1.0302420651267135E-2"/>
    <x v="0"/>
  </r>
  <r>
    <x v="1"/>
    <x v="11"/>
    <x v="0"/>
    <s v="Israel"/>
    <s v="Europe"/>
    <n v="9.1848764568567207E-2"/>
    <n v="5"/>
    <n v="1.8369752913713441E-2"/>
    <x v="0"/>
  </r>
  <r>
    <x v="1"/>
    <x v="11"/>
    <x v="1"/>
    <s v="Switzerland"/>
    <s v="Europe"/>
    <n v="37.145980271801797"/>
    <n v="58990"/>
    <n v="6.2969961471099842E-4"/>
    <x v="0"/>
  </r>
  <r>
    <x v="1"/>
    <x v="11"/>
    <x v="0"/>
    <s v="Switzerland"/>
    <s v="Europe"/>
    <n v="1448.7805422730701"/>
    <n v="110519"/>
    <n v="1.3108882113239082E-2"/>
    <x v="0"/>
  </r>
  <r>
    <x v="1"/>
    <x v="11"/>
    <x v="1"/>
    <s v="Italy"/>
    <s v="Europe"/>
    <n v="1429.2493113279299"/>
    <n v="347927"/>
    <n v="4.1078999655902821E-3"/>
    <x v="0"/>
  </r>
  <r>
    <x v="1"/>
    <x v="11"/>
    <x v="0"/>
    <s v="Italy"/>
    <s v="Europe"/>
    <n v="338.75372248422298"/>
    <n v="73853"/>
    <n v="4.5868647513875264E-3"/>
    <x v="0"/>
  </r>
  <r>
    <x v="1"/>
    <x v="11"/>
    <x v="1"/>
    <s v="Brazil"/>
    <s v="South America"/>
    <n v="599.18674091715297"/>
    <n v="311845"/>
    <n v="1.9214248774780836E-3"/>
    <x v="0"/>
  </r>
  <r>
    <x v="1"/>
    <x v="11"/>
    <x v="0"/>
    <s v="Brazil"/>
    <s v="South America"/>
    <n v="66.371779446955699"/>
    <n v="34543"/>
    <n v="1.9214248747056045E-3"/>
    <x v="0"/>
  </r>
  <r>
    <x v="1"/>
    <x v="11"/>
    <x v="1"/>
    <s v="Greece"/>
    <s v="Europe"/>
    <n v="113.393809886649"/>
    <n v="41824"/>
    <n v="2.711213893617277E-3"/>
    <x v="0"/>
  </r>
  <r>
    <x v="1"/>
    <x v="11"/>
    <x v="0"/>
    <s v="Greece"/>
    <s v="Europe"/>
    <n v="63.478303661569903"/>
    <n v="13630"/>
    <n v="4.6572489847079897E-3"/>
    <x v="0"/>
  </r>
  <r>
    <x v="1"/>
    <x v="11"/>
    <x v="1"/>
    <s v="Spain"/>
    <s v="Europe"/>
    <n v="3004.2304822057399"/>
    <n v="731330"/>
    <n v="4.1078999660970287E-3"/>
    <x v="0"/>
  </r>
  <r>
    <x v="1"/>
    <x v="11"/>
    <x v="0"/>
    <s v="Spain"/>
    <s v="Europe"/>
    <n v="1790.0172084625799"/>
    <n v="393072"/>
    <n v="4.5539168611923005E-3"/>
    <x v="0"/>
  </r>
  <r>
    <x v="1"/>
    <x v="11"/>
    <x v="1"/>
    <s v="Austria"/>
    <s v="Europe"/>
    <n v="16.6729841546621"/>
    <n v="55085"/>
    <n v="3.0267739229667057E-4"/>
    <x v="0"/>
  </r>
  <r>
    <x v="1"/>
    <x v="11"/>
    <x v="0"/>
    <s v="Austria"/>
    <s v="Europe"/>
    <n v="391.57557464390902"/>
    <n v="37006"/>
    <n v="1.058140773506753E-2"/>
    <x v="0"/>
  </r>
  <r>
    <x v="1"/>
    <x v="11"/>
    <x v="1"/>
    <s v="Andorra"/>
    <s v="Europe"/>
    <n v="3.8532093493267801"/>
    <n v="938"/>
    <n v="4.1078990930989131E-3"/>
    <x v="0"/>
  </r>
  <r>
    <x v="1"/>
    <x v="11"/>
    <x v="0"/>
    <s v="Andorra"/>
    <s v="Europe"/>
    <n v="1.05983842723071"/>
    <n v="258"/>
    <n v="4.1079008807391858E-3"/>
    <x v="0"/>
  </r>
  <r>
    <x v="1"/>
    <x v="11"/>
    <x v="1"/>
    <s v="Argentina"/>
    <s v="South America"/>
    <n v="234.763919956167"/>
    <n v="171333"/>
    <n v="1.3702200974486352E-3"/>
    <x v="0"/>
  </r>
  <r>
    <x v="1"/>
    <x v="11"/>
    <x v="0"/>
    <s v="Argentina"/>
    <s v="South America"/>
    <n v="60.349968799855503"/>
    <n v="44044"/>
    <n v="1.3702199800166993E-3"/>
    <x v="0"/>
  </r>
  <r>
    <x v="1"/>
    <x v="11"/>
    <x v="1"/>
    <s v="Belgium"/>
    <s v="Europe"/>
    <n v="182.635453977156"/>
    <n v="143581"/>
    <n v="1.2720029389484402E-3"/>
    <x v="0"/>
  </r>
  <r>
    <x v="1"/>
    <x v="11"/>
    <x v="0"/>
    <s v="Belgium"/>
    <s v="Europe"/>
    <n v="1021.82973039336"/>
    <n v="79731"/>
    <n v="1.2815965313282914E-2"/>
    <x v="0"/>
  </r>
  <r>
    <x v="1"/>
    <x v="11"/>
    <x v="1"/>
    <s v="Bolivia"/>
    <s v="South America"/>
    <n v="12.857599526177999"/>
    <n v="9184"/>
    <n v="1.3999999484078831E-3"/>
    <x v="0"/>
  </r>
  <r>
    <x v="1"/>
    <x v="11"/>
    <x v="0"/>
    <s v="Bolivia"/>
    <s v="South America"/>
    <n v="0.63980002910830003"/>
    <n v="457"/>
    <n v="1.4000000636943109E-3"/>
    <x v="0"/>
  </r>
  <r>
    <x v="1"/>
    <x v="11"/>
    <x v="1"/>
    <s v="Bulgaria"/>
    <s v="Europe"/>
    <n v="30.2620779172284"/>
    <n v="18417"/>
    <n v="1.6431600107090405E-3"/>
    <x v="0"/>
  </r>
  <r>
    <x v="1"/>
    <x v="11"/>
    <x v="0"/>
    <s v="Bulgaria"/>
    <s v="Europe"/>
    <n v="7.6308367066085303"/>
    <n v="4644"/>
    <n v="1.6431603588734991E-3"/>
    <x v="0"/>
  </r>
  <r>
    <x v="1"/>
    <x v="11"/>
    <x v="1"/>
    <s v="Chile"/>
    <s v="South America"/>
    <n v="367.64114771969599"/>
    <n v="213807"/>
    <n v="1.7195000524758122E-3"/>
    <x v="0"/>
  </r>
  <r>
    <x v="1"/>
    <x v="11"/>
    <x v="0"/>
    <s v="Chile"/>
    <s v="South America"/>
    <n v="71.058339801267707"/>
    <n v="41325"/>
    <n v="1.7195000556870588E-3"/>
    <x v="0"/>
  </r>
  <r>
    <x v="1"/>
    <x v="11"/>
    <x v="0"/>
    <s v="China"/>
    <s v="Asia"/>
    <n v="4.4876746833324398E-2"/>
    <n v="1"/>
    <n v="4.4876746833324398E-2"/>
    <x v="0"/>
  </r>
  <r>
    <x v="1"/>
    <x v="11"/>
    <x v="1"/>
    <s v="Colombia"/>
    <s v="South America"/>
    <n v="570.78095307108003"/>
    <n v="268829"/>
    <n v="2.1232119788827841E-3"/>
    <x v="0"/>
  </r>
  <r>
    <x v="1"/>
    <x v="11"/>
    <x v="0"/>
    <s v="Colombia"/>
    <s v="South America"/>
    <n v="75.703115365002304"/>
    <n v="35655"/>
    <n v="2.1232117617445605E-3"/>
    <x v="0"/>
  </r>
  <r>
    <x v="1"/>
    <x v="11"/>
    <x v="1"/>
    <s v="Costa Rica"/>
    <s v="North America"/>
    <n v="81.737604340072707"/>
    <n v="58384"/>
    <n v="1.4000000743366796E-3"/>
    <x v="0"/>
  </r>
  <r>
    <x v="1"/>
    <x v="11"/>
    <x v="0"/>
    <s v="Costa Rica"/>
    <s v="North America"/>
    <n v="27.367201286600899"/>
    <n v="19548"/>
    <n v="1.4000000658175209E-3"/>
    <x v="0"/>
  </r>
  <r>
    <x v="1"/>
    <x v="11"/>
    <x v="0"/>
    <s v="Croatia"/>
    <s v="Europe"/>
    <n v="5.09999971836805E-3"/>
    <n v="1"/>
    <n v="5.09999971836805E-3"/>
    <x v="0"/>
  </r>
  <r>
    <x v="1"/>
    <x v="11"/>
    <x v="1"/>
    <s v="Cyprus"/>
    <s v="Europe"/>
    <n v="8.2068466166965592"/>
    <n v="3027"/>
    <n v="2.7112146074319654E-3"/>
    <x v="0"/>
  </r>
  <r>
    <x v="1"/>
    <x v="11"/>
    <x v="0"/>
    <s v="Cyprus"/>
    <s v="Europe"/>
    <n v="2.5892081884667202"/>
    <n v="955"/>
    <n v="2.7112127627923772E-3"/>
    <x v="0"/>
  </r>
  <r>
    <x v="1"/>
    <x v="11"/>
    <x v="1"/>
    <s v="Czech Republic"/>
    <s v="Europe"/>
    <n v="86.328258453868301"/>
    <n v="38917"/>
    <n v="2.2182660136667344E-3"/>
    <x v="0"/>
  </r>
  <r>
    <x v="1"/>
    <x v="11"/>
    <x v="0"/>
    <s v="Czech Republic"/>
    <s v="Europe"/>
    <n v="25.303757700836201"/>
    <n v="11407"/>
    <n v="2.2182657754743753E-3"/>
    <x v="0"/>
  </r>
  <r>
    <x v="1"/>
    <x v="11"/>
    <x v="1"/>
    <s v="Denmark"/>
    <s v="Europe"/>
    <n v="140.407664348022"/>
    <n v="186907"/>
    <n v="7.512167246171732E-4"/>
    <x v="0"/>
  </r>
  <r>
    <x v="1"/>
    <x v="11"/>
    <x v="0"/>
    <s v="Denmark"/>
    <s v="Europe"/>
    <n v="3522.15194737911"/>
    <n v="277393"/>
    <n v="1.2697335359504782E-2"/>
    <x v="0"/>
  </r>
  <r>
    <x v="1"/>
    <x v="11"/>
    <x v="1"/>
    <s v="Dominican Republic"/>
    <s v="North America"/>
    <n v="51.672399940551202"/>
    <n v="39748"/>
    <n v="1.2999999985043576E-3"/>
    <x v="0"/>
  </r>
  <r>
    <x v="1"/>
    <x v="11"/>
    <x v="0"/>
    <s v="Dominican Republic"/>
    <s v="North America"/>
    <n v="7.5699007366783899"/>
    <n v="5823"/>
    <n v="1.3000001265118307E-3"/>
    <x v="0"/>
  </r>
  <r>
    <x v="1"/>
    <x v="11"/>
    <x v="1"/>
    <s v="Ecuador"/>
    <s v="South America"/>
    <n v="69.339399914955706"/>
    <n v="53338"/>
    <n v="1.299999998405559E-3"/>
    <x v="0"/>
  </r>
  <r>
    <x v="1"/>
    <x v="11"/>
    <x v="0"/>
    <s v="Ecuador"/>
    <s v="South America"/>
    <n v="7.28649998130276"/>
    <n v="5605"/>
    <n v="1.2999999966641855E-3"/>
    <x v="0"/>
  </r>
  <r>
    <x v="1"/>
    <x v="11"/>
    <x v="1"/>
    <s v="El Salvador"/>
    <s v="North America"/>
    <n v="20.3476000253576"/>
    <n v="15652"/>
    <n v="1.3000000016200868E-3"/>
    <x v="0"/>
  </r>
  <r>
    <x v="1"/>
    <x v="11"/>
    <x v="0"/>
    <s v="El Salvador"/>
    <s v="North America"/>
    <n v="3.6555999935371801"/>
    <n v="2812"/>
    <n v="1.2999999977016999E-3"/>
    <x v="0"/>
  </r>
  <r>
    <x v="1"/>
    <x v="11"/>
    <x v="1"/>
    <s v="Estonia"/>
    <s v="Europe"/>
    <n v="8.2119825427071191"/>
    <n v="23652"/>
    <n v="3.4720034427139859E-4"/>
    <x v="0"/>
  </r>
  <r>
    <x v="1"/>
    <x v="11"/>
    <x v="0"/>
    <s v="Estonia"/>
    <s v="Europe"/>
    <n v="69.382324056699801"/>
    <n v="9821"/>
    <n v="7.0646903631707359E-3"/>
    <x v="0"/>
  </r>
  <r>
    <x v="1"/>
    <x v="11"/>
    <x v="1"/>
    <s v="Finland"/>
    <s v="Europe"/>
    <n v="248.41679027560099"/>
    <n v="225915"/>
    <n v="1.0996029049669168E-3"/>
    <x v="0"/>
  </r>
  <r>
    <x v="1"/>
    <x v="11"/>
    <x v="0"/>
    <s v="Finland"/>
    <s v="Europe"/>
    <n v="5118.3453654702698"/>
    <n v="427255"/>
    <n v="1.1979603200595124E-2"/>
    <x v="0"/>
  </r>
  <r>
    <x v="1"/>
    <x v="11"/>
    <x v="1"/>
    <s v="Guatemala"/>
    <s v="North America"/>
    <n v="30.613798858132199"/>
    <n v="21867"/>
    <n v="1.399999947781232E-3"/>
    <x v="0"/>
  </r>
  <r>
    <x v="1"/>
    <x v="11"/>
    <x v="0"/>
    <s v="Guatemala"/>
    <s v="North America"/>
    <n v="5.4193998137488899"/>
    <n v="3871"/>
    <n v="1.3999999518855308E-3"/>
    <x v="0"/>
  </r>
  <r>
    <x v="1"/>
    <x v="11"/>
    <x v="1"/>
    <s v="Honduras"/>
    <s v="North America"/>
    <n v="14.880599584430399"/>
    <n v="10629"/>
    <n v="1.3999999609022862E-3"/>
    <x v="0"/>
  </r>
  <r>
    <x v="1"/>
    <x v="11"/>
    <x v="0"/>
    <s v="Honduras"/>
    <s v="North America"/>
    <n v="2.2876001147087601"/>
    <n v="1634"/>
    <n v="1.4000000702011997E-3"/>
    <x v="0"/>
  </r>
  <r>
    <x v="1"/>
    <x v="11"/>
    <x v="1"/>
    <s v="Hungary"/>
    <s v="Europe"/>
    <n v="10.385468678839899"/>
    <n v="40629"/>
    <n v="2.5561713748406062E-4"/>
    <x v="0"/>
  </r>
  <r>
    <x v="1"/>
    <x v="11"/>
    <x v="0"/>
    <s v="Hungary"/>
    <s v="Europe"/>
    <n v="72.800966341048394"/>
    <n v="10993"/>
    <n v="6.6224839753523512E-3"/>
    <x v="0"/>
  </r>
  <r>
    <x v="1"/>
    <x v="11"/>
    <x v="0"/>
    <s v="Iceland"/>
    <s v="Europe"/>
    <n v="174.16586783993901"/>
    <n v="11508"/>
    <n v="1.5134329843581771E-2"/>
    <x v="0"/>
  </r>
  <r>
    <x v="1"/>
    <x v="11"/>
    <x v="0"/>
    <s v="India"/>
    <s v="Asia"/>
    <n v="5.6415213039144804E-3"/>
    <n v="3"/>
    <n v="1.8805071013048267E-3"/>
    <x v="0"/>
  </r>
  <r>
    <x v="1"/>
    <x v="11"/>
    <x v="0"/>
    <s v="Indonesia"/>
    <s v="Asia"/>
    <n v="5.1469230558723197E-2"/>
    <n v="21"/>
    <n v="2.4509157408915808E-3"/>
    <x v="0"/>
  </r>
  <r>
    <x v="1"/>
    <x v="11"/>
    <x v="1"/>
    <s v="Ireland"/>
    <s v="Europe"/>
    <n v="90.059528937796102"/>
    <n v="54751"/>
    <n v="1.6448928592682527E-3"/>
    <x v="0"/>
  </r>
  <r>
    <x v="1"/>
    <x v="11"/>
    <x v="0"/>
    <s v="Ireland"/>
    <s v="Europe"/>
    <n v="651.65401076897899"/>
    <n v="53248"/>
    <n v="1.2238093651761175E-2"/>
    <x v="0"/>
  </r>
  <r>
    <x v="1"/>
    <x v="11"/>
    <x v="0"/>
    <s v="South Korea"/>
    <s v="Asia"/>
    <n v="0.16512553580105299"/>
    <n v="18"/>
    <n v="9.1736408778362779E-3"/>
    <x v="0"/>
  </r>
  <r>
    <x v="1"/>
    <x v="11"/>
    <x v="1"/>
    <s v="Latvia"/>
    <s v="Europe"/>
    <n v="57.707721174461703"/>
    <n v="22417"/>
    <n v="2.5742838548629032E-3"/>
    <x v="0"/>
  </r>
  <r>
    <x v="1"/>
    <x v="11"/>
    <x v="0"/>
    <s v="Latvia"/>
    <s v="Europe"/>
    <n v="24.9885734885465"/>
    <n v="9707"/>
    <n v="2.574283866132327E-3"/>
    <x v="0"/>
  </r>
  <r>
    <x v="1"/>
    <x v="11"/>
    <x v="0"/>
    <s v="Liechtenstein"/>
    <s v="Europe"/>
    <n v="4.4745041970163504"/>
    <n v="203"/>
    <n v="2.2041892596139655E-2"/>
    <x v="0"/>
  </r>
  <r>
    <x v="1"/>
    <x v="11"/>
    <x v="1"/>
    <s v="Lithuania"/>
    <s v="Europe"/>
    <n v="41.027201025281101"/>
    <n v="15853"/>
    <n v="2.5879771037205009E-3"/>
    <x v="0"/>
  </r>
  <r>
    <x v="1"/>
    <x v="11"/>
    <x v="0"/>
    <s v="Lithuania"/>
    <s v="Europe"/>
    <n v="11.9650982851162"/>
    <n v="4497"/>
    <n v="2.6606845197056262E-3"/>
    <x v="0"/>
  </r>
  <r>
    <x v="1"/>
    <x v="11"/>
    <x v="0"/>
    <s v="Luxembourg"/>
    <s v="Europe"/>
    <n v="45.745205007493396"/>
    <n v="3599"/>
    <n v="1.2710532094329924E-2"/>
    <x v="0"/>
  </r>
  <r>
    <x v="1"/>
    <x v="11"/>
    <x v="1"/>
    <s v="Malaysia"/>
    <s v="Asia"/>
    <n v="81.377380798512604"/>
    <n v="83843"/>
    <n v="9.705924263028828E-4"/>
    <x v="0"/>
  </r>
  <r>
    <x v="1"/>
    <x v="11"/>
    <x v="0"/>
    <s v="Malaysia"/>
    <s v="Asia"/>
    <n v="126.242960711009"/>
    <n v="28919"/>
    <n v="4.3653985515062421E-3"/>
    <x v="0"/>
  </r>
  <r>
    <x v="1"/>
    <x v="11"/>
    <x v="1"/>
    <s v="Malta"/>
    <s v="Europe"/>
    <n v="13.2659718308132"/>
    <n v="4893"/>
    <n v="2.7112143533237687E-3"/>
    <x v="0"/>
  </r>
  <r>
    <x v="1"/>
    <x v="11"/>
    <x v="0"/>
    <s v="Malta"/>
    <s v="Europe"/>
    <n v="4.1020645182579702"/>
    <n v="1513"/>
    <n v="2.7112125038056645E-3"/>
    <x v="0"/>
  </r>
  <r>
    <x v="1"/>
    <x v="11"/>
    <x v="0"/>
    <s v="Monaco"/>
    <s v="Europe"/>
    <n v="4.3442795164883101"/>
    <n v="290"/>
    <n v="1.4980274194787277E-2"/>
    <x v="0"/>
  </r>
  <r>
    <x v="1"/>
    <x v="11"/>
    <x v="1"/>
    <s v="Netherlands"/>
    <s v="Europe"/>
    <n v="278.020216343458"/>
    <n v="326818"/>
    <n v="8.5068820059928767E-4"/>
    <x v="0"/>
  </r>
  <r>
    <x v="1"/>
    <x v="11"/>
    <x v="0"/>
    <s v="Netherlands"/>
    <s v="Europe"/>
    <n v="5844.2935700844901"/>
    <n v="516609"/>
    <n v="1.1312798596393966E-2"/>
    <x v="0"/>
  </r>
  <r>
    <x v="1"/>
    <x v="11"/>
    <x v="1"/>
    <s v="New Zealand"/>
    <s v="Oceania"/>
    <n v="94.974593701306702"/>
    <n v="109603"/>
    <n v="8.6653279290992678E-4"/>
    <x v="0"/>
  </r>
  <r>
    <x v="1"/>
    <x v="11"/>
    <x v="0"/>
    <s v="New Zealand"/>
    <s v="Oceania"/>
    <n v="1157.53654941637"/>
    <n v="106663"/>
    <n v="1.0852278197841519E-2"/>
    <x v="0"/>
  </r>
  <r>
    <x v="1"/>
    <x v="11"/>
    <x v="1"/>
    <s v="Nicaragua"/>
    <s v="North America"/>
    <n v="7.9625000078231096"/>
    <n v="6125"/>
    <n v="1.3000000012772424E-3"/>
    <x v="0"/>
  </r>
  <r>
    <x v="1"/>
    <x v="11"/>
    <x v="0"/>
    <s v="Nicaragua"/>
    <s v="North America"/>
    <n v="1.1089000079082301"/>
    <n v="853"/>
    <n v="1.3000000092710786E-3"/>
    <x v="0"/>
  </r>
  <r>
    <x v="1"/>
    <x v="11"/>
    <x v="1"/>
    <s v="Norway"/>
    <s v="Europe"/>
    <n v="287.00796790083399"/>
    <n v="148556"/>
    <n v="1.9319850285470395E-3"/>
    <x v="0"/>
  </r>
  <r>
    <x v="1"/>
    <x v="11"/>
    <x v="0"/>
    <s v="Norway"/>
    <s v="Europe"/>
    <n v="13147.507913514901"/>
    <n v="1046124"/>
    <n v="1.2567829352461946E-2"/>
    <x v="0"/>
  </r>
  <r>
    <x v="1"/>
    <x v="11"/>
    <x v="1"/>
    <s v="Panama"/>
    <s v="North America"/>
    <n v="38.841598599217797"/>
    <n v="27744"/>
    <n v="1.3999999495104454E-3"/>
    <x v="0"/>
  </r>
  <r>
    <x v="1"/>
    <x v="11"/>
    <x v="0"/>
    <s v="Panama"/>
    <s v="North America"/>
    <n v="10.957800546661"/>
    <n v="7827"/>
    <n v="1.4000000698429795E-3"/>
    <x v="0"/>
  </r>
  <r>
    <x v="1"/>
    <x v="11"/>
    <x v="1"/>
    <s v="Paraguay"/>
    <s v="South America"/>
    <n v="10.5657996842637"/>
    <n v="7547"/>
    <n v="1.399999958163999E-3"/>
    <x v="0"/>
  </r>
  <r>
    <x v="1"/>
    <x v="11"/>
    <x v="0"/>
    <s v="Paraguay"/>
    <s v="South America"/>
    <n v="2.2889999146573201"/>
    <n v="1635"/>
    <n v="1.3999999478026422E-3"/>
    <x v="0"/>
  </r>
  <r>
    <x v="1"/>
    <x v="11"/>
    <x v="1"/>
    <s v="Peru"/>
    <s v="South America"/>
    <n v="187.17400014516801"/>
    <n v="143980"/>
    <n v="1.3000000010082511E-3"/>
    <x v="0"/>
  </r>
  <r>
    <x v="1"/>
    <x v="11"/>
    <x v="0"/>
    <s v="Peru"/>
    <s v="South America"/>
    <n v="28.9171974575147"/>
    <n v="22244"/>
    <n v="1.2999998857001753E-3"/>
    <x v="0"/>
  </r>
  <r>
    <x v="1"/>
    <x v="11"/>
    <x v="1"/>
    <s v="Philippines"/>
    <s v="Asia"/>
    <n v="115.36164447059799"/>
    <n v="167809"/>
    <n v="6.8745802948946713E-4"/>
    <x v="0"/>
  </r>
  <r>
    <x v="1"/>
    <x v="11"/>
    <x v="0"/>
    <s v="Philippines"/>
    <s v="Asia"/>
    <n v="25.459151339717199"/>
    <n v="22071"/>
    <n v="1.1535114557436092E-3"/>
    <x v="0"/>
  </r>
  <r>
    <x v="1"/>
    <x v="11"/>
    <x v="1"/>
    <s v="Poland"/>
    <s v="Europe"/>
    <n v="124.11426658084299"/>
    <n v="222242"/>
    <n v="5.5846449627362511E-4"/>
    <x v="0"/>
  </r>
  <r>
    <x v="1"/>
    <x v="11"/>
    <x v="0"/>
    <s v="Poland"/>
    <s v="Europe"/>
    <n v="403.16086700651698"/>
    <n v="90000"/>
    <n v="4.4795651889613002E-3"/>
    <x v="0"/>
  </r>
  <r>
    <x v="1"/>
    <x v="11"/>
    <x v="1"/>
    <s v="Portugal"/>
    <s v="Europe"/>
    <n v="335.75943915313098"/>
    <n v="123841"/>
    <n v="2.7112138883982769E-3"/>
    <x v="0"/>
  </r>
  <r>
    <x v="1"/>
    <x v="11"/>
    <x v="0"/>
    <s v="Portugal"/>
    <s v="Europe"/>
    <n v="41.904521819669696"/>
    <n v="15456"/>
    <n v="2.7112138858481948E-3"/>
    <x v="0"/>
  </r>
  <r>
    <x v="1"/>
    <x v="11"/>
    <x v="0"/>
    <s v="Romania"/>
    <s v="Europe"/>
    <n v="3.2526054186746402E-2"/>
    <n v="11"/>
    <n v="2.9569140169769456E-3"/>
    <x v="0"/>
  </r>
  <r>
    <x v="1"/>
    <x v="11"/>
    <x v="0"/>
    <s v="Russia"/>
    <s v="Europe"/>
    <n v="0.52389358729124003"/>
    <n v="47"/>
    <n v="1.1146672070026384E-2"/>
    <x v="0"/>
  </r>
  <r>
    <x v="1"/>
    <x v="11"/>
    <x v="1"/>
    <s v="Singapore"/>
    <s v="Asia"/>
    <n v="35.931281995028201"/>
    <n v="85997"/>
    <n v="4.178201797158994E-4"/>
    <x v="0"/>
  </r>
  <r>
    <x v="1"/>
    <x v="11"/>
    <x v="0"/>
    <s v="Singapore"/>
    <s v="Asia"/>
    <n v="323.17240492487298"/>
    <n v="42790"/>
    <n v="7.5525217322942977E-3"/>
    <x v="0"/>
  </r>
  <r>
    <x v="1"/>
    <x v="11"/>
    <x v="1"/>
    <s v="Slovakia"/>
    <s v="Europe"/>
    <n v="1.0975943851662999"/>
    <n v="14438"/>
    <n v="7.6021220748462379E-5"/>
    <x v="0"/>
  </r>
  <r>
    <x v="1"/>
    <x v="11"/>
    <x v="0"/>
    <s v="Slovakia"/>
    <s v="Europe"/>
    <n v="49.5049182926304"/>
    <n v="8083"/>
    <n v="6.1245723484634916E-3"/>
    <x v="0"/>
  </r>
  <r>
    <x v="1"/>
    <x v="11"/>
    <x v="0"/>
    <s v="Slovenia"/>
    <s v="Europe"/>
    <n v="3.0323999002575801E-2"/>
    <n v="3"/>
    <n v="1.0107999667525267E-2"/>
    <x v="0"/>
  </r>
  <r>
    <x v="1"/>
    <x v="11"/>
    <x v="0"/>
    <s v="South Africa"/>
    <s v="Africa"/>
    <n v="0.249393099918961"/>
    <n v="22"/>
    <n v="1.1336049996316409E-2"/>
    <x v="0"/>
  </r>
  <r>
    <x v="1"/>
    <x v="11"/>
    <x v="0"/>
    <s v="Thailand"/>
    <s v="Asia"/>
    <n v="9.3639995902776701E-3"/>
    <n v="1"/>
    <n v="9.3639995902776701E-3"/>
    <x v="0"/>
  </r>
  <r>
    <x v="1"/>
    <x v="11"/>
    <x v="1"/>
    <s v="Turkey"/>
    <s v="Europe"/>
    <n v="154.73254873265901"/>
    <n v="102697"/>
    <n v="1.506690056502712E-3"/>
    <x v="0"/>
  </r>
  <r>
    <x v="1"/>
    <x v="11"/>
    <x v="0"/>
    <s v="Turkey"/>
    <s v="Europe"/>
    <n v="182.36482639238201"/>
    <n v="42444"/>
    <n v="4.2965984919513247E-3"/>
    <x v="0"/>
  </r>
  <r>
    <x v="1"/>
    <x v="11"/>
    <x v="0"/>
    <s v="United Arab Emirates"/>
    <s v="Asia"/>
    <n v="0.24098527617752499"/>
    <n v="11"/>
    <n v="2.1907752379774999E-2"/>
    <x v="0"/>
  </r>
  <r>
    <x v="1"/>
    <x v="11"/>
    <x v="1"/>
    <s v="Uruguay"/>
    <s v="South America"/>
    <n v="7.3464634927513499"/>
    <n v="17131"/>
    <n v="4.288403182973177E-4"/>
    <x v="0"/>
  </r>
  <r>
    <x v="1"/>
    <x v="11"/>
    <x v="0"/>
    <s v="Uruguay"/>
    <s v="South America"/>
    <n v="20.8085965588688"/>
    <n v="3351"/>
    <n v="6.2096677286985376E-3"/>
    <x v="0"/>
  </r>
  <r>
    <x v="1"/>
    <x v="11"/>
    <x v="1"/>
    <s v="Taiwan, Province Of China"/>
    <s v="Asia"/>
    <n v="111.086643863818"/>
    <n v="66360"/>
    <n v="1.6740000582251054E-3"/>
    <x v="0"/>
  </r>
  <r>
    <x v="1"/>
    <x v="11"/>
    <x v="0"/>
    <s v="Taiwan, Province Of China"/>
    <s v="Asia"/>
    <n v="58.176516047795303"/>
    <n v="34753"/>
    <n v="1.6739998287283199E-3"/>
    <x v="0"/>
  </r>
  <r>
    <x v="1"/>
    <x v="11"/>
    <x v="0"/>
    <s v="Gibraltar"/>
    <s v="Europe"/>
    <n v="7.3175211437046502E-3"/>
    <n v="1"/>
    <n v="7.3175211437046502E-3"/>
    <x v="0"/>
  </r>
  <r>
    <x v="1"/>
    <x v="11"/>
    <x v="1"/>
    <s v="Hong Kong"/>
    <s v="Asia"/>
    <n v="13.969719809101599"/>
    <n v="40797"/>
    <n v="3.4242027132145989E-4"/>
    <x v="0"/>
  </r>
  <r>
    <x v="1"/>
    <x v="11"/>
    <x v="0"/>
    <s v="Hong Kong"/>
    <s v="Asia"/>
    <n v="133.12712802272199"/>
    <n v="21931"/>
    <n v="6.0702716712745424E-3"/>
    <x v="0"/>
  </r>
  <r>
    <x v="1"/>
    <x v="11"/>
    <x v="0"/>
    <s v="Virgin Islands, British"/>
    <s v="North America"/>
    <n v="0.254693436436355"/>
    <n v="62"/>
    <n v="4.1079586521992738E-3"/>
    <x v="0"/>
  </r>
  <r>
    <x v="1"/>
    <x v="11"/>
    <x v="0"/>
    <s v="Puerto Rico"/>
    <s v="North America"/>
    <n v="1.20825944468379"/>
    <n v="69"/>
    <n v="1.7511006444692608E-2"/>
    <x v="0"/>
  </r>
  <r>
    <x v="0"/>
    <x v="6"/>
    <x v="0"/>
    <s v="Chile"/>
    <s v="South America"/>
    <n v="7.4375999999999998E-2"/>
    <n v="9"/>
    <n v="8.2000000000000007E-3"/>
    <x v="1"/>
  </r>
  <r>
    <x v="0"/>
    <x v="11"/>
    <x v="0"/>
    <s v="China"/>
    <s v="Asia"/>
    <n v="9.9450000000000007E-3"/>
    <n v="5"/>
    <n v="1.9E-3"/>
    <x v="1"/>
  </r>
  <r>
    <x v="0"/>
    <x v="6"/>
    <x v="1"/>
    <s v="Austria"/>
    <s v="Europe"/>
    <n v="3.6765210000000002"/>
    <n v="5776"/>
    <n v="5.9999999999999995E-4"/>
    <x v="1"/>
  </r>
  <r>
    <x v="0"/>
    <x v="3"/>
    <x v="0"/>
    <s v="Belgium"/>
    <s v="Europe"/>
    <n v="319.97893099999999"/>
    <n v="24671"/>
    <n v="1.29E-2"/>
    <x v="1"/>
  </r>
  <r>
    <x v="0"/>
    <x v="5"/>
    <x v="2"/>
    <s v="Finland"/>
    <s v="Europe"/>
    <n v="1.309955"/>
    <n v="1"/>
    <n v="1.3099000000000001"/>
    <x v="1"/>
  </r>
  <r>
    <x v="0"/>
    <x v="5"/>
    <x v="1"/>
    <s v="Norway"/>
    <s v="Europe"/>
    <n v="45.198627999999999"/>
    <n v="14455"/>
    <n v="3.0999999999999999E-3"/>
    <x v="1"/>
  </r>
  <r>
    <x v="0"/>
    <x v="1"/>
    <x v="1"/>
    <s v="Hong Kong"/>
    <s v="Asia"/>
    <n v="0.48905799999999999"/>
    <n v="3602"/>
    <n v="1E-4"/>
    <x v="1"/>
  </r>
  <r>
    <x v="0"/>
    <x v="9"/>
    <x v="0"/>
    <s v="Peru"/>
    <s v="South America"/>
    <n v="6.4359999999999999E-3"/>
    <n v="1"/>
    <n v="6.4000000000000003E-3"/>
    <x v="1"/>
  </r>
  <r>
    <x v="1"/>
    <x v="2"/>
    <x v="0"/>
    <s v="Netherlands"/>
    <s v="Europe"/>
    <n v="2406.532647"/>
    <n v="247518"/>
    <n v="9.7000000000000003E-3"/>
    <x v="1"/>
  </r>
  <r>
    <x v="0"/>
    <x v="1"/>
    <x v="2"/>
    <s v="Netherlands"/>
    <s v="Europe"/>
    <n v="6.7754450000000004"/>
    <n v="6"/>
    <n v="1.1292"/>
    <x v="1"/>
  </r>
  <r>
    <x v="0"/>
    <x v="0"/>
    <x v="0"/>
    <s v="Greece"/>
    <s v="Europe"/>
    <n v="1.6139019999999999"/>
    <n v="600"/>
    <n v="2.5999999999999999E-3"/>
    <x v="1"/>
  </r>
  <r>
    <x v="1"/>
    <x v="4"/>
    <x v="0"/>
    <s v="Cyprus"/>
    <s v="Europe"/>
    <n v="0.49344199999999999"/>
    <n v="181"/>
    <n v="2.7000000000000001E-3"/>
    <x v="1"/>
  </r>
  <r>
    <x v="1"/>
    <x v="4"/>
    <x v="0"/>
    <s v="Uruguay"/>
    <s v="South America"/>
    <n v="1.651"/>
    <n v="1270"/>
    <n v="1.2999999999999999E-3"/>
    <x v="1"/>
  </r>
  <r>
    <x v="1"/>
    <x v="6"/>
    <x v="0"/>
    <s v="United Kingdom"/>
    <s v="Europe"/>
    <n v="4658.5161269999999"/>
    <n v="337506"/>
    <n v="1.38E-2"/>
    <x v="1"/>
  </r>
  <r>
    <x v="0"/>
    <x v="7"/>
    <x v="0"/>
    <s v="Liechtenstein"/>
    <s v="Europe"/>
    <n v="4.2823E-2"/>
    <n v="11"/>
    <n v="3.8E-3"/>
    <x v="1"/>
  </r>
  <r>
    <x v="1"/>
    <x v="2"/>
    <x v="0"/>
    <s v="Hungary"/>
    <s v="Europe"/>
    <n v="1.0944100000000001"/>
    <n v="601"/>
    <n v="1.8E-3"/>
    <x v="1"/>
  </r>
  <r>
    <x v="1"/>
    <x v="7"/>
    <x v="1"/>
    <s v="Estonia"/>
    <s v="Europe"/>
    <n v="13.330276"/>
    <n v="3960"/>
    <n v="3.3E-3"/>
    <x v="1"/>
  </r>
  <r>
    <x v="0"/>
    <x v="6"/>
    <x v="0"/>
    <s v="USA"/>
    <s v="North America"/>
    <n v="19960.829925999999"/>
    <n v="2661649"/>
    <n v="7.4000000000000003E-3"/>
    <x v="1"/>
  </r>
  <r>
    <x v="1"/>
    <x v="6"/>
    <x v="1"/>
    <s v="Chile"/>
    <s v="South America"/>
    <n v="126.911714"/>
    <n v="74631"/>
    <n v="1.6999999999999999E-3"/>
    <x v="1"/>
  </r>
  <r>
    <x v="1"/>
    <x v="2"/>
    <x v="1"/>
    <s v="Chile"/>
    <s v="South America"/>
    <n v="94.405680000000004"/>
    <n v="55208"/>
    <n v="1.6999999999999999E-3"/>
    <x v="1"/>
  </r>
  <r>
    <x v="1"/>
    <x v="5"/>
    <x v="0"/>
    <s v="Nicaragua"/>
    <s v="North America"/>
    <n v="2.4258000000000002"/>
    <n v="1866"/>
    <n v="1.2999999999999999E-3"/>
    <x v="1"/>
  </r>
  <r>
    <x v="1"/>
    <x v="7"/>
    <x v="1"/>
    <s v="Brazil"/>
    <s v="South America"/>
    <n v="7.4126719999999997"/>
    <n v="3061"/>
    <n v="2.3999999999999998E-3"/>
    <x v="1"/>
  </r>
  <r>
    <x v="0"/>
    <x v="5"/>
    <x v="1"/>
    <s v="Iceland"/>
    <s v="Europe"/>
    <n v="8.3655469999999994"/>
    <n v="2126"/>
    <n v="3.8999999999999998E-3"/>
    <x v="1"/>
  </r>
  <r>
    <x v="1"/>
    <x v="5"/>
    <x v="0"/>
    <s v="Portugal"/>
    <s v="Europe"/>
    <n v="31.884522"/>
    <n v="11813"/>
    <n v="2.5999999999999999E-3"/>
    <x v="1"/>
  </r>
  <r>
    <x v="1"/>
    <x v="5"/>
    <x v="0"/>
    <s v="Lithuania"/>
    <s v="Europe"/>
    <n v="2.6767639999999999"/>
    <n v="1039"/>
    <n v="2.5000000000000001E-3"/>
    <x v="1"/>
  </r>
  <r>
    <x v="0"/>
    <x v="7"/>
    <x v="0"/>
    <s v="Italy"/>
    <s v="Europe"/>
    <n v="127.326791"/>
    <n v="12671"/>
    <n v="0.01"/>
    <x v="1"/>
  </r>
  <r>
    <x v="0"/>
    <x v="9"/>
    <x v="0"/>
    <s v="Italy"/>
    <s v="Europe"/>
    <n v="297.20566200000002"/>
    <n v="26306"/>
    <n v="1.12E-2"/>
    <x v="1"/>
  </r>
  <r>
    <x v="0"/>
    <x v="0"/>
    <x v="0"/>
    <s v="Luxembourg"/>
    <s v="Europe"/>
    <n v="12.370082999999999"/>
    <n v="1003"/>
    <n v="1.23E-2"/>
    <x v="1"/>
  </r>
  <r>
    <x v="0"/>
    <x v="3"/>
    <x v="1"/>
    <s v="Switzerland"/>
    <s v="Europe"/>
    <n v="44.505045000000003"/>
    <n v="6119"/>
    <n v="7.1999999999999998E-3"/>
    <x v="1"/>
  </r>
  <r>
    <x v="0"/>
    <x v="0"/>
    <x v="2"/>
    <s v="France"/>
    <s v="Europe"/>
    <n v="0.82322499999999998"/>
    <n v="1"/>
    <n v="0.82320000000000004"/>
    <x v="1"/>
  </r>
  <r>
    <x v="0"/>
    <x v="8"/>
    <x v="1"/>
    <s v="Hong Kong"/>
    <s v="Asia"/>
    <n v="8.2507249999999992"/>
    <n v="3179"/>
    <n v="2.5000000000000001E-3"/>
    <x v="1"/>
  </r>
  <r>
    <x v="1"/>
    <x v="2"/>
    <x v="0"/>
    <s v="Virgin Islands, British"/>
    <s v="North America"/>
    <n v="2.0230000000000001E-2"/>
    <n v="5"/>
    <n v="4.0000000000000001E-3"/>
    <x v="1"/>
  </r>
  <r>
    <x v="0"/>
    <x v="1"/>
    <x v="0"/>
    <s v="Spain"/>
    <s v="Europe"/>
    <n v="1625.577117"/>
    <n v="247537"/>
    <n v="6.4999999999999997E-3"/>
    <x v="1"/>
  </r>
  <r>
    <x v="0"/>
    <x v="11"/>
    <x v="0"/>
    <s v="Poland"/>
    <s v="Europe"/>
    <n v="42.04692"/>
    <n v="11625"/>
    <n v="3.5999999999999999E-3"/>
    <x v="1"/>
  </r>
  <r>
    <x v="0"/>
    <x v="8"/>
    <x v="0"/>
    <s v="Greece"/>
    <s v="Europe"/>
    <n v="5.0872000000000001E-2"/>
    <n v="3"/>
    <n v="1.6899999999999998E-2"/>
    <x v="1"/>
  </r>
  <r>
    <x v="1"/>
    <x v="5"/>
    <x v="0"/>
    <s v="Sweden"/>
    <s v="Europe"/>
    <n v="4427.3104960000001"/>
    <n v="457341"/>
    <n v="9.5999999999999992E-3"/>
    <x v="1"/>
  </r>
  <r>
    <x v="0"/>
    <x v="9"/>
    <x v="0"/>
    <s v="New Zealand"/>
    <s v="Oceania"/>
    <n v="193.63308000000001"/>
    <n v="17492"/>
    <n v="1.0999999999999999E-2"/>
    <x v="1"/>
  </r>
  <r>
    <x v="0"/>
    <x v="3"/>
    <x v="0"/>
    <s v="Andorra"/>
    <s v="Europe"/>
    <n v="1.8861110000000001"/>
    <n v="111"/>
    <n v="1.6899999999999998E-2"/>
    <x v="1"/>
  </r>
  <r>
    <x v="0"/>
    <x v="8"/>
    <x v="2"/>
    <s v="United Kingdom"/>
    <s v="Europe"/>
    <n v="10.884458"/>
    <n v="13"/>
    <n v="0.83720000000000006"/>
    <x v="1"/>
  </r>
  <r>
    <x v="1"/>
    <x v="6"/>
    <x v="0"/>
    <s v="Czech Republic"/>
    <s v="Europe"/>
    <n v="2.6293479999999998"/>
    <n v="1176"/>
    <n v="2.2000000000000001E-3"/>
    <x v="1"/>
  </r>
  <r>
    <x v="1"/>
    <x v="5"/>
    <x v="1"/>
    <s v="Estonia"/>
    <s v="Europe"/>
    <n v="0.79444700000000001"/>
    <n v="3521"/>
    <n v="2.0000000000000001E-4"/>
    <x v="1"/>
  </r>
  <r>
    <x v="1"/>
    <x v="4"/>
    <x v="0"/>
    <s v="Estonia"/>
    <s v="Europe"/>
    <n v="7.1431550000000001"/>
    <n v="2716"/>
    <n v="2.5999999999999999E-3"/>
    <x v="1"/>
  </r>
  <r>
    <x v="1"/>
    <x v="6"/>
    <x v="0"/>
    <s v="South Korea"/>
    <s v="Asia"/>
    <n v="2.3477999999999999E-2"/>
    <n v="1"/>
    <n v="2.3400000000000001E-2"/>
    <x v="1"/>
  </r>
  <r>
    <x v="1"/>
    <x v="6"/>
    <x v="1"/>
    <s v="Panama"/>
    <s v="North America"/>
    <n v="11.9672"/>
    <n v="8548"/>
    <n v="1.4E-3"/>
    <x v="1"/>
  </r>
  <r>
    <x v="0"/>
    <x v="4"/>
    <x v="0"/>
    <s v="Brazil"/>
    <s v="South America"/>
    <n v="5.9611999999999998E-2"/>
    <n v="5"/>
    <n v="1.1900000000000001E-2"/>
    <x v="1"/>
  </r>
  <r>
    <x v="0"/>
    <x v="9"/>
    <x v="0"/>
    <s v="Puerto Rico"/>
    <s v="North America"/>
    <n v="7.6447000000000001E-2"/>
    <n v="3"/>
    <n v="2.5399999999999999E-2"/>
    <x v="1"/>
  </r>
  <r>
    <x v="1"/>
    <x v="6"/>
    <x v="0"/>
    <s v="Latvia"/>
    <s v="Europe"/>
    <n v="5.0596620000000003"/>
    <n v="1950"/>
    <n v="2.5000000000000001E-3"/>
    <x v="1"/>
  </r>
  <r>
    <x v="1"/>
    <x v="5"/>
    <x v="1"/>
    <s v="Italy"/>
    <s v="Europe"/>
    <n v="499.50714599999998"/>
    <n v="122140"/>
    <n v="4.0000000000000001E-3"/>
    <x v="1"/>
  </r>
  <r>
    <x v="0"/>
    <x v="1"/>
    <x v="0"/>
    <s v="Finland"/>
    <s v="Europe"/>
    <n v="677.17105600000002"/>
    <n v="66405"/>
    <n v="1.01E-2"/>
    <x v="1"/>
  </r>
  <r>
    <x v="0"/>
    <x v="6"/>
    <x v="1"/>
    <s v="France"/>
    <s v="Europe"/>
    <n v="59.531579000000001"/>
    <n v="46663"/>
    <n v="1.1999999999999999E-3"/>
    <x v="1"/>
  </r>
  <r>
    <x v="0"/>
    <x v="7"/>
    <x v="0"/>
    <s v="Hong Kong"/>
    <s v="Asia"/>
    <n v="0.47986800000000002"/>
    <n v="184"/>
    <n v="2.5999999999999999E-3"/>
    <x v="1"/>
  </r>
  <r>
    <x v="0"/>
    <x v="10"/>
    <x v="0"/>
    <s v="Hong Kong"/>
    <s v="Asia"/>
    <n v="38.833762"/>
    <n v="5288"/>
    <n v="7.3000000000000001E-3"/>
    <x v="1"/>
  </r>
  <r>
    <x v="1"/>
    <x v="6"/>
    <x v="0"/>
    <s v="Australia"/>
    <s v="Oceania"/>
    <n v="880.48843199999999"/>
    <n v="83945"/>
    <n v="1.04E-2"/>
    <x v="1"/>
  </r>
  <r>
    <x v="0"/>
    <x v="2"/>
    <x v="0"/>
    <s v="Poland"/>
    <s v="Europe"/>
    <n v="1.1482570000000001"/>
    <n v="161"/>
    <n v="7.1000000000000004E-3"/>
    <x v="1"/>
  </r>
  <r>
    <x v="0"/>
    <x v="9"/>
    <x v="0"/>
    <s v="Denmark"/>
    <s v="Europe"/>
    <n v="796.14161799999999"/>
    <n v="63995"/>
    <n v="1.24E-2"/>
    <x v="1"/>
  </r>
  <r>
    <x v="1"/>
    <x v="7"/>
    <x v="0"/>
    <s v="Denmark"/>
    <s v="Europe"/>
    <n v="967.04073500000004"/>
    <n v="62131"/>
    <n v="1.55E-2"/>
    <x v="1"/>
  </r>
  <r>
    <x v="0"/>
    <x v="4"/>
    <x v="0"/>
    <s v="Ireland"/>
    <s v="Europe"/>
    <n v="73.328472000000005"/>
    <n v="6767"/>
    <n v="1.0800000000000001E-2"/>
    <x v="1"/>
  </r>
  <r>
    <x v="1"/>
    <x v="2"/>
    <x v="1"/>
    <s v="Andorra"/>
    <s v="Europe"/>
    <n v="1.509255"/>
    <n v="373"/>
    <n v="4.0000000000000001E-3"/>
    <x v="1"/>
  </r>
  <r>
    <x v="1"/>
    <x v="7"/>
    <x v="1"/>
    <s v="Czech Republic"/>
    <s v="Europe"/>
    <n v="15.249015"/>
    <n v="5341"/>
    <n v="2.8E-3"/>
    <x v="1"/>
  </r>
  <r>
    <x v="0"/>
    <x v="5"/>
    <x v="0"/>
    <s v="South Korea"/>
    <s v="Asia"/>
    <n v="3.9780999999999997E-2"/>
    <n v="7"/>
    <n v="5.5999999999999999E-3"/>
    <x v="1"/>
  </r>
  <r>
    <x v="1"/>
    <x v="6"/>
    <x v="0"/>
    <s v="India"/>
    <s v="Asia"/>
    <n v="6.5115999999999993E-2"/>
    <n v="16"/>
    <n v="4.0000000000000001E-3"/>
    <x v="1"/>
  </r>
  <r>
    <x v="1"/>
    <x v="2"/>
    <x v="1"/>
    <s v="Norway"/>
    <s v="Europe"/>
    <n v="20.596823000000001"/>
    <n v="22541"/>
    <n v="8.9999999999999998E-4"/>
    <x v="1"/>
  </r>
  <r>
    <x v="0"/>
    <x v="10"/>
    <x v="1"/>
    <s v="Peru"/>
    <s v="South America"/>
    <n v="20.8871"/>
    <n v="16067"/>
    <n v="1.2999999999999999E-3"/>
    <x v="1"/>
  </r>
  <r>
    <x v="0"/>
    <x v="11"/>
    <x v="0"/>
    <s v="Liechtenstein"/>
    <s v="Europe"/>
    <n v="0.14061699999999999"/>
    <n v="12"/>
    <n v="1.17E-2"/>
    <x v="1"/>
  </r>
  <r>
    <x v="0"/>
    <x v="6"/>
    <x v="0"/>
    <s v="Netherlands Antilles"/>
    <s v="North America"/>
    <n v="1.3864E-2"/>
    <n v="4"/>
    <n v="3.3999999999999998E-3"/>
    <x v="1"/>
  </r>
  <r>
    <x v="1"/>
    <x v="6"/>
    <x v="1"/>
    <s v="Hungary"/>
    <s v="Europe"/>
    <n v="2.2546909999999998"/>
    <n v="3867"/>
    <n v="5.0000000000000001E-4"/>
    <x v="1"/>
  </r>
  <r>
    <x v="1"/>
    <x v="4"/>
    <x v="1"/>
    <s v="Estonia"/>
    <s v="Europe"/>
    <n v="6.6908159999999999"/>
    <n v="2544"/>
    <n v="2.5999999999999999E-3"/>
    <x v="1"/>
  </r>
  <r>
    <x v="0"/>
    <x v="7"/>
    <x v="1"/>
    <s v="USA"/>
    <s v="North America"/>
    <n v="3913.5729660000002"/>
    <n v="2832226"/>
    <n v="1.2999999999999999E-3"/>
    <x v="1"/>
  </r>
  <r>
    <x v="0"/>
    <x v="6"/>
    <x v="0"/>
    <s v="Romania"/>
    <s v="Europe"/>
    <n v="0.152616"/>
    <n v="24"/>
    <n v="6.3E-3"/>
    <x v="1"/>
  </r>
  <r>
    <x v="1"/>
    <x v="7"/>
    <x v="0"/>
    <s v="Chile"/>
    <s v="South America"/>
    <n v="41.329217"/>
    <n v="19306"/>
    <n v="2.0999999999999999E-3"/>
    <x v="1"/>
  </r>
  <r>
    <x v="1"/>
    <x v="2"/>
    <x v="1"/>
    <s v="Malta"/>
    <s v="Europe"/>
    <n v="1.7760359999999999"/>
    <n v="665"/>
    <n v="2.5999999999999999E-3"/>
    <x v="1"/>
  </r>
  <r>
    <x v="1"/>
    <x v="5"/>
    <x v="1"/>
    <s v="Bolivia"/>
    <s v="South America"/>
    <n v="10.435600000000001"/>
    <n v="7454"/>
    <n v="1.4E-3"/>
    <x v="1"/>
  </r>
  <r>
    <x v="1"/>
    <x v="6"/>
    <x v="1"/>
    <s v="Austria"/>
    <s v="Europe"/>
    <n v="7.2415289999999999"/>
    <n v="6680"/>
    <n v="1E-3"/>
    <x v="1"/>
  </r>
  <r>
    <x v="0"/>
    <x v="5"/>
    <x v="1"/>
    <s v="Belgium"/>
    <s v="Europe"/>
    <n v="27.185092999999998"/>
    <n v="17581"/>
    <n v="1.5E-3"/>
    <x v="1"/>
  </r>
  <r>
    <x v="1"/>
    <x v="5"/>
    <x v="0"/>
    <s v="Finland"/>
    <s v="Europe"/>
    <n v="784.33605"/>
    <n v="71310"/>
    <n v="1.09E-2"/>
    <x v="1"/>
  </r>
  <r>
    <x v="0"/>
    <x v="9"/>
    <x v="1"/>
    <s v="Turkey"/>
    <s v="Europe"/>
    <n v="26.527643999999999"/>
    <n v="8310"/>
    <n v="3.0999999999999999E-3"/>
    <x v="1"/>
  </r>
  <r>
    <x v="1"/>
    <x v="4"/>
    <x v="1"/>
    <s v="Germany"/>
    <s v="Europe"/>
    <n v="203.08374800000001"/>
    <n v="160320"/>
    <n v="1.1999999999999999E-3"/>
    <x v="1"/>
  </r>
  <r>
    <x v="0"/>
    <x v="6"/>
    <x v="1"/>
    <s v="Monaco"/>
    <s v="Europe"/>
    <n v="2.5010000000000002E-3"/>
    <n v="49"/>
    <n v="0"/>
    <x v="1"/>
  </r>
  <r>
    <x v="1"/>
    <x v="6"/>
    <x v="1"/>
    <s v="Bulgaria"/>
    <s v="Europe"/>
    <n v="5.5428439999999997"/>
    <n v="3347"/>
    <n v="1.6000000000000001E-3"/>
    <x v="1"/>
  </r>
  <r>
    <x v="0"/>
    <x v="9"/>
    <x v="0"/>
    <s v="Slovakia"/>
    <s v="Europe"/>
    <n v="5.1479999999999998E-2"/>
    <n v="10"/>
    <n v="5.1000000000000004E-3"/>
    <x v="1"/>
  </r>
  <r>
    <x v="1"/>
    <x v="4"/>
    <x v="0"/>
    <s v="Andorra"/>
    <s v="Europe"/>
    <n v="1.1484179999999999"/>
    <n v="278"/>
    <n v="4.1000000000000003E-3"/>
    <x v="1"/>
  </r>
  <r>
    <x v="1"/>
    <x v="7"/>
    <x v="0"/>
    <s v="Bolivia"/>
    <s v="South America"/>
    <n v="0.18504399999999999"/>
    <n v="104"/>
    <n v="1.6999999999999999E-3"/>
    <x v="1"/>
  </r>
  <r>
    <x v="0"/>
    <x v="9"/>
    <x v="0"/>
    <s v="Belgium"/>
    <s v="Europe"/>
    <n v="361.83004399999999"/>
    <n v="29985"/>
    <n v="1.2E-2"/>
    <x v="1"/>
  </r>
  <r>
    <x v="1"/>
    <x v="7"/>
    <x v="0"/>
    <s v="Belgium"/>
    <s v="Europe"/>
    <n v="509.15027700000002"/>
    <n v="34136"/>
    <n v="1.49E-2"/>
    <x v="1"/>
  </r>
  <r>
    <x v="0"/>
    <x v="9"/>
    <x v="0"/>
    <s v="Mexico"/>
    <s v="North America"/>
    <n v="1118.4940899999999"/>
    <n v="169393"/>
    <n v="6.6E-3"/>
    <x v="1"/>
  </r>
  <r>
    <x v="1"/>
    <x v="5"/>
    <x v="1"/>
    <s v="France"/>
    <s v="Europe"/>
    <n v="115.457733"/>
    <n v="85004"/>
    <n v="1.2999999999999999E-3"/>
    <x v="1"/>
  </r>
  <r>
    <x v="0"/>
    <x v="2"/>
    <x v="1"/>
    <s v="Norway"/>
    <s v="Europe"/>
    <n v="47.284911000000001"/>
    <n v="19204"/>
    <n v="2.3999999999999998E-3"/>
    <x v="1"/>
  </r>
  <r>
    <x v="1"/>
    <x v="5"/>
    <x v="0"/>
    <s v="Australia"/>
    <s v="Oceania"/>
    <n v="1083.1752570000001"/>
    <n v="113825"/>
    <n v="9.4999999999999998E-3"/>
    <x v="1"/>
  </r>
  <r>
    <x v="0"/>
    <x v="8"/>
    <x v="1"/>
    <s v="Sweden"/>
    <s v="Europe"/>
    <n v="24.881316999999999"/>
    <n v="23322"/>
    <n v="1E-3"/>
    <x v="1"/>
  </r>
  <r>
    <x v="0"/>
    <x v="10"/>
    <x v="1"/>
    <s v="New Zealand"/>
    <s v="Oceania"/>
    <n v="9.9533360000000002"/>
    <n v="12653"/>
    <n v="6.9999999999999999E-4"/>
    <x v="1"/>
  </r>
  <r>
    <x v="1"/>
    <x v="4"/>
    <x v="0"/>
    <s v="Guatemala"/>
    <s v="North America"/>
    <n v="3.2284000000000002"/>
    <n v="2306"/>
    <n v="1.4E-3"/>
    <x v="1"/>
  </r>
  <r>
    <x v="1"/>
    <x v="5"/>
    <x v="1"/>
    <s v="Costa Rica"/>
    <s v="North America"/>
    <n v="71.331400000000002"/>
    <n v="50951"/>
    <n v="1.4E-3"/>
    <x v="1"/>
  </r>
  <r>
    <x v="1"/>
    <x v="4"/>
    <x v="0"/>
    <s v="Indonesia"/>
    <s v="Asia"/>
    <n v="4.3530000000000001E-3"/>
    <n v="3"/>
    <n v="1.4E-3"/>
    <x v="1"/>
  </r>
  <r>
    <x v="1"/>
    <x v="6"/>
    <x v="0"/>
    <s v="El Salvador"/>
    <s v="North America"/>
    <n v="1.3311999999999999"/>
    <n v="1024"/>
    <n v="1.2999999999999999E-3"/>
    <x v="1"/>
  </r>
  <r>
    <x v="1"/>
    <x v="5"/>
    <x v="0"/>
    <s v="Chile"/>
    <s v="South America"/>
    <n v="45.816215"/>
    <n v="26484"/>
    <n v="1.6999999999999999E-3"/>
    <x v="1"/>
  </r>
  <r>
    <x v="1"/>
    <x v="6"/>
    <x v="0"/>
    <s v="Portugal"/>
    <s v="Europe"/>
    <n v="17.789767000000001"/>
    <n v="6510"/>
    <n v="2.7000000000000001E-3"/>
    <x v="1"/>
  </r>
  <r>
    <x v="0"/>
    <x v="0"/>
    <x v="0"/>
    <s v="Portugal"/>
    <s v="Europe"/>
    <n v="13.645033"/>
    <n v="5073"/>
    <n v="2.5999999999999999E-3"/>
    <x v="1"/>
  </r>
  <r>
    <x v="0"/>
    <x v="11"/>
    <x v="0"/>
    <s v="Italy"/>
    <s v="Europe"/>
    <n v="142.82497499999999"/>
    <n v="14570"/>
    <n v="9.7999999999999997E-3"/>
    <x v="1"/>
  </r>
  <r>
    <x v="1"/>
    <x v="2"/>
    <x v="0"/>
    <s v="Lithuania"/>
    <s v="Europe"/>
    <n v="3.3113079999999999"/>
    <n v="1299"/>
    <n v="2.5000000000000001E-3"/>
    <x v="1"/>
  </r>
  <r>
    <x v="0"/>
    <x v="10"/>
    <x v="0"/>
    <s v="Switzerland"/>
    <s v="Europe"/>
    <n v="521.89622899999995"/>
    <n v="42492"/>
    <n v="1.2200000000000001E-2"/>
    <x v="1"/>
  </r>
  <r>
    <x v="0"/>
    <x v="7"/>
    <x v="0"/>
    <s v="United Arab Emirates"/>
    <s v="Asia"/>
    <n v="4.705E-3"/>
    <n v="1"/>
    <n v="4.7000000000000002E-3"/>
    <x v="1"/>
  </r>
  <r>
    <x v="1"/>
    <x v="7"/>
    <x v="1"/>
    <s v="Germany"/>
    <s v="Europe"/>
    <n v="270.14266600000002"/>
    <n v="161048"/>
    <n v="1.6000000000000001E-3"/>
    <x v="1"/>
  </r>
  <r>
    <x v="1"/>
    <x v="6"/>
    <x v="0"/>
    <s v="Spain"/>
    <s v="Europe"/>
    <n v="1306.3891779999999"/>
    <n v="279061"/>
    <n v="4.5999999999999999E-3"/>
    <x v="1"/>
  </r>
  <r>
    <x v="0"/>
    <x v="3"/>
    <x v="1"/>
    <s v="Poland"/>
    <s v="Europe"/>
    <n v="8.2192600000000002"/>
    <n v="17751"/>
    <n v="4.0000000000000002E-4"/>
    <x v="1"/>
  </r>
  <r>
    <x v="1"/>
    <x v="6"/>
    <x v="1"/>
    <s v="Denmark"/>
    <s v="Europe"/>
    <n v="15.477811000000001"/>
    <n v="23655"/>
    <n v="5.9999999999999995E-4"/>
    <x v="1"/>
  </r>
  <r>
    <x v="0"/>
    <x v="6"/>
    <x v="2"/>
    <s v="Netherlands"/>
    <s v="Europe"/>
    <n v="1.5310950000000001"/>
    <n v="2"/>
    <n v="0.76549999999999996"/>
    <x v="1"/>
  </r>
  <r>
    <x v="0"/>
    <x v="4"/>
    <x v="0"/>
    <s v="Monaco"/>
    <s v="Europe"/>
    <n v="8.0619999999999997E-2"/>
    <n v="3"/>
    <n v="2.6800000000000001E-2"/>
    <x v="1"/>
  </r>
  <r>
    <x v="1"/>
    <x v="4"/>
    <x v="0"/>
    <s v="Bulgaria"/>
    <s v="Europe"/>
    <n v="2.0637919999999998"/>
    <n v="1249"/>
    <n v="1.6000000000000001E-3"/>
    <x v="1"/>
  </r>
  <r>
    <x v="0"/>
    <x v="7"/>
    <x v="1"/>
    <s v="New Zealand"/>
    <s v="Oceania"/>
    <n v="5.813644"/>
    <n v="11003"/>
    <n v="5.0000000000000001E-4"/>
    <x v="1"/>
  </r>
  <r>
    <x v="1"/>
    <x v="7"/>
    <x v="0"/>
    <s v="Andorra"/>
    <s v="Europe"/>
    <n v="1.6707890000000001"/>
    <n v="316"/>
    <n v="5.1999999999999998E-3"/>
    <x v="1"/>
  </r>
  <r>
    <x v="1"/>
    <x v="5"/>
    <x v="1"/>
    <s v="Guatemala"/>
    <s v="North America"/>
    <n v="56.7042"/>
    <n v="40503"/>
    <n v="1.4E-3"/>
    <x v="1"/>
  </r>
  <r>
    <x v="1"/>
    <x v="2"/>
    <x v="0"/>
    <s v="El Salvador"/>
    <s v="North America"/>
    <n v="0.49270000000000003"/>
    <n v="379"/>
    <n v="1.2999999999999999E-3"/>
    <x v="1"/>
  </r>
  <r>
    <x v="1"/>
    <x v="4"/>
    <x v="1"/>
    <s v="El Salvador"/>
    <s v="North America"/>
    <n v="20.129200000000001"/>
    <n v="15484"/>
    <n v="1.2999999999999999E-3"/>
    <x v="1"/>
  </r>
  <r>
    <x v="1"/>
    <x v="2"/>
    <x v="0"/>
    <s v="Russia"/>
    <s v="Europe"/>
    <n v="4.2429000000000001E-2"/>
    <n v="3"/>
    <n v="1.41E-2"/>
    <x v="1"/>
  </r>
  <r>
    <x v="0"/>
    <x v="10"/>
    <x v="0"/>
    <s v="Nicaragua"/>
    <s v="North America"/>
    <n v="3.1199999999999999E-2"/>
    <n v="24"/>
    <n v="1.2999999999999999E-3"/>
    <x v="1"/>
  </r>
  <r>
    <x v="0"/>
    <x v="4"/>
    <x v="0"/>
    <s v="Singapore"/>
    <s v="Asia"/>
    <n v="2.8743999999999999E-2"/>
    <n v="2"/>
    <n v="1.43E-2"/>
    <x v="1"/>
  </r>
  <r>
    <x v="0"/>
    <x v="4"/>
    <x v="0"/>
    <s v="India"/>
    <s v="Asia"/>
    <n v="1.2333E-2"/>
    <n v="1"/>
    <n v="1.23E-2"/>
    <x v="1"/>
  </r>
  <r>
    <x v="0"/>
    <x v="1"/>
    <x v="0"/>
    <s v="Austria"/>
    <s v="Europe"/>
    <n v="62.454453000000001"/>
    <n v="6579"/>
    <n v="9.4000000000000004E-3"/>
    <x v="1"/>
  </r>
  <r>
    <x v="0"/>
    <x v="3"/>
    <x v="0"/>
    <s v="Taiwan, Province Of China"/>
    <s v="Asia"/>
    <n v="0.430589"/>
    <n v="253"/>
    <n v="1.6999999999999999E-3"/>
    <x v="1"/>
  </r>
  <r>
    <x v="0"/>
    <x v="10"/>
    <x v="1"/>
    <s v="Finland"/>
    <s v="Europe"/>
    <n v="12.461636"/>
    <n v="16435"/>
    <n v="6.9999999999999999E-4"/>
    <x v="1"/>
  </r>
  <r>
    <x v="1"/>
    <x v="4"/>
    <x v="0"/>
    <s v="Mexico"/>
    <s v="North America"/>
    <n v="671.46543399999996"/>
    <n v="340572"/>
    <n v="1.9E-3"/>
    <x v="1"/>
  </r>
  <r>
    <x v="0"/>
    <x v="11"/>
    <x v="1"/>
    <s v="Norway"/>
    <s v="Europe"/>
    <n v="44.352285999999999"/>
    <n v="11384"/>
    <n v="3.8E-3"/>
    <x v="1"/>
  </r>
  <r>
    <x v="0"/>
    <x v="3"/>
    <x v="1"/>
    <s v="Australia"/>
    <s v="Oceania"/>
    <n v="115.697524"/>
    <n v="40523"/>
    <n v="2.8E-3"/>
    <x v="1"/>
  </r>
  <r>
    <x v="1"/>
    <x v="2"/>
    <x v="1"/>
    <s v="Netherlands"/>
    <s v="Europe"/>
    <n v="52.602041"/>
    <n v="85620"/>
    <n v="5.9999999999999995E-4"/>
    <x v="1"/>
  </r>
  <r>
    <x v="0"/>
    <x v="0"/>
    <x v="1"/>
    <s v="Netherlands"/>
    <s v="Europe"/>
    <n v="83.350002000000003"/>
    <n v="41032"/>
    <n v="2E-3"/>
    <x v="1"/>
  </r>
  <r>
    <x v="1"/>
    <x v="5"/>
    <x v="1"/>
    <s v="Ireland"/>
    <s v="Europe"/>
    <n v="17.993570999999999"/>
    <n v="16895"/>
    <n v="1E-3"/>
    <x v="1"/>
  </r>
  <r>
    <x v="1"/>
    <x v="6"/>
    <x v="1"/>
    <s v="United Kingdom"/>
    <s v="Europe"/>
    <n v="192.836827"/>
    <n v="159295"/>
    <n v="1.1999999999999999E-3"/>
    <x v="1"/>
  </r>
  <r>
    <x v="1"/>
    <x v="5"/>
    <x v="0"/>
    <s v="Czech Republic"/>
    <s v="Europe"/>
    <n v="6.3489009999999997"/>
    <n v="2875"/>
    <n v="2.2000000000000001E-3"/>
    <x v="1"/>
  </r>
  <r>
    <x v="0"/>
    <x v="7"/>
    <x v="1"/>
    <s v="Malaysia"/>
    <s v="Asia"/>
    <n v="0.78665499999999999"/>
    <n v="987"/>
    <n v="6.9999999999999999E-4"/>
    <x v="1"/>
  </r>
  <r>
    <x v="0"/>
    <x v="0"/>
    <x v="1"/>
    <s v="Iceland"/>
    <s v="Europe"/>
    <n v="0.22903000000000001"/>
    <n v="1670"/>
    <n v="1E-4"/>
    <x v="1"/>
  </r>
  <r>
    <x v="0"/>
    <x v="11"/>
    <x v="1"/>
    <s v="Austria"/>
    <s v="Europe"/>
    <n v="9.7725039999999996"/>
    <n v="4665"/>
    <n v="2E-3"/>
    <x v="1"/>
  </r>
  <r>
    <x v="1"/>
    <x v="4"/>
    <x v="0"/>
    <s v="Italy"/>
    <s v="Europe"/>
    <n v="118.99569200000001"/>
    <n v="28794"/>
    <n v="4.1000000000000003E-3"/>
    <x v="1"/>
  </r>
  <r>
    <x v="0"/>
    <x v="10"/>
    <x v="1"/>
    <s v="Italy"/>
    <s v="Europe"/>
    <n v="158.65995599999999"/>
    <n v="51225"/>
    <n v="3.0000000000000001E-3"/>
    <x v="1"/>
  </r>
  <r>
    <x v="1"/>
    <x v="6"/>
    <x v="0"/>
    <s v="Mexico"/>
    <s v="North America"/>
    <n v="489.195628"/>
    <n v="253376"/>
    <n v="1.9E-3"/>
    <x v="1"/>
  </r>
  <r>
    <x v="0"/>
    <x v="10"/>
    <x v="0"/>
    <s v="United Arab Emirates"/>
    <s v="Asia"/>
    <n v="0.101336"/>
    <n v="6"/>
    <n v="1.6799999999999999E-2"/>
    <x v="1"/>
  </r>
  <r>
    <x v="0"/>
    <x v="4"/>
    <x v="1"/>
    <s v="Poland"/>
    <s v="Europe"/>
    <n v="7.1303590000000003"/>
    <n v="19439"/>
    <n v="2.9999999999999997E-4"/>
    <x v="1"/>
  </r>
  <r>
    <x v="0"/>
    <x v="7"/>
    <x v="0"/>
    <s v="Denmark"/>
    <s v="Europe"/>
    <n v="556.03154199999994"/>
    <n v="53811"/>
    <n v="1.03E-2"/>
    <x v="1"/>
  </r>
  <r>
    <x v="1"/>
    <x v="6"/>
    <x v="1"/>
    <s v="Czech Republic"/>
    <s v="Europe"/>
    <n v="8.7958700000000007"/>
    <n v="3934"/>
    <n v="2.2000000000000001E-3"/>
    <x v="1"/>
  </r>
  <r>
    <x v="0"/>
    <x v="2"/>
    <x v="0"/>
    <s v="Estonia"/>
    <s v="Europe"/>
    <n v="4.4857000000000001E-2"/>
    <n v="11"/>
    <n v="4.0000000000000001E-3"/>
    <x v="1"/>
  </r>
  <r>
    <x v="0"/>
    <x v="0"/>
    <x v="1"/>
    <s v="Argentina"/>
    <s v="South America"/>
    <n v="50.493895000000002"/>
    <n v="26773"/>
    <n v="1.8E-3"/>
    <x v="1"/>
  </r>
  <r>
    <x v="0"/>
    <x v="9"/>
    <x v="0"/>
    <s v="Singapore"/>
    <s v="Asia"/>
    <n v="92.608453999999995"/>
    <n v="10204"/>
    <n v="8.9999999999999993E-3"/>
    <x v="1"/>
  </r>
  <r>
    <x v="0"/>
    <x v="3"/>
    <x v="1"/>
    <s v="Portugal"/>
    <s v="Europe"/>
    <n v="25.673821"/>
    <n v="9526"/>
    <n v="2.5999999999999999E-3"/>
    <x v="1"/>
  </r>
  <r>
    <x v="0"/>
    <x v="3"/>
    <x v="1"/>
    <s v="Lithuania"/>
    <s v="Europe"/>
    <n v="5.4851089999999996"/>
    <n v="2132"/>
    <n v="2.5000000000000001E-3"/>
    <x v="1"/>
  </r>
  <r>
    <x v="1"/>
    <x v="2"/>
    <x v="0"/>
    <s v="Finland"/>
    <s v="Europe"/>
    <n v="881.89804600000002"/>
    <n v="80145"/>
    <n v="1.0999999999999999E-2"/>
    <x v="1"/>
  </r>
  <r>
    <x v="0"/>
    <x v="0"/>
    <x v="0"/>
    <s v="Finland"/>
    <s v="Europe"/>
    <n v="832.81363299999998"/>
    <n v="75003"/>
    <n v="1.11E-2"/>
    <x v="1"/>
  </r>
  <r>
    <x v="0"/>
    <x v="9"/>
    <x v="1"/>
    <s v="Luxembourg"/>
    <s v="Europe"/>
    <n v="0.59589199999999998"/>
    <n v="317"/>
    <n v="1.8E-3"/>
    <x v="1"/>
  </r>
  <r>
    <x v="0"/>
    <x v="3"/>
    <x v="1"/>
    <s v="Turkey"/>
    <s v="Europe"/>
    <n v="4.5542319999999998"/>
    <n v="1272"/>
    <n v="3.5000000000000001E-3"/>
    <x v="1"/>
  </r>
  <r>
    <x v="0"/>
    <x v="9"/>
    <x v="0"/>
    <s v="Colombia"/>
    <s v="South America"/>
    <n v="0.64346300000000001"/>
    <n v="50"/>
    <n v="1.2800000000000001E-2"/>
    <x v="1"/>
  </r>
  <r>
    <x v="1"/>
    <x v="4"/>
    <x v="0"/>
    <s v="Ecuador"/>
    <s v="South America"/>
    <n v="3.0068999999999999"/>
    <n v="2313"/>
    <n v="1.2999999999999999E-3"/>
    <x v="1"/>
  </r>
  <r>
    <x v="0"/>
    <x v="2"/>
    <x v="0"/>
    <s v="Brazil"/>
    <s v="South America"/>
    <n v="0.26884799999999998"/>
    <n v="15"/>
    <n v="1.7899999999999999E-2"/>
    <x v="1"/>
  </r>
  <r>
    <x v="0"/>
    <x v="5"/>
    <x v="1"/>
    <s v="Italy"/>
    <s v="Europe"/>
    <n v="97.202468999999994"/>
    <n v="58995"/>
    <n v="1.6000000000000001E-3"/>
    <x v="1"/>
  </r>
  <r>
    <x v="0"/>
    <x v="9"/>
    <x v="1"/>
    <s v="Hong Kong"/>
    <s v="Asia"/>
    <n v="1.3464309999999999"/>
    <n v="4631"/>
    <n v="2.0000000000000001E-4"/>
    <x v="1"/>
  </r>
  <r>
    <x v="0"/>
    <x v="10"/>
    <x v="0"/>
    <s v="Peru"/>
    <s v="South America"/>
    <n v="0.2873"/>
    <n v="221"/>
    <n v="1.2999999999999999E-3"/>
    <x v="1"/>
  </r>
  <r>
    <x v="0"/>
    <x v="5"/>
    <x v="0"/>
    <s v="United Arab Emirates"/>
    <s v="Asia"/>
    <n v="9.7863000000000006E-2"/>
    <n v="5"/>
    <n v="1.95E-2"/>
    <x v="1"/>
  </r>
  <r>
    <x v="1"/>
    <x v="7"/>
    <x v="0"/>
    <s v="Spain"/>
    <s v="Europe"/>
    <n v="1714.668741"/>
    <n v="292712"/>
    <n v="5.7999999999999996E-3"/>
    <x v="1"/>
  </r>
  <r>
    <x v="0"/>
    <x v="0"/>
    <x v="1"/>
    <s v="Poland"/>
    <s v="Europe"/>
    <n v="6.3210139999999999"/>
    <n v="16641"/>
    <n v="2.9999999999999997E-4"/>
    <x v="1"/>
  </r>
  <r>
    <x v="1"/>
    <x v="7"/>
    <x v="1"/>
    <s v="Denmark"/>
    <s v="Europe"/>
    <n v="15.291449"/>
    <n v="27073"/>
    <n v="5.0000000000000001E-4"/>
    <x v="1"/>
  </r>
  <r>
    <x v="0"/>
    <x v="6"/>
    <x v="0"/>
    <s v="Netherlands"/>
    <s v="Europe"/>
    <n v="2026.104679"/>
    <n v="191511"/>
    <n v="1.0500000000000001E-2"/>
    <x v="1"/>
  </r>
  <r>
    <x v="1"/>
    <x v="2"/>
    <x v="0"/>
    <s v="Monaco"/>
    <s v="Europe"/>
    <n v="0.46681600000000001"/>
    <n v="28"/>
    <n v="1.66E-2"/>
    <x v="1"/>
  </r>
  <r>
    <x v="1"/>
    <x v="7"/>
    <x v="0"/>
    <s v="United Kingdom"/>
    <s v="Europe"/>
    <n v="5797.9139429999996"/>
    <n v="351748"/>
    <n v="1.6400000000000001E-2"/>
    <x v="1"/>
  </r>
  <r>
    <x v="0"/>
    <x v="10"/>
    <x v="0"/>
    <s v="Liechtenstein"/>
    <s v="Europe"/>
    <n v="1.6492290000000001"/>
    <n v="84"/>
    <n v="1.9599999999999999E-2"/>
    <x v="1"/>
  </r>
  <r>
    <x v="0"/>
    <x v="7"/>
    <x v="0"/>
    <s v="USA"/>
    <s v="North America"/>
    <n v="21680.914439"/>
    <n v="3013909"/>
    <n v="7.1000000000000004E-3"/>
    <x v="1"/>
  </r>
  <r>
    <x v="1"/>
    <x v="2"/>
    <x v="1"/>
    <s v="Panama"/>
    <s v="North America"/>
    <n v="9.2623999999999995"/>
    <n v="6616"/>
    <n v="1.4E-3"/>
    <x v="1"/>
  </r>
  <r>
    <x v="0"/>
    <x v="3"/>
    <x v="0"/>
    <s v="Brazil"/>
    <s v="South America"/>
    <n v="0.75730799999999998"/>
    <n v="37"/>
    <n v="2.0400000000000001E-2"/>
    <x v="1"/>
  </r>
  <r>
    <x v="1"/>
    <x v="5"/>
    <x v="1"/>
    <s v="Malta"/>
    <s v="Europe"/>
    <n v="3.813809"/>
    <n v="1413"/>
    <n v="2.5999999999999999E-3"/>
    <x v="1"/>
  </r>
  <r>
    <x v="0"/>
    <x v="10"/>
    <x v="0"/>
    <s v="Puerto Rico"/>
    <s v="North America"/>
    <n v="0.67488800000000004"/>
    <n v="29"/>
    <n v="2.3199999999999998E-2"/>
    <x v="1"/>
  </r>
  <r>
    <x v="1"/>
    <x v="2"/>
    <x v="0"/>
    <s v="Latvia"/>
    <s v="Europe"/>
    <n v="3.8569390000000001"/>
    <n v="1521"/>
    <n v="2.5000000000000001E-3"/>
    <x v="1"/>
  </r>
  <r>
    <x v="1"/>
    <x v="4"/>
    <x v="1"/>
    <s v="Latvia"/>
    <s v="Europe"/>
    <n v="8.6985189999999992"/>
    <n v="3360"/>
    <n v="2.5000000000000001E-3"/>
    <x v="1"/>
  </r>
  <r>
    <x v="0"/>
    <x v="0"/>
    <x v="0"/>
    <s v="Latvia"/>
    <s v="Europe"/>
    <n v="2.7735180000000001"/>
    <n v="1086"/>
    <n v="2.5000000000000001E-3"/>
    <x v="1"/>
  </r>
  <r>
    <x v="0"/>
    <x v="7"/>
    <x v="0"/>
    <s v="Israel"/>
    <s v="Europe"/>
    <n v="3.6422999999999997E-2"/>
    <n v="3"/>
    <n v="1.21E-2"/>
    <x v="1"/>
  </r>
  <r>
    <x v="0"/>
    <x v="9"/>
    <x v="1"/>
    <s v="Taiwan, Province Of China"/>
    <s v="Asia"/>
    <n v="21.149072"/>
    <n v="12547"/>
    <n v="1.6000000000000001E-3"/>
    <x v="1"/>
  </r>
  <r>
    <x v="1"/>
    <x v="4"/>
    <x v="0"/>
    <s v="Taiwan, Province Of China"/>
    <s v="Asia"/>
    <n v="18.265015999999999"/>
    <n v="11144"/>
    <n v="1.6000000000000001E-3"/>
    <x v="1"/>
  </r>
  <r>
    <x v="0"/>
    <x v="2"/>
    <x v="1"/>
    <s v="France"/>
    <s v="Europe"/>
    <n v="46.838782000000002"/>
    <n v="47346"/>
    <n v="8.9999999999999998E-4"/>
    <x v="1"/>
  </r>
  <r>
    <x v="1"/>
    <x v="6"/>
    <x v="1"/>
    <s v="Hong Kong"/>
    <s v="Asia"/>
    <n v="0.35621700000000001"/>
    <n v="7393"/>
    <n v="0"/>
    <x v="1"/>
  </r>
  <r>
    <x v="1"/>
    <x v="2"/>
    <x v="1"/>
    <s v="Hong Kong"/>
    <s v="Asia"/>
    <n v="1.6110169999999999"/>
    <n v="8558"/>
    <n v="1E-4"/>
    <x v="1"/>
  </r>
  <r>
    <x v="0"/>
    <x v="0"/>
    <x v="1"/>
    <s v="Hong Kong"/>
    <s v="Asia"/>
    <n v="0.34137899999999999"/>
    <n v="4574"/>
    <n v="0"/>
    <x v="1"/>
  </r>
  <r>
    <x v="0"/>
    <x v="2"/>
    <x v="0"/>
    <s v="Australia"/>
    <s v="Oceania"/>
    <n v="448.80949099999998"/>
    <n v="37298"/>
    <n v="1.2E-2"/>
    <x v="1"/>
  </r>
  <r>
    <x v="1"/>
    <x v="7"/>
    <x v="0"/>
    <s v="Netherlands"/>
    <s v="Europe"/>
    <n v="3171.338299"/>
    <n v="242587"/>
    <n v="1.2999999999999999E-2"/>
    <x v="1"/>
  </r>
  <r>
    <x v="0"/>
    <x v="0"/>
    <x v="2"/>
    <s v="Netherlands"/>
    <s v="Europe"/>
    <n v="1.7357880000000001"/>
    <n v="2"/>
    <n v="0.86780000000000002"/>
    <x v="1"/>
  </r>
  <r>
    <x v="1"/>
    <x v="2"/>
    <x v="0"/>
    <s v="Greece"/>
    <s v="Europe"/>
    <n v="33.500478999999999"/>
    <n v="4396"/>
    <n v="7.6E-3"/>
    <x v="1"/>
  </r>
  <r>
    <x v="0"/>
    <x v="3"/>
    <x v="0"/>
    <s v="Ireland"/>
    <s v="Europe"/>
    <n v="104.80446000000001"/>
    <n v="7902"/>
    <n v="1.32E-2"/>
    <x v="1"/>
  </r>
  <r>
    <x v="0"/>
    <x v="7"/>
    <x v="1"/>
    <s v="Sweden"/>
    <s v="Europe"/>
    <n v="57.054761999999997"/>
    <n v="37514"/>
    <n v="1.5E-3"/>
    <x v="1"/>
  </r>
  <r>
    <x v="0"/>
    <x v="6"/>
    <x v="0"/>
    <s v="Liechtenstein"/>
    <s v="Europe"/>
    <n v="0.11136500000000001"/>
    <n v="5"/>
    <n v="2.2200000000000001E-2"/>
    <x v="1"/>
  </r>
  <r>
    <x v="0"/>
    <x v="7"/>
    <x v="0"/>
    <s v="Thailand"/>
    <s v="Asia"/>
    <n v="5.0982E-2"/>
    <n v="58"/>
    <n v="8.0000000000000004E-4"/>
    <x v="1"/>
  </r>
  <r>
    <x v="1"/>
    <x v="5"/>
    <x v="0"/>
    <s v="Malaysia"/>
    <s v="Asia"/>
    <n v="44.99024"/>
    <n v="11183"/>
    <n v="4.0000000000000001E-3"/>
    <x v="1"/>
  </r>
  <r>
    <x v="1"/>
    <x v="4"/>
    <x v="0"/>
    <s v="India"/>
    <s v="Asia"/>
    <n v="1.9792000000000001E-2"/>
    <n v="4"/>
    <n v="4.8999999999999998E-3"/>
    <x v="1"/>
  </r>
  <r>
    <x v="0"/>
    <x v="1"/>
    <x v="0"/>
    <s v="Portugal"/>
    <s v="Europe"/>
    <n v="21.178004999999999"/>
    <n v="3560"/>
    <n v="5.8999999999999999E-3"/>
    <x v="1"/>
  </r>
  <r>
    <x v="0"/>
    <x v="1"/>
    <x v="0"/>
    <s v="Lithuania"/>
    <s v="Europe"/>
    <n v="3.6786859999999999"/>
    <n v="675"/>
    <n v="5.4000000000000003E-3"/>
    <x v="1"/>
  </r>
  <r>
    <x v="1"/>
    <x v="5"/>
    <x v="0"/>
    <s v="Luxembourg"/>
    <s v="Europe"/>
    <n v="9.612622"/>
    <n v="866"/>
    <n v="1.11E-2"/>
    <x v="1"/>
  </r>
  <r>
    <x v="0"/>
    <x v="0"/>
    <x v="0"/>
    <s v="Spain"/>
    <s v="Europe"/>
    <n v="2026.0264770000001"/>
    <n v="292557"/>
    <n v="6.8999999999999999E-3"/>
    <x v="1"/>
  </r>
  <r>
    <x v="0"/>
    <x v="0"/>
    <x v="1"/>
    <s v="Denmark"/>
    <s v="Europe"/>
    <n v="13.176679"/>
    <n v="11314"/>
    <n v="1.1000000000000001E-3"/>
    <x v="1"/>
  </r>
  <r>
    <x v="0"/>
    <x v="7"/>
    <x v="0"/>
    <s v="Netherlands"/>
    <s v="Europe"/>
    <n v="1895.805108"/>
    <n v="191134"/>
    <n v="9.9000000000000008E-3"/>
    <x v="1"/>
  </r>
  <r>
    <x v="0"/>
    <x v="2"/>
    <x v="0"/>
    <s v="Greece"/>
    <s v="Europe"/>
    <n v="1.1216E-2"/>
    <n v="1"/>
    <n v="1.12E-2"/>
    <x v="1"/>
  </r>
  <r>
    <x v="0"/>
    <x v="6"/>
    <x v="0"/>
    <s v="Greece"/>
    <s v="Europe"/>
    <n v="0.31775999999999999"/>
    <n v="16"/>
    <n v="1.9800000000000002E-2"/>
    <x v="1"/>
  </r>
  <r>
    <x v="0"/>
    <x v="1"/>
    <x v="0"/>
    <s v="Sweden"/>
    <s v="Europe"/>
    <n v="4033.5071950000001"/>
    <n v="432000"/>
    <n v="9.2999999999999992E-3"/>
    <x v="1"/>
  </r>
  <r>
    <x v="0"/>
    <x v="7"/>
    <x v="0"/>
    <s v="United Kingdom"/>
    <s v="Europe"/>
    <n v="2933.048671"/>
    <n v="313836"/>
    <n v="9.2999999999999992E-3"/>
    <x v="1"/>
  </r>
  <r>
    <x v="0"/>
    <x v="1"/>
    <x v="1"/>
    <s v="Estonia"/>
    <s v="Europe"/>
    <n v="0.87057099999999998"/>
    <n v="2171"/>
    <n v="4.0000000000000002E-4"/>
    <x v="1"/>
  </r>
  <r>
    <x v="1"/>
    <x v="6"/>
    <x v="1"/>
    <s v="USA"/>
    <s v="North America"/>
    <n v="4865.4983899999997"/>
    <n v="4881408"/>
    <n v="8.9999999999999998E-4"/>
    <x v="1"/>
  </r>
  <r>
    <x v="0"/>
    <x v="8"/>
    <x v="0"/>
    <s v="Romania"/>
    <s v="Europe"/>
    <n v="4.444E-2"/>
    <n v="8"/>
    <n v="5.4999999999999997E-3"/>
    <x v="1"/>
  </r>
  <r>
    <x v="0"/>
    <x v="7"/>
    <x v="0"/>
    <s v="Singapore"/>
    <s v="Asia"/>
    <n v="1.329"/>
    <n v="886"/>
    <n v="1.5E-3"/>
    <x v="1"/>
  </r>
  <r>
    <x v="0"/>
    <x v="1"/>
    <x v="1"/>
    <s v="Italy"/>
    <s v="Europe"/>
    <n v="9.0000000000000002E-6"/>
    <n v="35690"/>
    <n v="0"/>
    <x v="1"/>
  </r>
  <r>
    <x v="0"/>
    <x v="6"/>
    <x v="0"/>
    <s v="Finland"/>
    <s v="Europe"/>
    <n v="731.96274600000004"/>
    <n v="68155"/>
    <n v="1.0699999999999999E-2"/>
    <x v="1"/>
  </r>
  <r>
    <x v="0"/>
    <x v="6"/>
    <x v="1"/>
    <s v="Luxembourg"/>
    <s v="Europe"/>
    <n v="4.4942999999999997E-2"/>
    <n v="281"/>
    <n v="1E-4"/>
    <x v="1"/>
  </r>
  <r>
    <x v="0"/>
    <x v="6"/>
    <x v="1"/>
    <s v="Norway"/>
    <s v="Europe"/>
    <n v="28.524511"/>
    <n v="16990"/>
    <n v="1.6000000000000001E-3"/>
    <x v="1"/>
  </r>
  <r>
    <x v="0"/>
    <x v="10"/>
    <x v="1"/>
    <s v="Honduras"/>
    <s v="North America"/>
    <n v="2.7061999999999999"/>
    <n v="1933"/>
    <n v="1.4E-3"/>
    <x v="1"/>
  </r>
  <r>
    <x v="1"/>
    <x v="5"/>
    <x v="0"/>
    <s v="Poland"/>
    <s v="Europe"/>
    <n v="41.026916"/>
    <n v="24019"/>
    <n v="1.6999999999999999E-3"/>
    <x v="1"/>
  </r>
  <r>
    <x v="1"/>
    <x v="2"/>
    <x v="0"/>
    <s v="Kazakhstan"/>
    <s v="Europe"/>
    <n v="0.18212100000000001"/>
    <n v="3"/>
    <n v="6.0699999999999997E-2"/>
    <x v="1"/>
  </r>
  <r>
    <x v="0"/>
    <x v="4"/>
    <x v="0"/>
    <s v="Liechtenstein"/>
    <s v="Europe"/>
    <n v="1.238769"/>
    <n v="74"/>
    <n v="1.67E-2"/>
    <x v="1"/>
  </r>
  <r>
    <x v="0"/>
    <x v="10"/>
    <x v="1"/>
    <s v="USA"/>
    <s v="North America"/>
    <n v="6886.3310410000004"/>
    <n v="3749517"/>
    <n v="1.8E-3"/>
    <x v="1"/>
  </r>
  <r>
    <x v="1"/>
    <x v="2"/>
    <x v="0"/>
    <s v="Malta"/>
    <s v="Europe"/>
    <n v="7.2109999999999994E-2"/>
    <n v="27"/>
    <n v="2.5999999999999999E-3"/>
    <x v="1"/>
  </r>
  <r>
    <x v="1"/>
    <x v="4"/>
    <x v="1"/>
    <s v="Bolivia"/>
    <s v="South America"/>
    <n v="6.5198"/>
    <n v="4657"/>
    <n v="1.4E-3"/>
    <x v="1"/>
  </r>
  <r>
    <x v="1"/>
    <x v="2"/>
    <x v="1"/>
    <s v="Latvia"/>
    <s v="Europe"/>
    <n v="8.0054440000000007"/>
    <n v="3157"/>
    <n v="2.5000000000000001E-3"/>
    <x v="1"/>
  </r>
  <r>
    <x v="0"/>
    <x v="8"/>
    <x v="0"/>
    <s v="Lithuania"/>
    <s v="Europe"/>
    <n v="3.5861900000000002"/>
    <n v="677"/>
    <n v="5.1999999999999998E-3"/>
    <x v="1"/>
  </r>
  <r>
    <x v="0"/>
    <x v="0"/>
    <x v="0"/>
    <s v="Italy"/>
    <s v="Europe"/>
    <n v="260.44016199999999"/>
    <n v="23297"/>
    <n v="1.11E-2"/>
    <x v="1"/>
  </r>
  <r>
    <x v="0"/>
    <x v="1"/>
    <x v="1"/>
    <s v="Finland"/>
    <s v="Europe"/>
    <n v="7.835585"/>
    <n v="9960"/>
    <n v="6.9999999999999999E-4"/>
    <x v="1"/>
  </r>
  <r>
    <x v="0"/>
    <x v="2"/>
    <x v="2"/>
    <s v="Norway"/>
    <s v="Europe"/>
    <n v="78.435050000000004"/>
    <n v="6"/>
    <n v="13.0725"/>
    <x v="1"/>
  </r>
  <r>
    <x v="0"/>
    <x v="10"/>
    <x v="0"/>
    <s v="Netherlands"/>
    <s v="Europe"/>
    <n v="2484.4249880000002"/>
    <n v="237717"/>
    <n v="1.04E-2"/>
    <x v="1"/>
  </r>
  <r>
    <x v="0"/>
    <x v="2"/>
    <x v="0"/>
    <s v="Ireland"/>
    <s v="Europe"/>
    <n v="48.931268000000003"/>
    <n v="4876"/>
    <n v="0.01"/>
    <x v="1"/>
  </r>
  <r>
    <x v="0"/>
    <x v="7"/>
    <x v="0"/>
    <s v="Hungary"/>
    <s v="Europe"/>
    <n v="8.1560000000000001E-3"/>
    <n v="1"/>
    <n v="8.0999999999999996E-3"/>
    <x v="1"/>
  </r>
  <r>
    <x v="1"/>
    <x v="5"/>
    <x v="0"/>
    <s v="Ecuador"/>
    <s v="South America"/>
    <n v="4.9165999999999999"/>
    <n v="3782"/>
    <n v="1.2999999999999999E-3"/>
    <x v="1"/>
  </r>
  <r>
    <x v="0"/>
    <x v="0"/>
    <x v="0"/>
    <s v="Russia"/>
    <s v="Europe"/>
    <n v="1.2034E-2"/>
    <n v="1"/>
    <n v="1.2E-2"/>
    <x v="1"/>
  </r>
  <r>
    <x v="1"/>
    <x v="7"/>
    <x v="1"/>
    <s v="Nicaragua"/>
    <s v="North America"/>
    <n v="9.6770329999999998"/>
    <n v="5857"/>
    <n v="1.6000000000000001E-3"/>
    <x v="1"/>
  </r>
  <r>
    <x v="0"/>
    <x v="3"/>
    <x v="0"/>
    <s v="Singapore"/>
    <s v="Asia"/>
    <n v="89.645536000000007"/>
    <n v="6896"/>
    <n v="1.29E-2"/>
    <x v="1"/>
  </r>
  <r>
    <x v="1"/>
    <x v="4"/>
    <x v="0"/>
    <s v="Bolivia"/>
    <s v="South America"/>
    <n v="0.14699999999999999"/>
    <n v="105"/>
    <n v="1.4E-3"/>
    <x v="1"/>
  </r>
  <r>
    <x v="0"/>
    <x v="9"/>
    <x v="0"/>
    <s v="Israel"/>
    <s v="Europe"/>
    <n v="6.6942000000000002E-2"/>
    <n v="2"/>
    <n v="3.3399999999999999E-2"/>
    <x v="1"/>
  </r>
  <r>
    <x v="0"/>
    <x v="8"/>
    <x v="1"/>
    <s v="Belgium"/>
    <s v="Europe"/>
    <n v="21.649751999999999"/>
    <n v="9413"/>
    <n v="2.2000000000000001E-3"/>
    <x v="1"/>
  </r>
  <r>
    <x v="0"/>
    <x v="7"/>
    <x v="1"/>
    <s v="Lithuania"/>
    <s v="Europe"/>
    <n v="0.46010400000000001"/>
    <n v="709"/>
    <n v="5.9999999999999995E-4"/>
    <x v="1"/>
  </r>
  <r>
    <x v="0"/>
    <x v="9"/>
    <x v="1"/>
    <s v="Lithuania"/>
    <s v="Europe"/>
    <n v="5.0762549999999997"/>
    <n v="1976"/>
    <n v="2.5000000000000001E-3"/>
    <x v="1"/>
  </r>
  <r>
    <x v="1"/>
    <x v="7"/>
    <x v="1"/>
    <s v="France"/>
    <s v="Europe"/>
    <n v="116.778977"/>
    <n v="74003"/>
    <n v="1.5E-3"/>
    <x v="1"/>
  </r>
  <r>
    <x v="0"/>
    <x v="3"/>
    <x v="1"/>
    <s v="Netherlands"/>
    <s v="Europe"/>
    <n v="76.341136000000006"/>
    <n v="36337"/>
    <n v="2.0999999999999999E-3"/>
    <x v="1"/>
  </r>
  <r>
    <x v="0"/>
    <x v="9"/>
    <x v="1"/>
    <s v="Sweden"/>
    <s v="Europe"/>
    <n v="64.588970000000003"/>
    <n v="31382"/>
    <n v="2E-3"/>
    <x v="1"/>
  </r>
  <r>
    <x v="1"/>
    <x v="2"/>
    <x v="1"/>
    <s v="Costa Rica"/>
    <s v="North America"/>
    <n v="22.3188"/>
    <n v="15942"/>
    <n v="1.4E-3"/>
    <x v="1"/>
  </r>
  <r>
    <x v="1"/>
    <x v="2"/>
    <x v="0"/>
    <s v="Virgin Islands, U.S."/>
    <s v="North America"/>
    <n v="9.7919999999999993E-2"/>
    <n v="4"/>
    <n v="2.4400000000000002E-2"/>
    <x v="1"/>
  </r>
  <r>
    <x v="0"/>
    <x v="10"/>
    <x v="1"/>
    <s v="Latvia"/>
    <s v="Europe"/>
    <n v="4.6408950000000004"/>
    <n v="1796"/>
    <n v="2.5000000000000001E-3"/>
    <x v="1"/>
  </r>
  <r>
    <x v="0"/>
    <x v="9"/>
    <x v="1"/>
    <s v="Portugal"/>
    <s v="Europe"/>
    <n v="31.890357999999999"/>
    <n v="11850"/>
    <n v="2.5999999999999999E-3"/>
    <x v="1"/>
  </r>
  <r>
    <x v="0"/>
    <x v="10"/>
    <x v="0"/>
    <s v="Austria"/>
    <s v="Europe"/>
    <n v="81.353778000000005"/>
    <n v="8061"/>
    <n v="0.01"/>
    <x v="1"/>
  </r>
  <r>
    <x v="1"/>
    <x v="5"/>
    <x v="1"/>
    <s v="Belgium"/>
    <s v="Europe"/>
    <n v="32.281055000000002"/>
    <n v="33918"/>
    <n v="8.9999999999999998E-4"/>
    <x v="1"/>
  </r>
  <r>
    <x v="1"/>
    <x v="7"/>
    <x v="1"/>
    <s v="Lithuania"/>
    <s v="Europe"/>
    <n v="7.9944030000000001"/>
    <n v="2400"/>
    <n v="3.3E-3"/>
    <x v="1"/>
  </r>
  <r>
    <x v="1"/>
    <x v="5"/>
    <x v="1"/>
    <s v="Mexico"/>
    <s v="North America"/>
    <n v="4949.3589430000002"/>
    <n v="2615809"/>
    <n v="1.8E-3"/>
    <x v="1"/>
  </r>
  <r>
    <x v="1"/>
    <x v="7"/>
    <x v="1"/>
    <s v="Turkey"/>
    <s v="Europe"/>
    <n v="32.018605000000001"/>
    <n v="23447"/>
    <n v="1.2999999999999999E-3"/>
    <x v="1"/>
  </r>
  <r>
    <x v="0"/>
    <x v="4"/>
    <x v="0"/>
    <s v="Denmark"/>
    <s v="Europe"/>
    <n v="705.69662500000004"/>
    <n v="62023"/>
    <n v="1.1299999999999999E-2"/>
    <x v="1"/>
  </r>
  <r>
    <x v="0"/>
    <x v="1"/>
    <x v="1"/>
    <s v="Netherlands"/>
    <s v="Europe"/>
    <n v="61.396526000000001"/>
    <n v="33760"/>
    <n v="1.8E-3"/>
    <x v="1"/>
  </r>
  <r>
    <x v="0"/>
    <x v="6"/>
    <x v="1"/>
    <s v="Ireland"/>
    <s v="Europe"/>
    <n v="7.9033259999999999"/>
    <n v="6129"/>
    <n v="1.1999999999999999E-3"/>
    <x v="1"/>
  </r>
  <r>
    <x v="0"/>
    <x v="5"/>
    <x v="2"/>
    <s v="Sweden"/>
    <s v="Europe"/>
    <n v="4.7263210000000004"/>
    <n v="5"/>
    <n v="0.94520000000000004"/>
    <x v="1"/>
  </r>
  <r>
    <x v="0"/>
    <x v="2"/>
    <x v="0"/>
    <s v="Czech Republic"/>
    <s v="Europe"/>
    <n v="7.4373999999999996E-2"/>
    <n v="13"/>
    <n v="5.7000000000000002E-3"/>
    <x v="1"/>
  </r>
  <r>
    <x v="0"/>
    <x v="2"/>
    <x v="1"/>
    <s v="Liechtenstein"/>
    <s v="Europe"/>
    <n v="1.2E-4"/>
    <n v="1"/>
    <n v="1E-4"/>
    <x v="1"/>
  </r>
  <r>
    <x v="0"/>
    <x v="0"/>
    <x v="1"/>
    <s v="USA"/>
    <s v="North America"/>
    <n v="4286.0704159999996"/>
    <n v="2759620"/>
    <n v="1.5E-3"/>
    <x v="1"/>
  </r>
  <r>
    <x v="1"/>
    <x v="4"/>
    <x v="1"/>
    <s v="Brazil"/>
    <s v="South America"/>
    <n v="0.718441"/>
    <n v="384"/>
    <n v="1.8E-3"/>
    <x v="1"/>
  </r>
  <r>
    <x v="1"/>
    <x v="7"/>
    <x v="0"/>
    <s v="Portugal"/>
    <s v="Europe"/>
    <n v="32.771718999999997"/>
    <n v="9391"/>
    <n v="3.3999999999999998E-3"/>
    <x v="1"/>
  </r>
  <r>
    <x v="0"/>
    <x v="3"/>
    <x v="1"/>
    <s v="Austria"/>
    <s v="Europe"/>
    <n v="3.5613450000000002"/>
    <n v="3793"/>
    <n v="8.9999999999999998E-4"/>
    <x v="1"/>
  </r>
  <r>
    <x v="0"/>
    <x v="4"/>
    <x v="0"/>
    <s v="Italy"/>
    <s v="Europe"/>
    <n v="53.830416"/>
    <n v="8887"/>
    <n v="6.0000000000000001E-3"/>
    <x v="1"/>
  </r>
  <r>
    <x v="0"/>
    <x v="8"/>
    <x v="0"/>
    <s v="Switzerland"/>
    <s v="Europe"/>
    <n v="304.45469800000001"/>
    <n v="27137"/>
    <n v="1.12E-2"/>
    <x v="1"/>
  </r>
  <r>
    <x v="1"/>
    <x v="2"/>
    <x v="0"/>
    <s v="Turkey"/>
    <s v="Europe"/>
    <n v="29.892232"/>
    <n v="7666"/>
    <n v="3.8E-3"/>
    <x v="1"/>
  </r>
  <r>
    <x v="1"/>
    <x v="6"/>
    <x v="0"/>
    <s v="Turkey"/>
    <s v="Europe"/>
    <n v="25.917992999999999"/>
    <n v="6392"/>
    <n v="4.0000000000000001E-3"/>
    <x v="1"/>
  </r>
  <r>
    <x v="0"/>
    <x v="9"/>
    <x v="0"/>
    <s v="Netherlands"/>
    <s v="Europe"/>
    <n v="2406.0545900000002"/>
    <n v="230861"/>
    <n v="1.04E-2"/>
    <x v="1"/>
  </r>
  <r>
    <x v="0"/>
    <x v="9"/>
    <x v="2"/>
    <s v="Netherlands"/>
    <s v="Europe"/>
    <n v="2.2229649999999999"/>
    <n v="1"/>
    <n v="2.2229000000000001"/>
    <x v="1"/>
  </r>
  <r>
    <x v="1"/>
    <x v="4"/>
    <x v="1"/>
    <s v="Ireland"/>
    <s v="Europe"/>
    <n v="12.095879"/>
    <n v="13360"/>
    <n v="8.9999999999999998E-4"/>
    <x v="1"/>
  </r>
  <r>
    <x v="1"/>
    <x v="2"/>
    <x v="1"/>
    <s v="Cyprus"/>
    <s v="Europe"/>
    <n v="1.1350960000000001"/>
    <n v="425"/>
    <n v="2.5999999999999999E-3"/>
    <x v="1"/>
  </r>
  <r>
    <x v="1"/>
    <x v="2"/>
    <x v="1"/>
    <s v="Uruguay"/>
    <s v="South America"/>
    <n v="5.5315000000000003"/>
    <n v="4255"/>
    <n v="1.2999999999999999E-3"/>
    <x v="1"/>
  </r>
  <r>
    <x v="1"/>
    <x v="7"/>
    <x v="0"/>
    <s v="El Salvador"/>
    <s v="North America"/>
    <n v="3.7191139999999998"/>
    <n v="2251"/>
    <n v="1.6000000000000001E-3"/>
    <x v="1"/>
  </r>
  <r>
    <x v="0"/>
    <x v="10"/>
    <x v="0"/>
    <s v="Colombia"/>
    <s v="South America"/>
    <n v="1.3156600000000001"/>
    <n v="232"/>
    <n v="5.5999999999999999E-3"/>
    <x v="1"/>
  </r>
  <r>
    <x v="1"/>
    <x v="6"/>
    <x v="1"/>
    <s v="Colombia"/>
    <s v="South America"/>
    <n v="176.14651599999999"/>
    <n v="90221"/>
    <n v="1.9E-3"/>
    <x v="1"/>
  </r>
  <r>
    <x v="0"/>
    <x v="3"/>
    <x v="0"/>
    <s v="USA"/>
    <s v="North America"/>
    <n v="30816.441621999998"/>
    <n v="3368016"/>
    <n v="9.1000000000000004E-3"/>
    <x v="1"/>
  </r>
  <r>
    <x v="0"/>
    <x v="1"/>
    <x v="0"/>
    <s v="Russia"/>
    <s v="Europe"/>
    <n v="8.8055999999999995E-2"/>
    <n v="12"/>
    <n v="7.3000000000000001E-3"/>
    <x v="1"/>
  </r>
  <r>
    <x v="1"/>
    <x v="7"/>
    <x v="1"/>
    <s v="Malta"/>
    <s v="Europe"/>
    <n v="4.4215070000000001"/>
    <n v="1267"/>
    <n v="3.3999999999999998E-3"/>
    <x v="1"/>
  </r>
  <r>
    <x v="0"/>
    <x v="11"/>
    <x v="0"/>
    <s v="Latvia"/>
    <s v="Europe"/>
    <n v="2.6014819999999999"/>
    <n v="702"/>
    <n v="3.7000000000000002E-3"/>
    <x v="1"/>
  </r>
  <r>
    <x v="1"/>
    <x v="2"/>
    <x v="1"/>
    <s v="Italy"/>
    <s v="Europe"/>
    <n v="334.09216400000003"/>
    <n v="82566"/>
    <n v="4.0000000000000001E-3"/>
    <x v="1"/>
  </r>
  <r>
    <x v="0"/>
    <x v="0"/>
    <x v="1"/>
    <s v="Italy"/>
    <s v="Europe"/>
    <n v="66.841577000000001"/>
    <n v="38327"/>
    <n v="1.6999999999999999E-3"/>
    <x v="1"/>
  </r>
  <r>
    <x v="0"/>
    <x v="7"/>
    <x v="0"/>
    <s v="Taiwan, Province Of China"/>
    <s v="Asia"/>
    <n v="1.1900000000000001E-2"/>
    <n v="2"/>
    <n v="5.8999999999999999E-3"/>
    <x v="1"/>
  </r>
  <r>
    <x v="1"/>
    <x v="6"/>
    <x v="0"/>
    <s v="Switzerland"/>
    <s v="Europe"/>
    <n v="584.06797200000005"/>
    <n v="44614"/>
    <n v="1.2999999999999999E-2"/>
    <x v="1"/>
  </r>
  <r>
    <x v="0"/>
    <x v="3"/>
    <x v="0"/>
    <s v="Hong Kong"/>
    <s v="Asia"/>
    <n v="54.015842999999997"/>
    <n v="5255"/>
    <n v="1.0200000000000001E-2"/>
    <x v="1"/>
  </r>
  <r>
    <x v="0"/>
    <x v="9"/>
    <x v="1"/>
    <s v="Spain"/>
    <s v="Europe"/>
    <n v="337.00353000000001"/>
    <n v="229115"/>
    <n v="1.4E-3"/>
    <x v="1"/>
  </r>
  <r>
    <x v="1"/>
    <x v="4"/>
    <x v="0"/>
    <s v="Netherlands"/>
    <s v="Europe"/>
    <n v="2481.6393440000002"/>
    <n v="246579"/>
    <n v="0.01"/>
    <x v="1"/>
  </r>
  <r>
    <x v="0"/>
    <x v="10"/>
    <x v="1"/>
    <s v="Netherlands"/>
    <s v="Europe"/>
    <n v="79.615539999999996"/>
    <n v="56189"/>
    <n v="1.4E-3"/>
    <x v="1"/>
  </r>
  <r>
    <x v="0"/>
    <x v="2"/>
    <x v="1"/>
    <s v="Ireland"/>
    <s v="Europe"/>
    <n v="4.4722489999999997"/>
    <n v="5994"/>
    <n v="6.9999999999999999E-4"/>
    <x v="1"/>
  </r>
  <r>
    <x v="1"/>
    <x v="4"/>
    <x v="0"/>
    <s v="United Kingdom"/>
    <s v="Europe"/>
    <n v="4498.137162"/>
    <n v="364624"/>
    <n v="1.23E-2"/>
    <x v="1"/>
  </r>
  <r>
    <x v="0"/>
    <x v="3"/>
    <x v="0"/>
    <s v="Romania"/>
    <s v="Europe"/>
    <n v="4.6863000000000002E-2"/>
    <n v="3"/>
    <n v="1.5599999999999999E-2"/>
    <x v="1"/>
  </r>
  <r>
    <x v="0"/>
    <x v="4"/>
    <x v="0"/>
    <s v="Croatia"/>
    <s v="Europe"/>
    <n v="9.9410000000000002E-3"/>
    <n v="1"/>
    <n v="9.9000000000000008E-3"/>
    <x v="1"/>
  </r>
  <r>
    <x v="0"/>
    <x v="1"/>
    <x v="1"/>
    <s v="Malaysia"/>
    <s v="Asia"/>
    <n v="4.5385910000000003"/>
    <n v="4302"/>
    <n v="1E-3"/>
    <x v="1"/>
  </r>
  <r>
    <x v="0"/>
    <x v="0"/>
    <x v="1"/>
    <s v="Portugal"/>
    <s v="Europe"/>
    <n v="29.215657"/>
    <n v="10862"/>
    <n v="2.5999999999999999E-3"/>
    <x v="1"/>
  </r>
  <r>
    <x v="0"/>
    <x v="2"/>
    <x v="2"/>
    <s v="Austria"/>
    <s v="Europe"/>
    <n v="9.4183269999999997"/>
    <n v="8"/>
    <n v="1.1772"/>
    <x v="1"/>
  </r>
  <r>
    <x v="0"/>
    <x v="0"/>
    <x v="1"/>
    <s v="Lithuania"/>
    <s v="Europe"/>
    <n v="6.7956320000000003"/>
    <n v="2647"/>
    <n v="2.5000000000000001E-3"/>
    <x v="1"/>
  </r>
  <r>
    <x v="1"/>
    <x v="7"/>
    <x v="0"/>
    <s v="Finland"/>
    <s v="Europe"/>
    <n v="1004.23724"/>
    <n v="71473"/>
    <n v="1.4E-2"/>
    <x v="1"/>
  </r>
  <r>
    <x v="0"/>
    <x v="11"/>
    <x v="0"/>
    <s v="Switzerland"/>
    <s v="Europe"/>
    <n v="271.39141000000001"/>
    <n v="26061"/>
    <n v="1.04E-2"/>
    <x v="1"/>
  </r>
  <r>
    <x v="0"/>
    <x v="4"/>
    <x v="0"/>
    <s v="Switzerland"/>
    <s v="Europe"/>
    <n v="276.00232"/>
    <n v="24057"/>
    <n v="1.14E-2"/>
    <x v="1"/>
  </r>
  <r>
    <x v="0"/>
    <x v="5"/>
    <x v="0"/>
    <s v="Norway"/>
    <s v="Europe"/>
    <n v="1810.475878"/>
    <n v="179611"/>
    <n v="0.01"/>
    <x v="1"/>
  </r>
  <r>
    <x v="0"/>
    <x v="11"/>
    <x v="0"/>
    <s v="United Arab Emirates"/>
    <s v="Asia"/>
    <n v="9.5580000000000005E-3"/>
    <n v="2"/>
    <n v="4.7000000000000002E-3"/>
    <x v="1"/>
  </r>
  <r>
    <x v="1"/>
    <x v="5"/>
    <x v="0"/>
    <s v="Uruguay"/>
    <s v="South America"/>
    <n v="2.4348999999999998"/>
    <n v="1873"/>
    <n v="1.2999999999999999E-3"/>
    <x v="1"/>
  </r>
  <r>
    <x v="0"/>
    <x v="11"/>
    <x v="1"/>
    <s v="New Zealand"/>
    <s v="Oceania"/>
    <n v="7.944102"/>
    <n v="12792"/>
    <n v="5.9999999999999995E-4"/>
    <x v="1"/>
  </r>
  <r>
    <x v="0"/>
    <x v="8"/>
    <x v="0"/>
    <s v="Czech Republic"/>
    <s v="Europe"/>
    <n v="5.5988999999999997E-2"/>
    <n v="9"/>
    <n v="6.1999999999999998E-3"/>
    <x v="1"/>
  </r>
  <r>
    <x v="0"/>
    <x v="9"/>
    <x v="0"/>
    <s v="Estonia"/>
    <s v="Europe"/>
    <n v="17.252936999999999"/>
    <n v="2499"/>
    <n v="6.8999999999999999E-3"/>
    <x v="1"/>
  </r>
  <r>
    <x v="0"/>
    <x v="8"/>
    <x v="0"/>
    <s v="South Korea"/>
    <s v="Asia"/>
    <n v="2.3983999999999998E-2"/>
    <n v="2"/>
    <n v="1.1900000000000001E-2"/>
    <x v="1"/>
  </r>
  <r>
    <x v="1"/>
    <x v="4"/>
    <x v="0"/>
    <s v="Chile"/>
    <s v="South America"/>
    <n v="25.035919"/>
    <n v="14480"/>
    <n v="1.6999999999999999E-3"/>
    <x v="1"/>
  </r>
  <r>
    <x v="1"/>
    <x v="7"/>
    <x v="1"/>
    <s v="Malaysia"/>
    <s v="Asia"/>
    <n v="9.8312720000000002"/>
    <n v="11134"/>
    <n v="8.0000000000000004E-4"/>
    <x v="1"/>
  </r>
  <r>
    <x v="1"/>
    <x v="2"/>
    <x v="0"/>
    <s v="Cayman Islands"/>
    <s v="North America"/>
    <n v="1.135715"/>
    <n v="5"/>
    <n v="0.2271"/>
    <x v="1"/>
  </r>
  <r>
    <x v="1"/>
    <x v="2"/>
    <x v="1"/>
    <s v="Bolivia"/>
    <s v="South America"/>
    <n v="3.8304"/>
    <n v="2736"/>
    <n v="1.4E-3"/>
    <x v="1"/>
  </r>
  <r>
    <x v="0"/>
    <x v="10"/>
    <x v="0"/>
    <s v="Iceland"/>
    <s v="Europe"/>
    <n v="34.871935000000001"/>
    <n v="2360"/>
    <n v="1.47E-2"/>
    <x v="1"/>
  </r>
  <r>
    <x v="1"/>
    <x v="4"/>
    <x v="1"/>
    <s v="Austria"/>
    <s v="Europe"/>
    <n v="9.7061340000000005"/>
    <n v="9599"/>
    <n v="1E-3"/>
    <x v="1"/>
  </r>
  <r>
    <x v="1"/>
    <x v="2"/>
    <x v="1"/>
    <s v="Belgium"/>
    <s v="Europe"/>
    <n v="25.954169"/>
    <n v="27791"/>
    <n v="8.9999999999999998E-4"/>
    <x v="1"/>
  </r>
  <r>
    <x v="0"/>
    <x v="0"/>
    <x v="1"/>
    <s v="Belgium"/>
    <s v="Europe"/>
    <n v="38.388607"/>
    <n v="13888"/>
    <n v="2.7000000000000001E-3"/>
    <x v="1"/>
  </r>
  <r>
    <x v="1"/>
    <x v="2"/>
    <x v="1"/>
    <s v="Mexico"/>
    <s v="North America"/>
    <n v="2350.5944669999999"/>
    <n v="1290422"/>
    <n v="1.8E-3"/>
    <x v="1"/>
  </r>
  <r>
    <x v="0"/>
    <x v="0"/>
    <x v="1"/>
    <s v="Mexico"/>
    <s v="North America"/>
    <n v="1026.9112110000001"/>
    <n v="758696"/>
    <n v="1.2999999999999999E-3"/>
    <x v="1"/>
  </r>
  <r>
    <x v="1"/>
    <x v="4"/>
    <x v="0"/>
    <s v="Honduras"/>
    <s v="North America"/>
    <n v="1.8340000000000001"/>
    <n v="1310"/>
    <n v="1.4E-3"/>
    <x v="1"/>
  </r>
  <r>
    <x v="1"/>
    <x v="5"/>
    <x v="1"/>
    <s v="Peru"/>
    <s v="South America"/>
    <n v="153.84979999999999"/>
    <n v="118346"/>
    <n v="1.2999999999999999E-3"/>
    <x v="1"/>
  </r>
  <r>
    <x v="0"/>
    <x v="1"/>
    <x v="1"/>
    <s v="Ireland"/>
    <s v="Europe"/>
    <n v="9.4653620000000007"/>
    <n v="4226"/>
    <n v="2.2000000000000001E-3"/>
    <x v="1"/>
  </r>
  <r>
    <x v="1"/>
    <x v="7"/>
    <x v="0"/>
    <s v="Cyprus"/>
    <s v="Europe"/>
    <n v="0.79217099999999996"/>
    <n v="227"/>
    <n v="3.3999999999999998E-3"/>
    <x v="1"/>
  </r>
  <r>
    <x v="1"/>
    <x v="7"/>
    <x v="0"/>
    <s v="Uruguay"/>
    <s v="South America"/>
    <n v="3.277987"/>
    <n v="1984"/>
    <n v="1.6000000000000001E-3"/>
    <x v="1"/>
  </r>
  <r>
    <x v="0"/>
    <x v="2"/>
    <x v="0"/>
    <s v="Sweden"/>
    <s v="Europe"/>
    <n v="5038.5747840000004"/>
    <n v="494124"/>
    <n v="1.01E-2"/>
    <x v="1"/>
  </r>
  <r>
    <x v="0"/>
    <x v="8"/>
    <x v="0"/>
    <s v="New Zealand"/>
    <s v="Oceania"/>
    <n v="114.12734"/>
    <n v="12179"/>
    <n v="9.2999999999999992E-3"/>
    <x v="1"/>
  </r>
  <r>
    <x v="0"/>
    <x v="1"/>
    <x v="0"/>
    <s v="Czech Republic"/>
    <s v="Europe"/>
    <n v="8.5775000000000004E-2"/>
    <n v="16"/>
    <n v="5.3E-3"/>
    <x v="1"/>
  </r>
  <r>
    <x v="1"/>
    <x v="6"/>
    <x v="0"/>
    <s v="Estonia"/>
    <s v="Europe"/>
    <n v="14.009149000000001"/>
    <n v="1975"/>
    <n v="7.0000000000000001E-3"/>
    <x v="1"/>
  </r>
  <r>
    <x v="1"/>
    <x v="4"/>
    <x v="0"/>
    <s v="USA"/>
    <s v="North America"/>
    <n v="35692.924746999997"/>
    <n v="4610167"/>
    <n v="7.7000000000000002E-3"/>
    <x v="1"/>
  </r>
  <r>
    <x v="0"/>
    <x v="7"/>
    <x v="0"/>
    <s v="Malaysia"/>
    <s v="Asia"/>
    <n v="0.80854700000000002"/>
    <n v="391"/>
    <n v="2E-3"/>
    <x v="1"/>
  </r>
  <r>
    <x v="0"/>
    <x v="10"/>
    <x v="1"/>
    <s v="Dominican Republic"/>
    <s v="North America"/>
    <n v="7.3125"/>
    <n v="5625"/>
    <n v="1.2999999999999999E-3"/>
    <x v="1"/>
  </r>
  <r>
    <x v="0"/>
    <x v="11"/>
    <x v="1"/>
    <s v="Latvia"/>
    <s v="Europe"/>
    <n v="0.36035699999999998"/>
    <n v="1792"/>
    <n v="2.0000000000000001E-4"/>
    <x v="1"/>
  </r>
  <r>
    <x v="1"/>
    <x v="2"/>
    <x v="0"/>
    <s v="Iceland"/>
    <s v="Europe"/>
    <n v="39.731932"/>
    <n v="2852"/>
    <n v="1.3899999999999999E-2"/>
    <x v="1"/>
  </r>
  <r>
    <x v="0"/>
    <x v="0"/>
    <x v="0"/>
    <s v="Iceland"/>
    <s v="Europe"/>
    <n v="34.573273999999998"/>
    <n v="2537"/>
    <n v="1.3599999999999999E-2"/>
    <x v="1"/>
  </r>
  <r>
    <x v="0"/>
    <x v="3"/>
    <x v="0"/>
    <s v="Portugal"/>
    <s v="Europe"/>
    <n v="11.187405999999999"/>
    <n v="4151"/>
    <n v="2.5999999999999999E-3"/>
    <x v="1"/>
  </r>
  <r>
    <x v="0"/>
    <x v="11"/>
    <x v="0"/>
    <s v="Austria"/>
    <s v="Europe"/>
    <n v="50.14846"/>
    <n v="5652"/>
    <n v="8.8000000000000005E-3"/>
    <x v="1"/>
  </r>
  <r>
    <x v="0"/>
    <x v="6"/>
    <x v="0"/>
    <s v="Luxembourg"/>
    <s v="Europe"/>
    <n v="4.9040809999999997"/>
    <n v="412"/>
    <n v="1.1900000000000001E-2"/>
    <x v="1"/>
  </r>
  <r>
    <x v="1"/>
    <x v="6"/>
    <x v="1"/>
    <s v="Switzerland"/>
    <s v="Europe"/>
    <n v="14.322084"/>
    <n v="17703"/>
    <n v="8.0000000000000004E-4"/>
    <x v="1"/>
  </r>
  <r>
    <x v="1"/>
    <x v="2"/>
    <x v="1"/>
    <s v="Switzerland"/>
    <s v="Europe"/>
    <n v="2.160755"/>
    <n v="17156"/>
    <n v="1E-4"/>
    <x v="1"/>
  </r>
  <r>
    <x v="0"/>
    <x v="0"/>
    <x v="1"/>
    <s v="Switzerland"/>
    <s v="Europe"/>
    <n v="15.421658000000001"/>
    <n v="6576"/>
    <n v="2.3E-3"/>
    <x v="1"/>
  </r>
  <r>
    <x v="0"/>
    <x v="2"/>
    <x v="2"/>
    <s v="France"/>
    <s v="Europe"/>
    <n v="3.942374"/>
    <n v="4"/>
    <n v="0.98550000000000004"/>
    <x v="1"/>
  </r>
  <r>
    <x v="0"/>
    <x v="10"/>
    <x v="0"/>
    <s v="Honduras"/>
    <s v="North America"/>
    <n v="1.26E-2"/>
    <n v="9"/>
    <n v="1.4E-3"/>
    <x v="1"/>
  </r>
  <r>
    <x v="0"/>
    <x v="4"/>
    <x v="0"/>
    <s v="Poland"/>
    <s v="Europe"/>
    <n v="21.204281999999999"/>
    <n v="7863"/>
    <n v="2.5999999999999999E-3"/>
    <x v="1"/>
  </r>
  <r>
    <x v="1"/>
    <x v="4"/>
    <x v="1"/>
    <s v="Andorra"/>
    <s v="Europe"/>
    <n v="1.6854480000000001"/>
    <n v="408"/>
    <n v="4.1000000000000003E-3"/>
    <x v="1"/>
  </r>
  <r>
    <x v="1"/>
    <x v="5"/>
    <x v="0"/>
    <s v="United Kingdom"/>
    <s v="Europe"/>
    <n v="4619.069031"/>
    <n v="385114"/>
    <n v="1.1900000000000001E-2"/>
    <x v="1"/>
  </r>
  <r>
    <x v="0"/>
    <x v="10"/>
    <x v="0"/>
    <s v="Panama"/>
    <s v="North America"/>
    <n v="0.14280000000000001"/>
    <n v="102"/>
    <n v="1.4E-3"/>
    <x v="1"/>
  </r>
  <r>
    <x v="0"/>
    <x v="9"/>
    <x v="1"/>
    <s v="Malaysia"/>
    <s v="Asia"/>
    <n v="28.923248000000001"/>
    <n v="7595"/>
    <n v="3.8E-3"/>
    <x v="1"/>
  </r>
  <r>
    <x v="0"/>
    <x v="3"/>
    <x v="0"/>
    <s v="Austria"/>
    <s v="Europe"/>
    <n v="82.570024000000004"/>
    <n v="7049"/>
    <n v="1.17E-2"/>
    <x v="1"/>
  </r>
  <r>
    <x v="0"/>
    <x v="1"/>
    <x v="1"/>
    <s v="Belgium"/>
    <s v="Europe"/>
    <n v="14.866548"/>
    <n v="11690"/>
    <n v="1.1999999999999999E-3"/>
    <x v="1"/>
  </r>
  <r>
    <x v="1"/>
    <x v="7"/>
    <x v="1"/>
    <s v="Philippines"/>
    <s v="Asia"/>
    <n v="4.4016909999999996"/>
    <n v="5150"/>
    <n v="8.0000000000000004E-4"/>
    <x v="1"/>
  </r>
  <r>
    <x v="0"/>
    <x v="1"/>
    <x v="1"/>
    <s v="Mexico"/>
    <s v="North America"/>
    <n v="592.66370400000005"/>
    <n v="467948"/>
    <n v="1.1999999999999999E-3"/>
    <x v="1"/>
  </r>
  <r>
    <x v="0"/>
    <x v="7"/>
    <x v="1"/>
    <s v="Switzerland"/>
    <s v="Europe"/>
    <n v="23.104628000000002"/>
    <n v="9131"/>
    <n v="2.5000000000000001E-3"/>
    <x v="1"/>
  </r>
  <r>
    <x v="1"/>
    <x v="6"/>
    <x v="1"/>
    <s v="France"/>
    <s v="Europe"/>
    <n v="52.809882999999999"/>
    <n v="63234"/>
    <n v="8.0000000000000004E-4"/>
    <x v="1"/>
  </r>
  <r>
    <x v="1"/>
    <x v="4"/>
    <x v="1"/>
    <s v="Poland"/>
    <s v="Europe"/>
    <n v="13.426532"/>
    <n v="31058"/>
    <n v="4.0000000000000002E-4"/>
    <x v="1"/>
  </r>
  <r>
    <x v="0"/>
    <x v="3"/>
    <x v="1"/>
    <s v="Greece"/>
    <s v="Europe"/>
    <n v="2.7732640000000002"/>
    <n v="1029"/>
    <n v="2.5999999999999999E-3"/>
    <x v="1"/>
  </r>
  <r>
    <x v="0"/>
    <x v="5"/>
    <x v="0"/>
    <s v="New Zealand"/>
    <s v="Oceania"/>
    <n v="122.923625"/>
    <n v="13617"/>
    <n v="8.9999999999999993E-3"/>
    <x v="1"/>
  </r>
  <r>
    <x v="1"/>
    <x v="6"/>
    <x v="1"/>
    <s v="Andorra"/>
    <s v="Europe"/>
    <n v="1.672639"/>
    <n v="404"/>
    <n v="4.1000000000000003E-3"/>
    <x v="1"/>
  </r>
  <r>
    <x v="1"/>
    <x v="6"/>
    <x v="1"/>
    <s v="Costa Rica"/>
    <s v="North America"/>
    <n v="31.3124"/>
    <n v="22366"/>
    <n v="1.4E-3"/>
    <x v="1"/>
  </r>
  <r>
    <x v="0"/>
    <x v="10"/>
    <x v="0"/>
    <s v="Czech Republic"/>
    <s v="Europe"/>
    <n v="8.0165E-2"/>
    <n v="36"/>
    <n v="2.2000000000000001E-3"/>
    <x v="1"/>
  </r>
  <r>
    <x v="0"/>
    <x v="0"/>
    <x v="0"/>
    <s v="Virgin Islands, U.S."/>
    <s v="North America"/>
    <n v="9.1854000000000005E-2"/>
    <n v="9"/>
    <n v="1.0200000000000001E-2"/>
    <x v="1"/>
  </r>
  <r>
    <x v="1"/>
    <x v="5"/>
    <x v="1"/>
    <s v="USA"/>
    <s v="North America"/>
    <n v="8684.1895619999996"/>
    <n v="7287981"/>
    <n v="1.1000000000000001E-3"/>
    <x v="1"/>
  </r>
  <r>
    <x v="0"/>
    <x v="10"/>
    <x v="1"/>
    <s v="Ecuador"/>
    <s v="South America"/>
    <n v="5.3365"/>
    <n v="4105"/>
    <n v="1.2999999999999999E-3"/>
    <x v="1"/>
  </r>
  <r>
    <x v="1"/>
    <x v="5"/>
    <x v="1"/>
    <s v="Chile"/>
    <s v="South America"/>
    <n v="361.87164799999999"/>
    <n v="209180"/>
    <n v="1.6999999999999999E-3"/>
    <x v="1"/>
  </r>
  <r>
    <x v="0"/>
    <x v="5"/>
    <x v="0"/>
    <s v="Malaysia"/>
    <s v="Asia"/>
    <n v="5.5739150000000004"/>
    <n v="1637"/>
    <n v="3.3999999999999998E-3"/>
    <x v="1"/>
  </r>
  <r>
    <x v="1"/>
    <x v="4"/>
    <x v="1"/>
    <s v="Malta"/>
    <s v="Europe"/>
    <n v="2.369151"/>
    <n v="869"/>
    <n v="2.7000000000000001E-3"/>
    <x v="1"/>
  </r>
  <r>
    <x v="1"/>
    <x v="7"/>
    <x v="0"/>
    <s v="Paraguay"/>
    <s v="South America"/>
    <n v="0.57826299999999997"/>
    <n v="325"/>
    <n v="1.6999999999999999E-3"/>
    <x v="1"/>
  </r>
  <r>
    <x v="1"/>
    <x v="2"/>
    <x v="0"/>
    <s v="Austria"/>
    <s v="Europe"/>
    <n v="81.641937999999996"/>
    <n v="8621"/>
    <n v="9.4000000000000004E-3"/>
    <x v="1"/>
  </r>
  <r>
    <x v="0"/>
    <x v="0"/>
    <x v="0"/>
    <s v="Austria"/>
    <s v="Europe"/>
    <n v="76.438400999999999"/>
    <n v="7269"/>
    <n v="1.0500000000000001E-2"/>
    <x v="1"/>
  </r>
  <r>
    <x v="0"/>
    <x v="11"/>
    <x v="1"/>
    <s v="Italy"/>
    <s v="Europe"/>
    <n v="65.591835000000003"/>
    <n v="53294"/>
    <n v="1.1999999999999999E-3"/>
    <x v="1"/>
  </r>
  <r>
    <x v="0"/>
    <x v="8"/>
    <x v="0"/>
    <s v="Italy"/>
    <s v="Europe"/>
    <n v="156.393866"/>
    <n v="15950"/>
    <n v="9.7999999999999997E-3"/>
    <x v="1"/>
  </r>
  <r>
    <x v="0"/>
    <x v="10"/>
    <x v="0"/>
    <s v="Luxembourg"/>
    <s v="Europe"/>
    <n v="16.535299999999999"/>
    <n v="1413"/>
    <n v="1.17E-2"/>
    <x v="1"/>
  </r>
  <r>
    <x v="0"/>
    <x v="10"/>
    <x v="0"/>
    <s v="France"/>
    <s v="Europe"/>
    <n v="785.77609800000005"/>
    <n v="78165"/>
    <n v="0.01"/>
    <x v="1"/>
  </r>
  <r>
    <x v="1"/>
    <x v="5"/>
    <x v="0"/>
    <s v="Virgin Islands, British"/>
    <s v="North America"/>
    <n v="1.2269E-2"/>
    <n v="3"/>
    <n v="4.0000000000000001E-3"/>
    <x v="1"/>
  </r>
  <r>
    <x v="0"/>
    <x v="2"/>
    <x v="0"/>
    <s v="Spain"/>
    <s v="Europe"/>
    <n v="1749.9202029999999"/>
    <n v="270303"/>
    <n v="6.4000000000000003E-3"/>
    <x v="1"/>
  </r>
  <r>
    <x v="0"/>
    <x v="6"/>
    <x v="0"/>
    <s v="Spain"/>
    <s v="Europe"/>
    <n v="1758.042332"/>
    <n v="252330"/>
    <n v="6.8999999999999999E-3"/>
    <x v="1"/>
  </r>
  <r>
    <x v="0"/>
    <x v="2"/>
    <x v="2"/>
    <s v="Spain"/>
    <s v="Europe"/>
    <n v="10.691706999999999"/>
    <n v="7"/>
    <n v="1.5273000000000001"/>
    <x v="1"/>
  </r>
  <r>
    <x v="1"/>
    <x v="6"/>
    <x v="0"/>
    <s v="Poland"/>
    <s v="Europe"/>
    <n v="36.382904000000003"/>
    <n v="21133"/>
    <n v="1.6999999999999999E-3"/>
    <x v="1"/>
  </r>
  <r>
    <x v="0"/>
    <x v="2"/>
    <x v="1"/>
    <s v="Denmark"/>
    <s v="Europe"/>
    <n v="21.039559000000001"/>
    <n v="19284"/>
    <n v="1E-3"/>
    <x v="1"/>
  </r>
  <r>
    <x v="0"/>
    <x v="6"/>
    <x v="1"/>
    <s v="Denmark"/>
    <s v="Europe"/>
    <n v="25.143279"/>
    <n v="16347"/>
    <n v="1.5E-3"/>
    <x v="1"/>
  </r>
  <r>
    <x v="0"/>
    <x v="4"/>
    <x v="1"/>
    <s v="Monaco"/>
    <s v="Europe"/>
    <n v="9.8650000000000005E-3"/>
    <n v="59"/>
    <n v="1E-4"/>
    <x v="1"/>
  </r>
  <r>
    <x v="0"/>
    <x v="2"/>
    <x v="0"/>
    <s v="Monaco"/>
    <s v="Europe"/>
    <n v="2.1887E-2"/>
    <n v="1"/>
    <n v="2.18E-2"/>
    <x v="1"/>
  </r>
  <r>
    <x v="0"/>
    <x v="7"/>
    <x v="0"/>
    <s v="Andorra"/>
    <s v="Europe"/>
    <n v="5.8382000000000003E-2"/>
    <n v="30"/>
    <n v="1.9E-3"/>
    <x v="1"/>
  </r>
  <r>
    <x v="0"/>
    <x v="10"/>
    <x v="0"/>
    <s v="Costa Rica"/>
    <s v="North America"/>
    <n v="5.6000000000000001E-2"/>
    <n v="40"/>
    <n v="1.4E-3"/>
    <x v="1"/>
  </r>
  <r>
    <x v="0"/>
    <x v="7"/>
    <x v="0"/>
    <s v="Romania"/>
    <s v="Europe"/>
    <n v="4.7388E-2"/>
    <n v="12"/>
    <n v="3.8999999999999998E-3"/>
    <x v="1"/>
  </r>
  <r>
    <x v="0"/>
    <x v="11"/>
    <x v="0"/>
    <s v="Brazil"/>
    <s v="South America"/>
    <n v="0.118768"/>
    <n v="16"/>
    <n v="7.4000000000000003E-3"/>
    <x v="1"/>
  </r>
  <r>
    <x v="0"/>
    <x v="0"/>
    <x v="0"/>
    <s v="Singapore"/>
    <s v="Asia"/>
    <n v="73.358142999999998"/>
    <n v="8135"/>
    <n v="8.9999999999999993E-3"/>
    <x v="1"/>
  </r>
  <r>
    <x v="1"/>
    <x v="4"/>
    <x v="0"/>
    <s v="Portugal"/>
    <s v="Europe"/>
    <n v="24.226547"/>
    <n v="8886"/>
    <n v="2.7000000000000001E-3"/>
    <x v="1"/>
  </r>
  <r>
    <x v="1"/>
    <x v="5"/>
    <x v="1"/>
    <s v="Philippines"/>
    <s v="Asia"/>
    <n v="14.638348000000001"/>
    <n v="21388"/>
    <n v="5.9999999999999995E-4"/>
    <x v="1"/>
  </r>
  <r>
    <x v="0"/>
    <x v="6"/>
    <x v="1"/>
    <s v="Italy"/>
    <s v="Europe"/>
    <n v="51.912816999999997"/>
    <n v="21610"/>
    <n v="2.3999999999999998E-3"/>
    <x v="1"/>
  </r>
  <r>
    <x v="0"/>
    <x v="3"/>
    <x v="0"/>
    <s v="Finland"/>
    <s v="Europe"/>
    <n v="812.91683499999999"/>
    <n v="69030"/>
    <n v="1.17E-2"/>
    <x v="1"/>
  </r>
  <r>
    <x v="0"/>
    <x v="5"/>
    <x v="1"/>
    <s v="Mexico"/>
    <s v="North America"/>
    <n v="217.708292"/>
    <n v="193185"/>
    <n v="1.1000000000000001E-3"/>
    <x v="1"/>
  </r>
  <r>
    <x v="1"/>
    <x v="7"/>
    <x v="0"/>
    <s v="Switzerland"/>
    <s v="Europe"/>
    <n v="771.57637799999998"/>
    <n v="48827"/>
    <n v="1.5800000000000002E-2"/>
    <x v="1"/>
  </r>
  <r>
    <x v="0"/>
    <x v="3"/>
    <x v="1"/>
    <s v="Norway"/>
    <s v="Europe"/>
    <n v="54.062658999999996"/>
    <n v="11943"/>
    <n v="4.4999999999999997E-3"/>
    <x v="1"/>
  </r>
  <r>
    <x v="0"/>
    <x v="6"/>
    <x v="0"/>
    <s v="Germany"/>
    <s v="Europe"/>
    <n v="794.73444400000005"/>
    <n v="88980"/>
    <n v="8.8999999999999999E-3"/>
    <x v="1"/>
  </r>
  <r>
    <x v="0"/>
    <x v="1"/>
    <x v="1"/>
    <s v="Spain"/>
    <s v="Europe"/>
    <n v="154.62138200000001"/>
    <n v="218115"/>
    <n v="6.9999999999999999E-4"/>
    <x v="1"/>
  </r>
  <r>
    <x v="0"/>
    <x v="8"/>
    <x v="0"/>
    <s v="Poland"/>
    <s v="Europe"/>
    <n v="44.965243999999998"/>
    <n v="12013"/>
    <n v="3.7000000000000002E-3"/>
    <x v="1"/>
  </r>
  <r>
    <x v="0"/>
    <x v="9"/>
    <x v="0"/>
    <s v="Kazakhstan"/>
    <s v="Europe"/>
    <n v="6.2333E-2"/>
    <n v="1"/>
    <n v="6.2300000000000001E-2"/>
    <x v="1"/>
  </r>
  <r>
    <x v="0"/>
    <x v="11"/>
    <x v="0"/>
    <s v="Ireland"/>
    <s v="Europe"/>
    <n v="66.037914999999998"/>
    <n v="6404"/>
    <n v="1.03E-2"/>
    <x v="1"/>
  </r>
  <r>
    <x v="0"/>
    <x v="5"/>
    <x v="0"/>
    <s v="Sweden"/>
    <s v="Europe"/>
    <n v="3985.0027209999998"/>
    <n v="466241"/>
    <n v="8.5000000000000006E-3"/>
    <x v="1"/>
  </r>
  <r>
    <x v="0"/>
    <x v="10"/>
    <x v="0"/>
    <s v="Bulgaria"/>
    <s v="Europe"/>
    <n v="8.2450000000000006E-3"/>
    <n v="5"/>
    <n v="1.6000000000000001E-3"/>
    <x v="1"/>
  </r>
  <r>
    <x v="1"/>
    <x v="6"/>
    <x v="1"/>
    <s v="New Zealand"/>
    <s v="Oceania"/>
    <n v="1.00204"/>
    <n v="14598"/>
    <n v="0"/>
    <x v="1"/>
  </r>
  <r>
    <x v="0"/>
    <x v="0"/>
    <x v="1"/>
    <s v="New Zealand"/>
    <s v="Oceania"/>
    <n v="9.4402670000000004"/>
    <n v="13567"/>
    <n v="5.9999999999999995E-4"/>
    <x v="1"/>
  </r>
  <r>
    <x v="0"/>
    <x v="1"/>
    <x v="1"/>
    <s v="United Kingdom"/>
    <s v="Europe"/>
    <n v="295.86268000000001"/>
    <n v="60594"/>
    <n v="4.7999999999999996E-3"/>
    <x v="1"/>
  </r>
  <r>
    <x v="0"/>
    <x v="10"/>
    <x v="1"/>
    <s v="El Salvador"/>
    <s v="North America"/>
    <n v="4.0754999999999999"/>
    <n v="3135"/>
    <n v="1.2999999999999999E-3"/>
    <x v="1"/>
  </r>
  <r>
    <x v="1"/>
    <x v="4"/>
    <x v="0"/>
    <s v="El Salvador"/>
    <s v="North America"/>
    <n v="1.8304"/>
    <n v="1408"/>
    <n v="1.2999999999999999E-3"/>
    <x v="1"/>
  </r>
  <r>
    <x v="1"/>
    <x v="2"/>
    <x v="0"/>
    <s v="Ecuador"/>
    <s v="South America"/>
    <n v="1.0062"/>
    <n v="774"/>
    <n v="1.2999999999999999E-3"/>
    <x v="1"/>
  </r>
  <r>
    <x v="1"/>
    <x v="6"/>
    <x v="1"/>
    <s v="Argentina"/>
    <s v="South America"/>
    <n v="54.215178000000002"/>
    <n v="68127"/>
    <n v="6.9999999999999999E-4"/>
    <x v="1"/>
  </r>
  <r>
    <x v="1"/>
    <x v="2"/>
    <x v="1"/>
    <s v="Argentina"/>
    <s v="South America"/>
    <n v="81.145499999999998"/>
    <n v="58414"/>
    <n v="1.2999999999999999E-3"/>
    <x v="1"/>
  </r>
  <r>
    <x v="1"/>
    <x v="7"/>
    <x v="0"/>
    <s v="Singapore"/>
    <s v="Asia"/>
    <n v="98.803263999999999"/>
    <n v="10526"/>
    <n v="9.2999999999999992E-3"/>
    <x v="1"/>
  </r>
  <r>
    <x v="1"/>
    <x v="7"/>
    <x v="0"/>
    <s v="India"/>
    <s v="Asia"/>
    <n v="2.8840999999999999E-2"/>
    <n v="5"/>
    <n v="5.7000000000000002E-3"/>
    <x v="1"/>
  </r>
  <r>
    <x v="0"/>
    <x v="2"/>
    <x v="1"/>
    <s v="Belgium"/>
    <s v="Europe"/>
    <n v="22.749431999999999"/>
    <n v="23001"/>
    <n v="8.9999999999999998E-4"/>
    <x v="1"/>
  </r>
  <r>
    <x v="0"/>
    <x v="6"/>
    <x v="1"/>
    <s v="Belgium"/>
    <s v="Europe"/>
    <n v="34.512757999999998"/>
    <n v="20720"/>
    <n v="1.6000000000000001E-3"/>
    <x v="1"/>
  </r>
  <r>
    <x v="1"/>
    <x v="6"/>
    <x v="0"/>
    <s v="Finland"/>
    <s v="Europe"/>
    <n v="915.81063400000005"/>
    <n v="73599"/>
    <n v="1.24E-2"/>
    <x v="1"/>
  </r>
  <r>
    <x v="1"/>
    <x v="6"/>
    <x v="1"/>
    <s v="Norway"/>
    <s v="Europe"/>
    <n v="48.528368"/>
    <n v="23802"/>
    <n v="2E-3"/>
    <x v="1"/>
  </r>
  <r>
    <x v="1"/>
    <x v="7"/>
    <x v="1"/>
    <s v="Norway"/>
    <s v="Europe"/>
    <n v="65.733438000000007"/>
    <n v="27385"/>
    <n v="2.3999999999999998E-3"/>
    <x v="1"/>
  </r>
  <r>
    <x v="0"/>
    <x v="11"/>
    <x v="0"/>
    <s v="Australia"/>
    <s v="Oceania"/>
    <n v="569.08710499999995"/>
    <n v="56810"/>
    <n v="0.01"/>
    <x v="1"/>
  </r>
  <r>
    <x v="0"/>
    <x v="5"/>
    <x v="0"/>
    <s v="Spain"/>
    <s v="Europe"/>
    <n v="1593.061213"/>
    <n v="289520"/>
    <n v="5.4999999999999997E-3"/>
    <x v="1"/>
  </r>
  <r>
    <x v="0"/>
    <x v="9"/>
    <x v="1"/>
    <s v="Greece"/>
    <s v="Europe"/>
    <n v="27.121628000000001"/>
    <n v="10078"/>
    <n v="2.5999999999999999E-3"/>
    <x v="1"/>
  </r>
  <r>
    <x v="0"/>
    <x v="4"/>
    <x v="1"/>
    <s v="Sweden"/>
    <s v="Europe"/>
    <n v="114.42544599999999"/>
    <n v="49118"/>
    <n v="2.3E-3"/>
    <x v="1"/>
  </r>
  <r>
    <x v="1"/>
    <x v="7"/>
    <x v="1"/>
    <s v="Hungary"/>
    <s v="Europe"/>
    <n v="12.852767"/>
    <n v="5402"/>
    <n v="2.3E-3"/>
    <x v="1"/>
  </r>
  <r>
    <x v="1"/>
    <x v="7"/>
    <x v="0"/>
    <s v="Estonia"/>
    <s v="Europe"/>
    <n v="9.5432330000000007"/>
    <n v="2835"/>
    <n v="3.3E-3"/>
    <x v="1"/>
  </r>
  <r>
    <x v="0"/>
    <x v="7"/>
    <x v="0"/>
    <s v="China"/>
    <s v="Asia"/>
    <n v="2.4190000000000001E-3"/>
    <n v="1"/>
    <n v="2.3999999999999998E-3"/>
    <x v="1"/>
  </r>
  <r>
    <x v="1"/>
    <x v="6"/>
    <x v="1"/>
    <s v="Brazil"/>
    <s v="South America"/>
    <n v="0.92600400000000005"/>
    <n v="510"/>
    <n v="1.8E-3"/>
    <x v="1"/>
  </r>
  <r>
    <x v="0"/>
    <x v="7"/>
    <x v="0"/>
    <s v="Argentina"/>
    <s v="South America"/>
    <n v="1.4102E-2"/>
    <n v="7"/>
    <n v="2E-3"/>
    <x v="1"/>
  </r>
  <r>
    <x v="0"/>
    <x v="10"/>
    <x v="0"/>
    <s v="Argentina"/>
    <s v="South America"/>
    <n v="23.222252999999998"/>
    <n v="13589"/>
    <n v="1.6999999999999999E-3"/>
    <x v="1"/>
  </r>
  <r>
    <x v="1"/>
    <x v="6"/>
    <x v="1"/>
    <s v="Bolivia"/>
    <s v="South America"/>
    <n v="5.0568"/>
    <n v="3612"/>
    <n v="1.4E-3"/>
    <x v="1"/>
  </r>
  <r>
    <x v="1"/>
    <x v="7"/>
    <x v="0"/>
    <s v="Taiwan, Province Of China"/>
    <s v="Asia"/>
    <n v="24.229462999999999"/>
    <n v="11505"/>
    <n v="2.0999999999999999E-3"/>
    <x v="1"/>
  </r>
  <r>
    <x v="1"/>
    <x v="4"/>
    <x v="1"/>
    <s v="France"/>
    <s v="Europe"/>
    <n v="117.64967300000001"/>
    <n v="73335"/>
    <n v="1.6000000000000001E-3"/>
    <x v="1"/>
  </r>
  <r>
    <x v="0"/>
    <x v="10"/>
    <x v="0"/>
    <s v="Norway"/>
    <s v="Europe"/>
    <n v="2490.1881490000001"/>
    <n v="194713"/>
    <n v="1.2699999999999999E-2"/>
    <x v="1"/>
  </r>
  <r>
    <x v="0"/>
    <x v="5"/>
    <x v="1"/>
    <s v="Hong Kong"/>
    <s v="Asia"/>
    <n v="5.6237550000000001"/>
    <n v="3341"/>
    <n v="1.6000000000000001E-3"/>
    <x v="1"/>
  </r>
  <r>
    <x v="1"/>
    <x v="5"/>
    <x v="0"/>
    <s v="Turkey"/>
    <s v="Europe"/>
    <n v="41.581122000000001"/>
    <n v="10774"/>
    <n v="3.8E-3"/>
    <x v="1"/>
  </r>
  <r>
    <x v="1"/>
    <x v="5"/>
    <x v="1"/>
    <s v="Denmark"/>
    <s v="Europe"/>
    <n v="18.939692000000001"/>
    <n v="27787"/>
    <n v="5.9999999999999995E-4"/>
    <x v="1"/>
  </r>
  <r>
    <x v="0"/>
    <x v="5"/>
    <x v="0"/>
    <s v="Greece"/>
    <s v="Europe"/>
    <n v="7.1029999999999999E-3"/>
    <n v="1"/>
    <n v="7.1000000000000004E-3"/>
    <x v="1"/>
  </r>
  <r>
    <x v="1"/>
    <x v="6"/>
    <x v="1"/>
    <s v="Ireland"/>
    <s v="Europe"/>
    <n v="11.784837"/>
    <n v="12602"/>
    <n v="8.9999999999999998E-4"/>
    <x v="1"/>
  </r>
  <r>
    <x v="1"/>
    <x v="2"/>
    <x v="1"/>
    <s v="Ireland"/>
    <s v="Europe"/>
    <n v="8.8576949999999997"/>
    <n v="12189"/>
    <n v="6.9999999999999999E-4"/>
    <x v="1"/>
  </r>
  <r>
    <x v="0"/>
    <x v="6"/>
    <x v="0"/>
    <s v="Sweden"/>
    <s v="Europe"/>
    <n v="4921.0655559999996"/>
    <n v="488289"/>
    <n v="0.01"/>
    <x v="1"/>
  </r>
  <r>
    <x v="0"/>
    <x v="2"/>
    <x v="2"/>
    <s v="Sweden"/>
    <s v="Europe"/>
    <n v="13.287106"/>
    <n v="11"/>
    <n v="1.2079"/>
    <x v="1"/>
  </r>
  <r>
    <x v="0"/>
    <x v="1"/>
    <x v="0"/>
    <s v="New Zealand"/>
    <s v="Oceania"/>
    <n v="122.56314399999999"/>
    <n v="13917"/>
    <n v="8.8000000000000005E-3"/>
    <x v="1"/>
  </r>
  <r>
    <x v="0"/>
    <x v="11"/>
    <x v="1"/>
    <s v="United Kingdom"/>
    <s v="Europe"/>
    <n v="305.01408400000003"/>
    <n v="71432"/>
    <n v="4.1999999999999997E-3"/>
    <x v="1"/>
  </r>
  <r>
    <x v="0"/>
    <x v="8"/>
    <x v="0"/>
    <s v="United Kingdom"/>
    <s v="Europe"/>
    <n v="2877.8732709999999"/>
    <n v="277521"/>
    <n v="1.03E-2"/>
    <x v="1"/>
  </r>
  <r>
    <x v="1"/>
    <x v="2"/>
    <x v="0"/>
    <s v="Czech Republic"/>
    <s v="Europe"/>
    <n v="1.035695"/>
    <n v="474"/>
    <n v="2.0999999999999999E-3"/>
    <x v="1"/>
  </r>
  <r>
    <x v="1"/>
    <x v="5"/>
    <x v="1"/>
    <s v="Colombia"/>
    <s v="South America"/>
    <n v="395.53231799999998"/>
    <n v="188021"/>
    <n v="2.0999999999999999E-3"/>
    <x v="1"/>
  </r>
  <r>
    <x v="1"/>
    <x v="7"/>
    <x v="1"/>
    <s v="Panama"/>
    <s v="North America"/>
    <n v="27.127673000000001"/>
    <n v="15246"/>
    <n v="1.6999999999999999E-3"/>
    <x v="1"/>
  </r>
  <r>
    <x v="0"/>
    <x v="2"/>
    <x v="0"/>
    <s v="Russia"/>
    <s v="Europe"/>
    <n v="4.1526E-2"/>
    <n v="3"/>
    <n v="1.38E-2"/>
    <x v="1"/>
  </r>
  <r>
    <x v="1"/>
    <x v="2"/>
    <x v="0"/>
    <s v="Brazil"/>
    <s v="South America"/>
    <n v="5.4615999999999998E-2"/>
    <n v="31"/>
    <n v="1.6999999999999999E-3"/>
    <x v="1"/>
  </r>
  <r>
    <x v="0"/>
    <x v="0"/>
    <x v="0"/>
    <s v="Brazil"/>
    <s v="South America"/>
    <n v="0.63907700000000001"/>
    <n v="64"/>
    <n v="9.9000000000000008E-3"/>
    <x v="1"/>
  </r>
  <r>
    <x v="1"/>
    <x v="2"/>
    <x v="1"/>
    <s v="Paraguay"/>
    <s v="South America"/>
    <n v="2.2917999999999998"/>
    <n v="1637"/>
    <n v="1.4E-3"/>
    <x v="1"/>
  </r>
  <r>
    <x v="1"/>
    <x v="6"/>
    <x v="1"/>
    <s v="Paraguay"/>
    <s v="South America"/>
    <n v="3.0771999999999999"/>
    <n v="2198"/>
    <n v="1.4E-3"/>
    <x v="1"/>
  </r>
  <r>
    <x v="0"/>
    <x v="10"/>
    <x v="0"/>
    <s v="Israel"/>
    <s v="Europe"/>
    <n v="4.2462E-2"/>
    <n v="1"/>
    <n v="4.24E-2"/>
    <x v="1"/>
  </r>
  <r>
    <x v="1"/>
    <x v="5"/>
    <x v="0"/>
    <s v="Switzerland"/>
    <s v="Europe"/>
    <n v="641.50212199999999"/>
    <n v="55384"/>
    <n v="1.15E-2"/>
    <x v="1"/>
  </r>
  <r>
    <x v="0"/>
    <x v="8"/>
    <x v="1"/>
    <s v="Norway"/>
    <s v="Europe"/>
    <n v="33.349609000000001"/>
    <n v="9336"/>
    <n v="3.5000000000000001E-3"/>
    <x v="1"/>
  </r>
  <r>
    <x v="1"/>
    <x v="7"/>
    <x v="1"/>
    <s v="Hong Kong"/>
    <s v="Asia"/>
    <n v="6.1548069999999999"/>
    <n v="11530"/>
    <n v="5.0000000000000001E-4"/>
    <x v="1"/>
  </r>
  <r>
    <x v="0"/>
    <x v="7"/>
    <x v="0"/>
    <s v="Australia"/>
    <s v="Oceania"/>
    <n v="556.35170800000003"/>
    <n v="53344"/>
    <n v="1.04E-2"/>
    <x v="1"/>
  </r>
  <r>
    <x v="0"/>
    <x v="6"/>
    <x v="0"/>
    <s v="Australia"/>
    <s v="Oceania"/>
    <n v="525.12761499999999"/>
    <n v="42265"/>
    <n v="1.24E-2"/>
    <x v="1"/>
  </r>
  <r>
    <x v="0"/>
    <x v="5"/>
    <x v="0"/>
    <s v="Germany"/>
    <s v="Europe"/>
    <n v="806.50925400000006"/>
    <n v="102169"/>
    <n v="7.7999999999999996E-3"/>
    <x v="1"/>
  </r>
  <r>
    <x v="1"/>
    <x v="2"/>
    <x v="1"/>
    <s v="Poland"/>
    <s v="Europe"/>
    <n v="48.031534000000001"/>
    <n v="29166"/>
    <n v="1.6000000000000001E-3"/>
    <x v="1"/>
  </r>
  <r>
    <x v="0"/>
    <x v="10"/>
    <x v="0"/>
    <s v="Denmark"/>
    <s v="Europe"/>
    <n v="744.318399"/>
    <n v="60230"/>
    <n v="1.23E-2"/>
    <x v="1"/>
  </r>
  <r>
    <x v="0"/>
    <x v="5"/>
    <x v="1"/>
    <s v="Ireland"/>
    <s v="Europe"/>
    <n v="6.161829"/>
    <n v="7064"/>
    <n v="8.0000000000000004E-4"/>
    <x v="1"/>
  </r>
  <r>
    <x v="1"/>
    <x v="6"/>
    <x v="0"/>
    <s v="Greece"/>
    <s v="Europe"/>
    <n v="58.156492999999998"/>
    <n v="4331"/>
    <n v="1.34E-2"/>
    <x v="1"/>
  </r>
  <r>
    <x v="1"/>
    <x v="7"/>
    <x v="0"/>
    <s v="Greece"/>
    <s v="Europe"/>
    <n v="30.010971000000001"/>
    <n v="4456"/>
    <n v="6.7000000000000002E-3"/>
    <x v="1"/>
  </r>
  <r>
    <x v="0"/>
    <x v="2"/>
    <x v="1"/>
    <s v="Andorra"/>
    <s v="Europe"/>
    <n v="9.8766999999999994E-2"/>
    <n v="510"/>
    <n v="1E-4"/>
    <x v="1"/>
  </r>
  <r>
    <x v="1"/>
    <x v="2"/>
    <x v="0"/>
    <s v="Panama"/>
    <s v="North America"/>
    <n v="0.96599999999999997"/>
    <n v="690"/>
    <n v="1.4E-3"/>
    <x v="1"/>
  </r>
  <r>
    <x v="1"/>
    <x v="6"/>
    <x v="0"/>
    <s v="Panama"/>
    <s v="North America"/>
    <n v="2.2218"/>
    <n v="1587"/>
    <n v="1.4E-3"/>
    <x v="1"/>
  </r>
  <r>
    <x v="0"/>
    <x v="5"/>
    <x v="0"/>
    <s v="Brazil"/>
    <s v="South America"/>
    <n v="4.6927999999999997E-2"/>
    <n v="7"/>
    <n v="6.7000000000000002E-3"/>
    <x v="1"/>
  </r>
  <r>
    <x v="1"/>
    <x v="5"/>
    <x v="0"/>
    <s v="Malta"/>
    <s v="Europe"/>
    <n v="2.089118"/>
    <n v="774"/>
    <n v="2.5999999999999999E-3"/>
    <x v="1"/>
  </r>
  <r>
    <x v="0"/>
    <x v="11"/>
    <x v="0"/>
    <s v="Singapore"/>
    <s v="Asia"/>
    <n v="30.623311999999999"/>
    <n v="4720"/>
    <n v="6.4000000000000003E-3"/>
    <x v="1"/>
  </r>
  <r>
    <x v="0"/>
    <x v="1"/>
    <x v="0"/>
    <s v="Iceland"/>
    <s v="Europe"/>
    <n v="14.510282"/>
    <n v="1381"/>
    <n v="1.0500000000000001E-2"/>
    <x v="1"/>
  </r>
  <r>
    <x v="0"/>
    <x v="9"/>
    <x v="1"/>
    <s v="Belgium"/>
    <s v="Europe"/>
    <n v="35.334586999999999"/>
    <n v="13451"/>
    <n v="2.5999999999999999E-3"/>
    <x v="1"/>
  </r>
  <r>
    <x v="0"/>
    <x v="2"/>
    <x v="1"/>
    <s v="Finland"/>
    <s v="Europe"/>
    <n v="22.965055"/>
    <n v="18381"/>
    <n v="1.1999999999999999E-3"/>
    <x v="1"/>
  </r>
  <r>
    <x v="0"/>
    <x v="6"/>
    <x v="1"/>
    <s v="Finland"/>
    <s v="Europe"/>
    <n v="19.873466000000001"/>
    <n v="16444"/>
    <n v="1.1999999999999999E-3"/>
    <x v="1"/>
  </r>
  <r>
    <x v="0"/>
    <x v="1"/>
    <x v="1"/>
    <s v="Switzerland"/>
    <s v="Europe"/>
    <n v="17.508635000000002"/>
    <n v="6349"/>
    <n v="2.7000000000000001E-3"/>
    <x v="1"/>
  </r>
  <r>
    <x v="0"/>
    <x v="6"/>
    <x v="0"/>
    <s v="France"/>
    <s v="Europe"/>
    <n v="640.86962300000005"/>
    <n v="77173"/>
    <n v="8.3000000000000001E-3"/>
    <x v="1"/>
  </r>
  <r>
    <x v="0"/>
    <x v="8"/>
    <x v="0"/>
    <s v="Norway"/>
    <s v="Europe"/>
    <n v="1742.8693040000001"/>
    <n v="148885"/>
    <n v="1.17E-2"/>
    <x v="1"/>
  </r>
  <r>
    <x v="0"/>
    <x v="1"/>
    <x v="0"/>
    <s v="Norway"/>
    <s v="Europe"/>
    <n v="1919.449895"/>
    <n v="167350"/>
    <n v="1.14E-2"/>
    <x v="1"/>
  </r>
  <r>
    <x v="1"/>
    <x v="2"/>
    <x v="0"/>
    <s v="Hong Kong"/>
    <s v="Asia"/>
    <n v="34.924774999999997"/>
    <n v="5522"/>
    <n v="6.3E-3"/>
    <x v="1"/>
  </r>
  <r>
    <x v="1"/>
    <x v="6"/>
    <x v="0"/>
    <s v="Hong Kong"/>
    <s v="Asia"/>
    <n v="40.268179000000003"/>
    <n v="5880"/>
    <n v="6.7999999999999996E-3"/>
    <x v="1"/>
  </r>
  <r>
    <x v="1"/>
    <x v="4"/>
    <x v="0"/>
    <s v="Australia"/>
    <s v="Oceania"/>
    <n v="997.71287800000005"/>
    <n v="99850"/>
    <n v="9.9000000000000008E-3"/>
    <x v="1"/>
  </r>
  <r>
    <x v="0"/>
    <x v="3"/>
    <x v="0"/>
    <s v="Spain"/>
    <s v="Europe"/>
    <n v="1970.2151329999999"/>
    <n v="262026"/>
    <n v="7.4999999999999997E-3"/>
    <x v="1"/>
  </r>
  <r>
    <x v="0"/>
    <x v="5"/>
    <x v="1"/>
    <s v="Poland"/>
    <s v="Europe"/>
    <n v="14.735220999999999"/>
    <n v="20175"/>
    <n v="6.9999999999999999E-4"/>
    <x v="1"/>
  </r>
  <r>
    <x v="0"/>
    <x v="3"/>
    <x v="1"/>
    <s v="Denmark"/>
    <s v="Europe"/>
    <n v="11.609660999999999"/>
    <n v="10590"/>
    <n v="1E-3"/>
    <x v="1"/>
  </r>
  <r>
    <x v="0"/>
    <x v="11"/>
    <x v="1"/>
    <s v="Netherlands"/>
    <s v="Europe"/>
    <n v="66.865830000000003"/>
    <n v="39911"/>
    <n v="1.6000000000000001E-3"/>
    <x v="1"/>
  </r>
  <r>
    <x v="0"/>
    <x v="5"/>
    <x v="0"/>
    <s v="Ireland"/>
    <s v="Europe"/>
    <n v="72.050043000000002"/>
    <n v="7696"/>
    <n v="9.2999999999999992E-3"/>
    <x v="1"/>
  </r>
  <r>
    <x v="0"/>
    <x v="0"/>
    <x v="0"/>
    <s v="Andorra"/>
    <s v="Europe"/>
    <n v="1.1482650000000001"/>
    <n v="85"/>
    <n v="1.35E-2"/>
    <x v="1"/>
  </r>
  <r>
    <x v="0"/>
    <x v="4"/>
    <x v="1"/>
    <s v="United Kingdom"/>
    <s v="Europe"/>
    <n v="487.87906400000003"/>
    <n v="111140"/>
    <n v="4.3E-3"/>
    <x v="1"/>
  </r>
  <r>
    <x v="0"/>
    <x v="4"/>
    <x v="0"/>
    <s v="Romania"/>
    <s v="Europe"/>
    <n v="3.4007999999999997E-2"/>
    <n v="6"/>
    <n v="5.5999999999999999E-3"/>
    <x v="1"/>
  </r>
  <r>
    <x v="1"/>
    <x v="4"/>
    <x v="1"/>
    <s v="Nicaragua"/>
    <s v="North America"/>
    <n v="6.6468999999999996"/>
    <n v="5113"/>
    <n v="1.2999999999999999E-3"/>
    <x v="1"/>
  </r>
  <r>
    <x v="0"/>
    <x v="8"/>
    <x v="0"/>
    <s v="Malaysia"/>
    <s v="Asia"/>
    <n v="10.230646"/>
    <n v="2490"/>
    <n v="4.1000000000000003E-3"/>
    <x v="1"/>
  </r>
  <r>
    <x v="0"/>
    <x v="1"/>
    <x v="0"/>
    <s v="Malaysia"/>
    <s v="Asia"/>
    <n v="14.164514"/>
    <n v="3257"/>
    <n v="4.3E-3"/>
    <x v="1"/>
  </r>
  <r>
    <x v="0"/>
    <x v="6"/>
    <x v="0"/>
    <s v="Portugal"/>
    <s v="Europe"/>
    <n v="1.563229"/>
    <n v="634"/>
    <n v="2.3999999999999998E-3"/>
    <x v="1"/>
  </r>
  <r>
    <x v="1"/>
    <x v="7"/>
    <x v="1"/>
    <s v="Belgium"/>
    <s v="Europe"/>
    <n v="33.322445000000002"/>
    <n v="28683"/>
    <n v="1.1000000000000001E-3"/>
    <x v="1"/>
  </r>
  <r>
    <x v="1"/>
    <x v="4"/>
    <x v="1"/>
    <s v="Lithuania"/>
    <s v="Europe"/>
    <n v="7.3993500000000001"/>
    <n v="2843"/>
    <n v="2.5999999999999999E-3"/>
    <x v="1"/>
  </r>
  <r>
    <x v="0"/>
    <x v="2"/>
    <x v="0"/>
    <s v="Lithuania"/>
    <s v="Europe"/>
    <n v="0.52820100000000003"/>
    <n v="81"/>
    <n v="6.4999999999999997E-3"/>
    <x v="1"/>
  </r>
  <r>
    <x v="0"/>
    <x v="1"/>
    <x v="0"/>
    <s v="Luxembourg"/>
    <s v="Europe"/>
    <n v="10.525423999999999"/>
    <n v="936"/>
    <n v="1.12E-2"/>
    <x v="1"/>
  </r>
  <r>
    <x v="1"/>
    <x v="6"/>
    <x v="1"/>
    <s v="Mexico"/>
    <s v="North America"/>
    <n v="2778.5281289999998"/>
    <n v="1513229"/>
    <n v="1.8E-3"/>
    <x v="1"/>
  </r>
  <r>
    <x v="0"/>
    <x v="9"/>
    <x v="1"/>
    <s v="Switzerland"/>
    <s v="Europe"/>
    <n v="12.963537000000001"/>
    <n v="6882"/>
    <n v="1.8E-3"/>
    <x v="1"/>
  </r>
  <r>
    <x v="0"/>
    <x v="5"/>
    <x v="0"/>
    <s v="Australia"/>
    <s v="Oceania"/>
    <n v="565.36524199999997"/>
    <n v="56820"/>
    <n v="9.9000000000000008E-3"/>
    <x v="1"/>
  </r>
  <r>
    <x v="0"/>
    <x v="7"/>
    <x v="1"/>
    <s v="Germany"/>
    <s v="Europe"/>
    <n v="139.920883"/>
    <n v="102705"/>
    <n v="1.2999999999999999E-3"/>
    <x v="1"/>
  </r>
  <r>
    <x v="1"/>
    <x v="5"/>
    <x v="0"/>
    <s v="Spain"/>
    <s v="Europe"/>
    <n v="1362.0093899999999"/>
    <n v="304225"/>
    <n v="4.4000000000000003E-3"/>
    <x v="1"/>
  </r>
  <r>
    <x v="1"/>
    <x v="5"/>
    <x v="0"/>
    <s v="Greece"/>
    <s v="Europe"/>
    <n v="18.000924999999999"/>
    <n v="3930"/>
    <n v="4.4999999999999997E-3"/>
    <x v="1"/>
  </r>
  <r>
    <x v="0"/>
    <x v="0"/>
    <x v="0"/>
    <s v="Sweden"/>
    <s v="Europe"/>
    <n v="5481.2072129999997"/>
    <n v="501542"/>
    <n v="1.09E-2"/>
    <x v="1"/>
  </r>
  <r>
    <x v="0"/>
    <x v="2"/>
    <x v="0"/>
    <s v="Croatia"/>
    <s v="Europe"/>
    <n v="7.835E-3"/>
    <n v="1"/>
    <n v="7.7999999999999996E-3"/>
    <x v="1"/>
  </r>
  <r>
    <x v="1"/>
    <x v="4"/>
    <x v="1"/>
    <s v="Switzerland"/>
    <s v="Europe"/>
    <n v="18.868328000000002"/>
    <n v="21523"/>
    <n v="8.0000000000000004E-4"/>
    <x v="1"/>
  </r>
  <r>
    <x v="0"/>
    <x v="8"/>
    <x v="1"/>
    <s v="France"/>
    <s v="Europe"/>
    <n v="40.500622999999997"/>
    <n v="24684"/>
    <n v="1.6000000000000001E-3"/>
    <x v="1"/>
  </r>
  <r>
    <x v="1"/>
    <x v="5"/>
    <x v="1"/>
    <s v="Norway"/>
    <s v="Europe"/>
    <n v="42.572564999999997"/>
    <n v="30369"/>
    <n v="1.4E-3"/>
    <x v="1"/>
  </r>
  <r>
    <x v="1"/>
    <x v="2"/>
    <x v="0"/>
    <s v="Honduras"/>
    <s v="North America"/>
    <n v="0.252"/>
    <n v="180"/>
    <n v="1.4E-3"/>
    <x v="1"/>
  </r>
  <r>
    <x v="1"/>
    <x v="6"/>
    <x v="0"/>
    <s v="Honduras"/>
    <s v="North America"/>
    <n v="1.1564000000000001"/>
    <n v="826"/>
    <n v="1.4E-3"/>
    <x v="1"/>
  </r>
  <r>
    <x v="0"/>
    <x v="1"/>
    <x v="0"/>
    <s v="Australia"/>
    <s v="Oceania"/>
    <n v="592.52278799999999"/>
    <n v="65083"/>
    <n v="9.1000000000000004E-3"/>
    <x v="1"/>
  </r>
  <r>
    <x v="0"/>
    <x v="11"/>
    <x v="1"/>
    <s v="Germany"/>
    <s v="Europe"/>
    <n v="162.36319800000001"/>
    <n v="89915"/>
    <n v="1.8E-3"/>
    <x v="1"/>
  </r>
  <r>
    <x v="0"/>
    <x v="4"/>
    <x v="1"/>
    <s v="Germany"/>
    <s v="Europe"/>
    <n v="133.15188900000001"/>
    <n v="128055"/>
    <n v="1E-3"/>
    <x v="1"/>
  </r>
  <r>
    <x v="1"/>
    <x v="7"/>
    <x v="1"/>
    <s v="Poland"/>
    <s v="Europe"/>
    <n v="72.628996000000001"/>
    <n v="33376"/>
    <n v="2.0999999999999999E-3"/>
    <x v="1"/>
  </r>
  <r>
    <x v="0"/>
    <x v="11"/>
    <x v="1"/>
    <s v="Denmark"/>
    <s v="Europe"/>
    <n v="19.007472"/>
    <n v="11922"/>
    <n v="1.5E-3"/>
    <x v="1"/>
  </r>
  <r>
    <x v="0"/>
    <x v="8"/>
    <x v="0"/>
    <s v="Denmark"/>
    <s v="Europe"/>
    <n v="553.93224399999997"/>
    <n v="44519"/>
    <n v="1.24E-2"/>
    <x v="1"/>
  </r>
  <r>
    <x v="1"/>
    <x v="5"/>
    <x v="0"/>
    <s v="Gibraltar"/>
    <s v="Europe"/>
    <n v="2.2665999999999999E-2"/>
    <n v="2"/>
    <n v="1.1299999999999999E-2"/>
    <x v="1"/>
  </r>
  <r>
    <x v="0"/>
    <x v="4"/>
    <x v="0"/>
    <s v="Andorra"/>
    <s v="Europe"/>
    <n v="0.58749200000000001"/>
    <n v="43"/>
    <n v="1.3599999999999999E-2"/>
    <x v="1"/>
  </r>
  <r>
    <x v="1"/>
    <x v="2"/>
    <x v="1"/>
    <s v="Guatemala"/>
    <s v="North America"/>
    <n v="18.1342"/>
    <n v="12953"/>
    <n v="1.4E-3"/>
    <x v="1"/>
  </r>
  <r>
    <x v="0"/>
    <x v="5"/>
    <x v="0"/>
    <s v="Estonia"/>
    <s v="Europe"/>
    <n v="6.3980009999999998"/>
    <n v="1667"/>
    <n v="3.8E-3"/>
    <x v="1"/>
  </r>
  <r>
    <x v="1"/>
    <x v="2"/>
    <x v="0"/>
    <s v="Malaysia"/>
    <s v="Asia"/>
    <n v="21.930731999999999"/>
    <n v="4286"/>
    <n v="5.1000000000000004E-3"/>
    <x v="1"/>
  </r>
  <r>
    <x v="1"/>
    <x v="7"/>
    <x v="1"/>
    <s v="Dominican Republic"/>
    <s v="North America"/>
    <n v="56.580872999999997"/>
    <n v="34245"/>
    <n v="1.6000000000000001E-3"/>
    <x v="1"/>
  </r>
  <r>
    <x v="0"/>
    <x v="10"/>
    <x v="0"/>
    <s v="Brazil"/>
    <s v="South America"/>
    <n v="0.44506899999999999"/>
    <n v="39"/>
    <n v="1.14E-2"/>
    <x v="1"/>
  </r>
  <r>
    <x v="0"/>
    <x v="8"/>
    <x v="0"/>
    <s v="Latvia"/>
    <s v="Europe"/>
    <n v="3.8470260000000001"/>
    <n v="936"/>
    <n v="4.1000000000000003E-3"/>
    <x v="1"/>
  </r>
  <r>
    <x v="0"/>
    <x v="7"/>
    <x v="1"/>
    <s v="Austria"/>
    <s v="Europe"/>
    <n v="3.5313150000000002"/>
    <n v="4932"/>
    <n v="6.9999999999999999E-4"/>
    <x v="1"/>
  </r>
  <r>
    <x v="1"/>
    <x v="7"/>
    <x v="0"/>
    <s v="Italy"/>
    <s v="Europe"/>
    <n v="157.33880500000001"/>
    <n v="29505"/>
    <n v="5.3E-3"/>
    <x v="1"/>
  </r>
  <r>
    <x v="0"/>
    <x v="5"/>
    <x v="0"/>
    <s v="Finland"/>
    <s v="Europe"/>
    <n v="591.546469"/>
    <n v="60487"/>
    <n v="9.7000000000000003E-3"/>
    <x v="1"/>
  </r>
  <r>
    <x v="1"/>
    <x v="2"/>
    <x v="0"/>
    <s v="Luxembourg"/>
    <s v="Europe"/>
    <n v="8.6788810000000005"/>
    <n v="784"/>
    <n v="1.0999999999999999E-2"/>
    <x v="1"/>
  </r>
  <r>
    <x v="1"/>
    <x v="6"/>
    <x v="0"/>
    <s v="Luxembourg"/>
    <s v="Europe"/>
    <n v="18.252932000000001"/>
    <n v="1436"/>
    <n v="1.2699999999999999E-2"/>
    <x v="1"/>
  </r>
  <r>
    <x v="0"/>
    <x v="2"/>
    <x v="0"/>
    <s v="Switzerland"/>
    <s v="Europe"/>
    <n v="228.63852299999999"/>
    <n v="19518"/>
    <n v="1.17E-2"/>
    <x v="1"/>
  </r>
  <r>
    <x v="0"/>
    <x v="2"/>
    <x v="2"/>
    <s v="Switzerland"/>
    <s v="Europe"/>
    <n v="46.261454999999998"/>
    <n v="31"/>
    <n v="1.4923"/>
    <x v="1"/>
  </r>
  <r>
    <x v="1"/>
    <x v="2"/>
    <x v="0"/>
    <s v="Norway"/>
    <s v="Europe"/>
    <n v="2258.7609809999999"/>
    <n v="199390"/>
    <n v="1.1299999999999999E-2"/>
    <x v="1"/>
  </r>
  <r>
    <x v="0"/>
    <x v="3"/>
    <x v="1"/>
    <s v="Germany"/>
    <s v="Europe"/>
    <n v="192.04833600000001"/>
    <n v="76049"/>
    <n v="2.5000000000000001E-3"/>
    <x v="1"/>
  </r>
  <r>
    <x v="0"/>
    <x v="1"/>
    <x v="1"/>
    <s v="Poland"/>
    <s v="Europe"/>
    <n v="8.0145630000000008"/>
    <n v="17099"/>
    <n v="4.0000000000000002E-4"/>
    <x v="1"/>
  </r>
  <r>
    <x v="0"/>
    <x v="10"/>
    <x v="0"/>
    <s v="Ireland"/>
    <s v="Europe"/>
    <n v="145.20035200000001"/>
    <n v="11787"/>
    <n v="1.23E-2"/>
    <x v="1"/>
  </r>
  <r>
    <x v="1"/>
    <x v="5"/>
    <x v="1"/>
    <s v="Cyprus"/>
    <s v="Europe"/>
    <n v="1.7948949999999999"/>
    <n v="665"/>
    <n v="2.5999999999999999E-3"/>
    <x v="1"/>
  </r>
  <r>
    <x v="1"/>
    <x v="5"/>
    <x v="1"/>
    <s v="Uruguay"/>
    <s v="South America"/>
    <n v="15.9055"/>
    <n v="12235"/>
    <n v="1.2999999999999999E-3"/>
    <x v="1"/>
  </r>
  <r>
    <x v="1"/>
    <x v="6"/>
    <x v="1"/>
    <s v="Slovakia"/>
    <s v="Europe"/>
    <n v="4.6243359999999996"/>
    <n v="2343"/>
    <n v="1.9E-3"/>
    <x v="1"/>
  </r>
  <r>
    <x v="1"/>
    <x v="7"/>
    <x v="0"/>
    <s v="Argentina"/>
    <s v="South America"/>
    <n v="42.070611999999997"/>
    <n v="23771"/>
    <n v="1.6999999999999999E-3"/>
    <x v="1"/>
  </r>
  <r>
    <x v="0"/>
    <x v="4"/>
    <x v="0"/>
    <s v="Malta"/>
    <s v="Europe"/>
    <n v="4.1716000000000003E-2"/>
    <n v="1"/>
    <n v="4.1700000000000001E-2"/>
    <x v="1"/>
  </r>
  <r>
    <x v="0"/>
    <x v="7"/>
    <x v="0"/>
    <s v="Belgium"/>
    <s v="Europe"/>
    <n v="226.89384899999999"/>
    <n v="24633"/>
    <n v="9.1999999999999998E-3"/>
    <x v="1"/>
  </r>
  <r>
    <x v="0"/>
    <x v="0"/>
    <x v="0"/>
    <s v="Lithuania"/>
    <s v="Europe"/>
    <n v="2.4646020000000002"/>
    <n v="960"/>
    <n v="2.5000000000000001E-3"/>
    <x v="1"/>
  </r>
  <r>
    <x v="0"/>
    <x v="5"/>
    <x v="1"/>
    <s v="France"/>
    <s v="Europe"/>
    <n v="58.434882999999999"/>
    <n v="35744"/>
    <n v="1.6000000000000001E-3"/>
    <x v="1"/>
  </r>
  <r>
    <x v="1"/>
    <x v="4"/>
    <x v="1"/>
    <s v="Turkey"/>
    <s v="Europe"/>
    <n v="12.818155000000001"/>
    <n v="13798"/>
    <n v="8.9999999999999998E-4"/>
    <x v="1"/>
  </r>
  <r>
    <x v="0"/>
    <x v="5"/>
    <x v="0"/>
    <s v="Denmark"/>
    <s v="Europe"/>
    <n v="569.44593299999997"/>
    <n v="55330"/>
    <n v="1.0200000000000001E-2"/>
    <x v="1"/>
  </r>
  <r>
    <x v="1"/>
    <x v="5"/>
    <x v="0"/>
    <s v="Netherlands"/>
    <s v="Europe"/>
    <n v="2347.9900029999999"/>
    <n v="241205"/>
    <n v="9.7000000000000003E-3"/>
    <x v="1"/>
  </r>
  <r>
    <x v="0"/>
    <x v="11"/>
    <x v="0"/>
    <s v="New Zealand"/>
    <s v="Oceania"/>
    <n v="119.478105"/>
    <n v="12933"/>
    <n v="9.1999999999999998E-3"/>
    <x v="1"/>
  </r>
  <r>
    <x v="0"/>
    <x v="8"/>
    <x v="0"/>
    <s v="Liechtenstein"/>
    <s v="Europe"/>
    <n v="0.10100000000000001"/>
    <n v="8"/>
    <n v="1.26E-2"/>
    <x v="1"/>
  </r>
  <r>
    <x v="1"/>
    <x v="5"/>
    <x v="0"/>
    <s v="Hungary"/>
    <s v="Europe"/>
    <n v="3.662048"/>
    <n v="1990"/>
    <n v="1.8E-3"/>
    <x v="1"/>
  </r>
  <r>
    <x v="0"/>
    <x v="3"/>
    <x v="1"/>
    <s v="Estonia"/>
    <s v="Europe"/>
    <n v="1.0485960000000001"/>
    <n v="2076"/>
    <n v="5.0000000000000001E-4"/>
    <x v="1"/>
  </r>
  <r>
    <x v="1"/>
    <x v="4"/>
    <x v="0"/>
    <s v="Argentina"/>
    <s v="South America"/>
    <n v="160.11198099999999"/>
    <n v="21223"/>
    <n v="7.4999999999999997E-3"/>
    <x v="1"/>
  </r>
  <r>
    <x v="0"/>
    <x v="11"/>
    <x v="1"/>
    <s v="Singapore"/>
    <s v="Asia"/>
    <n v="11.473597"/>
    <n v="4982"/>
    <n v="2.3E-3"/>
    <x v="1"/>
  </r>
  <r>
    <x v="0"/>
    <x v="8"/>
    <x v="0"/>
    <s v="Singapore"/>
    <s v="Asia"/>
    <n v="32.682803"/>
    <n v="5358"/>
    <n v="6.0000000000000001E-3"/>
    <x v="1"/>
  </r>
  <r>
    <x v="0"/>
    <x v="1"/>
    <x v="1"/>
    <s v="Iceland"/>
    <s v="Europe"/>
    <n v="0.79893400000000003"/>
    <n v="1072"/>
    <n v="6.9999999999999999E-4"/>
    <x v="1"/>
  </r>
  <r>
    <x v="0"/>
    <x v="4"/>
    <x v="0"/>
    <s v="Belgium"/>
    <s v="Europe"/>
    <n v="297.94856299999998"/>
    <n v="31070"/>
    <n v="9.4999999999999998E-3"/>
    <x v="1"/>
  </r>
  <r>
    <x v="1"/>
    <x v="7"/>
    <x v="0"/>
    <s v="Peru"/>
    <s v="South America"/>
    <n v="19.195526000000001"/>
    <n v="11618"/>
    <n v="1.6000000000000001E-3"/>
    <x v="1"/>
  </r>
  <r>
    <x v="1"/>
    <x v="2"/>
    <x v="0"/>
    <s v="Australia"/>
    <s v="Oceania"/>
    <n v="815.52749600000004"/>
    <n v="82779"/>
    <n v="9.7999999999999997E-3"/>
    <x v="1"/>
  </r>
  <r>
    <x v="1"/>
    <x v="4"/>
    <x v="1"/>
    <s v="Australia"/>
    <s v="Oceania"/>
    <n v="190.75205600000001"/>
    <n v="70883"/>
    <n v="2.5999999999999999E-3"/>
    <x v="1"/>
  </r>
  <r>
    <x v="0"/>
    <x v="0"/>
    <x v="0"/>
    <s v="Australia"/>
    <s v="Oceania"/>
    <n v="757.198578"/>
    <n v="68762"/>
    <n v="1.0999999999999999E-2"/>
    <x v="1"/>
  </r>
  <r>
    <x v="0"/>
    <x v="3"/>
    <x v="1"/>
    <s v="Spain"/>
    <s v="Europe"/>
    <n v="281.666473"/>
    <n v="215512"/>
    <n v="1.2999999999999999E-3"/>
    <x v="1"/>
  </r>
  <r>
    <x v="1"/>
    <x v="6"/>
    <x v="0"/>
    <s v="Netherlands"/>
    <s v="Europe"/>
    <n v="2481.4167849999999"/>
    <n v="223757"/>
    <n v="1.0999999999999999E-2"/>
    <x v="1"/>
  </r>
  <r>
    <x v="0"/>
    <x v="6"/>
    <x v="1"/>
    <s v="Sweden"/>
    <s v="Europe"/>
    <n v="95.520079999999993"/>
    <n v="47500"/>
    <n v="2E-3"/>
    <x v="1"/>
  </r>
  <r>
    <x v="1"/>
    <x v="7"/>
    <x v="0"/>
    <s v="Liechtenstein"/>
    <s v="Europe"/>
    <n v="0.66876400000000003"/>
    <n v="27"/>
    <n v="2.47E-2"/>
    <x v="1"/>
  </r>
  <r>
    <x v="1"/>
    <x v="6"/>
    <x v="0"/>
    <s v="USA"/>
    <s v="North America"/>
    <n v="33904.519774"/>
    <n v="3938575"/>
    <n v="8.6E-3"/>
    <x v="1"/>
  </r>
  <r>
    <x v="0"/>
    <x v="0"/>
    <x v="0"/>
    <s v="Malaysia"/>
    <s v="Asia"/>
    <n v="21.657093"/>
    <n v="4035"/>
    <n v="5.3E-3"/>
    <x v="1"/>
  </r>
  <r>
    <x v="1"/>
    <x v="6"/>
    <x v="0"/>
    <s v="Cayman Islands"/>
    <s v="North America"/>
    <n v="1.51111"/>
    <n v="10"/>
    <n v="0.15110000000000001"/>
    <x v="1"/>
  </r>
  <r>
    <x v="0"/>
    <x v="9"/>
    <x v="0"/>
    <s v="Argentina"/>
    <s v="South America"/>
    <n v="49.958421000000001"/>
    <n v="9006"/>
    <n v="5.4999999999999997E-3"/>
    <x v="1"/>
  </r>
  <r>
    <x v="0"/>
    <x v="10"/>
    <x v="0"/>
    <s v="Bolivia"/>
    <s v="South America"/>
    <n v="1.4E-3"/>
    <n v="1"/>
    <n v="1.4E-3"/>
    <x v="1"/>
  </r>
  <r>
    <x v="0"/>
    <x v="5"/>
    <x v="0"/>
    <s v="Latvia"/>
    <s v="Europe"/>
    <n v="3.0613000000000001"/>
    <n v="990"/>
    <n v="3.0000000000000001E-3"/>
    <x v="1"/>
  </r>
  <r>
    <x v="1"/>
    <x v="6"/>
    <x v="1"/>
    <s v="Belgium"/>
    <s v="Europe"/>
    <n v="18.408950000000001"/>
    <n v="27323"/>
    <n v="5.9999999999999995E-4"/>
    <x v="1"/>
  </r>
  <r>
    <x v="0"/>
    <x v="10"/>
    <x v="0"/>
    <s v="Belgium"/>
    <s v="Europe"/>
    <n v="438.04672799999997"/>
    <n v="35997"/>
    <n v="1.21E-2"/>
    <x v="1"/>
  </r>
  <r>
    <x v="0"/>
    <x v="0"/>
    <x v="0"/>
    <s v="France"/>
    <s v="Europe"/>
    <n v="727.02566100000001"/>
    <n v="77313"/>
    <n v="9.4000000000000004E-3"/>
    <x v="1"/>
  </r>
  <r>
    <x v="0"/>
    <x v="8"/>
    <x v="0"/>
    <s v="Australia"/>
    <s v="Oceania"/>
    <n v="605.884907"/>
    <n v="61382"/>
    <n v="9.7999999999999997E-3"/>
    <x v="1"/>
  </r>
  <r>
    <x v="1"/>
    <x v="4"/>
    <x v="0"/>
    <s v="Poland"/>
    <s v="Europe"/>
    <n v="88.156745000000001"/>
    <n v="21871"/>
    <n v="4.0000000000000001E-3"/>
    <x v="1"/>
  </r>
  <r>
    <x v="0"/>
    <x v="10"/>
    <x v="1"/>
    <s v="Poland"/>
    <s v="Europe"/>
    <n v="9.8134929999999994"/>
    <n v="20401"/>
    <n v="4.0000000000000002E-4"/>
    <x v="1"/>
  </r>
  <r>
    <x v="0"/>
    <x v="8"/>
    <x v="0"/>
    <s v="Netherlands"/>
    <s v="Europe"/>
    <n v="1730.681294"/>
    <n v="163620"/>
    <n v="1.0500000000000001E-2"/>
    <x v="1"/>
  </r>
  <r>
    <x v="1"/>
    <x v="5"/>
    <x v="0"/>
    <s v="Monaco"/>
    <s v="Europe"/>
    <n v="0.70511000000000001"/>
    <n v="49"/>
    <n v="1.43E-2"/>
    <x v="1"/>
  </r>
  <r>
    <x v="0"/>
    <x v="3"/>
    <x v="0"/>
    <s v="United Kingdom"/>
    <s v="Europe"/>
    <n v="3860.0983510000001"/>
    <n v="278611"/>
    <n v="1.38E-2"/>
    <x v="1"/>
  </r>
  <r>
    <x v="1"/>
    <x v="5"/>
    <x v="0"/>
    <s v="El Salvador"/>
    <s v="North America"/>
    <n v="3.1837"/>
    <n v="2449"/>
    <n v="1.2999999999999999E-3"/>
    <x v="1"/>
  </r>
  <r>
    <x v="0"/>
    <x v="11"/>
    <x v="1"/>
    <s v="USA"/>
    <s v="North America"/>
    <n v="4187.7423049999998"/>
    <n v="2280819"/>
    <n v="1.8E-3"/>
    <x v="1"/>
  </r>
  <r>
    <x v="0"/>
    <x v="8"/>
    <x v="0"/>
    <s v="USA"/>
    <s v="North America"/>
    <n v="23050.995022999999"/>
    <n v="3175760"/>
    <n v="7.1999999999999998E-3"/>
    <x v="1"/>
  </r>
  <r>
    <x v="0"/>
    <x v="10"/>
    <x v="0"/>
    <s v="Chile"/>
    <s v="South America"/>
    <n v="0.480655"/>
    <n v="266"/>
    <n v="1.8E-3"/>
    <x v="1"/>
  </r>
  <r>
    <x v="1"/>
    <x v="4"/>
    <x v="0"/>
    <s v="Cayman Islands"/>
    <s v="North America"/>
    <n v="0.101607"/>
    <n v="3"/>
    <n v="3.3799999999999997E-2"/>
    <x v="1"/>
  </r>
  <r>
    <x v="0"/>
    <x v="1"/>
    <x v="0"/>
    <s v="Brazil"/>
    <s v="South America"/>
    <n v="0.20611599999999999"/>
    <n v="24"/>
    <n v="8.5000000000000006E-3"/>
    <x v="1"/>
  </r>
  <r>
    <x v="0"/>
    <x v="1"/>
    <x v="0"/>
    <s v="Latvia"/>
    <s v="Europe"/>
    <n v="3.9482930000000001"/>
    <n v="938"/>
    <n v="4.1999999999999997E-3"/>
    <x v="1"/>
  </r>
  <r>
    <x v="0"/>
    <x v="8"/>
    <x v="1"/>
    <s v="Iceland"/>
    <s v="Europe"/>
    <n v="0.82327600000000001"/>
    <n v="1188"/>
    <n v="5.9999999999999995E-4"/>
    <x v="1"/>
  </r>
  <r>
    <x v="0"/>
    <x v="9"/>
    <x v="1"/>
    <s v="Austria"/>
    <s v="Europe"/>
    <n v="3.137283"/>
    <n v="4547"/>
    <n v="5.9999999999999995E-4"/>
    <x v="1"/>
  </r>
  <r>
    <x v="1"/>
    <x v="4"/>
    <x v="1"/>
    <s v="Belgium"/>
    <s v="Europe"/>
    <n v="33.050601"/>
    <n v="30747"/>
    <n v="1E-3"/>
    <x v="1"/>
  </r>
  <r>
    <x v="1"/>
    <x v="5"/>
    <x v="1"/>
    <s v="Taiwan, Province Of China"/>
    <s v="Asia"/>
    <n v="26.559100000000001"/>
    <n v="15961"/>
    <n v="1.6000000000000001E-3"/>
    <x v="1"/>
  </r>
  <r>
    <x v="0"/>
    <x v="8"/>
    <x v="0"/>
    <s v="Finland"/>
    <s v="Europe"/>
    <n v="554.03799000000004"/>
    <n v="53383"/>
    <n v="1.03E-2"/>
    <x v="1"/>
  </r>
  <r>
    <x v="0"/>
    <x v="3"/>
    <x v="0"/>
    <s v="Mexico"/>
    <s v="North America"/>
    <n v="1079.9554929999999"/>
    <n v="110227"/>
    <n v="9.7000000000000003E-3"/>
    <x v="1"/>
  </r>
  <r>
    <x v="0"/>
    <x v="6"/>
    <x v="0"/>
    <s v="Switzerland"/>
    <s v="Europe"/>
    <n v="240.552402"/>
    <n v="20032"/>
    <n v="1.2E-2"/>
    <x v="1"/>
  </r>
  <r>
    <x v="1"/>
    <x v="6"/>
    <x v="0"/>
    <s v="Norway"/>
    <s v="Europe"/>
    <n v="2286.7151869999998"/>
    <n v="178269"/>
    <n v="1.2800000000000001E-2"/>
    <x v="1"/>
  </r>
  <r>
    <x v="1"/>
    <x v="5"/>
    <x v="0"/>
    <s v="Peru"/>
    <s v="South America"/>
    <n v="17.232800000000001"/>
    <n v="13256"/>
    <n v="1.2999999999999999E-3"/>
    <x v="1"/>
  </r>
  <r>
    <x v="0"/>
    <x v="11"/>
    <x v="0"/>
    <s v="Sweden"/>
    <s v="Europe"/>
    <n v="3581.6527110000002"/>
    <n v="397271"/>
    <n v="8.9999999999999993E-3"/>
    <x v="1"/>
  </r>
  <r>
    <x v="0"/>
    <x v="10"/>
    <x v="1"/>
    <s v="Sweden"/>
    <s v="Europe"/>
    <n v="82.319210999999996"/>
    <n v="49983"/>
    <n v="1.6000000000000001E-3"/>
    <x v="1"/>
  </r>
  <r>
    <x v="1"/>
    <x v="7"/>
    <x v="1"/>
    <s v="Guatemala"/>
    <s v="North America"/>
    <n v="57.034818000000001"/>
    <n v="32054"/>
    <n v="1.6999999999999999E-3"/>
    <x v="1"/>
  </r>
  <r>
    <x v="0"/>
    <x v="9"/>
    <x v="0"/>
    <s v="Liechtenstein"/>
    <s v="Europe"/>
    <n v="0.15942500000000001"/>
    <n v="8"/>
    <n v="1.9900000000000001E-2"/>
    <x v="1"/>
  </r>
  <r>
    <x v="1"/>
    <x v="6"/>
    <x v="0"/>
    <s v="Hungary"/>
    <s v="Europe"/>
    <n v="8.8251899999999992"/>
    <n v="1359"/>
    <n v="6.4000000000000003E-3"/>
    <x v="1"/>
  </r>
  <r>
    <x v="0"/>
    <x v="9"/>
    <x v="0"/>
    <s v="USA"/>
    <s v="North America"/>
    <n v="34578.522150999997"/>
    <n v="3757155"/>
    <n v="9.1999999999999998E-3"/>
    <x v="1"/>
  </r>
  <r>
    <x v="0"/>
    <x v="9"/>
    <x v="0"/>
    <s v="Croatia"/>
    <s v="Europe"/>
    <n v="9.4350000000000007E-3"/>
    <n v="1"/>
    <n v="9.4000000000000004E-3"/>
    <x v="1"/>
  </r>
  <r>
    <x v="1"/>
    <x v="6"/>
    <x v="0"/>
    <s v="Malaysia"/>
    <s v="Asia"/>
    <n v="24.316478"/>
    <n v="5039"/>
    <n v="4.7999999999999996E-3"/>
    <x v="1"/>
  </r>
  <r>
    <x v="1"/>
    <x v="7"/>
    <x v="0"/>
    <s v="Malaysia"/>
    <s v="Asia"/>
    <n v="36.827238000000001"/>
    <n v="6899"/>
    <n v="5.3E-3"/>
    <x v="1"/>
  </r>
  <r>
    <x v="1"/>
    <x v="5"/>
    <x v="1"/>
    <s v="Argentina"/>
    <s v="South America"/>
    <n v="171.309451"/>
    <n v="124216"/>
    <n v="1.2999999999999999E-3"/>
    <x v="1"/>
  </r>
  <r>
    <x v="0"/>
    <x v="10"/>
    <x v="1"/>
    <s v="Malta"/>
    <s v="Europe"/>
    <n v="0.35655900000000001"/>
    <n v="131"/>
    <n v="2.7000000000000001E-3"/>
    <x v="1"/>
  </r>
  <r>
    <x v="0"/>
    <x v="3"/>
    <x v="1"/>
    <s v="Iceland"/>
    <s v="Europe"/>
    <n v="0.420927"/>
    <n v="2112"/>
    <n v="1E-4"/>
    <x v="1"/>
  </r>
  <r>
    <x v="0"/>
    <x v="11"/>
    <x v="0"/>
    <s v="Portugal"/>
    <s v="Europe"/>
    <n v="5.7166740000000003"/>
    <n v="2889"/>
    <n v="1.9E-3"/>
    <x v="1"/>
  </r>
  <r>
    <x v="0"/>
    <x v="4"/>
    <x v="0"/>
    <s v="Portugal"/>
    <s v="Europe"/>
    <n v="5.1835110000000002"/>
    <n v="1474"/>
    <n v="3.5000000000000001E-3"/>
    <x v="1"/>
  </r>
  <r>
    <x v="1"/>
    <x v="7"/>
    <x v="1"/>
    <s v="Austria"/>
    <s v="Europe"/>
    <n v="11.939942"/>
    <n v="9677"/>
    <n v="1.1999999999999999E-3"/>
    <x v="1"/>
  </r>
  <r>
    <x v="0"/>
    <x v="11"/>
    <x v="0"/>
    <s v="Lithuania"/>
    <s v="Europe"/>
    <n v="3.0390679999999999"/>
    <n v="631"/>
    <n v="4.7999999999999996E-3"/>
    <x v="1"/>
  </r>
  <r>
    <x v="0"/>
    <x v="0"/>
    <x v="0"/>
    <s v="Switzerland"/>
    <s v="Europe"/>
    <n v="429.53025200000002"/>
    <n v="34314"/>
    <n v="1.2500000000000001E-2"/>
    <x v="1"/>
  </r>
  <r>
    <x v="0"/>
    <x v="11"/>
    <x v="2"/>
    <s v="Norway"/>
    <s v="Europe"/>
    <n v="0.67587200000000003"/>
    <n v="1"/>
    <n v="0.67579999999999996"/>
    <x v="1"/>
  </r>
  <r>
    <x v="1"/>
    <x v="7"/>
    <x v="0"/>
    <s v="Honduras"/>
    <s v="North America"/>
    <n v="2.5337260000000001"/>
    <n v="1424"/>
    <n v="1.6999999999999999E-3"/>
    <x v="1"/>
  </r>
  <r>
    <x v="0"/>
    <x v="11"/>
    <x v="0"/>
    <s v="Turkey"/>
    <s v="Europe"/>
    <n v="2.5266E-2"/>
    <n v="6"/>
    <n v="4.1999999999999997E-3"/>
    <x v="1"/>
  </r>
  <r>
    <x v="0"/>
    <x v="4"/>
    <x v="0"/>
    <s v="Spain"/>
    <s v="Europe"/>
    <n v="1888.7116100000001"/>
    <n v="285384"/>
    <n v="6.6E-3"/>
    <x v="1"/>
  </r>
  <r>
    <x v="0"/>
    <x v="4"/>
    <x v="1"/>
    <s v="Denmark"/>
    <s v="Europe"/>
    <n v="27.423190999999999"/>
    <n v="17085"/>
    <n v="1.6000000000000001E-3"/>
    <x v="1"/>
  </r>
  <r>
    <x v="0"/>
    <x v="11"/>
    <x v="0"/>
    <s v="Monaco"/>
    <s v="Europe"/>
    <n v="0.36495100000000003"/>
    <n v="30"/>
    <n v="1.21E-2"/>
    <x v="1"/>
  </r>
  <r>
    <x v="1"/>
    <x v="7"/>
    <x v="1"/>
    <s v="Bulgaria"/>
    <s v="Europe"/>
    <n v="5.6385069999999997"/>
    <n v="2666"/>
    <n v="2.0999999999999999E-3"/>
    <x v="1"/>
  </r>
  <r>
    <x v="0"/>
    <x v="10"/>
    <x v="0"/>
    <s v="Slovakia"/>
    <s v="Europe"/>
    <n v="0.34004600000000001"/>
    <n v="173"/>
    <n v="1.9E-3"/>
    <x v="1"/>
  </r>
  <r>
    <x v="0"/>
    <x v="4"/>
    <x v="2"/>
    <s v="United Kingdom"/>
    <s v="Europe"/>
    <n v="3.2067770000000002"/>
    <n v="3"/>
    <n v="1.0689"/>
    <x v="1"/>
  </r>
  <r>
    <x v="1"/>
    <x v="7"/>
    <x v="0"/>
    <s v="USA"/>
    <s v="North America"/>
    <n v="44831.400457000003"/>
    <n v="4563905"/>
    <n v="9.7999999999999997E-3"/>
    <x v="1"/>
  </r>
  <r>
    <x v="1"/>
    <x v="5"/>
    <x v="1"/>
    <s v="Dominican Republic"/>
    <s v="North America"/>
    <n v="50.427"/>
    <n v="38790"/>
    <n v="1.2999999999999999E-3"/>
    <x v="1"/>
  </r>
  <r>
    <x v="0"/>
    <x v="8"/>
    <x v="0"/>
    <s v="Argentina"/>
    <s v="South America"/>
    <n v="2E-3"/>
    <n v="2"/>
    <n v="1E-3"/>
    <x v="1"/>
  </r>
  <r>
    <x v="0"/>
    <x v="1"/>
    <x v="0"/>
    <s v="Argentina"/>
    <s v="South America"/>
    <n v="8.1435999999999995E-2"/>
    <n v="15"/>
    <n v="5.4000000000000003E-3"/>
    <x v="1"/>
  </r>
  <r>
    <x v="0"/>
    <x v="10"/>
    <x v="1"/>
    <s v="Singapore"/>
    <s v="Asia"/>
    <n v="28.162386000000001"/>
    <n v="8217"/>
    <n v="3.3999999999999998E-3"/>
    <x v="1"/>
  </r>
  <r>
    <x v="1"/>
    <x v="2"/>
    <x v="0"/>
    <s v="Paraguay"/>
    <s v="South America"/>
    <n v="9.8000000000000004E-2"/>
    <n v="70"/>
    <n v="1.4E-3"/>
    <x v="1"/>
  </r>
  <r>
    <x v="1"/>
    <x v="6"/>
    <x v="0"/>
    <s v="Paraguay"/>
    <s v="South America"/>
    <n v="0.23519999999999999"/>
    <n v="168"/>
    <n v="1.4E-3"/>
    <x v="1"/>
  </r>
  <r>
    <x v="0"/>
    <x v="5"/>
    <x v="1"/>
    <s v="Austria"/>
    <s v="Europe"/>
    <n v="4.0571419999999998"/>
    <n v="5863"/>
    <n v="5.9999999999999995E-4"/>
    <x v="1"/>
  </r>
  <r>
    <x v="0"/>
    <x v="7"/>
    <x v="0"/>
    <s v="Lithuania"/>
    <s v="Europe"/>
    <n v="7.0735000000000006E-2"/>
    <n v="109"/>
    <n v="5.9999999999999995E-4"/>
    <x v="1"/>
  </r>
  <r>
    <x v="1"/>
    <x v="5"/>
    <x v="0"/>
    <s v="Italy"/>
    <s v="Europe"/>
    <n v="133.98847599999999"/>
    <n v="30952"/>
    <n v="4.3E-3"/>
    <x v="1"/>
  </r>
  <r>
    <x v="0"/>
    <x v="7"/>
    <x v="1"/>
    <s v="Finland"/>
    <s v="Europe"/>
    <n v="11.890782"/>
    <n v="15586"/>
    <n v="6.9999999999999999E-4"/>
    <x v="1"/>
  </r>
  <r>
    <x v="0"/>
    <x v="9"/>
    <x v="1"/>
    <s v="Finland"/>
    <s v="Europe"/>
    <n v="9.0370229999999996"/>
    <n v="11845"/>
    <n v="6.9999999999999999E-4"/>
    <x v="1"/>
  </r>
  <r>
    <x v="1"/>
    <x v="4"/>
    <x v="1"/>
    <s v="Spain"/>
    <s v="Europe"/>
    <n v="2388.8129479999998"/>
    <n v="578265"/>
    <n v="4.1000000000000003E-3"/>
    <x v="1"/>
  </r>
  <r>
    <x v="0"/>
    <x v="4"/>
    <x v="1"/>
    <s v="Netherlands"/>
    <s v="Europe"/>
    <n v="65.066186000000002"/>
    <n v="56929"/>
    <n v="1.1000000000000001E-3"/>
    <x v="1"/>
  </r>
  <r>
    <x v="0"/>
    <x v="9"/>
    <x v="0"/>
    <s v="Sweden"/>
    <s v="Europe"/>
    <n v="5484.577182"/>
    <n v="502509"/>
    <n v="1.09E-2"/>
    <x v="1"/>
  </r>
  <r>
    <x v="0"/>
    <x v="6"/>
    <x v="0"/>
    <s v="Andorra"/>
    <s v="Europe"/>
    <n v="0.366504"/>
    <n v="25"/>
    <n v="1.46E-2"/>
    <x v="1"/>
  </r>
  <r>
    <x v="1"/>
    <x v="6"/>
    <x v="0"/>
    <s v="Guatemala"/>
    <s v="North America"/>
    <n v="2.0720000000000001"/>
    <n v="1480"/>
    <n v="1.4E-3"/>
    <x v="1"/>
  </r>
  <r>
    <x v="0"/>
    <x v="2"/>
    <x v="2"/>
    <s v="United Kingdom"/>
    <s v="Europe"/>
    <n v="43.439450000000001"/>
    <n v="30"/>
    <n v="1.4479"/>
    <x v="1"/>
  </r>
  <r>
    <x v="0"/>
    <x v="6"/>
    <x v="2"/>
    <s v="United Kingdom"/>
    <s v="Europe"/>
    <n v="0.74834500000000004"/>
    <n v="1"/>
    <n v="0.74829999999999997"/>
    <x v="1"/>
  </r>
  <r>
    <x v="1"/>
    <x v="4"/>
    <x v="1"/>
    <s v="Chile"/>
    <s v="South America"/>
    <n v="198.35436000000001"/>
    <n v="114722"/>
    <n v="1.6999999999999999E-3"/>
    <x v="1"/>
  </r>
  <r>
    <x v="1"/>
    <x v="5"/>
    <x v="0"/>
    <s v="Dominican Republic"/>
    <s v="North America"/>
    <n v="9.2195999999999998"/>
    <n v="7092"/>
    <n v="1.2999999999999999E-3"/>
    <x v="1"/>
  </r>
  <r>
    <x v="1"/>
    <x v="7"/>
    <x v="1"/>
    <s v="Singapore"/>
    <s v="Asia"/>
    <n v="10.852050999999999"/>
    <n v="16751"/>
    <n v="5.9999999999999995E-4"/>
    <x v="1"/>
  </r>
  <r>
    <x v="0"/>
    <x v="10"/>
    <x v="0"/>
    <s v="Singapore"/>
    <s v="Asia"/>
    <n v="89.043693000000005"/>
    <n v="9610"/>
    <n v="9.1999999999999998E-3"/>
    <x v="1"/>
  </r>
  <r>
    <x v="0"/>
    <x v="7"/>
    <x v="0"/>
    <s v="India"/>
    <s v="Asia"/>
    <n v="4.9750999999999997E-2"/>
    <n v="4"/>
    <n v="1.24E-2"/>
    <x v="1"/>
  </r>
  <r>
    <x v="0"/>
    <x v="9"/>
    <x v="1"/>
    <s v="Iceland"/>
    <s v="Europe"/>
    <n v="8.1544000000000005E-2"/>
    <n v="1295"/>
    <n v="0"/>
    <x v="1"/>
  </r>
  <r>
    <x v="1"/>
    <x v="6"/>
    <x v="0"/>
    <s v="Lithuania"/>
    <s v="Europe"/>
    <n v="2.7386870000000001"/>
    <n v="1050"/>
    <n v="2.5999999999999999E-3"/>
    <x v="1"/>
  </r>
  <r>
    <x v="1"/>
    <x v="2"/>
    <x v="1"/>
    <s v="Taiwan, Province Of China"/>
    <s v="Asia"/>
    <n v="25.323167999999999"/>
    <n v="15366"/>
    <n v="1.6000000000000001E-3"/>
    <x v="1"/>
  </r>
  <r>
    <x v="0"/>
    <x v="7"/>
    <x v="0"/>
    <s v="Finland"/>
    <s v="Europe"/>
    <n v="611.79999899999996"/>
    <n v="65217"/>
    <n v="9.2999999999999992E-3"/>
    <x v="1"/>
  </r>
  <r>
    <x v="0"/>
    <x v="2"/>
    <x v="0"/>
    <s v="Finland"/>
    <s v="Europe"/>
    <n v="804.83874200000002"/>
    <n v="73642"/>
    <n v="1.09E-2"/>
    <x v="1"/>
  </r>
  <r>
    <x v="0"/>
    <x v="11"/>
    <x v="0"/>
    <s v="Luxembourg"/>
    <s v="Europe"/>
    <n v="6.4999919999999998"/>
    <n v="644"/>
    <n v="0.01"/>
    <x v="1"/>
  </r>
  <r>
    <x v="1"/>
    <x v="7"/>
    <x v="0"/>
    <s v="Mexico"/>
    <s v="North America"/>
    <n v="931.06850299999996"/>
    <n v="362139"/>
    <n v="2.5000000000000001E-3"/>
    <x v="1"/>
  </r>
  <r>
    <x v="0"/>
    <x v="1"/>
    <x v="0"/>
    <s v="Switzerland"/>
    <s v="Europe"/>
    <n v="312.55529200000001"/>
    <n v="27448"/>
    <n v="1.1299999999999999E-2"/>
    <x v="1"/>
  </r>
  <r>
    <x v="1"/>
    <x v="2"/>
    <x v="0"/>
    <s v="Peru"/>
    <s v="South America"/>
    <n v="2.4375"/>
    <n v="1875"/>
    <n v="1.2999999999999999E-3"/>
    <x v="1"/>
  </r>
  <r>
    <x v="0"/>
    <x v="5"/>
    <x v="1"/>
    <s v="Netherlands"/>
    <s v="Europe"/>
    <n v="75.407808000000003"/>
    <n v="44203"/>
    <n v="1.6999999999999999E-3"/>
    <x v="1"/>
  </r>
  <r>
    <x v="1"/>
    <x v="6"/>
    <x v="1"/>
    <s v="Uruguay"/>
    <s v="South America"/>
    <n v="8.9504999999999999"/>
    <n v="6885"/>
    <n v="1.2999999999999999E-3"/>
    <x v="1"/>
  </r>
  <r>
    <x v="1"/>
    <x v="7"/>
    <x v="1"/>
    <s v="Uruguay"/>
    <s v="South America"/>
    <n v="14.987228"/>
    <n v="9071"/>
    <n v="1.6000000000000001E-3"/>
    <x v="1"/>
  </r>
  <r>
    <x v="0"/>
    <x v="5"/>
    <x v="1"/>
    <s v="United Kingdom"/>
    <s v="Europe"/>
    <n v="254.28210899999999"/>
    <n v="94356"/>
    <n v="2.5999999999999999E-3"/>
    <x v="1"/>
  </r>
  <r>
    <x v="0"/>
    <x v="3"/>
    <x v="0"/>
    <s v="Liechtenstein"/>
    <s v="Europe"/>
    <n v="0.19020599999999999"/>
    <n v="9"/>
    <n v="2.1100000000000001E-2"/>
    <x v="1"/>
  </r>
  <r>
    <x v="0"/>
    <x v="7"/>
    <x v="0"/>
    <s v="Estonia"/>
    <s v="Europe"/>
    <n v="0.191439"/>
    <n v="295"/>
    <n v="5.9999999999999995E-4"/>
    <x v="1"/>
  </r>
  <r>
    <x v="1"/>
    <x v="4"/>
    <x v="1"/>
    <s v="Singapore"/>
    <s v="Asia"/>
    <n v="11.110975"/>
    <n v="14075"/>
    <n v="6.9999999999999999E-4"/>
    <x v="1"/>
  </r>
  <r>
    <x v="0"/>
    <x v="1"/>
    <x v="1"/>
    <s v="Portugal"/>
    <s v="Europe"/>
    <n v="12.044689"/>
    <n v="9873"/>
    <n v="1.1999999999999999E-3"/>
    <x v="1"/>
  </r>
  <r>
    <x v="0"/>
    <x v="8"/>
    <x v="1"/>
    <s v="Mexico"/>
    <s v="North America"/>
    <n v="516.23551299999997"/>
    <n v="349428"/>
    <n v="1.4E-3"/>
    <x v="1"/>
  </r>
  <r>
    <x v="0"/>
    <x v="5"/>
    <x v="0"/>
    <s v="France"/>
    <s v="Europe"/>
    <n v="554.07492300000001"/>
    <n v="72781"/>
    <n v="7.6E-3"/>
    <x v="1"/>
  </r>
  <r>
    <x v="1"/>
    <x v="5"/>
    <x v="0"/>
    <s v="Hong Kong"/>
    <s v="Asia"/>
    <n v="43.036461000000003"/>
    <n v="7600"/>
    <n v="5.5999999999999999E-3"/>
    <x v="1"/>
  </r>
  <r>
    <x v="0"/>
    <x v="0"/>
    <x v="1"/>
    <s v="Spain"/>
    <s v="Europe"/>
    <n v="311.96335399999998"/>
    <n v="225560"/>
    <n v="1.2999999999999999E-3"/>
    <x v="1"/>
  </r>
  <r>
    <x v="1"/>
    <x v="4"/>
    <x v="1"/>
    <s v="Uruguay"/>
    <s v="South America"/>
    <n v="9.2521000000000004"/>
    <n v="7117"/>
    <n v="1.2999999999999999E-3"/>
    <x v="1"/>
  </r>
  <r>
    <x v="0"/>
    <x v="10"/>
    <x v="0"/>
    <s v="Guatemala"/>
    <s v="North America"/>
    <n v="2.24E-2"/>
    <n v="16"/>
    <n v="1.4E-3"/>
    <x v="1"/>
  </r>
  <r>
    <x v="0"/>
    <x v="9"/>
    <x v="1"/>
    <s v="United Kingdom"/>
    <s v="Europe"/>
    <n v="360.69540000000001"/>
    <n v="68935"/>
    <n v="5.1999999999999998E-3"/>
    <x v="1"/>
  </r>
  <r>
    <x v="0"/>
    <x v="0"/>
    <x v="1"/>
    <s v="United Kingdom"/>
    <s v="Europe"/>
    <n v="480.27620200000001"/>
    <n v="69964"/>
    <n v="6.7999999999999996E-3"/>
    <x v="1"/>
  </r>
  <r>
    <x v="1"/>
    <x v="2"/>
    <x v="1"/>
    <s v="United Kingdom"/>
    <s v="Europe"/>
    <n v="186.490568"/>
    <n v="155642"/>
    <n v="1.1000000000000001E-3"/>
    <x v="1"/>
  </r>
  <r>
    <x v="1"/>
    <x v="2"/>
    <x v="1"/>
    <s v="Hungary"/>
    <s v="Europe"/>
    <n v="7.515066"/>
    <n v="4127"/>
    <n v="1.8E-3"/>
    <x v="1"/>
  </r>
  <r>
    <x v="0"/>
    <x v="2"/>
    <x v="1"/>
    <s v="USA"/>
    <s v="North America"/>
    <n v="7773.3561140000002"/>
    <n v="3109758"/>
    <n v="2.3999999999999998E-3"/>
    <x v="1"/>
  </r>
  <r>
    <x v="0"/>
    <x v="6"/>
    <x v="1"/>
    <s v="USA"/>
    <s v="North America"/>
    <n v="6398.3681029999998"/>
    <n v="3171301"/>
    <n v="2E-3"/>
    <x v="1"/>
  </r>
  <r>
    <x v="1"/>
    <x v="5"/>
    <x v="1"/>
    <s v="Ecuador"/>
    <s v="South America"/>
    <n v="50.819600000000001"/>
    <n v="39092"/>
    <n v="1.2999999999999999E-3"/>
    <x v="1"/>
  </r>
  <r>
    <x v="0"/>
    <x v="5"/>
    <x v="0"/>
    <s v="Puerto Rico"/>
    <s v="North America"/>
    <n v="2.1869E-2"/>
    <n v="23"/>
    <n v="8.9999999999999998E-4"/>
    <x v="1"/>
  </r>
  <r>
    <x v="0"/>
    <x v="3"/>
    <x v="1"/>
    <s v="Singapore"/>
    <s v="Asia"/>
    <n v="3.0731299999999999"/>
    <n v="7337"/>
    <n v="4.0000000000000002E-4"/>
    <x v="1"/>
  </r>
  <r>
    <x v="1"/>
    <x v="2"/>
    <x v="0"/>
    <s v="Bolivia"/>
    <s v="South America"/>
    <n v="2.3800000000000002E-2"/>
    <n v="17"/>
    <n v="1.4E-3"/>
    <x v="1"/>
  </r>
  <r>
    <x v="1"/>
    <x v="6"/>
    <x v="0"/>
    <s v="Iceland"/>
    <s v="Europe"/>
    <n v="44.483874"/>
    <n v="3055"/>
    <n v="1.4500000000000001E-2"/>
    <x v="1"/>
  </r>
  <r>
    <x v="0"/>
    <x v="10"/>
    <x v="1"/>
    <s v="Austria"/>
    <s v="Europe"/>
    <n v="2.3557709999999998"/>
    <n v="5009"/>
    <n v="4.0000000000000002E-4"/>
    <x v="1"/>
  </r>
  <r>
    <x v="0"/>
    <x v="4"/>
    <x v="1"/>
    <s v="Belgium"/>
    <s v="Europe"/>
    <n v="35.315567999999999"/>
    <n v="22366"/>
    <n v="1.5E-3"/>
    <x v="1"/>
  </r>
  <r>
    <x v="0"/>
    <x v="2"/>
    <x v="0"/>
    <s v="Belgium"/>
    <s v="Europe"/>
    <n v="234.06992700000001"/>
    <n v="26432"/>
    <n v="8.8000000000000005E-3"/>
    <x v="1"/>
  </r>
  <r>
    <x v="0"/>
    <x v="1"/>
    <x v="0"/>
    <s v="Italy"/>
    <s v="Europe"/>
    <n v="177.28025600000001"/>
    <n v="15513"/>
    <n v="1.14E-2"/>
    <x v="1"/>
  </r>
  <r>
    <x v="1"/>
    <x v="7"/>
    <x v="0"/>
    <s v="Luxembourg"/>
    <s v="Europe"/>
    <n v="14.902312"/>
    <n v="983"/>
    <n v="1.5100000000000001E-2"/>
    <x v="1"/>
  </r>
  <r>
    <x v="1"/>
    <x v="7"/>
    <x v="0"/>
    <s v="Norway"/>
    <s v="Europe"/>
    <n v="2862.5693649999998"/>
    <n v="188452"/>
    <n v="1.5100000000000001E-2"/>
    <x v="1"/>
  </r>
  <r>
    <x v="0"/>
    <x v="3"/>
    <x v="0"/>
    <s v="Turkey"/>
    <s v="Europe"/>
    <n v="0.370946"/>
    <n v="246"/>
    <n v="1.5E-3"/>
    <x v="1"/>
  </r>
  <r>
    <x v="1"/>
    <x v="4"/>
    <x v="0"/>
    <s v="Slovenia"/>
    <s v="Europe"/>
    <n v="4.3429999999999996E-3"/>
    <n v="1"/>
    <n v="4.3E-3"/>
    <x v="1"/>
  </r>
  <r>
    <x v="0"/>
    <x v="4"/>
    <x v="0"/>
    <s v="Sweden"/>
    <s v="Europe"/>
    <n v="5012.2275449999997"/>
    <n v="529106"/>
    <n v="9.4000000000000004E-3"/>
    <x v="1"/>
  </r>
  <r>
    <x v="1"/>
    <x v="7"/>
    <x v="1"/>
    <s v="Slovakia"/>
    <s v="Europe"/>
    <n v="1.7659999999999999E-2"/>
    <n v="2150"/>
    <n v="0"/>
    <x v="1"/>
  </r>
  <r>
    <x v="0"/>
    <x v="9"/>
    <x v="0"/>
    <s v="Hungary"/>
    <s v="Europe"/>
    <n v="8.6393999999999999E-2"/>
    <n v="9"/>
    <n v="9.4999999999999998E-3"/>
    <x v="1"/>
  </r>
  <r>
    <x v="0"/>
    <x v="10"/>
    <x v="0"/>
    <s v="USA"/>
    <s v="North America"/>
    <n v="37234.984939000002"/>
    <n v="4083617"/>
    <n v="9.1000000000000004E-3"/>
    <x v="1"/>
  </r>
  <r>
    <x v="0"/>
    <x v="5"/>
    <x v="0"/>
    <s v="Austria"/>
    <s v="Europe"/>
    <n v="50.208846999999999"/>
    <n v="5896"/>
    <n v="8.5000000000000006E-3"/>
    <x v="1"/>
  </r>
  <r>
    <x v="1"/>
    <x v="6"/>
    <x v="1"/>
    <s v="Taiwan, Province Of China"/>
    <s v="Asia"/>
    <n v="20.03144"/>
    <n v="12155"/>
    <n v="1.6000000000000001E-3"/>
    <x v="1"/>
  </r>
  <r>
    <x v="0"/>
    <x v="6"/>
    <x v="2"/>
    <s v="Finland"/>
    <s v="Europe"/>
    <n v="0.99751000000000001"/>
    <n v="1"/>
    <n v="0.99750000000000005"/>
    <x v="1"/>
  </r>
  <r>
    <x v="1"/>
    <x v="2"/>
    <x v="0"/>
    <s v="Switzerland"/>
    <s v="Europe"/>
    <n v="545.48562700000002"/>
    <n v="47336"/>
    <n v="1.15E-2"/>
    <x v="1"/>
  </r>
  <r>
    <x v="0"/>
    <x v="7"/>
    <x v="1"/>
    <s v="Norway"/>
    <s v="Europe"/>
    <n v="49.165239999999997"/>
    <n v="14553"/>
    <n v="3.3E-3"/>
    <x v="1"/>
  </r>
  <r>
    <x v="0"/>
    <x v="2"/>
    <x v="0"/>
    <s v="Hong Kong"/>
    <s v="Asia"/>
    <n v="0.118244"/>
    <n v="7"/>
    <n v="1.6799999999999999E-2"/>
    <x v="1"/>
  </r>
  <r>
    <x v="1"/>
    <x v="2"/>
    <x v="0"/>
    <s v="United Arab Emirates"/>
    <s v="Asia"/>
    <n v="0.100491"/>
    <n v="4"/>
    <n v="2.5100000000000001E-2"/>
    <x v="1"/>
  </r>
  <r>
    <x v="0"/>
    <x v="0"/>
    <x v="0"/>
    <s v="United Arab Emirates"/>
    <s v="Asia"/>
    <n v="1.9973000000000001E-2"/>
    <n v="1"/>
    <n v="1.9900000000000001E-2"/>
    <x v="1"/>
  </r>
  <r>
    <x v="0"/>
    <x v="2"/>
    <x v="0"/>
    <s v="Germany"/>
    <s v="Europe"/>
    <n v="713.04242199999999"/>
    <n v="83483"/>
    <n v="8.5000000000000006E-3"/>
    <x v="1"/>
  </r>
  <r>
    <x v="1"/>
    <x v="4"/>
    <x v="0"/>
    <s v="Spain"/>
    <s v="Europe"/>
    <n v="1415.872341"/>
    <n v="310342"/>
    <n v="4.4999999999999997E-3"/>
    <x v="1"/>
  </r>
  <r>
    <x v="1"/>
    <x v="4"/>
    <x v="1"/>
    <s v="Denmark"/>
    <s v="Europe"/>
    <n v="12.984411"/>
    <n v="26058"/>
    <n v="4.0000000000000002E-4"/>
    <x v="1"/>
  </r>
  <r>
    <x v="0"/>
    <x v="4"/>
    <x v="0"/>
    <s v="Netherlands"/>
    <s v="Europe"/>
    <n v="2265.8872280000001"/>
    <n v="235516"/>
    <n v="9.5999999999999992E-3"/>
    <x v="1"/>
  </r>
  <r>
    <x v="1"/>
    <x v="5"/>
    <x v="0"/>
    <s v="Slovakia"/>
    <s v="Europe"/>
    <n v="2.6510549999999999"/>
    <n v="1360"/>
    <n v="1.9E-3"/>
    <x v="1"/>
  </r>
  <r>
    <x v="0"/>
    <x v="1"/>
    <x v="1"/>
    <s v="New Zealand"/>
    <s v="Oceania"/>
    <n v="2.440626"/>
    <n v="12630"/>
    <n v="1E-4"/>
    <x v="1"/>
  </r>
  <r>
    <x v="0"/>
    <x v="8"/>
    <x v="1"/>
    <s v="United Kingdom"/>
    <s v="Europe"/>
    <n v="248.11073300000001"/>
    <n v="63083"/>
    <n v="3.8999999999999998E-3"/>
    <x v="1"/>
  </r>
  <r>
    <x v="0"/>
    <x v="10"/>
    <x v="1"/>
    <s v="Hungary"/>
    <s v="Europe"/>
    <n v="3.3607969999999998"/>
    <n v="1811"/>
    <n v="1.8E-3"/>
    <x v="1"/>
  </r>
  <r>
    <x v="0"/>
    <x v="3"/>
    <x v="0"/>
    <s v="Colombia"/>
    <s v="South America"/>
    <n v="0.16117799999999999"/>
    <n v="6"/>
    <n v="2.6800000000000001E-2"/>
    <x v="1"/>
  </r>
  <r>
    <x v="1"/>
    <x v="4"/>
    <x v="1"/>
    <s v="Colombia"/>
    <s v="South America"/>
    <n v="259.10248200000001"/>
    <n v="128025"/>
    <n v="2E-3"/>
    <x v="1"/>
  </r>
  <r>
    <x v="1"/>
    <x v="6"/>
    <x v="1"/>
    <s v="Ecuador"/>
    <s v="South America"/>
    <n v="25.853100000000001"/>
    <n v="19887"/>
    <n v="1.2999999999999999E-3"/>
    <x v="1"/>
  </r>
  <r>
    <x v="1"/>
    <x v="7"/>
    <x v="1"/>
    <s v="Ecuador"/>
    <s v="South America"/>
    <n v="59.797580000000004"/>
    <n v="36192"/>
    <n v="1.6000000000000001E-3"/>
    <x v="1"/>
  </r>
  <r>
    <x v="0"/>
    <x v="3"/>
    <x v="0"/>
    <s v="Latvia"/>
    <s v="Europe"/>
    <n v="2.7458170000000002"/>
    <n v="1073"/>
    <n v="2.5000000000000001E-3"/>
    <x v="1"/>
  </r>
  <r>
    <x v="0"/>
    <x v="5"/>
    <x v="1"/>
    <s v="Portugal"/>
    <s v="Europe"/>
    <n v="28.0108"/>
    <n v="14238"/>
    <n v="1.9E-3"/>
    <x v="1"/>
  </r>
  <r>
    <x v="1"/>
    <x v="5"/>
    <x v="1"/>
    <s v="Austria"/>
    <s v="Europe"/>
    <n v="4.2287780000000001"/>
    <n v="9504"/>
    <n v="4.0000000000000002E-4"/>
    <x v="1"/>
  </r>
  <r>
    <x v="0"/>
    <x v="1"/>
    <x v="0"/>
    <s v="Belgium"/>
    <s v="Europe"/>
    <n v="255.943242"/>
    <n v="23828"/>
    <n v="1.0699999999999999E-2"/>
    <x v="1"/>
  </r>
  <r>
    <x v="1"/>
    <x v="7"/>
    <x v="1"/>
    <s v="Taiwan, Province Of China"/>
    <s v="Asia"/>
    <n v="32.781865000000003"/>
    <n v="15566"/>
    <n v="2.0999999999999999E-3"/>
    <x v="1"/>
  </r>
  <r>
    <x v="0"/>
    <x v="11"/>
    <x v="0"/>
    <s v="Norway"/>
    <s v="Europe"/>
    <n v="1610.8735240000001"/>
    <n v="153970"/>
    <n v="1.04E-2"/>
    <x v="1"/>
  </r>
  <r>
    <x v="0"/>
    <x v="4"/>
    <x v="0"/>
    <s v="Norway"/>
    <s v="Europe"/>
    <n v="2250.173323"/>
    <n v="194443"/>
    <n v="1.15E-2"/>
    <x v="1"/>
  </r>
  <r>
    <x v="0"/>
    <x v="5"/>
    <x v="1"/>
    <s v="Spain"/>
    <s v="Europe"/>
    <n v="257.77272299999998"/>
    <n v="306239"/>
    <n v="8.0000000000000004E-4"/>
    <x v="1"/>
  </r>
  <r>
    <x v="1"/>
    <x v="5"/>
    <x v="0"/>
    <s v="Ireland"/>
    <s v="Europe"/>
    <n v="186.146513"/>
    <n v="16749"/>
    <n v="1.11E-2"/>
    <x v="1"/>
  </r>
  <r>
    <x v="0"/>
    <x v="4"/>
    <x v="0"/>
    <s v="Hungary"/>
    <s v="Europe"/>
    <n v="1.6975000000000001E-2"/>
    <n v="2"/>
    <n v="8.3999999999999995E-3"/>
    <x v="1"/>
  </r>
  <r>
    <x v="1"/>
    <x v="7"/>
    <x v="1"/>
    <s v="Chile"/>
    <s v="South America"/>
    <n v="328.22693900000002"/>
    <n v="153324"/>
    <n v="2.0999999999999999E-3"/>
    <x v="1"/>
  </r>
  <r>
    <x v="1"/>
    <x v="4"/>
    <x v="0"/>
    <s v="South Africa"/>
    <s v="Africa"/>
    <n v="1.3684E-2"/>
    <n v="1"/>
    <n v="1.3599999999999999E-2"/>
    <x v="1"/>
  </r>
  <r>
    <x v="1"/>
    <x v="4"/>
    <x v="1"/>
    <s v="Argentina"/>
    <s v="South America"/>
    <n v="48.974724999999999"/>
    <n v="89844"/>
    <n v="5.0000000000000001E-4"/>
    <x v="1"/>
  </r>
  <r>
    <x v="0"/>
    <x v="1"/>
    <x v="1"/>
    <s v="Latvia"/>
    <s v="Europe"/>
    <n v="0.62090999999999996"/>
    <n v="1557"/>
    <n v="2.9999999999999997E-4"/>
    <x v="1"/>
  </r>
  <r>
    <x v="0"/>
    <x v="6"/>
    <x v="0"/>
    <s v="Iceland"/>
    <s v="Europe"/>
    <n v="8.1550000000000008E-3"/>
    <n v="1"/>
    <n v="8.0999999999999996E-3"/>
    <x v="1"/>
  </r>
  <r>
    <x v="0"/>
    <x v="10"/>
    <x v="0"/>
    <s v="Italy"/>
    <s v="Europe"/>
    <n v="299.44983200000001"/>
    <n v="26665"/>
    <n v="1.12E-2"/>
    <x v="1"/>
  </r>
  <r>
    <x v="1"/>
    <x v="5"/>
    <x v="1"/>
    <s v="Finland"/>
    <s v="Europe"/>
    <n v="17.510448"/>
    <n v="27515"/>
    <n v="5.9999999999999995E-4"/>
    <x v="1"/>
  </r>
  <r>
    <x v="0"/>
    <x v="7"/>
    <x v="0"/>
    <s v="Luxembourg"/>
    <s v="Europe"/>
    <n v="4.1360960000000002"/>
    <n v="388"/>
    <n v="1.06E-2"/>
    <x v="1"/>
  </r>
  <r>
    <x v="1"/>
    <x v="5"/>
    <x v="0"/>
    <s v="France"/>
    <s v="Europe"/>
    <n v="672.28747499999997"/>
    <n v="75385"/>
    <n v="8.8999999999999999E-3"/>
    <x v="1"/>
  </r>
  <r>
    <x v="0"/>
    <x v="6"/>
    <x v="0"/>
    <s v="Norway"/>
    <s v="Europe"/>
    <n v="1996.234138"/>
    <n v="173353"/>
    <n v="1.15E-2"/>
    <x v="1"/>
  </r>
  <r>
    <x v="1"/>
    <x v="2"/>
    <x v="1"/>
    <s v="Australia"/>
    <s v="Oceania"/>
    <n v="66.627617000000001"/>
    <n v="49523"/>
    <n v="1.2999999999999999E-3"/>
    <x v="1"/>
  </r>
  <r>
    <x v="0"/>
    <x v="8"/>
    <x v="0"/>
    <s v="Turkey"/>
    <s v="Europe"/>
    <n v="0.118339"/>
    <n v="17"/>
    <n v="6.8999999999999999E-3"/>
    <x v="1"/>
  </r>
  <r>
    <x v="0"/>
    <x v="3"/>
    <x v="0"/>
    <s v="Sweden"/>
    <s v="Europe"/>
    <n v="5439.7310859999998"/>
    <n v="463162"/>
    <n v="1.17E-2"/>
    <x v="1"/>
  </r>
  <r>
    <x v="0"/>
    <x v="10"/>
    <x v="0"/>
    <s v="New Zealand"/>
    <s v="Oceania"/>
    <n v="259.69601899999998"/>
    <n v="20337"/>
    <n v="1.2699999999999999E-2"/>
    <x v="1"/>
  </r>
  <r>
    <x v="1"/>
    <x v="5"/>
    <x v="0"/>
    <s v="Andorra"/>
    <s v="Europe"/>
    <n v="0.97334699999999996"/>
    <n v="238"/>
    <n v="4.0000000000000001E-3"/>
    <x v="1"/>
  </r>
  <r>
    <x v="0"/>
    <x v="10"/>
    <x v="0"/>
    <s v="United Kingdom"/>
    <s v="Europe"/>
    <n v="4651.5263949999999"/>
    <n v="347591"/>
    <n v="1.3299999999999999E-2"/>
    <x v="1"/>
  </r>
  <r>
    <x v="0"/>
    <x v="3"/>
    <x v="0"/>
    <s v="Aruba"/>
    <s v="North America"/>
    <n v="0.225803"/>
    <n v="9"/>
    <n v="2.5000000000000001E-2"/>
    <x v="1"/>
  </r>
  <r>
    <x v="1"/>
    <x v="7"/>
    <x v="1"/>
    <s v="USA"/>
    <s v="North America"/>
    <n v="8057.1909020000003"/>
    <n v="6363056"/>
    <n v="1.1999999999999999E-3"/>
    <x v="1"/>
  </r>
  <r>
    <x v="0"/>
    <x v="9"/>
    <x v="0"/>
    <s v="Malaysia"/>
    <s v="Asia"/>
    <n v="22.521303"/>
    <n v="4233"/>
    <n v="5.3E-3"/>
    <x v="1"/>
  </r>
  <r>
    <x v="1"/>
    <x v="4"/>
    <x v="0"/>
    <s v="Austria"/>
    <s v="Europe"/>
    <n v="90.472371999999993"/>
    <n v="9442"/>
    <n v="9.4999999999999998E-3"/>
    <x v="1"/>
  </r>
  <r>
    <x v="0"/>
    <x v="0"/>
    <x v="0"/>
    <s v="Mexico"/>
    <s v="North America"/>
    <n v="966.00776499999995"/>
    <n v="149015"/>
    <n v="6.4000000000000003E-3"/>
    <x v="1"/>
  </r>
  <r>
    <x v="0"/>
    <x v="7"/>
    <x v="0"/>
    <s v="Switzerland"/>
    <s v="Europe"/>
    <n v="244.94498899999999"/>
    <n v="23709"/>
    <n v="1.03E-2"/>
    <x v="1"/>
  </r>
  <r>
    <x v="0"/>
    <x v="11"/>
    <x v="1"/>
    <s v="Australia"/>
    <s v="Oceania"/>
    <n v="68.186421999999993"/>
    <n v="41160"/>
    <n v="1.6000000000000001E-3"/>
    <x v="1"/>
  </r>
  <r>
    <x v="1"/>
    <x v="2"/>
    <x v="1"/>
    <s v="Germany"/>
    <s v="Europe"/>
    <n v="61.814326000000001"/>
    <n v="144469"/>
    <n v="4.0000000000000002E-4"/>
    <x v="1"/>
  </r>
  <r>
    <x v="0"/>
    <x v="0"/>
    <x v="1"/>
    <s v="Germany"/>
    <s v="Europe"/>
    <n v="109.88505000000001"/>
    <n v="80408"/>
    <n v="1.2999999999999999E-3"/>
    <x v="1"/>
  </r>
  <r>
    <x v="0"/>
    <x v="5"/>
    <x v="1"/>
    <s v="Sweden"/>
    <s v="Europe"/>
    <n v="87.754638"/>
    <n v="37565"/>
    <n v="2.3E-3"/>
    <x v="1"/>
  </r>
  <r>
    <x v="0"/>
    <x v="10"/>
    <x v="1"/>
    <s v="Bulgaria"/>
    <s v="Europe"/>
    <n v="1.2006410000000001"/>
    <n v="728"/>
    <n v="1.6000000000000001E-3"/>
    <x v="1"/>
  </r>
  <r>
    <x v="0"/>
    <x v="2"/>
    <x v="1"/>
    <s v="New Zealand"/>
    <s v="Oceania"/>
    <n v="24.541114"/>
    <n v="9398"/>
    <n v="2.5999999999999999E-3"/>
    <x v="1"/>
  </r>
  <r>
    <x v="1"/>
    <x v="5"/>
    <x v="0"/>
    <s v="USA"/>
    <s v="North America"/>
    <n v="35824.879790999999"/>
    <n v="4800579"/>
    <n v="7.4000000000000003E-3"/>
    <x v="1"/>
  </r>
  <r>
    <x v="0"/>
    <x v="11"/>
    <x v="0"/>
    <s v="Russia"/>
    <s v="Europe"/>
    <n v="6.6612000000000005E-2"/>
    <n v="14"/>
    <n v="4.7000000000000002E-3"/>
    <x v="1"/>
  </r>
  <r>
    <x v="1"/>
    <x v="2"/>
    <x v="1"/>
    <s v="Malaysia"/>
    <s v="Asia"/>
    <n v="8.0745559999999994"/>
    <n v="9364"/>
    <n v="8.0000000000000004E-4"/>
    <x v="1"/>
  </r>
  <r>
    <x v="1"/>
    <x v="4"/>
    <x v="1"/>
    <s v="Paraguay"/>
    <s v="South America"/>
    <n v="5.0148000000000001"/>
    <n v="3582"/>
    <n v="1.4E-3"/>
    <x v="1"/>
  </r>
  <r>
    <x v="1"/>
    <x v="4"/>
    <x v="0"/>
    <s v="Latvia"/>
    <s v="Europe"/>
    <n v="5.9180960000000002"/>
    <n v="2286"/>
    <n v="2.5000000000000001E-3"/>
    <x v="1"/>
  </r>
  <r>
    <x v="0"/>
    <x v="9"/>
    <x v="0"/>
    <s v="Taiwan, Province Of China"/>
    <s v="Asia"/>
    <n v="7.2903659999999997"/>
    <n v="4325"/>
    <n v="1.6000000000000001E-3"/>
    <x v="1"/>
  </r>
  <r>
    <x v="0"/>
    <x v="4"/>
    <x v="1"/>
    <s v="France"/>
    <s v="Europe"/>
    <n v="124.585948"/>
    <n v="46314"/>
    <n v="2.5999999999999999E-3"/>
    <x v="1"/>
  </r>
  <r>
    <x v="0"/>
    <x v="2"/>
    <x v="0"/>
    <s v="France"/>
    <s v="Europe"/>
    <n v="626.49294999999995"/>
    <n v="77232"/>
    <n v="8.0999999999999996E-3"/>
    <x v="1"/>
  </r>
  <r>
    <x v="1"/>
    <x v="2"/>
    <x v="1"/>
    <s v="Honduras"/>
    <s v="North America"/>
    <n v="7.266"/>
    <n v="5190"/>
    <n v="1.4E-3"/>
    <x v="1"/>
  </r>
  <r>
    <x v="1"/>
    <x v="6"/>
    <x v="1"/>
    <s v="Honduras"/>
    <s v="North America"/>
    <n v="10.8682"/>
    <n v="7763"/>
    <n v="1.4E-3"/>
    <x v="1"/>
  </r>
  <r>
    <x v="0"/>
    <x v="1"/>
    <x v="1"/>
    <s v="Australia"/>
    <s v="Oceania"/>
    <n v="62.426108999999997"/>
    <n v="38143"/>
    <n v="1.6000000000000001E-3"/>
    <x v="1"/>
  </r>
  <r>
    <x v="1"/>
    <x v="7"/>
    <x v="1"/>
    <s v="Ireland"/>
    <s v="Europe"/>
    <n v="7.3973690000000003"/>
    <n v="14044"/>
    <n v="5.0000000000000001E-4"/>
    <x v="1"/>
  </r>
  <r>
    <x v="0"/>
    <x v="8"/>
    <x v="0"/>
    <s v="Monaco"/>
    <s v="Europe"/>
    <n v="0.13239500000000001"/>
    <n v="11"/>
    <n v="1.2E-2"/>
    <x v="1"/>
  </r>
  <r>
    <x v="0"/>
    <x v="4"/>
    <x v="1"/>
    <s v="Andorra"/>
    <s v="Europe"/>
    <n v="0.100615"/>
    <n v="516"/>
    <n v="1E-4"/>
    <x v="1"/>
  </r>
  <r>
    <x v="0"/>
    <x v="2"/>
    <x v="0"/>
    <s v="Andorra"/>
    <s v="Europe"/>
    <n v="0.55255100000000001"/>
    <n v="46"/>
    <n v="1.2E-2"/>
    <x v="1"/>
  </r>
  <r>
    <x v="1"/>
    <x v="4"/>
    <x v="1"/>
    <s v="Costa Rica"/>
    <s v="North America"/>
    <n v="48.589799999999997"/>
    <n v="34707"/>
    <n v="1.4E-3"/>
    <x v="1"/>
  </r>
  <r>
    <x v="1"/>
    <x v="7"/>
    <x v="0"/>
    <s v="Czech Republic"/>
    <s v="Europe"/>
    <n v="6.3525700000000001"/>
    <n v="2225"/>
    <n v="2.8E-3"/>
    <x v="1"/>
  </r>
  <r>
    <x v="0"/>
    <x v="6"/>
    <x v="0"/>
    <s v="Czech Republic"/>
    <s v="Europe"/>
    <n v="9.1838000000000003E-2"/>
    <n v="16"/>
    <n v="5.7000000000000002E-3"/>
    <x v="1"/>
  </r>
  <r>
    <x v="0"/>
    <x v="9"/>
    <x v="0"/>
    <s v="South Korea"/>
    <s v="Asia"/>
    <n v="7.3844000000000007E-2"/>
    <n v="2"/>
    <n v="3.6900000000000002E-2"/>
    <x v="1"/>
  </r>
  <r>
    <x v="1"/>
    <x v="7"/>
    <x v="0"/>
    <s v="South Korea"/>
    <s v="Asia"/>
    <n v="5.1380000000000002E-2"/>
    <n v="9"/>
    <n v="5.7000000000000002E-3"/>
    <x v="1"/>
  </r>
  <r>
    <x v="1"/>
    <x v="5"/>
    <x v="1"/>
    <s v="Singapore"/>
    <s v="Asia"/>
    <n v="12.497249"/>
    <n v="18569"/>
    <n v="5.9999999999999995E-4"/>
    <x v="1"/>
  </r>
  <r>
    <x v="0"/>
    <x v="11"/>
    <x v="1"/>
    <s v="Belgium"/>
    <s v="Europe"/>
    <n v="25.161493"/>
    <n v="14387"/>
    <n v="1.6999999999999999E-3"/>
    <x v="1"/>
  </r>
  <r>
    <x v="1"/>
    <x v="4"/>
    <x v="0"/>
    <s v="Finland"/>
    <s v="Europe"/>
    <n v="826.817049"/>
    <n v="77200"/>
    <n v="1.0699999999999999E-2"/>
    <x v="1"/>
  </r>
  <r>
    <x v="0"/>
    <x v="11"/>
    <x v="1"/>
    <s v="Mexico"/>
    <s v="North America"/>
    <n v="487.98180400000001"/>
    <n v="250346"/>
    <n v="1.9E-3"/>
    <x v="1"/>
  </r>
  <r>
    <x v="0"/>
    <x v="0"/>
    <x v="0"/>
    <s v="Norway"/>
    <s v="Europe"/>
    <n v="2494.1198220000001"/>
    <n v="193953"/>
    <n v="1.2800000000000001E-2"/>
    <x v="1"/>
  </r>
  <r>
    <x v="1"/>
    <x v="6"/>
    <x v="0"/>
    <s v="Virgin Islands, British"/>
    <s v="North America"/>
    <n v="2.07E-2"/>
    <n v="5"/>
    <n v="4.1000000000000003E-3"/>
    <x v="1"/>
  </r>
  <r>
    <x v="0"/>
    <x v="1"/>
    <x v="0"/>
    <s v="Turkey"/>
    <s v="Europe"/>
    <n v="0.41165400000000002"/>
    <n v="38"/>
    <n v="1.0800000000000001E-2"/>
    <x v="1"/>
  </r>
  <r>
    <x v="1"/>
    <x v="2"/>
    <x v="0"/>
    <s v="Spain"/>
    <s v="Europe"/>
    <n v="1356.5852400000001"/>
    <n v="302834"/>
    <n v="4.4000000000000003E-3"/>
    <x v="1"/>
  </r>
  <r>
    <x v="0"/>
    <x v="1"/>
    <x v="0"/>
    <s v="Monaco"/>
    <s v="Europe"/>
    <n v="7.8114000000000003E-2"/>
    <n v="6"/>
    <n v="1.2999999999999999E-2"/>
    <x v="1"/>
  </r>
  <r>
    <x v="1"/>
    <x v="7"/>
    <x v="0"/>
    <s v="New Zealand"/>
    <s v="Oceania"/>
    <n v="347.65823799999998"/>
    <n v="25646"/>
    <n v="1.35E-2"/>
    <x v="1"/>
  </r>
  <r>
    <x v="0"/>
    <x v="9"/>
    <x v="0"/>
    <s v="United Kingdom"/>
    <s v="Europe"/>
    <n v="4572.014717"/>
    <n v="319018"/>
    <n v="1.43E-2"/>
    <x v="1"/>
  </r>
  <r>
    <x v="1"/>
    <x v="6"/>
    <x v="0"/>
    <s v="Ecuador"/>
    <s v="South America"/>
    <n v="1.8394999999999999"/>
    <n v="1415"/>
    <n v="1.2999999999999999E-3"/>
    <x v="1"/>
  </r>
  <r>
    <x v="1"/>
    <x v="4"/>
    <x v="1"/>
    <s v="Panama"/>
    <s v="North America"/>
    <n v="14.6608"/>
    <n v="10472"/>
    <n v="1.4E-3"/>
    <x v="1"/>
  </r>
  <r>
    <x v="0"/>
    <x v="10"/>
    <x v="0"/>
    <s v="Malta"/>
    <s v="Europe"/>
    <n v="8.1650000000000004E-3"/>
    <n v="3"/>
    <n v="2.7000000000000001E-3"/>
    <x v="1"/>
  </r>
  <r>
    <x v="0"/>
    <x v="5"/>
    <x v="0"/>
    <s v="Portugal"/>
    <s v="Europe"/>
    <n v="6.0139649999999998"/>
    <n v="3057"/>
    <n v="1.9E-3"/>
    <x v="1"/>
  </r>
  <r>
    <x v="0"/>
    <x v="5"/>
    <x v="0"/>
    <s v="Lithuania"/>
    <s v="Europe"/>
    <n v="1.795299"/>
    <n v="528"/>
    <n v="3.3999999999999998E-3"/>
    <x v="1"/>
  </r>
  <r>
    <x v="0"/>
    <x v="11"/>
    <x v="1"/>
    <s v="France"/>
    <s v="Europe"/>
    <n v="102.405646"/>
    <n v="29452"/>
    <n v="3.3999999999999998E-3"/>
    <x v="1"/>
  </r>
  <r>
    <x v="0"/>
    <x v="7"/>
    <x v="1"/>
    <s v="Australia"/>
    <s v="Oceania"/>
    <n v="89.691316999999998"/>
    <n v="39822"/>
    <n v="2.2000000000000001E-3"/>
    <x v="1"/>
  </r>
  <r>
    <x v="0"/>
    <x v="5"/>
    <x v="0"/>
    <s v="Turkey"/>
    <s v="Europe"/>
    <n v="4.7736000000000001E-2"/>
    <n v="6"/>
    <n v="7.9000000000000008E-3"/>
    <x v="1"/>
  </r>
  <r>
    <x v="1"/>
    <x v="6"/>
    <x v="0"/>
    <s v="Germany"/>
    <s v="Europe"/>
    <n v="1484.6913649999999"/>
    <n v="141753"/>
    <n v="1.04E-2"/>
    <x v="1"/>
  </r>
  <r>
    <x v="0"/>
    <x v="5"/>
    <x v="1"/>
    <s v="Denmark"/>
    <s v="Europe"/>
    <n v="17.655439000000001"/>
    <n v="13389"/>
    <n v="1.2999999999999999E-3"/>
    <x v="1"/>
  </r>
  <r>
    <x v="1"/>
    <x v="6"/>
    <x v="0"/>
    <s v="Kazakhstan"/>
    <s v="Europe"/>
    <n v="4.6042E-2"/>
    <n v="1"/>
    <n v="4.5999999999999999E-2"/>
    <x v="1"/>
  </r>
  <r>
    <x v="1"/>
    <x v="7"/>
    <x v="1"/>
    <s v="Greece"/>
    <s v="Europe"/>
    <n v="29.794933"/>
    <n v="8538"/>
    <n v="3.3999999999999998E-3"/>
    <x v="1"/>
  </r>
  <r>
    <x v="0"/>
    <x v="0"/>
    <x v="1"/>
    <s v="Ireland"/>
    <s v="Europe"/>
    <n v="3.7127430000000001"/>
    <n v="4489"/>
    <n v="8.0000000000000004E-4"/>
    <x v="1"/>
  </r>
  <r>
    <x v="0"/>
    <x v="2"/>
    <x v="0"/>
    <s v="New Zealand"/>
    <s v="Oceania"/>
    <n v="120.52748099999999"/>
    <n v="10382"/>
    <n v="1.1599999999999999E-2"/>
    <x v="1"/>
  </r>
  <r>
    <x v="1"/>
    <x v="4"/>
    <x v="1"/>
    <s v="Czech Republic"/>
    <s v="Europe"/>
    <n v="11.01332"/>
    <n v="4937"/>
    <n v="2.2000000000000001E-3"/>
    <x v="1"/>
  </r>
  <r>
    <x v="0"/>
    <x v="0"/>
    <x v="0"/>
    <s v="Czech Republic"/>
    <s v="Europe"/>
    <n v="0.139983"/>
    <n v="21"/>
    <n v="6.6E-3"/>
    <x v="1"/>
  </r>
  <r>
    <x v="0"/>
    <x v="11"/>
    <x v="0"/>
    <s v="Virgin Islands, U.S."/>
    <s v="North America"/>
    <n v="1.6250000000000001E-2"/>
    <n v="1"/>
    <n v="1.6199999999999999E-2"/>
    <x v="1"/>
  </r>
  <r>
    <x v="0"/>
    <x v="6"/>
    <x v="0"/>
    <s v="South Korea"/>
    <s v="Asia"/>
    <n v="0.39968399999999998"/>
    <n v="2"/>
    <n v="0.19980000000000001"/>
    <x v="1"/>
  </r>
  <r>
    <x v="1"/>
    <x v="7"/>
    <x v="0"/>
    <s v="Ecuador"/>
    <s v="South America"/>
    <n v="4.9896649999999996"/>
    <n v="3020"/>
    <n v="1.6000000000000001E-3"/>
    <x v="1"/>
  </r>
  <r>
    <x v="1"/>
    <x v="7"/>
    <x v="1"/>
    <s v="Argentina"/>
    <s v="South America"/>
    <n v="182.043711"/>
    <n v="102860"/>
    <n v="1.6999999999999999E-3"/>
    <x v="1"/>
  </r>
  <r>
    <x v="1"/>
    <x v="7"/>
    <x v="1"/>
    <s v="Bolivia"/>
    <s v="South America"/>
    <n v="10.092287000000001"/>
    <n v="5672"/>
    <n v="1.6999999999999999E-3"/>
    <x v="1"/>
  </r>
  <r>
    <x v="1"/>
    <x v="2"/>
    <x v="1"/>
    <s v="Lithuania"/>
    <s v="Europe"/>
    <n v="8.2669250000000005"/>
    <n v="3243"/>
    <n v="2.5000000000000001E-3"/>
    <x v="1"/>
  </r>
  <r>
    <x v="0"/>
    <x v="0"/>
    <x v="0"/>
    <s v="Hong Kong"/>
    <s v="Asia"/>
    <n v="38.624400000000001"/>
    <n v="5451"/>
    <n v="7.0000000000000001E-3"/>
    <x v="1"/>
  </r>
  <r>
    <x v="0"/>
    <x v="10"/>
    <x v="1"/>
    <s v="Australia"/>
    <s v="Oceania"/>
    <n v="152.65395799999999"/>
    <n v="40938"/>
    <n v="3.7000000000000002E-3"/>
    <x v="1"/>
  </r>
  <r>
    <x v="0"/>
    <x v="5"/>
    <x v="0"/>
    <s v="Monaco"/>
    <s v="Europe"/>
    <n v="1.1149480000000001"/>
    <n v="96"/>
    <n v="1.1599999999999999E-2"/>
    <x v="1"/>
  </r>
  <r>
    <x v="1"/>
    <x v="4"/>
    <x v="1"/>
    <s v="Guatemala"/>
    <s v="North America"/>
    <n v="37.700600000000001"/>
    <n v="26929"/>
    <n v="1.4E-3"/>
    <x v="1"/>
  </r>
  <r>
    <x v="0"/>
    <x v="1"/>
    <x v="1"/>
    <s v="USA"/>
    <s v="North America"/>
    <n v="4340.536693"/>
    <n v="2410909"/>
    <n v="1.8E-3"/>
    <x v="1"/>
  </r>
  <r>
    <x v="0"/>
    <x v="6"/>
    <x v="0"/>
    <s v="Russia"/>
    <s v="Europe"/>
    <n v="2.8251999999999999E-2"/>
    <n v="2"/>
    <n v="1.41E-2"/>
    <x v="1"/>
  </r>
  <r>
    <x v="1"/>
    <x v="4"/>
    <x v="0"/>
    <s v="Malaysia"/>
    <s v="Asia"/>
    <n v="27.901933"/>
    <n v="6102"/>
    <n v="4.4999999999999997E-3"/>
    <x v="1"/>
  </r>
  <r>
    <x v="0"/>
    <x v="10"/>
    <x v="1"/>
    <s v="Malaysia"/>
    <s v="Asia"/>
    <n v="22.707832"/>
    <n v="7903"/>
    <n v="2.8E-3"/>
    <x v="1"/>
  </r>
  <r>
    <x v="1"/>
    <x v="2"/>
    <x v="0"/>
    <s v="Dominican Republic"/>
    <s v="North America"/>
    <n v="1.0062"/>
    <n v="774"/>
    <n v="1.2999999999999999E-3"/>
    <x v="1"/>
  </r>
  <r>
    <x v="1"/>
    <x v="4"/>
    <x v="1"/>
    <s v="Dominican Republic"/>
    <s v="North America"/>
    <n v="37.594700000000003"/>
    <n v="28919"/>
    <n v="1.2999999999999999E-3"/>
    <x v="1"/>
  </r>
  <r>
    <x v="1"/>
    <x v="5"/>
    <x v="0"/>
    <s v="Singapore"/>
    <s v="Asia"/>
    <n v="83.415482999999995"/>
    <n v="11544"/>
    <n v="7.1999999999999998E-3"/>
    <x v="1"/>
  </r>
  <r>
    <x v="1"/>
    <x v="7"/>
    <x v="0"/>
    <s v="Latvia"/>
    <s v="Europe"/>
    <n v="6.5073309999999998"/>
    <n v="1964"/>
    <n v="3.3E-3"/>
    <x v="1"/>
  </r>
  <r>
    <x v="0"/>
    <x v="2"/>
    <x v="0"/>
    <s v="Austria"/>
    <s v="Europe"/>
    <n v="51.491320999999999"/>
    <n v="5885"/>
    <n v="8.6999999999999994E-3"/>
    <x v="1"/>
  </r>
  <r>
    <x v="0"/>
    <x v="9"/>
    <x v="1"/>
    <s v="France"/>
    <s v="Europe"/>
    <n v="68.995572999999993"/>
    <n v="28645"/>
    <n v="2.3999999999999998E-3"/>
    <x v="1"/>
  </r>
  <r>
    <x v="1"/>
    <x v="5"/>
    <x v="0"/>
    <s v="Germany"/>
    <s v="Europe"/>
    <n v="1511.9399490000001"/>
    <n v="162445"/>
    <n v="9.2999999999999992E-3"/>
    <x v="1"/>
  </r>
  <r>
    <x v="0"/>
    <x v="7"/>
    <x v="0"/>
    <s v="Poland"/>
    <s v="Europe"/>
    <n v="37.720481999999997"/>
    <n v="10978"/>
    <n v="3.3999999999999998E-3"/>
    <x v="1"/>
  </r>
  <r>
    <x v="0"/>
    <x v="6"/>
    <x v="0"/>
    <s v="Poland"/>
    <s v="Europe"/>
    <n v="7.0679980000000002"/>
    <n v="3419"/>
    <n v="2E-3"/>
    <x v="1"/>
  </r>
  <r>
    <x v="0"/>
    <x v="2"/>
    <x v="1"/>
    <s v="Netherlands"/>
    <s v="Europe"/>
    <n v="53.001237000000003"/>
    <n v="58232"/>
    <n v="8.9999999999999998E-4"/>
    <x v="1"/>
  </r>
  <r>
    <x v="0"/>
    <x v="8"/>
    <x v="1"/>
    <s v="Ireland"/>
    <s v="Europe"/>
    <n v="7.2408390000000002"/>
    <n v="4752"/>
    <n v="1.5E-3"/>
    <x v="1"/>
  </r>
  <r>
    <x v="1"/>
    <x v="2"/>
    <x v="0"/>
    <s v="Slovakia"/>
    <s v="Europe"/>
    <n v="0.64232900000000004"/>
    <n v="333"/>
    <n v="1.9E-3"/>
    <x v="1"/>
  </r>
  <r>
    <x v="0"/>
    <x v="6"/>
    <x v="1"/>
    <s v="United Kingdom"/>
    <s v="Europe"/>
    <n v="234.703867"/>
    <n v="97179"/>
    <n v="2.3999999999999998E-3"/>
    <x v="1"/>
  </r>
  <r>
    <x v="1"/>
    <x v="7"/>
    <x v="1"/>
    <s v="Costa Rica"/>
    <s v="North America"/>
    <n v="70.354866000000001"/>
    <n v="39540"/>
    <n v="1.6999999999999999E-3"/>
    <x v="1"/>
  </r>
  <r>
    <x v="0"/>
    <x v="8"/>
    <x v="0"/>
    <s v="Belgium"/>
    <s v="Europe"/>
    <n v="233.704398"/>
    <n v="22452"/>
    <n v="1.04E-2"/>
    <x v="1"/>
  </r>
  <r>
    <x v="1"/>
    <x v="7"/>
    <x v="0"/>
    <s v="France"/>
    <s v="Europe"/>
    <n v="892.55116699999996"/>
    <n v="75310"/>
    <n v="1.18E-2"/>
    <x v="1"/>
  </r>
  <r>
    <x v="0"/>
    <x v="1"/>
    <x v="1"/>
    <s v="Germany"/>
    <s v="Europe"/>
    <n v="103.877054"/>
    <n v="73703"/>
    <n v="1.4E-3"/>
    <x v="1"/>
  </r>
  <r>
    <x v="0"/>
    <x v="3"/>
    <x v="0"/>
    <s v="Netherlands"/>
    <s v="Europe"/>
    <n v="2142.3621619999999"/>
    <n v="186987"/>
    <n v="1.14E-2"/>
    <x v="1"/>
  </r>
  <r>
    <x v="1"/>
    <x v="2"/>
    <x v="0"/>
    <s v="Andorra"/>
    <s v="Europe"/>
    <n v="0.29536299999999999"/>
    <n v="73"/>
    <n v="4.0000000000000001E-3"/>
    <x v="1"/>
  </r>
  <r>
    <x v="1"/>
    <x v="4"/>
    <x v="1"/>
    <s v="United Kingdom"/>
    <s v="Europe"/>
    <n v="404.59243700000002"/>
    <n v="196436"/>
    <n v="2E-3"/>
    <x v="1"/>
  </r>
  <r>
    <x v="0"/>
    <x v="0"/>
    <x v="2"/>
    <s v="United Kingdom"/>
    <s v="Europe"/>
    <n v="2.1161219999999998"/>
    <n v="3"/>
    <n v="0.70530000000000004"/>
    <x v="1"/>
  </r>
  <r>
    <x v="1"/>
    <x v="2"/>
    <x v="0"/>
    <s v="Costa Rica"/>
    <s v="North America"/>
    <n v="2.2469999999999999"/>
    <n v="1605"/>
    <n v="1.4E-3"/>
    <x v="1"/>
  </r>
  <r>
    <x v="1"/>
    <x v="6"/>
    <x v="0"/>
    <s v="Costa Rica"/>
    <s v="North America"/>
    <n v="5.9443999999999999"/>
    <n v="4246"/>
    <n v="1.4E-3"/>
    <x v="1"/>
  </r>
  <r>
    <x v="1"/>
    <x v="6"/>
    <x v="0"/>
    <s v="Indonesia"/>
    <s v="Asia"/>
    <n v="2.1840000000000002E-3"/>
    <n v="2"/>
    <n v="1E-3"/>
    <x v="1"/>
  </r>
  <r>
    <x v="0"/>
    <x v="4"/>
    <x v="1"/>
    <s v="USA"/>
    <s v="North America"/>
    <n v="7295.5406210000001"/>
    <n v="3242714"/>
    <n v="2.2000000000000001E-3"/>
    <x v="1"/>
  </r>
  <r>
    <x v="1"/>
    <x v="2"/>
    <x v="0"/>
    <s v="Puerto Rico"/>
    <s v="North America"/>
    <n v="0.36222799999999999"/>
    <n v="21"/>
    <n v="1.72E-2"/>
    <x v="1"/>
  </r>
  <r>
    <x v="0"/>
    <x v="7"/>
    <x v="1"/>
    <s v="Belgium"/>
    <s v="Europe"/>
    <n v="22.927220999999999"/>
    <n v="15621"/>
    <n v="1.4E-3"/>
    <x v="1"/>
  </r>
  <r>
    <x v="0"/>
    <x v="9"/>
    <x v="0"/>
    <s v="Finland"/>
    <s v="Europe"/>
    <n v="820.81778499999996"/>
    <n v="74479"/>
    <n v="1.0999999999999999E-2"/>
    <x v="1"/>
  </r>
  <r>
    <x v="1"/>
    <x v="4"/>
    <x v="0"/>
    <s v="Luxembourg"/>
    <s v="Europe"/>
    <n v="12.879633"/>
    <n v="1152"/>
    <n v="1.11E-2"/>
    <x v="1"/>
  </r>
  <r>
    <x v="0"/>
    <x v="10"/>
    <x v="1"/>
    <s v="Luxembourg"/>
    <s v="Europe"/>
    <n v="1.632258"/>
    <n v="615"/>
    <n v="2.5999999999999999E-3"/>
    <x v="1"/>
  </r>
  <r>
    <x v="0"/>
    <x v="3"/>
    <x v="1"/>
    <s v="France"/>
    <s v="Europe"/>
    <n v="123.366265"/>
    <n v="25979"/>
    <n v="4.7000000000000002E-3"/>
    <x v="1"/>
  </r>
  <r>
    <x v="0"/>
    <x v="9"/>
    <x v="1"/>
    <s v="Norway"/>
    <s v="Europe"/>
    <n v="43.613104999999997"/>
    <n v="12956"/>
    <n v="3.3E-3"/>
    <x v="1"/>
  </r>
  <r>
    <x v="0"/>
    <x v="4"/>
    <x v="0"/>
    <s v="Australia"/>
    <s v="Oceania"/>
    <n v="619.78527799999995"/>
    <n v="50646"/>
    <n v="1.2200000000000001E-2"/>
    <x v="1"/>
  </r>
  <r>
    <x v="0"/>
    <x v="1"/>
    <x v="0"/>
    <s v="Germany"/>
    <s v="Europe"/>
    <n v="933.34366499999999"/>
    <n v="104152"/>
    <n v="8.8999999999999999E-3"/>
    <x v="1"/>
  </r>
  <r>
    <x v="1"/>
    <x v="5"/>
    <x v="1"/>
    <s v="Netherlands"/>
    <s v="Europe"/>
    <n v="47.754598000000001"/>
    <n v="104285"/>
    <n v="4.0000000000000002E-4"/>
    <x v="1"/>
  </r>
  <r>
    <x v="1"/>
    <x v="6"/>
    <x v="1"/>
    <s v="Cyprus"/>
    <s v="Europe"/>
    <n v="0.95919399999999999"/>
    <n v="351"/>
    <n v="2.7000000000000001E-3"/>
    <x v="1"/>
  </r>
  <r>
    <x v="0"/>
    <x v="10"/>
    <x v="0"/>
    <s v="Cyprus"/>
    <s v="Europe"/>
    <n v="8.1639999999999994E-3"/>
    <n v="3"/>
    <n v="2.7000000000000001E-3"/>
    <x v="1"/>
  </r>
  <r>
    <x v="0"/>
    <x v="10"/>
    <x v="0"/>
    <s v="Uruguay"/>
    <s v="South America"/>
    <n v="8.9700000000000002E-2"/>
    <n v="69"/>
    <n v="1.2999999999999999E-3"/>
    <x v="1"/>
  </r>
  <r>
    <x v="1"/>
    <x v="5"/>
    <x v="1"/>
    <s v="United Kingdom"/>
    <s v="Europe"/>
    <n v="274.36319600000002"/>
    <n v="224178"/>
    <n v="1.1999999999999999E-3"/>
    <x v="1"/>
  </r>
  <r>
    <x v="1"/>
    <x v="5"/>
    <x v="1"/>
    <s v="Hungary"/>
    <s v="Europe"/>
    <n v="12.011533999999999"/>
    <n v="6527"/>
    <n v="1.8E-3"/>
    <x v="1"/>
  </r>
  <r>
    <x v="0"/>
    <x v="4"/>
    <x v="0"/>
    <s v="USA"/>
    <s v="North America"/>
    <n v="23796.471732000002"/>
    <n v="3104137"/>
    <n v="7.6E-3"/>
    <x v="1"/>
  </r>
  <r>
    <x v="0"/>
    <x v="5"/>
    <x v="1"/>
    <s v="USA"/>
    <s v="North America"/>
    <n v="3386.8811439999999"/>
    <n v="2679971"/>
    <n v="1.1999999999999999E-3"/>
    <x v="1"/>
  </r>
  <r>
    <x v="0"/>
    <x v="3"/>
    <x v="0"/>
    <s v="Argentina"/>
    <s v="South America"/>
    <n v="0.72020899999999999"/>
    <n v="372"/>
    <n v="1.9E-3"/>
    <x v="1"/>
  </r>
  <r>
    <x v="0"/>
    <x v="5"/>
    <x v="1"/>
    <s v="Singapore"/>
    <s v="Asia"/>
    <n v="9.3483669999999996"/>
    <n v="4418"/>
    <n v="2.0999999999999999E-3"/>
    <x v="1"/>
  </r>
  <r>
    <x v="0"/>
    <x v="8"/>
    <x v="0"/>
    <s v="Portugal"/>
    <s v="Europe"/>
    <n v="5.7395300000000002"/>
    <n v="2880"/>
    <n v="1.9E-3"/>
    <x v="1"/>
  </r>
  <r>
    <x v="0"/>
    <x v="4"/>
    <x v="1"/>
    <s v="Luxembourg"/>
    <s v="Europe"/>
    <n v="0.15127599999999999"/>
    <n v="894"/>
    <n v="1E-4"/>
    <x v="1"/>
  </r>
  <r>
    <x v="0"/>
    <x v="2"/>
    <x v="0"/>
    <s v="Luxembourg"/>
    <s v="Europe"/>
    <n v="5.4685350000000001"/>
    <n v="513"/>
    <n v="1.06E-2"/>
    <x v="1"/>
  </r>
  <r>
    <x v="1"/>
    <x v="4"/>
    <x v="1"/>
    <s v="Norway"/>
    <s v="Europe"/>
    <n v="57.289706000000002"/>
    <n v="28188"/>
    <n v="2E-3"/>
    <x v="1"/>
  </r>
  <r>
    <x v="1"/>
    <x v="2"/>
    <x v="1"/>
    <s v="Peru"/>
    <s v="South America"/>
    <n v="59.078499999999998"/>
    <n v="45445"/>
    <n v="1.2999999999999999E-3"/>
    <x v="1"/>
  </r>
  <r>
    <x v="1"/>
    <x v="6"/>
    <x v="1"/>
    <s v="Peru"/>
    <s v="South America"/>
    <n v="73.671000000000006"/>
    <n v="56670"/>
    <n v="1.2999999999999999E-3"/>
    <x v="1"/>
  </r>
  <r>
    <x v="0"/>
    <x v="6"/>
    <x v="0"/>
    <s v="Virgin Islands, British"/>
    <s v="North America"/>
    <n v="7.0060000000000001E-3"/>
    <n v="2"/>
    <n v="3.5000000000000001E-3"/>
    <x v="1"/>
  </r>
  <r>
    <x v="0"/>
    <x v="8"/>
    <x v="0"/>
    <s v="Spain"/>
    <s v="Europe"/>
    <n v="1677.1094639999999"/>
    <n v="287450"/>
    <n v="5.7999999999999996E-3"/>
    <x v="1"/>
  </r>
  <r>
    <x v="0"/>
    <x v="8"/>
    <x v="1"/>
    <s v="Denmark"/>
    <s v="Europe"/>
    <n v="8.2487549999999992"/>
    <n v="9434"/>
    <n v="8.0000000000000004E-4"/>
    <x v="1"/>
  </r>
  <r>
    <x v="0"/>
    <x v="1"/>
    <x v="1"/>
    <s v="Denmark"/>
    <s v="Europe"/>
    <n v="11.049161"/>
    <n v="10840"/>
    <n v="1E-3"/>
    <x v="1"/>
  </r>
  <r>
    <x v="0"/>
    <x v="10"/>
    <x v="0"/>
    <s v="Monaco"/>
    <s v="Europe"/>
    <n v="0.26679000000000003"/>
    <n v="15"/>
    <n v="1.77E-2"/>
    <x v="1"/>
  </r>
  <r>
    <x v="0"/>
    <x v="6"/>
    <x v="0"/>
    <s v="New Zealand"/>
    <s v="Oceania"/>
    <n v="135.53202400000001"/>
    <n v="10841"/>
    <n v="1.2500000000000001E-2"/>
    <x v="1"/>
  </r>
  <r>
    <x v="0"/>
    <x v="2"/>
    <x v="0"/>
    <s v="Hungary"/>
    <s v="Europe"/>
    <n v="9.1809999999999999E-3"/>
    <n v="1"/>
    <n v="9.1000000000000004E-3"/>
    <x v="1"/>
  </r>
  <r>
    <x v="0"/>
    <x v="11"/>
    <x v="0"/>
    <s v="Estonia"/>
    <s v="Europe"/>
    <n v="4.7587299999999999"/>
    <n v="990"/>
    <n v="4.7999999999999996E-3"/>
    <x v="1"/>
  </r>
  <r>
    <x v="0"/>
    <x v="10"/>
    <x v="1"/>
    <s v="Estonia"/>
    <s v="Europe"/>
    <n v="0.52412000000000003"/>
    <n v="1962"/>
    <n v="2.0000000000000001E-4"/>
    <x v="1"/>
  </r>
  <r>
    <x v="1"/>
    <x v="2"/>
    <x v="1"/>
    <s v="USA"/>
    <s v="North America"/>
    <n v="3878.5353799999998"/>
    <n v="4264830"/>
    <n v="8.9999999999999998E-4"/>
    <x v="1"/>
  </r>
  <r>
    <x v="0"/>
    <x v="3"/>
    <x v="1"/>
    <s v="Malaysia"/>
    <s v="Asia"/>
    <n v="2.8621750000000001"/>
    <n v="5154"/>
    <n v="5.0000000000000001E-4"/>
    <x v="1"/>
  </r>
  <r>
    <x v="0"/>
    <x v="0"/>
    <x v="1"/>
    <s v="Malaysia"/>
    <s v="Asia"/>
    <n v="9.1578040000000005"/>
    <n v="6293"/>
    <n v="1.4E-3"/>
    <x v="1"/>
  </r>
  <r>
    <x v="1"/>
    <x v="6"/>
    <x v="0"/>
    <s v="Puerto Rico"/>
    <s v="North America"/>
    <n v="0.43610900000000002"/>
    <n v="30"/>
    <n v="1.4500000000000001E-2"/>
    <x v="1"/>
  </r>
  <r>
    <x v="1"/>
    <x v="5"/>
    <x v="0"/>
    <s v="Austria"/>
    <s v="Europe"/>
    <n v="89.518330000000006"/>
    <n v="9267"/>
    <n v="9.5999999999999992E-3"/>
    <x v="1"/>
  </r>
  <r>
    <x v="0"/>
    <x v="10"/>
    <x v="0"/>
    <s v="Taiwan, Province Of China"/>
    <s v="Asia"/>
    <n v="12.010009999999999"/>
    <n v="7189"/>
    <n v="1.6000000000000001E-3"/>
    <x v="1"/>
  </r>
  <r>
    <x v="1"/>
    <x v="6"/>
    <x v="1"/>
    <s v="Italy"/>
    <s v="Europe"/>
    <n v="366.941192"/>
    <n v="88627"/>
    <n v="4.1000000000000003E-3"/>
    <x v="1"/>
  </r>
  <r>
    <x v="1"/>
    <x v="4"/>
    <x v="1"/>
    <s v="Hong Kong"/>
    <s v="Asia"/>
    <n v="0.228742"/>
    <n v="10272"/>
    <n v="0"/>
    <x v="1"/>
  </r>
  <r>
    <x v="1"/>
    <x v="6"/>
    <x v="0"/>
    <s v="United Arab Emirates"/>
    <s v="Asia"/>
    <n v="4.4670000000000001E-2"/>
    <n v="2"/>
    <n v="2.23E-2"/>
    <x v="1"/>
  </r>
  <r>
    <x v="1"/>
    <x v="2"/>
    <x v="0"/>
    <s v="Germany"/>
    <s v="Europe"/>
    <n v="1542.8815139999999"/>
    <n v="165493"/>
    <n v="9.2999999999999992E-3"/>
    <x v="1"/>
  </r>
  <r>
    <x v="0"/>
    <x v="0"/>
    <x v="0"/>
    <s v="Germany"/>
    <s v="Europe"/>
    <n v="1317.007771"/>
    <n v="130817"/>
    <n v="0.01"/>
    <x v="1"/>
  </r>
  <r>
    <x v="0"/>
    <x v="7"/>
    <x v="1"/>
    <s v="Ireland"/>
    <s v="Europe"/>
    <n v="2.3160630000000002"/>
    <n v="7098"/>
    <n v="2.9999999999999997E-4"/>
    <x v="1"/>
  </r>
  <r>
    <x v="0"/>
    <x v="10"/>
    <x v="1"/>
    <s v="Greece"/>
    <s v="Europe"/>
    <n v="31.606231000000001"/>
    <n v="9019"/>
    <n v="3.5000000000000001E-3"/>
    <x v="1"/>
  </r>
  <r>
    <x v="1"/>
    <x v="4"/>
    <x v="0"/>
    <s v="Greece"/>
    <s v="Europe"/>
    <n v="28.590833"/>
    <n v="3749"/>
    <n v="7.6E-3"/>
    <x v="1"/>
  </r>
  <r>
    <x v="0"/>
    <x v="1"/>
    <x v="0"/>
    <s v="Uruguay"/>
    <s v="South America"/>
    <n v="6.3480000000000003E-3"/>
    <n v="2"/>
    <n v="3.0999999999999999E-3"/>
    <x v="1"/>
  </r>
  <r>
    <x v="1"/>
    <x v="5"/>
    <x v="0"/>
    <s v="Bulgaria"/>
    <s v="Europe"/>
    <n v="1.0666169999999999"/>
    <n v="652"/>
    <n v="1.6000000000000001E-3"/>
    <x v="1"/>
  </r>
  <r>
    <x v="1"/>
    <x v="4"/>
    <x v="0"/>
    <s v="Hungary"/>
    <s v="Europe"/>
    <n v="2.8126500000000001"/>
    <n v="1513"/>
    <n v="1.8E-3"/>
    <x v="1"/>
  </r>
  <r>
    <x v="1"/>
    <x v="5"/>
    <x v="1"/>
    <s v="El Salvador"/>
    <s v="North America"/>
    <n v="31.301400000000001"/>
    <n v="24078"/>
    <n v="1.2999999999999999E-3"/>
    <x v="1"/>
  </r>
  <r>
    <x v="0"/>
    <x v="3"/>
    <x v="0"/>
    <s v="Estonia"/>
    <s v="Europe"/>
    <n v="12.323888999999999"/>
    <n v="1608"/>
    <n v="7.6E-3"/>
    <x v="1"/>
  </r>
  <r>
    <x v="0"/>
    <x v="8"/>
    <x v="1"/>
    <s v="USA"/>
    <s v="North America"/>
    <n v="3594.469478"/>
    <n v="2329734"/>
    <n v="1.5E-3"/>
    <x v="1"/>
  </r>
  <r>
    <x v="0"/>
    <x v="2"/>
    <x v="0"/>
    <s v="Malta"/>
    <s v="Europe"/>
    <n v="3.8074999999999998E-2"/>
    <n v="2"/>
    <n v="1.9E-2"/>
    <x v="1"/>
  </r>
  <r>
    <x v="1"/>
    <x v="6"/>
    <x v="1"/>
    <s v="Portugal"/>
    <s v="Europe"/>
    <n v="52.898713000000001"/>
    <n v="19358"/>
    <n v="2.7000000000000001E-3"/>
    <x v="1"/>
  </r>
  <r>
    <x v="0"/>
    <x v="8"/>
    <x v="0"/>
    <s v="Luxembourg"/>
    <s v="Europe"/>
    <n v="4.8410299999999999"/>
    <n v="473"/>
    <n v="1.0200000000000001E-2"/>
    <x v="1"/>
  </r>
  <r>
    <x v="0"/>
    <x v="9"/>
    <x v="1"/>
    <s v="Mexico"/>
    <s v="North America"/>
    <n v="924.82752600000003"/>
    <n v="814830"/>
    <n v="1.1000000000000001E-3"/>
    <x v="1"/>
  </r>
  <r>
    <x v="1"/>
    <x v="4"/>
    <x v="0"/>
    <s v="Switzerland"/>
    <s v="Europe"/>
    <n v="582.51174600000002"/>
    <n v="48701"/>
    <n v="1.1900000000000001E-2"/>
    <x v="1"/>
  </r>
  <r>
    <x v="0"/>
    <x v="10"/>
    <x v="1"/>
    <s v="Switzerland"/>
    <s v="Europe"/>
    <n v="30.142185000000001"/>
    <n v="10703"/>
    <n v="2.8E-3"/>
    <x v="1"/>
  </r>
  <r>
    <x v="0"/>
    <x v="1"/>
    <x v="0"/>
    <s v="Hong Kong"/>
    <s v="Asia"/>
    <n v="19.897110000000001"/>
    <n v="3919"/>
    <n v="5.0000000000000001E-3"/>
    <x v="1"/>
  </r>
  <r>
    <x v="1"/>
    <x v="5"/>
    <x v="1"/>
    <s v="Australia"/>
    <s v="Oceania"/>
    <n v="153.01890399999999"/>
    <n v="79013"/>
    <n v="1.9E-3"/>
    <x v="1"/>
  </r>
  <r>
    <x v="0"/>
    <x v="11"/>
    <x v="0"/>
    <s v="Germany"/>
    <s v="Europe"/>
    <n v="821.40738499999998"/>
    <n v="99714"/>
    <n v="8.2000000000000007E-3"/>
    <x v="1"/>
  </r>
  <r>
    <x v="0"/>
    <x v="4"/>
    <x v="0"/>
    <s v="Germany"/>
    <s v="Europe"/>
    <n v="905.745316"/>
    <n v="105686"/>
    <n v="8.5000000000000006E-3"/>
    <x v="1"/>
  </r>
  <r>
    <x v="0"/>
    <x v="7"/>
    <x v="0"/>
    <s v="Sweden"/>
    <s v="Europe"/>
    <n v="3935.7229659999998"/>
    <n v="463286"/>
    <n v="8.3999999999999995E-3"/>
    <x v="1"/>
  </r>
  <r>
    <x v="1"/>
    <x v="2"/>
    <x v="0"/>
    <s v="Guatemala"/>
    <s v="North America"/>
    <n v="0.94079999999999997"/>
    <n v="672"/>
    <n v="1.4E-3"/>
    <x v="1"/>
  </r>
  <r>
    <x v="1"/>
    <x v="2"/>
    <x v="1"/>
    <s v="El Salvador"/>
    <s v="North America"/>
    <n v="11.328200000000001"/>
    <n v="8714"/>
    <n v="1.2999999999999999E-3"/>
    <x v="1"/>
  </r>
  <r>
    <x v="1"/>
    <x v="2"/>
    <x v="0"/>
    <s v="Singapore"/>
    <s v="Asia"/>
    <n v="64.007975000000002"/>
    <n v="8161"/>
    <n v="7.7999999999999996E-3"/>
    <x v="1"/>
  </r>
  <r>
    <x v="0"/>
    <x v="2"/>
    <x v="0"/>
    <s v="Iceland"/>
    <s v="Europe"/>
    <n v="3.0277999999999999E-2"/>
    <n v="4"/>
    <n v="7.4999999999999997E-3"/>
    <x v="1"/>
  </r>
  <r>
    <x v="0"/>
    <x v="4"/>
    <x v="0"/>
    <s v="Finland"/>
    <s v="Europe"/>
    <n v="764.71065499999997"/>
    <n v="77018"/>
    <n v="9.9000000000000008E-3"/>
    <x v="1"/>
  </r>
  <r>
    <x v="1"/>
    <x v="7"/>
    <x v="0"/>
    <s v="Germany"/>
    <s v="Europe"/>
    <n v="1934.5854710000001"/>
    <n v="152128"/>
    <n v="1.2699999999999999E-2"/>
    <x v="1"/>
  </r>
  <r>
    <x v="0"/>
    <x v="9"/>
    <x v="1"/>
    <s v="Ireland"/>
    <s v="Europe"/>
    <n v="11.735568000000001"/>
    <n v="5478"/>
    <n v="2.0999999999999999E-3"/>
    <x v="1"/>
  </r>
  <r>
    <x v="1"/>
    <x v="4"/>
    <x v="1"/>
    <s v="Cyprus"/>
    <s v="Europe"/>
    <n v="1.4394560000000001"/>
    <n v="528"/>
    <n v="2.7000000000000001E-3"/>
    <x v="1"/>
  </r>
  <r>
    <x v="1"/>
    <x v="2"/>
    <x v="0"/>
    <s v="Uruguay"/>
    <s v="South America"/>
    <n v="0.30159999999999998"/>
    <n v="232"/>
    <n v="1.2999999999999999E-3"/>
    <x v="1"/>
  </r>
  <r>
    <x v="0"/>
    <x v="8"/>
    <x v="0"/>
    <s v="Sweden"/>
    <s v="Europe"/>
    <n v="3703.9125709999998"/>
    <n v="386631"/>
    <n v="9.4999999999999998E-3"/>
    <x v="1"/>
  </r>
  <r>
    <x v="0"/>
    <x v="7"/>
    <x v="0"/>
    <s v="New Zealand"/>
    <s v="Oceania"/>
    <n v="108.009432"/>
    <n v="11943"/>
    <n v="8.9999999999999993E-3"/>
    <x v="1"/>
  </r>
  <r>
    <x v="1"/>
    <x v="5"/>
    <x v="0"/>
    <s v="Guatemala"/>
    <s v="North America"/>
    <n v="5.8449999999999998"/>
    <n v="4175"/>
    <n v="1.4E-3"/>
    <x v="1"/>
  </r>
  <r>
    <x v="0"/>
    <x v="7"/>
    <x v="0"/>
    <s v="Czech Republic"/>
    <s v="Europe"/>
    <n v="2.8414999999999999E-2"/>
    <n v="5"/>
    <n v="5.5999999999999999E-3"/>
    <x v="1"/>
  </r>
  <r>
    <x v="1"/>
    <x v="5"/>
    <x v="0"/>
    <s v="Indonesia"/>
    <s v="Asia"/>
    <n v="9.1269999999999997E-3"/>
    <n v="4"/>
    <n v="2.2000000000000001E-3"/>
    <x v="1"/>
  </r>
  <r>
    <x v="0"/>
    <x v="5"/>
    <x v="1"/>
    <s v="Estonia"/>
    <s v="Europe"/>
    <n v="0.61921599999999999"/>
    <n v="2042"/>
    <n v="2.9999999999999997E-4"/>
    <x v="1"/>
  </r>
  <r>
    <x v="0"/>
    <x v="7"/>
    <x v="0"/>
    <s v="South Korea"/>
    <s v="Asia"/>
    <n v="1.4400000000000001E-3"/>
    <n v="1"/>
    <n v="1.4E-3"/>
    <x v="1"/>
  </r>
  <r>
    <x v="1"/>
    <x v="4"/>
    <x v="0"/>
    <s v="Russia"/>
    <s v="Europe"/>
    <n v="1.001728"/>
    <n v="128"/>
    <n v="7.7999999999999996E-3"/>
    <x v="1"/>
  </r>
  <r>
    <x v="1"/>
    <x v="4"/>
    <x v="0"/>
    <s v="Dominican Republic"/>
    <s v="North America"/>
    <n v="5.8292000000000002"/>
    <n v="4484"/>
    <n v="1.2999999999999999E-3"/>
    <x v="1"/>
  </r>
  <r>
    <x v="0"/>
    <x v="8"/>
    <x v="0"/>
    <s v="Brazil"/>
    <s v="South America"/>
    <n v="0.79405899999999996"/>
    <n v="58"/>
    <n v="1.3599999999999999E-2"/>
    <x v="1"/>
  </r>
  <r>
    <x v="1"/>
    <x v="2"/>
    <x v="0"/>
    <s v="Argentina"/>
    <s v="South America"/>
    <n v="21.330072999999999"/>
    <n v="15355"/>
    <n v="1.2999999999999999E-3"/>
    <x v="1"/>
  </r>
  <r>
    <x v="1"/>
    <x v="7"/>
    <x v="0"/>
    <s v="Iceland"/>
    <s v="Europe"/>
    <n v="49.641098"/>
    <n v="2829"/>
    <n v="1.7500000000000002E-2"/>
    <x v="1"/>
  </r>
  <r>
    <x v="0"/>
    <x v="4"/>
    <x v="0"/>
    <s v="Austria"/>
    <s v="Europe"/>
    <n v="62.565671999999999"/>
    <n v="7011"/>
    <n v="8.8999999999999999E-3"/>
    <x v="1"/>
  </r>
  <r>
    <x v="0"/>
    <x v="3"/>
    <x v="0"/>
    <s v="Lithuania"/>
    <s v="Europe"/>
    <n v="1.5617019999999999"/>
    <n v="607"/>
    <n v="2.5000000000000001E-3"/>
    <x v="1"/>
  </r>
  <r>
    <x v="0"/>
    <x v="9"/>
    <x v="0"/>
    <s v="Luxembourg"/>
    <s v="Europe"/>
    <n v="9.3332580000000007"/>
    <n v="759"/>
    <n v="1.2200000000000001E-2"/>
    <x v="1"/>
  </r>
  <r>
    <x v="1"/>
    <x v="7"/>
    <x v="1"/>
    <s v="Switzerland"/>
    <s v="Europe"/>
    <n v="19.879522000000001"/>
    <n v="21681"/>
    <n v="8.9999999999999998E-4"/>
    <x v="1"/>
  </r>
  <r>
    <x v="0"/>
    <x v="9"/>
    <x v="0"/>
    <s v="France"/>
    <s v="Europe"/>
    <n v="746.42392099999995"/>
    <n v="76672"/>
    <n v="9.7000000000000003E-3"/>
    <x v="1"/>
  </r>
  <r>
    <x v="0"/>
    <x v="8"/>
    <x v="1"/>
    <s v="Poland"/>
    <s v="Europe"/>
    <n v="5.8468879999999999"/>
    <n v="16746"/>
    <n v="2.9999999999999997E-4"/>
    <x v="1"/>
  </r>
  <r>
    <x v="0"/>
    <x v="2"/>
    <x v="2"/>
    <s v="Netherlands"/>
    <s v="Europe"/>
    <n v="3.0716760000000001"/>
    <n v="2"/>
    <n v="1.5358000000000001"/>
    <x v="1"/>
  </r>
  <r>
    <x v="0"/>
    <x v="11"/>
    <x v="1"/>
    <s v="Ireland"/>
    <s v="Europe"/>
    <n v="8.5587459999999993"/>
    <n v="4753"/>
    <n v="1.8E-3"/>
    <x v="1"/>
  </r>
  <r>
    <x v="0"/>
    <x v="8"/>
    <x v="0"/>
    <s v="Ireland"/>
    <s v="Europe"/>
    <n v="81.713097000000005"/>
    <n v="8096"/>
    <n v="0.01"/>
    <x v="1"/>
  </r>
  <r>
    <x v="0"/>
    <x v="3"/>
    <x v="0"/>
    <s v="Monaco"/>
    <s v="Europe"/>
    <n v="0.14191999999999999"/>
    <n v="5"/>
    <n v="2.8299999999999999E-2"/>
    <x v="1"/>
  </r>
  <r>
    <x v="1"/>
    <x v="4"/>
    <x v="0"/>
    <s v="Slovakia"/>
    <s v="Europe"/>
    <n v="2.2210969999999999"/>
    <n v="1128"/>
    <n v="1.9E-3"/>
    <x v="1"/>
  </r>
  <r>
    <x v="0"/>
    <x v="9"/>
    <x v="0"/>
    <s v="Andorra"/>
    <s v="Europe"/>
    <n v="1.1133"/>
    <n v="90"/>
    <n v="1.23E-2"/>
    <x v="1"/>
  </r>
  <r>
    <x v="0"/>
    <x v="5"/>
    <x v="0"/>
    <s v="Liechtenstein"/>
    <s v="Europe"/>
    <n v="9.1278999999999999E-2"/>
    <n v="8"/>
    <n v="1.14E-2"/>
    <x v="1"/>
  </r>
  <r>
    <x v="1"/>
    <x v="2"/>
    <x v="1"/>
    <s v="Ecuador"/>
    <s v="South America"/>
    <n v="18.472999999999999"/>
    <n v="14210"/>
    <n v="1.2999999999999999E-3"/>
    <x v="1"/>
  </r>
  <r>
    <x v="0"/>
    <x v="5"/>
    <x v="0"/>
    <s v="India"/>
    <s v="Asia"/>
    <n v="2.3639E-2"/>
    <n v="5"/>
    <n v="4.7000000000000002E-3"/>
    <x v="1"/>
  </r>
  <r>
    <x v="0"/>
    <x v="10"/>
    <x v="0"/>
    <s v="India"/>
    <s v="Asia"/>
    <n v="1.6038E-2"/>
    <n v="2"/>
    <n v="8.0000000000000002E-3"/>
    <x v="1"/>
  </r>
  <r>
    <x v="1"/>
    <x v="7"/>
    <x v="0"/>
    <s v="Philippines"/>
    <s v="Asia"/>
    <n v="0.208233"/>
    <n v="123"/>
    <n v="1.6000000000000001E-3"/>
    <x v="1"/>
  </r>
  <r>
    <x v="0"/>
    <x v="9"/>
    <x v="0"/>
    <s v="Lithuania"/>
    <s v="Europe"/>
    <n v="2.5073129999999999"/>
    <n v="976"/>
    <n v="2.5000000000000001E-3"/>
    <x v="1"/>
  </r>
  <r>
    <x v="1"/>
    <x v="7"/>
    <x v="0"/>
    <s v="Lithuania"/>
    <s v="Europe"/>
    <n v="3.8306499999999999"/>
    <n v="1150"/>
    <n v="3.3E-3"/>
    <x v="1"/>
  </r>
  <r>
    <x v="1"/>
    <x v="6"/>
    <x v="1"/>
    <s v="Finland"/>
    <s v="Europe"/>
    <n v="12.201157"/>
    <n v="21987"/>
    <n v="5.0000000000000001E-4"/>
    <x v="1"/>
  </r>
  <r>
    <x v="0"/>
    <x v="4"/>
    <x v="0"/>
    <s v="Luxembourg"/>
    <s v="Europe"/>
    <n v="7.2452389999999998"/>
    <n v="619"/>
    <n v="1.17E-2"/>
    <x v="1"/>
  </r>
  <r>
    <x v="0"/>
    <x v="1"/>
    <x v="0"/>
    <s v="Mexico"/>
    <s v="North America"/>
    <n v="519.82402000000002"/>
    <n v="117880"/>
    <n v="4.4000000000000003E-3"/>
    <x v="1"/>
  </r>
  <r>
    <x v="1"/>
    <x v="4"/>
    <x v="1"/>
    <s v="Honduras"/>
    <s v="North America"/>
    <n v="17.390799999999999"/>
    <n v="12422"/>
    <n v="1.4E-3"/>
    <x v="1"/>
  </r>
  <r>
    <x v="1"/>
    <x v="7"/>
    <x v="0"/>
    <s v="Turkey"/>
    <s v="Europe"/>
    <n v="13.057905999999999"/>
    <n v="9562"/>
    <n v="1.2999999999999999E-3"/>
    <x v="1"/>
  </r>
  <r>
    <x v="0"/>
    <x v="8"/>
    <x v="1"/>
    <s v="New Zealand"/>
    <s v="Oceania"/>
    <n v="2.7767189999999999"/>
    <n v="11410"/>
    <n v="2.0000000000000001E-4"/>
    <x v="1"/>
  </r>
  <r>
    <x v="1"/>
    <x v="2"/>
    <x v="0"/>
    <s v="United Kingdom"/>
    <s v="Europe"/>
    <n v="4697.2404749999996"/>
    <n v="374710"/>
    <n v="1.2500000000000001E-2"/>
    <x v="1"/>
  </r>
  <r>
    <x v="0"/>
    <x v="2"/>
    <x v="0"/>
    <s v="USA"/>
    <s v="North America"/>
    <n v="22066.039494000001"/>
    <n v="2746795"/>
    <n v="8.0000000000000002E-3"/>
    <x v="1"/>
  </r>
  <r>
    <x v="1"/>
    <x v="4"/>
    <x v="1"/>
    <s v="USA"/>
    <s v="North America"/>
    <n v="7573.8782579999997"/>
    <n v="6062590"/>
    <n v="1.1999999999999999E-3"/>
    <x v="1"/>
  </r>
  <r>
    <x v="0"/>
    <x v="0"/>
    <x v="0"/>
    <s v="Romania"/>
    <s v="Europe"/>
    <n v="0.23827499999999999"/>
    <n v="27"/>
    <n v="8.8000000000000005E-3"/>
    <x v="1"/>
  </r>
  <r>
    <x v="1"/>
    <x v="6"/>
    <x v="0"/>
    <s v="Dominican Republic"/>
    <s v="North America"/>
    <n v="3.016"/>
    <n v="2320"/>
    <n v="1.2999999999999999E-3"/>
    <x v="1"/>
  </r>
  <r>
    <x v="0"/>
    <x v="11"/>
    <x v="0"/>
    <s v="Puerto Rico"/>
    <s v="North America"/>
    <n v="0.123903"/>
    <n v="13"/>
    <n v="9.4999999999999998E-3"/>
    <x v="1"/>
  </r>
  <r>
    <x v="1"/>
    <x v="2"/>
    <x v="1"/>
    <s v="Portugal"/>
    <s v="Europe"/>
    <n v="54.586080000000003"/>
    <n v="20439"/>
    <n v="2.5999999999999999E-3"/>
    <x v="1"/>
  </r>
  <r>
    <x v="1"/>
    <x v="4"/>
    <x v="1"/>
    <s v="Taiwan, Province Of China"/>
    <s v="Asia"/>
    <n v="24.653838"/>
    <n v="15042"/>
    <n v="1.6000000000000001E-3"/>
    <x v="1"/>
  </r>
  <r>
    <x v="0"/>
    <x v="5"/>
    <x v="0"/>
    <s v="Luxembourg"/>
    <s v="Europe"/>
    <n v="7.3319080000000003"/>
    <n v="740"/>
    <n v="9.9000000000000008E-3"/>
    <x v="1"/>
  </r>
  <r>
    <x v="1"/>
    <x v="5"/>
    <x v="1"/>
    <s v="Honduras"/>
    <s v="North America"/>
    <n v="25.8188"/>
    <n v="18442"/>
    <n v="1.4E-3"/>
    <x v="1"/>
  </r>
  <r>
    <x v="1"/>
    <x v="6"/>
    <x v="1"/>
    <s v="Spain"/>
    <s v="Europe"/>
    <n v="2058.0587679999999"/>
    <n v="497080"/>
    <n v="4.1000000000000003E-3"/>
    <x v="1"/>
  </r>
  <r>
    <x v="1"/>
    <x v="2"/>
    <x v="1"/>
    <s v="Spain"/>
    <s v="Europe"/>
    <n v="1911.018039"/>
    <n v="472277"/>
    <n v="4.0000000000000001E-3"/>
    <x v="1"/>
  </r>
  <r>
    <x v="0"/>
    <x v="9"/>
    <x v="0"/>
    <s v="Poland"/>
    <s v="Europe"/>
    <n v="74.923987999999994"/>
    <n v="17976"/>
    <n v="4.1000000000000003E-3"/>
    <x v="1"/>
  </r>
  <r>
    <x v="0"/>
    <x v="11"/>
    <x v="0"/>
    <s v="Denmark"/>
    <s v="Europe"/>
    <n v="518.88746900000001"/>
    <n v="48579"/>
    <n v="1.06E-2"/>
    <x v="1"/>
  </r>
  <r>
    <x v="0"/>
    <x v="0"/>
    <x v="1"/>
    <s v="Greece"/>
    <s v="Europe"/>
    <n v="16.617007999999998"/>
    <n v="6178"/>
    <n v="2.5999999999999999E-3"/>
    <x v="1"/>
  </r>
  <r>
    <x v="0"/>
    <x v="3"/>
    <x v="1"/>
    <s v="Ireland"/>
    <s v="Europe"/>
    <n v="11.031762000000001"/>
    <n v="4126"/>
    <n v="2.5999999999999999E-3"/>
    <x v="1"/>
  </r>
  <r>
    <x v="1"/>
    <x v="2"/>
    <x v="0"/>
    <s v="Bulgaria"/>
    <s v="Europe"/>
    <n v="0.64263199999999998"/>
    <n v="397"/>
    <n v="1.6000000000000001E-3"/>
    <x v="1"/>
  </r>
  <r>
    <x v="1"/>
    <x v="4"/>
    <x v="1"/>
    <s v="Bulgaria"/>
    <s v="Europe"/>
    <n v="5.8145100000000003"/>
    <n v="3519"/>
    <n v="1.6000000000000001E-3"/>
    <x v="1"/>
  </r>
  <r>
    <x v="0"/>
    <x v="5"/>
    <x v="0"/>
    <s v="Andorra"/>
    <s v="Europe"/>
    <n v="0.17812700000000001"/>
    <n v="18"/>
    <n v="9.7999999999999997E-3"/>
    <x v="1"/>
  </r>
  <r>
    <x v="1"/>
    <x v="7"/>
    <x v="1"/>
    <s v="Andorra"/>
    <s v="Europe"/>
    <n v="1.9192750000000001"/>
    <n v="363"/>
    <n v="5.1999999999999998E-3"/>
    <x v="1"/>
  </r>
  <r>
    <x v="1"/>
    <x v="7"/>
    <x v="0"/>
    <s v="Virgin Islands, U.S."/>
    <s v="North America"/>
    <n v="2.8007000000000001E-2"/>
    <n v="1"/>
    <n v="2.8000000000000001E-2"/>
    <x v="1"/>
  </r>
  <r>
    <x v="1"/>
    <x v="6"/>
    <x v="1"/>
    <s v="Nicaragua"/>
    <s v="North America"/>
    <n v="5.1116000000000001"/>
    <n v="3932"/>
    <n v="1.2999999999999999E-3"/>
    <x v="1"/>
  </r>
  <r>
    <x v="0"/>
    <x v="10"/>
    <x v="0"/>
    <s v="Cayman Islands"/>
    <s v="North America"/>
    <n v="0.231099"/>
    <n v="3"/>
    <n v="7.6999999999999999E-2"/>
    <x v="1"/>
  </r>
  <r>
    <x v="0"/>
    <x v="11"/>
    <x v="0"/>
    <s v="India"/>
    <s v="Asia"/>
    <n v="3.8159999999999999E-3"/>
    <n v="1"/>
    <n v="3.8E-3"/>
    <x v="1"/>
  </r>
  <r>
    <x v="1"/>
    <x v="5"/>
    <x v="1"/>
    <s v="Latvia"/>
    <s v="Europe"/>
    <n v="10.100296999999999"/>
    <n v="3941"/>
    <n v="2.5000000000000001E-3"/>
    <x v="1"/>
  </r>
  <r>
    <x v="0"/>
    <x v="11"/>
    <x v="1"/>
    <s v="Iceland"/>
    <s v="Europe"/>
    <n v="0.208929"/>
    <n v="1440"/>
    <n v="1E-4"/>
    <x v="1"/>
  </r>
  <r>
    <x v="1"/>
    <x v="4"/>
    <x v="0"/>
    <s v="Belgium"/>
    <s v="Europe"/>
    <n v="364.17131999999998"/>
    <n v="32726"/>
    <n v="1.11E-2"/>
    <x v="1"/>
  </r>
  <r>
    <x v="0"/>
    <x v="10"/>
    <x v="1"/>
    <s v="Belgium"/>
    <s v="Europe"/>
    <n v="34.507604000000001"/>
    <n v="20036"/>
    <n v="1.6999999999999999E-3"/>
    <x v="1"/>
  </r>
  <r>
    <x v="1"/>
    <x v="6"/>
    <x v="1"/>
    <s v="Lithuania"/>
    <s v="Europe"/>
    <n v="7.0945600000000004"/>
    <n v="2720"/>
    <n v="2.5999999999999999E-3"/>
    <x v="1"/>
  </r>
  <r>
    <x v="1"/>
    <x v="5"/>
    <x v="0"/>
    <s v="Taiwan, Province Of China"/>
    <s v="Asia"/>
    <n v="23.815168"/>
    <n v="14312"/>
    <n v="1.6000000000000001E-3"/>
    <x v="1"/>
  </r>
  <r>
    <x v="0"/>
    <x v="11"/>
    <x v="0"/>
    <s v="Finland"/>
    <s v="Europe"/>
    <n v="494.394116"/>
    <n v="49287"/>
    <n v="0.01"/>
    <x v="1"/>
  </r>
  <r>
    <x v="0"/>
    <x v="10"/>
    <x v="1"/>
    <s v="Mexico"/>
    <s v="North America"/>
    <n v="600.91701999999998"/>
    <n v="930453"/>
    <n v="5.9999999999999995E-4"/>
    <x v="1"/>
  </r>
  <r>
    <x v="0"/>
    <x v="0"/>
    <x v="0"/>
    <s v="Poland"/>
    <s v="Europe"/>
    <n v="74.466916999999995"/>
    <n v="18230"/>
    <n v="4.0000000000000001E-3"/>
    <x v="1"/>
  </r>
  <r>
    <x v="0"/>
    <x v="10"/>
    <x v="0"/>
    <s v="Sweden"/>
    <s v="Europe"/>
    <n v="5403.9433879999997"/>
    <n v="494416"/>
    <n v="1.09E-2"/>
    <x v="1"/>
  </r>
  <r>
    <x v="0"/>
    <x v="10"/>
    <x v="0"/>
    <s v="Aruba"/>
    <s v="North America"/>
    <n v="0.2452"/>
    <n v="2"/>
    <n v="0.1226"/>
    <x v="1"/>
  </r>
  <r>
    <x v="1"/>
    <x v="5"/>
    <x v="0"/>
    <s v="South Korea"/>
    <s v="Asia"/>
    <n v="3.406E-2"/>
    <n v="9"/>
    <n v="3.7000000000000002E-3"/>
    <x v="1"/>
  </r>
  <r>
    <x v="0"/>
    <x v="10"/>
    <x v="0"/>
    <s v="Russia"/>
    <s v="Europe"/>
    <n v="2.0499700000000001"/>
    <n v="191"/>
    <n v="1.0699999999999999E-2"/>
    <x v="1"/>
  </r>
  <r>
    <x v="1"/>
    <x v="7"/>
    <x v="0"/>
    <s v="Brazil"/>
    <s v="South America"/>
    <n v="1.6806220000000001"/>
    <n v="694"/>
    <n v="2.3999999999999998E-3"/>
    <x v="1"/>
  </r>
  <r>
    <x v="0"/>
    <x v="3"/>
    <x v="0"/>
    <s v="Puerto Rico"/>
    <s v="North America"/>
    <n v="0.878"/>
    <n v="20"/>
    <n v="4.3900000000000002E-2"/>
    <x v="1"/>
  </r>
  <r>
    <x v="1"/>
    <x v="5"/>
    <x v="1"/>
    <s v="Iceland"/>
    <s v="Europe"/>
    <n v="0.29328500000000002"/>
    <n v="2368"/>
    <n v="1E-4"/>
    <x v="1"/>
  </r>
  <r>
    <x v="0"/>
    <x v="8"/>
    <x v="1"/>
    <s v="Lithuania"/>
    <s v="Europe"/>
    <n v="1.981017"/>
    <n v="1814"/>
    <n v="1E-3"/>
    <x v="1"/>
  </r>
  <r>
    <x v="0"/>
    <x v="2"/>
    <x v="2"/>
    <s v="Finland"/>
    <s v="Europe"/>
    <n v="0.84964799999999996"/>
    <n v="1"/>
    <n v="0.84960000000000002"/>
    <x v="1"/>
  </r>
  <r>
    <x v="0"/>
    <x v="11"/>
    <x v="1"/>
    <s v="Hong Kong"/>
    <s v="Asia"/>
    <n v="2.0527980000000001"/>
    <n v="2719"/>
    <n v="6.9999999999999999E-4"/>
    <x v="1"/>
  </r>
  <r>
    <x v="0"/>
    <x v="3"/>
    <x v="0"/>
    <s v="United Arab Emirates"/>
    <s v="Asia"/>
    <n v="4.2313999999999997E-2"/>
    <n v="1"/>
    <n v="4.2299999999999997E-2"/>
    <x v="1"/>
  </r>
  <r>
    <x v="0"/>
    <x v="7"/>
    <x v="1"/>
    <s v="Spain"/>
    <s v="Europe"/>
    <n v="288.66420799999997"/>
    <n v="300478"/>
    <n v="8.9999999999999998E-4"/>
    <x v="1"/>
  </r>
  <r>
    <x v="0"/>
    <x v="10"/>
    <x v="1"/>
    <s v="Spain"/>
    <s v="Europe"/>
    <n v="732.97403199999997"/>
    <n v="315777"/>
    <n v="2.3E-3"/>
    <x v="1"/>
  </r>
  <r>
    <x v="0"/>
    <x v="5"/>
    <x v="0"/>
    <s v="Poland"/>
    <s v="Europe"/>
    <n v="40.513390999999999"/>
    <n v="11438"/>
    <n v="3.5000000000000001E-3"/>
    <x v="1"/>
  </r>
  <r>
    <x v="0"/>
    <x v="3"/>
    <x v="0"/>
    <s v="Denmark"/>
    <s v="Europe"/>
    <n v="786.16698099999996"/>
    <n v="58149"/>
    <n v="1.35E-2"/>
    <x v="1"/>
  </r>
  <r>
    <x v="0"/>
    <x v="11"/>
    <x v="0"/>
    <s v="Netherlands"/>
    <s v="Europe"/>
    <n v="1719.5909999999999"/>
    <n v="175843"/>
    <n v="9.7000000000000003E-3"/>
    <x v="1"/>
  </r>
  <r>
    <x v="0"/>
    <x v="0"/>
    <x v="0"/>
    <s v="Kazakhstan"/>
    <s v="Europe"/>
    <n v="8.5647000000000001E-2"/>
    <n v="3"/>
    <n v="2.8500000000000001E-2"/>
    <x v="1"/>
  </r>
  <r>
    <x v="1"/>
    <x v="7"/>
    <x v="0"/>
    <s v="Ireland"/>
    <s v="Europe"/>
    <n v="282.219674"/>
    <n v="19011"/>
    <n v="1.4800000000000001E-2"/>
    <x v="1"/>
  </r>
  <r>
    <x v="1"/>
    <x v="5"/>
    <x v="1"/>
    <s v="Andorra"/>
    <s v="Europe"/>
    <n v="1.345521"/>
    <n v="329"/>
    <n v="4.0000000000000001E-3"/>
    <x v="1"/>
  </r>
  <r>
    <x v="0"/>
    <x v="11"/>
    <x v="2"/>
    <s v="United Kingdom"/>
    <s v="Europe"/>
    <n v="0.81547000000000003"/>
    <n v="1"/>
    <n v="0.81540000000000001"/>
    <x v="1"/>
  </r>
  <r>
    <x v="1"/>
    <x v="4"/>
    <x v="0"/>
    <s v="Costa Rica"/>
    <s v="North America"/>
    <n v="10.229799999999999"/>
    <n v="7307"/>
    <n v="1.4E-3"/>
    <x v="1"/>
  </r>
  <r>
    <x v="1"/>
    <x v="5"/>
    <x v="0"/>
    <s v="Estonia"/>
    <s v="Europe"/>
    <n v="13.931215"/>
    <n v="2187"/>
    <n v="6.3E-3"/>
    <x v="1"/>
  </r>
  <r>
    <x v="1"/>
    <x v="5"/>
    <x v="0"/>
    <s v="Russia"/>
    <s v="Europe"/>
    <n v="9.4750000000000008E-3"/>
    <n v="1"/>
    <n v="9.4000000000000004E-3"/>
    <x v="1"/>
  </r>
  <r>
    <x v="0"/>
    <x v="11"/>
    <x v="0"/>
    <s v="Malaysia"/>
    <s v="Asia"/>
    <n v="8.6217360000000003"/>
    <n v="2147"/>
    <n v="4.0000000000000001E-3"/>
    <x v="1"/>
  </r>
  <r>
    <x v="0"/>
    <x v="1"/>
    <x v="0"/>
    <s v="Puerto Rico"/>
    <s v="North America"/>
    <n v="0.14974000000000001"/>
    <n v="10"/>
    <n v="1.49E-2"/>
    <x v="1"/>
  </r>
  <r>
    <x v="0"/>
    <x v="9"/>
    <x v="0"/>
    <s v="Latvia"/>
    <s v="Europe"/>
    <n v="3.610573"/>
    <n v="1413"/>
    <n v="2.5000000000000001E-3"/>
    <x v="1"/>
  </r>
  <r>
    <x v="1"/>
    <x v="7"/>
    <x v="1"/>
    <s v="Iceland"/>
    <s v="Europe"/>
    <n v="0.39281300000000002"/>
    <n v="1927"/>
    <n v="2.0000000000000001E-4"/>
    <x v="1"/>
  </r>
  <r>
    <x v="0"/>
    <x v="4"/>
    <x v="1"/>
    <s v="Austria"/>
    <s v="Europe"/>
    <n v="4.5973759999999997"/>
    <n v="6519"/>
    <n v="6.9999999999999999E-4"/>
    <x v="1"/>
  </r>
  <r>
    <x v="0"/>
    <x v="7"/>
    <x v="1"/>
    <s v="France"/>
    <s v="Europe"/>
    <n v="70.783967000000004"/>
    <n v="35233"/>
    <n v="2E-3"/>
    <x v="1"/>
  </r>
  <r>
    <x v="1"/>
    <x v="4"/>
    <x v="0"/>
    <s v="Virgin Islands, British"/>
    <s v="North America"/>
    <n v="5.7833000000000002E-2"/>
    <n v="14"/>
    <n v="4.1000000000000003E-3"/>
    <x v="1"/>
  </r>
  <r>
    <x v="0"/>
    <x v="8"/>
    <x v="0"/>
    <s v="Germany"/>
    <s v="Europe"/>
    <n v="881.84534199999996"/>
    <n v="105923"/>
    <n v="8.3000000000000001E-3"/>
    <x v="1"/>
  </r>
  <r>
    <x v="1"/>
    <x v="7"/>
    <x v="1"/>
    <s v="Cyprus"/>
    <s v="Europe"/>
    <n v="1.964745"/>
    <n v="563"/>
    <n v="3.3999999999999998E-3"/>
    <x v="1"/>
  </r>
  <r>
    <x v="0"/>
    <x v="3"/>
    <x v="1"/>
    <s v="Sweden"/>
    <s v="Europe"/>
    <n v="112.391181"/>
    <n v="30467"/>
    <n v="3.5999999999999999E-3"/>
    <x v="1"/>
  </r>
  <r>
    <x v="1"/>
    <x v="4"/>
    <x v="1"/>
    <s v="Slovakia"/>
    <s v="Europe"/>
    <n v="4.5977490000000003"/>
    <n v="2335"/>
    <n v="1.9E-3"/>
    <x v="1"/>
  </r>
  <r>
    <x v="1"/>
    <x v="4"/>
    <x v="0"/>
    <s v="New Zealand"/>
    <s v="Oceania"/>
    <n v="255.65642099999999"/>
    <n v="24727"/>
    <n v="1.03E-2"/>
    <x v="1"/>
  </r>
  <r>
    <x v="0"/>
    <x v="6"/>
    <x v="1"/>
    <s v="Andorra"/>
    <s v="Europe"/>
    <n v="8.4053000000000003E-2"/>
    <n v="364"/>
    <n v="2.0000000000000001E-4"/>
    <x v="1"/>
  </r>
  <r>
    <x v="0"/>
    <x v="6"/>
    <x v="0"/>
    <s v="Estonia"/>
    <s v="Europe"/>
    <n v="2.5440999999999998E-2"/>
    <n v="4"/>
    <n v="6.3E-3"/>
    <x v="1"/>
  </r>
  <r>
    <x v="1"/>
    <x v="7"/>
    <x v="0"/>
    <s v="Panama"/>
    <s v="North America"/>
    <n v="6.6813719999999996"/>
    <n v="3755"/>
    <n v="1.6999999999999999E-3"/>
    <x v="1"/>
  </r>
  <r>
    <x v="0"/>
    <x v="4"/>
    <x v="0"/>
    <s v="Russia"/>
    <s v="Europe"/>
    <n v="9.587E-3"/>
    <n v="1"/>
    <n v="9.4999999999999998E-3"/>
    <x v="1"/>
  </r>
  <r>
    <x v="1"/>
    <x v="6"/>
    <x v="1"/>
    <s v="Malaysia"/>
    <s v="Asia"/>
    <n v="3.6731600000000002"/>
    <n v="8003"/>
    <n v="4.0000000000000002E-4"/>
    <x v="1"/>
  </r>
  <r>
    <x v="0"/>
    <x v="10"/>
    <x v="0"/>
    <s v="Malaysia"/>
    <s v="Asia"/>
    <n v="22.258329"/>
    <n v="4454"/>
    <n v="4.8999999999999998E-3"/>
    <x v="1"/>
  </r>
  <r>
    <x v="1"/>
    <x v="4"/>
    <x v="0"/>
    <s v="Brazil"/>
    <s v="South America"/>
    <n v="0.26380500000000001"/>
    <n v="141"/>
    <n v="1.8E-3"/>
    <x v="1"/>
  </r>
  <r>
    <x v="0"/>
    <x v="3"/>
    <x v="1"/>
    <s v="Latvia"/>
    <s v="Europe"/>
    <n v="5.1180310000000002"/>
    <n v="2000"/>
    <n v="2.5000000000000001E-3"/>
    <x v="1"/>
  </r>
  <r>
    <x v="0"/>
    <x v="7"/>
    <x v="0"/>
    <s v="France"/>
    <s v="Europe"/>
    <n v="523.54317700000001"/>
    <n v="68751"/>
    <n v="7.6E-3"/>
    <x v="1"/>
  </r>
  <r>
    <x v="1"/>
    <x v="7"/>
    <x v="0"/>
    <s v="Hong Kong"/>
    <s v="Asia"/>
    <n v="60.839866000000001"/>
    <n v="7959"/>
    <n v="7.6E-3"/>
    <x v="1"/>
  </r>
  <r>
    <x v="0"/>
    <x v="8"/>
    <x v="1"/>
    <s v="Australia"/>
    <s v="Oceania"/>
    <n v="21.125271999999999"/>
    <n v="35161"/>
    <n v="5.9999999999999995E-4"/>
    <x v="1"/>
  </r>
  <r>
    <x v="0"/>
    <x v="11"/>
    <x v="1"/>
    <s v="Spain"/>
    <s v="Europe"/>
    <n v="317.71974"/>
    <n v="264529"/>
    <n v="1.1999999999999999E-3"/>
    <x v="1"/>
  </r>
  <r>
    <x v="0"/>
    <x v="4"/>
    <x v="1"/>
    <s v="Spain"/>
    <s v="Europe"/>
    <n v="473.637835"/>
    <n v="385848"/>
    <n v="1.1999999999999999E-3"/>
    <x v="1"/>
  </r>
  <r>
    <x v="1"/>
    <x v="2"/>
    <x v="0"/>
    <s v="Poland"/>
    <s v="Europe"/>
    <n v="40.559978999999998"/>
    <n v="24629"/>
    <n v="1.6000000000000001E-3"/>
    <x v="1"/>
  </r>
  <r>
    <x v="1"/>
    <x v="4"/>
    <x v="0"/>
    <s v="Ireland"/>
    <s v="Europe"/>
    <n v="270.72066699999999"/>
    <n v="22875"/>
    <n v="1.18E-2"/>
    <x v="1"/>
  </r>
  <r>
    <x v="1"/>
    <x v="2"/>
    <x v="0"/>
    <s v="Cyprus"/>
    <s v="Europe"/>
    <n v="0.31514799999999998"/>
    <n v="118"/>
    <n v="2.5999999999999999E-3"/>
    <x v="1"/>
  </r>
  <r>
    <x v="1"/>
    <x v="5"/>
    <x v="1"/>
    <s v="Slovakia"/>
    <s v="Europe"/>
    <n v="5.4853300000000003"/>
    <n v="2814"/>
    <n v="1.9E-3"/>
    <x v="1"/>
  </r>
  <r>
    <x v="1"/>
    <x v="5"/>
    <x v="0"/>
    <s v="New Zealand"/>
    <s v="Oceania"/>
    <n v="307.07148100000001"/>
    <n v="30074"/>
    <n v="1.0200000000000001E-2"/>
    <x v="1"/>
  </r>
  <r>
    <x v="0"/>
    <x v="9"/>
    <x v="0"/>
    <s v="Czech Republic"/>
    <s v="Europe"/>
    <n v="0.13446"/>
    <n v="18"/>
    <n v="7.4000000000000003E-3"/>
    <x v="1"/>
  </r>
  <r>
    <x v="0"/>
    <x v="5"/>
    <x v="0"/>
    <s v="USA"/>
    <s v="North America"/>
    <n v="21896.136381"/>
    <n v="3101496"/>
    <n v="7.0000000000000001E-3"/>
    <x v="1"/>
  </r>
  <r>
    <x v="1"/>
    <x v="2"/>
    <x v="0"/>
    <s v="South Africa"/>
    <s v="Africa"/>
    <n v="1.7481E-2"/>
    <n v="1"/>
    <n v="1.7399999999999999E-2"/>
    <x v="1"/>
  </r>
  <r>
    <x v="0"/>
    <x v="3"/>
    <x v="1"/>
    <s v="Argentina"/>
    <s v="South America"/>
    <n v="7.0240460000000002"/>
    <n v="3628"/>
    <n v="1.9E-3"/>
    <x v="1"/>
  </r>
  <r>
    <x v="1"/>
    <x v="5"/>
    <x v="0"/>
    <s v="Paraguay"/>
    <s v="South America"/>
    <n v="0.74760000000000004"/>
    <n v="534"/>
    <n v="1.4E-3"/>
    <x v="1"/>
  </r>
  <r>
    <x v="0"/>
    <x v="8"/>
    <x v="0"/>
    <s v="Austria"/>
    <s v="Europe"/>
    <n v="66.366440999999995"/>
    <n v="7349"/>
    <n v="8.9999999999999993E-3"/>
    <x v="1"/>
  </r>
  <r>
    <x v="0"/>
    <x v="9"/>
    <x v="1"/>
    <s v="Italy"/>
    <s v="Europe"/>
    <n v="73.062664999999996"/>
    <n v="40449"/>
    <n v="1.8E-3"/>
    <x v="1"/>
  </r>
  <r>
    <x v="1"/>
    <x v="4"/>
    <x v="0"/>
    <s v="Lithuania"/>
    <s v="Europe"/>
    <n v="3.1596799999999998"/>
    <n v="1214"/>
    <n v="2.5999999999999999E-3"/>
    <x v="1"/>
  </r>
  <r>
    <x v="0"/>
    <x v="5"/>
    <x v="1"/>
    <s v="Finland"/>
    <s v="Europe"/>
    <n v="21.750859999999999"/>
    <n v="12752"/>
    <n v="1.6999999999999999E-3"/>
    <x v="1"/>
  </r>
  <r>
    <x v="1"/>
    <x v="2"/>
    <x v="1"/>
    <s v="Luxembourg"/>
    <s v="Europe"/>
    <n v="0.115435"/>
    <n v="993"/>
    <n v="1E-4"/>
    <x v="1"/>
  </r>
  <r>
    <x v="0"/>
    <x v="0"/>
    <x v="1"/>
    <s v="Luxembourg"/>
    <s v="Europe"/>
    <n v="2.2928899999999999"/>
    <n v="331"/>
    <n v="6.8999999999999999E-3"/>
    <x v="1"/>
  </r>
  <r>
    <x v="0"/>
    <x v="0"/>
    <x v="1"/>
    <s v="Norway"/>
    <s v="Europe"/>
    <n v="40.133398999999997"/>
    <n v="12467"/>
    <n v="3.2000000000000002E-3"/>
    <x v="1"/>
  </r>
  <r>
    <x v="1"/>
    <x v="5"/>
    <x v="1"/>
    <s v="Turkey"/>
    <s v="Europe"/>
    <n v="25.641279999999998"/>
    <n v="25462"/>
    <n v="1E-3"/>
    <x v="1"/>
  </r>
  <r>
    <x v="1"/>
    <x v="4"/>
    <x v="0"/>
    <s v="Turkey"/>
    <s v="Europe"/>
    <n v="30.459101"/>
    <n v="7482"/>
    <n v="4.0000000000000001E-3"/>
    <x v="1"/>
  </r>
  <r>
    <x v="0"/>
    <x v="9"/>
    <x v="0"/>
    <s v="United Arab Emirates"/>
    <s v="Asia"/>
    <n v="5.5289999999999999E-2"/>
    <n v="2"/>
    <n v="2.76E-2"/>
    <x v="1"/>
  </r>
  <r>
    <x v="1"/>
    <x v="7"/>
    <x v="0"/>
    <s v="United Arab Emirates"/>
    <s v="Asia"/>
    <n v="0.31164999999999998"/>
    <n v="10"/>
    <n v="3.1099999999999999E-2"/>
    <x v="1"/>
  </r>
  <r>
    <x v="0"/>
    <x v="10"/>
    <x v="1"/>
    <s v="Ireland"/>
    <s v="Europe"/>
    <n v="19.019480999999999"/>
    <n v="8231"/>
    <n v="2.3E-3"/>
    <x v="1"/>
  </r>
  <r>
    <x v="1"/>
    <x v="4"/>
    <x v="0"/>
    <s v="Monaco"/>
    <s v="Europe"/>
    <n v="0.25469999999999998"/>
    <n v="15"/>
    <n v="1.6899999999999998E-2"/>
    <x v="1"/>
  </r>
  <r>
    <x v="1"/>
    <x v="7"/>
    <x v="1"/>
    <s v="New Zealand"/>
    <s v="Oceania"/>
    <n v="12.440415"/>
    <n v="18539"/>
    <n v="5.9999999999999995E-4"/>
    <x v="1"/>
  </r>
  <r>
    <x v="0"/>
    <x v="0"/>
    <x v="0"/>
    <s v="Estonia"/>
    <s v="Europe"/>
    <n v="11.176299"/>
    <n v="1593"/>
    <n v="7.0000000000000001E-3"/>
    <x v="1"/>
  </r>
  <r>
    <x v="0"/>
    <x v="10"/>
    <x v="0"/>
    <s v="Ecuador"/>
    <s v="South America"/>
    <n v="7.4099999999999999E-2"/>
    <n v="57"/>
    <n v="1.2999999999999999E-3"/>
    <x v="1"/>
  </r>
  <r>
    <x v="1"/>
    <x v="5"/>
    <x v="0"/>
    <s v="Romania"/>
    <s v="Europe"/>
    <n v="5.182E-3"/>
    <n v="1"/>
    <n v="5.1000000000000004E-3"/>
    <x v="1"/>
  </r>
  <r>
    <x v="0"/>
    <x v="8"/>
    <x v="0"/>
    <s v="Russia"/>
    <s v="Europe"/>
    <n v="4.3018000000000001E-2"/>
    <n v="9"/>
    <n v="4.7000000000000002E-3"/>
    <x v="1"/>
  </r>
  <r>
    <x v="0"/>
    <x v="0"/>
    <x v="0"/>
    <s v="South Africa"/>
    <s v="Africa"/>
    <n v="7.0604E-2"/>
    <n v="2"/>
    <n v="3.5299999999999998E-2"/>
    <x v="1"/>
  </r>
  <r>
    <x v="1"/>
    <x v="7"/>
    <x v="0"/>
    <s v="Puerto Rico"/>
    <s v="North America"/>
    <n v="0.82589000000000001"/>
    <n v="40"/>
    <n v="2.06E-2"/>
    <x v="1"/>
  </r>
  <r>
    <x v="0"/>
    <x v="10"/>
    <x v="1"/>
    <s v="Bolivia"/>
    <s v="South America"/>
    <n v="0.78400000000000003"/>
    <n v="560"/>
    <n v="1.4E-3"/>
    <x v="1"/>
  </r>
  <r>
    <x v="1"/>
    <x v="5"/>
    <x v="1"/>
    <s v="Portugal"/>
    <s v="Europe"/>
    <n v="82.355422000000004"/>
    <n v="30512"/>
    <n v="2.5999999999999999E-3"/>
    <x v="1"/>
  </r>
  <r>
    <x v="0"/>
    <x v="11"/>
    <x v="2"/>
    <s v="Belgium"/>
    <s v="Europe"/>
    <n v="0.57238999999999995"/>
    <n v="1"/>
    <n v="0.57230000000000003"/>
    <x v="1"/>
  </r>
  <r>
    <x v="1"/>
    <x v="5"/>
    <x v="1"/>
    <s v="Lithuania"/>
    <s v="Europe"/>
    <n v="6.7139620000000004"/>
    <n v="2606"/>
    <n v="2.5000000000000001E-3"/>
    <x v="1"/>
  </r>
  <r>
    <x v="0"/>
    <x v="7"/>
    <x v="2"/>
    <s v="Finland"/>
    <s v="Europe"/>
    <n v="1.024915"/>
    <n v="1"/>
    <n v="1.0248999999999999"/>
    <x v="1"/>
  </r>
  <r>
    <x v="0"/>
    <x v="1"/>
    <x v="1"/>
    <s v="Norway"/>
    <s v="Europe"/>
    <n v="36.144975000000002"/>
    <n v="11474"/>
    <n v="3.0999999999999999E-3"/>
    <x v="1"/>
  </r>
  <r>
    <x v="0"/>
    <x v="11"/>
    <x v="1"/>
    <s v="Poland"/>
    <s v="Europe"/>
    <n v="11.932909"/>
    <n v="18753"/>
    <n v="5.9999999999999995E-4"/>
    <x v="1"/>
  </r>
  <r>
    <x v="0"/>
    <x v="0"/>
    <x v="0"/>
    <s v="Denmark"/>
    <s v="Europe"/>
    <n v="763.72648100000004"/>
    <n v="59251"/>
    <n v="1.2800000000000001E-2"/>
    <x v="1"/>
  </r>
  <r>
    <x v="0"/>
    <x v="2"/>
    <x v="0"/>
    <s v="Denmark"/>
    <s v="Europe"/>
    <n v="692.83344199999999"/>
    <n v="55177"/>
    <n v="1.2500000000000001E-2"/>
    <x v="1"/>
  </r>
  <r>
    <x v="0"/>
    <x v="6"/>
    <x v="0"/>
    <s v="Denmark"/>
    <s v="Europe"/>
    <n v="716.63770299999999"/>
    <n v="58816"/>
    <n v="1.21E-2"/>
    <x v="1"/>
  </r>
  <r>
    <x v="0"/>
    <x v="8"/>
    <x v="1"/>
    <s v="Netherlands"/>
    <s v="Europe"/>
    <n v="60.917337000000003"/>
    <n v="32477"/>
    <n v="1.8E-3"/>
    <x v="1"/>
  </r>
  <r>
    <x v="0"/>
    <x v="3"/>
    <x v="0"/>
    <s v="Virgin Islands, U.S."/>
    <s v="North America"/>
    <n v="2.7283999999999999E-2"/>
    <n v="1"/>
    <n v="2.7199999999999998E-2"/>
    <x v="1"/>
  </r>
  <r>
    <x v="1"/>
    <x v="2"/>
    <x v="0"/>
    <s v="Colombia"/>
    <s v="South America"/>
    <n v="5.8488090000000001"/>
    <n v="2954"/>
    <n v="1.9E-3"/>
    <x v="1"/>
  </r>
  <r>
    <x v="0"/>
    <x v="0"/>
    <x v="0"/>
    <s v="Colombia"/>
    <s v="South America"/>
    <n v="0.137901"/>
    <n v="3"/>
    <n v="4.5900000000000003E-2"/>
    <x v="1"/>
  </r>
  <r>
    <x v="0"/>
    <x v="5"/>
    <x v="1"/>
    <s v="Malaysia"/>
    <s v="Asia"/>
    <n v="2.5098539999999998"/>
    <n v="3642"/>
    <n v="5.9999999999999995E-4"/>
    <x v="1"/>
  </r>
  <r>
    <x v="1"/>
    <x v="6"/>
    <x v="0"/>
    <s v="Brazil"/>
    <s v="South America"/>
    <n v="4.3580000000000001E-2"/>
    <n v="24"/>
    <n v="1.8E-3"/>
    <x v="1"/>
  </r>
  <r>
    <x v="1"/>
    <x v="7"/>
    <x v="1"/>
    <s v="Paraguay"/>
    <s v="South America"/>
    <n v="5.932207"/>
    <n v="3334"/>
    <n v="1.6999999999999999E-3"/>
    <x v="1"/>
  </r>
  <r>
    <x v="1"/>
    <x v="6"/>
    <x v="0"/>
    <s v="Bolivia"/>
    <s v="South America"/>
    <n v="8.2600000000000007E-2"/>
    <n v="59"/>
    <n v="1.4E-3"/>
    <x v="1"/>
  </r>
  <r>
    <x v="1"/>
    <x v="2"/>
    <x v="1"/>
    <s v="Austria"/>
    <s v="Europe"/>
    <n v="3.2814030000000001"/>
    <n v="8227"/>
    <n v="2.9999999999999997E-4"/>
    <x v="1"/>
  </r>
  <r>
    <x v="0"/>
    <x v="8"/>
    <x v="0"/>
    <s v="Israel"/>
    <s v="Europe"/>
    <n v="1.6775000000000002E-2"/>
    <n v="1"/>
    <n v="1.67E-2"/>
    <x v="1"/>
  </r>
  <r>
    <x v="0"/>
    <x v="4"/>
    <x v="0"/>
    <s v="Lithuania"/>
    <s v="Europe"/>
    <n v="1.8617999999999999E-2"/>
    <n v="3"/>
    <n v="6.1999999999999998E-3"/>
    <x v="1"/>
  </r>
  <r>
    <x v="1"/>
    <x v="4"/>
    <x v="0"/>
    <s v="France"/>
    <s v="Europe"/>
    <n v="690.28678500000001"/>
    <n v="76570"/>
    <n v="8.9999999999999993E-3"/>
    <x v="1"/>
  </r>
  <r>
    <x v="0"/>
    <x v="10"/>
    <x v="1"/>
    <s v="France"/>
    <s v="Europe"/>
    <n v="80.290831999999995"/>
    <n v="39359"/>
    <n v="2E-3"/>
    <x v="1"/>
  </r>
  <r>
    <x v="0"/>
    <x v="5"/>
    <x v="0"/>
    <s v="Hong Kong"/>
    <s v="Asia"/>
    <n v="7.3051490000000001"/>
    <n v="1667"/>
    <n v="4.3E-3"/>
    <x v="1"/>
  </r>
  <r>
    <x v="0"/>
    <x v="9"/>
    <x v="0"/>
    <s v="Australia"/>
    <s v="Oceania"/>
    <n v="791.62362900000005"/>
    <n v="72065"/>
    <n v="1.09E-2"/>
    <x v="1"/>
  </r>
  <r>
    <x v="0"/>
    <x v="2"/>
    <x v="1"/>
    <s v="Spain"/>
    <s v="Europe"/>
    <n v="486.77085599999998"/>
    <n v="395101"/>
    <n v="1.1999999999999999E-3"/>
    <x v="1"/>
  </r>
  <r>
    <x v="0"/>
    <x v="6"/>
    <x v="1"/>
    <s v="Spain"/>
    <s v="Europe"/>
    <n v="425.77310199999999"/>
    <n v="363297"/>
    <n v="1.1000000000000001E-3"/>
    <x v="1"/>
  </r>
  <r>
    <x v="1"/>
    <x v="6"/>
    <x v="1"/>
    <s v="Poland"/>
    <s v="Europe"/>
    <n v="48.406309"/>
    <n v="28117"/>
    <n v="1.6999999999999999E-3"/>
    <x v="1"/>
  </r>
  <r>
    <x v="1"/>
    <x v="2"/>
    <x v="0"/>
    <s v="Ireland"/>
    <s v="Europe"/>
    <n v="162.26791800000001"/>
    <n v="14059"/>
    <n v="1.15E-2"/>
    <x v="1"/>
  </r>
  <r>
    <x v="1"/>
    <x v="6"/>
    <x v="0"/>
    <s v="Ireland"/>
    <s v="Europe"/>
    <n v="200.72469899999999"/>
    <n v="15577"/>
    <n v="1.2800000000000001E-2"/>
    <x v="1"/>
  </r>
  <r>
    <x v="0"/>
    <x v="1"/>
    <x v="1"/>
    <s v="Sweden"/>
    <s v="Europe"/>
    <n v="47.347628999999998"/>
    <n v="27978"/>
    <n v="1.6000000000000001E-3"/>
    <x v="1"/>
  </r>
  <r>
    <x v="1"/>
    <x v="5"/>
    <x v="1"/>
    <s v="New Zealand"/>
    <s v="Oceania"/>
    <n v="8.7282159999999998"/>
    <n v="21702"/>
    <n v="4.0000000000000002E-4"/>
    <x v="1"/>
  </r>
  <r>
    <x v="0"/>
    <x v="11"/>
    <x v="0"/>
    <s v="United Kingdom"/>
    <s v="Europe"/>
    <n v="2802.74964"/>
    <n v="282825"/>
    <n v="9.9000000000000008E-3"/>
    <x v="1"/>
  </r>
  <r>
    <x v="0"/>
    <x v="1"/>
    <x v="0"/>
    <s v="Liechtenstein"/>
    <s v="Europe"/>
    <n v="5.9955000000000001E-2"/>
    <n v="5"/>
    <n v="1.1900000000000001E-2"/>
    <x v="1"/>
  </r>
  <r>
    <x v="0"/>
    <x v="7"/>
    <x v="0"/>
    <s v="Virgin Islands, U.S."/>
    <s v="North America"/>
    <n v="1.323E-2"/>
    <n v="2"/>
    <n v="6.6E-3"/>
    <x v="1"/>
  </r>
  <r>
    <x v="1"/>
    <x v="5"/>
    <x v="0"/>
    <s v="Colombia"/>
    <s v="South America"/>
    <n v="40.760769000000003"/>
    <n v="19376"/>
    <n v="2.0999999999999999E-3"/>
    <x v="1"/>
  </r>
  <r>
    <x v="0"/>
    <x v="10"/>
    <x v="1"/>
    <s v="Nicaragua"/>
    <s v="North America"/>
    <n v="1.2830999999999999"/>
    <n v="987"/>
    <n v="1.2999999999999999E-3"/>
    <x v="1"/>
  </r>
  <r>
    <x v="1"/>
    <x v="6"/>
    <x v="0"/>
    <s v="Argentina"/>
    <s v="South America"/>
    <n v="69.385548999999997"/>
    <n v="15877"/>
    <n v="4.3E-3"/>
    <x v="1"/>
  </r>
  <r>
    <x v="0"/>
    <x v="2"/>
    <x v="0"/>
    <s v="India"/>
    <s v="Asia"/>
    <n v="0.10842"/>
    <n v="15"/>
    <n v="7.1999999999999998E-3"/>
    <x v="1"/>
  </r>
  <r>
    <x v="0"/>
    <x v="1"/>
    <x v="1"/>
    <s v="Austria"/>
    <s v="Europe"/>
    <n v="4.5448019999999998"/>
    <n v="3028"/>
    <n v="1.5E-3"/>
    <x v="1"/>
  </r>
  <r>
    <x v="0"/>
    <x v="5"/>
    <x v="0"/>
    <s v="Israel"/>
    <s v="Europe"/>
    <n v="0.49775799999999998"/>
    <n v="37"/>
    <n v="1.34E-2"/>
    <x v="1"/>
  </r>
  <r>
    <x v="0"/>
    <x v="0"/>
    <x v="0"/>
    <s v="Belgium"/>
    <s v="Europe"/>
    <n v="343.010718"/>
    <n v="28903"/>
    <n v="1.18E-2"/>
    <x v="1"/>
  </r>
  <r>
    <x v="0"/>
    <x v="5"/>
    <x v="1"/>
    <s v="Lithuania"/>
    <s v="Europe"/>
    <n v="0.23238500000000001"/>
    <n v="1672"/>
    <n v="1E-4"/>
    <x v="1"/>
  </r>
  <r>
    <x v="0"/>
    <x v="11"/>
    <x v="1"/>
    <s v="Finland"/>
    <s v="Europe"/>
    <n v="13.724208000000001"/>
    <n v="9947"/>
    <n v="1.2999999999999999E-3"/>
    <x v="1"/>
  </r>
  <r>
    <x v="1"/>
    <x v="4"/>
    <x v="1"/>
    <s v="Mexico"/>
    <s v="North America"/>
    <n v="3617.519593"/>
    <n v="1941861"/>
    <n v="1.8E-3"/>
    <x v="1"/>
  </r>
  <r>
    <x v="0"/>
    <x v="4"/>
    <x v="0"/>
    <s v="Turkey"/>
    <s v="Europe"/>
    <n v="0.31054199999999998"/>
    <n v="20"/>
    <n v="1.55E-2"/>
    <x v="1"/>
  </r>
  <r>
    <x v="1"/>
    <x v="6"/>
    <x v="1"/>
    <s v="Germany"/>
    <s v="Europe"/>
    <n v="103.59043800000001"/>
    <n v="142243"/>
    <n v="6.9999999999999999E-4"/>
    <x v="1"/>
  </r>
  <r>
    <x v="0"/>
    <x v="0"/>
    <x v="0"/>
    <s v="Ireland"/>
    <s v="Europe"/>
    <n v="110.388772"/>
    <n v="9003"/>
    <n v="1.2200000000000001E-2"/>
    <x v="1"/>
  </r>
  <r>
    <x v="0"/>
    <x v="1"/>
    <x v="0"/>
    <s v="Ireland"/>
    <s v="Europe"/>
    <n v="87.904488999999998"/>
    <n v="8290"/>
    <n v="1.06E-2"/>
    <x v="1"/>
  </r>
  <r>
    <x v="0"/>
    <x v="6"/>
    <x v="1"/>
    <s v="New Zealand"/>
    <s v="Oceania"/>
    <n v="22.529637999999998"/>
    <n v="8763"/>
    <n v="2.5000000000000001E-3"/>
    <x v="1"/>
  </r>
  <r>
    <x v="1"/>
    <x v="5"/>
    <x v="0"/>
    <s v="Thailand"/>
    <s v="Asia"/>
    <n v="2.1440000000000001E-2"/>
    <n v="5"/>
    <n v="4.1999999999999997E-3"/>
    <x v="1"/>
  </r>
  <r>
    <x v="0"/>
    <x v="11"/>
    <x v="1"/>
    <s v="Estonia"/>
    <s v="Europe"/>
    <n v="0.73294000000000004"/>
    <n v="2157"/>
    <n v="2.9999999999999997E-4"/>
    <x v="1"/>
  </r>
  <r>
    <x v="1"/>
    <x v="5"/>
    <x v="0"/>
    <s v="Panama"/>
    <s v="North America"/>
    <n v="6.3994"/>
    <n v="4571"/>
    <n v="1.4E-3"/>
    <x v="1"/>
  </r>
  <r>
    <x v="1"/>
    <x v="6"/>
    <x v="0"/>
    <s v="Russia"/>
    <s v="Europe"/>
    <n v="0.47171400000000002"/>
    <n v="59"/>
    <n v="7.9000000000000008E-3"/>
    <x v="1"/>
  </r>
  <r>
    <x v="0"/>
    <x v="8"/>
    <x v="0"/>
    <s v="France"/>
    <s v="Europe"/>
    <n v="533.23006799999996"/>
    <n v="65555"/>
    <n v="8.0999999999999996E-3"/>
    <x v="1"/>
  </r>
  <r>
    <x v="0"/>
    <x v="4"/>
    <x v="1"/>
    <s v="Norway"/>
    <s v="Europe"/>
    <n v="67.509733999999995"/>
    <n v="18410"/>
    <n v="3.5999999999999999E-3"/>
    <x v="1"/>
  </r>
  <r>
    <x v="0"/>
    <x v="2"/>
    <x v="0"/>
    <s v="Norway"/>
    <s v="Europe"/>
    <n v="2076.6480059999999"/>
    <n v="173891"/>
    <n v="1.1900000000000001E-2"/>
    <x v="1"/>
  </r>
  <r>
    <x v="1"/>
    <x v="7"/>
    <x v="1"/>
    <s v="Peru"/>
    <s v="South America"/>
    <n v="149.420008"/>
    <n v="90435"/>
    <n v="1.6000000000000001E-3"/>
    <x v="1"/>
  </r>
  <r>
    <x v="0"/>
    <x v="0"/>
    <x v="1"/>
    <s v="Australia"/>
    <s v="Oceania"/>
    <n v="113.735634"/>
    <n v="46936"/>
    <n v="2.3999999999999998E-3"/>
    <x v="1"/>
  </r>
  <r>
    <x v="0"/>
    <x v="2"/>
    <x v="1"/>
    <s v="Australia"/>
    <s v="Oceania"/>
    <n v="71.910824000000005"/>
    <n v="28371"/>
    <n v="2.5000000000000001E-3"/>
    <x v="1"/>
  </r>
  <r>
    <x v="1"/>
    <x v="7"/>
    <x v="0"/>
    <s v="Poland"/>
    <s v="Europe"/>
    <n v="47.459715000000003"/>
    <n v="21803"/>
    <n v="2.0999999999999999E-3"/>
    <x v="1"/>
  </r>
  <r>
    <x v="1"/>
    <x v="2"/>
    <x v="1"/>
    <s v="Greece"/>
    <s v="Europe"/>
    <n v="29.623304999999998"/>
    <n v="11092"/>
    <n v="2.5999999999999999E-3"/>
    <x v="1"/>
  </r>
  <r>
    <x v="0"/>
    <x v="10"/>
    <x v="0"/>
    <s v="Andorra"/>
    <s v="Europe"/>
    <n v="0.48249500000000001"/>
    <n v="117"/>
    <n v="4.1000000000000003E-3"/>
    <x v="1"/>
  </r>
  <r>
    <x v="1"/>
    <x v="7"/>
    <x v="1"/>
    <s v="United Kingdom"/>
    <s v="Europe"/>
    <n v="238.956085"/>
    <n v="194382"/>
    <n v="1.1999999999999999E-3"/>
    <x v="1"/>
  </r>
  <r>
    <x v="1"/>
    <x v="5"/>
    <x v="0"/>
    <s v="Costa Rica"/>
    <s v="North America"/>
    <n v="15.8368"/>
    <n v="11312"/>
    <n v="1.4E-3"/>
    <x v="1"/>
  </r>
  <r>
    <x v="0"/>
    <x v="6"/>
    <x v="1"/>
    <s v="Liechtenstein"/>
    <s v="Europe"/>
    <n v="5.1400000000000003E-4"/>
    <n v="1"/>
    <n v="5.0000000000000001E-4"/>
    <x v="1"/>
  </r>
  <r>
    <x v="0"/>
    <x v="4"/>
    <x v="0"/>
    <s v="Estonia"/>
    <s v="Europe"/>
    <n v="0.41203200000000001"/>
    <n v="45"/>
    <n v="9.1000000000000004E-3"/>
    <x v="1"/>
  </r>
  <r>
    <x v="0"/>
    <x v="9"/>
    <x v="1"/>
    <s v="USA"/>
    <s v="North America"/>
    <n v="3898.2905970000002"/>
    <n v="2782137"/>
    <n v="1.4E-3"/>
    <x v="1"/>
  </r>
  <r>
    <x v="0"/>
    <x v="10"/>
    <x v="1"/>
    <s v="Chile"/>
    <s v="South America"/>
    <n v="38.994954999999997"/>
    <n v="21581"/>
    <n v="1.8E-3"/>
    <x v="1"/>
  </r>
  <r>
    <x v="0"/>
    <x v="2"/>
    <x v="0"/>
    <s v="China"/>
    <s v="Asia"/>
    <n v="5.1609999999999998E-3"/>
    <n v="1"/>
    <n v="5.1000000000000004E-3"/>
    <x v="1"/>
  </r>
  <r>
    <x v="1"/>
    <x v="6"/>
    <x v="0"/>
    <s v="Singapore"/>
    <s v="Asia"/>
    <n v="62.797286"/>
    <n v="7834"/>
    <n v="8.0000000000000002E-3"/>
    <x v="1"/>
  </r>
  <r>
    <x v="0"/>
    <x v="11"/>
    <x v="1"/>
    <s v="Portugal"/>
    <s v="Europe"/>
    <n v="23.993959"/>
    <n v="12126"/>
    <n v="1.9E-3"/>
    <x v="1"/>
  </r>
  <r>
    <x v="0"/>
    <x v="4"/>
    <x v="1"/>
    <s v="Portugal"/>
    <s v="Europe"/>
    <n v="13.355722999999999"/>
    <n v="12201"/>
    <n v="1E-3"/>
    <x v="1"/>
  </r>
  <r>
    <x v="0"/>
    <x v="3"/>
    <x v="1"/>
    <s v="Belgium"/>
    <s v="Europe"/>
    <n v="27.316305"/>
    <n v="10886"/>
    <n v="2.5000000000000001E-3"/>
    <x v="1"/>
  </r>
  <r>
    <x v="0"/>
    <x v="3"/>
    <x v="1"/>
    <s v="Mexico"/>
    <s v="North America"/>
    <n v="564.21138599999995"/>
    <n v="534525"/>
    <n v="1E-3"/>
    <x v="1"/>
  </r>
  <r>
    <x v="0"/>
    <x v="6"/>
    <x v="1"/>
    <s v="Switzerland"/>
    <s v="Europe"/>
    <n v="23.118193000000002"/>
    <n v="9632"/>
    <n v="2.3999999999999998E-3"/>
    <x v="1"/>
  </r>
  <r>
    <x v="1"/>
    <x v="7"/>
    <x v="1"/>
    <s v="Honduras"/>
    <s v="North America"/>
    <n v="22.513838"/>
    <n v="12653"/>
    <n v="1.6999999999999999E-3"/>
    <x v="1"/>
  </r>
  <r>
    <x v="0"/>
    <x v="10"/>
    <x v="0"/>
    <s v="Virgin Islands, British"/>
    <s v="North America"/>
    <n v="0.22680600000000001"/>
    <n v="55"/>
    <n v="4.1000000000000003E-3"/>
    <x v="1"/>
  </r>
  <r>
    <x v="0"/>
    <x v="9"/>
    <x v="0"/>
    <s v="Germany"/>
    <s v="Europe"/>
    <n v="1426.374916"/>
    <n v="140358"/>
    <n v="1.01E-2"/>
    <x v="1"/>
  </r>
  <r>
    <x v="0"/>
    <x v="11"/>
    <x v="1"/>
    <s v="Sweden"/>
    <s v="Europe"/>
    <n v="50.064148000000003"/>
    <n v="27968"/>
    <n v="1.6999999999999999E-3"/>
    <x v="1"/>
  </r>
  <r>
    <x v="0"/>
    <x v="10"/>
    <x v="1"/>
    <s v="Slovakia"/>
    <s v="Europe"/>
    <n v="1.3465339999999999"/>
    <n v="685"/>
    <n v="1.9E-3"/>
    <x v="1"/>
  </r>
  <r>
    <x v="0"/>
    <x v="5"/>
    <x v="0"/>
    <s v="United Kingdom"/>
    <s v="Europe"/>
    <n v="3108.034932"/>
    <n v="325625"/>
    <n v="9.4999999999999998E-3"/>
    <x v="1"/>
  </r>
  <r>
    <x v="1"/>
    <x v="2"/>
    <x v="0"/>
    <s v="Estonia"/>
    <s v="Europe"/>
    <n v="6.272888"/>
    <n v="2435"/>
    <n v="2.5000000000000001E-3"/>
    <x v="1"/>
  </r>
  <r>
    <x v="1"/>
    <x v="6"/>
    <x v="0"/>
    <s v="Colombia"/>
    <s v="South America"/>
    <n v="14.211301000000001"/>
    <n v="7279"/>
    <n v="1.9E-3"/>
    <x v="1"/>
  </r>
  <r>
    <x v="0"/>
    <x v="1"/>
    <x v="0"/>
    <s v="South Korea"/>
    <s v="Asia"/>
    <n v="0.65187200000000001"/>
    <n v="21"/>
    <n v="3.1E-2"/>
    <x v="1"/>
  </r>
  <r>
    <x v="0"/>
    <x v="10"/>
    <x v="1"/>
    <s v="Panama"/>
    <s v="North America"/>
    <n v="2.9036"/>
    <n v="2074"/>
    <n v="1.4E-3"/>
    <x v="1"/>
  </r>
  <r>
    <x v="1"/>
    <x v="6"/>
    <x v="0"/>
    <s v="Nicaragua"/>
    <s v="North America"/>
    <n v="0.47449999999999998"/>
    <n v="365"/>
    <n v="1.2999999999999999E-3"/>
    <x v="1"/>
  </r>
  <r>
    <x v="1"/>
    <x v="6"/>
    <x v="0"/>
    <s v="Malta"/>
    <s v="Europe"/>
    <n v="0.210425"/>
    <n v="77"/>
    <n v="2.7000000000000001E-3"/>
    <x v="1"/>
  </r>
  <r>
    <x v="1"/>
    <x v="7"/>
    <x v="0"/>
    <s v="Malta"/>
    <s v="Europe"/>
    <n v="1.2842119999999999"/>
    <n v="368"/>
    <n v="3.3999999999999998E-3"/>
    <x v="1"/>
  </r>
  <r>
    <x v="1"/>
    <x v="6"/>
    <x v="1"/>
    <s v="Latvia"/>
    <s v="Europe"/>
    <n v="6.2013410000000002"/>
    <n v="2390"/>
    <n v="2.5000000000000001E-3"/>
    <x v="1"/>
  </r>
  <r>
    <x v="0"/>
    <x v="9"/>
    <x v="0"/>
    <s v="Portugal"/>
    <s v="Europe"/>
    <n v="13.318377"/>
    <n v="4949"/>
    <n v="2.5999999999999999E-3"/>
    <x v="1"/>
  </r>
  <r>
    <x v="1"/>
    <x v="4"/>
    <x v="1"/>
    <s v="Italy"/>
    <s v="Europe"/>
    <n v="435.18426899999997"/>
    <n v="105346"/>
    <n v="4.1000000000000003E-3"/>
    <x v="1"/>
  </r>
  <r>
    <x v="0"/>
    <x v="10"/>
    <x v="1"/>
    <s v="Hong Kong"/>
    <s v="Asia"/>
    <n v="0"/>
    <n v="6630"/>
    <n v="0"/>
    <x v="1"/>
  </r>
  <r>
    <x v="0"/>
    <x v="9"/>
    <x v="0"/>
    <s v="Turkey"/>
    <s v="Europe"/>
    <n v="20.737237"/>
    <n v="4795"/>
    <n v="4.3E-3"/>
    <x v="1"/>
  </r>
  <r>
    <x v="1"/>
    <x v="4"/>
    <x v="0"/>
    <s v="Germany"/>
    <s v="Europe"/>
    <n v="1532.0263359999999"/>
    <n v="156237"/>
    <n v="9.7999999999999997E-3"/>
    <x v="1"/>
  </r>
  <r>
    <x v="0"/>
    <x v="9"/>
    <x v="0"/>
    <s v="Spain"/>
    <s v="Europe"/>
    <n v="2015.680803"/>
    <n v="284553"/>
    <n v="7.0000000000000001E-3"/>
    <x v="1"/>
  </r>
  <r>
    <x v="0"/>
    <x v="9"/>
    <x v="1"/>
    <s v="Denmark"/>
    <s v="Europe"/>
    <n v="15.531389000000001"/>
    <n v="12257"/>
    <n v="1.1999999999999999E-3"/>
    <x v="1"/>
  </r>
  <r>
    <x v="0"/>
    <x v="2"/>
    <x v="2"/>
    <s v="Ireland"/>
    <s v="Europe"/>
    <n v="0.61081399999999997"/>
    <n v="1"/>
    <n v="0.61080000000000001"/>
    <x v="1"/>
  </r>
  <r>
    <x v="1"/>
    <x v="7"/>
    <x v="0"/>
    <s v="Monaco"/>
    <s v="Europe"/>
    <n v="0.35130899999999998"/>
    <n v="17"/>
    <n v="2.06E-2"/>
    <x v="1"/>
  </r>
  <r>
    <x v="0"/>
    <x v="5"/>
    <x v="1"/>
    <s v="New Zealand"/>
    <s v="Oceania"/>
    <n v="10.229613000000001"/>
    <n v="12511"/>
    <n v="8.0000000000000004E-4"/>
    <x v="1"/>
  </r>
  <r>
    <x v="0"/>
    <x v="1"/>
    <x v="2"/>
    <s v="United Kingdom"/>
    <s v="Europe"/>
    <n v="1.5731679999999999"/>
    <n v="2"/>
    <n v="0.78649999999999998"/>
    <x v="1"/>
  </r>
  <r>
    <x v="0"/>
    <x v="10"/>
    <x v="1"/>
    <s v="Czech Republic"/>
    <s v="Europe"/>
    <n v="2.825847"/>
    <n v="1269"/>
    <n v="2.2000000000000001E-3"/>
    <x v="1"/>
  </r>
  <r>
    <x v="0"/>
    <x v="3"/>
    <x v="0"/>
    <s v="Russia"/>
    <s v="Europe"/>
    <n v="0.461754"/>
    <n v="27"/>
    <n v="1.7100000000000001E-2"/>
    <x v="1"/>
  </r>
  <r>
    <x v="1"/>
    <x v="5"/>
    <x v="1"/>
    <s v="Brazil"/>
    <s v="South America"/>
    <n v="31.217220000000001"/>
    <n v="16462"/>
    <n v="1.8E-3"/>
    <x v="1"/>
  </r>
  <r>
    <x v="0"/>
    <x v="8"/>
    <x v="1"/>
    <s v="Latvia"/>
    <s v="Europe"/>
    <n v="0.341146"/>
    <n v="1765"/>
    <n v="1E-4"/>
    <x v="1"/>
  </r>
  <r>
    <x v="1"/>
    <x v="7"/>
    <x v="0"/>
    <s v="Israel"/>
    <s v="Europe"/>
    <n v="0.188055"/>
    <n v="5"/>
    <n v="3.7600000000000001E-2"/>
    <x v="1"/>
  </r>
  <r>
    <x v="0"/>
    <x v="5"/>
    <x v="0"/>
    <s v="Italy"/>
    <s v="Europe"/>
    <n v="169.971192"/>
    <n v="17410"/>
    <n v="9.7000000000000003E-3"/>
    <x v="1"/>
  </r>
  <r>
    <x v="1"/>
    <x v="7"/>
    <x v="1"/>
    <s v="Italy"/>
    <s v="Europe"/>
    <n v="575.65496199999995"/>
    <n v="108875"/>
    <n v="5.1999999999999998E-3"/>
    <x v="1"/>
  </r>
  <r>
    <x v="0"/>
    <x v="2"/>
    <x v="1"/>
    <s v="Switzerland"/>
    <s v="Europe"/>
    <n v="14.309471"/>
    <n v="10896"/>
    <n v="1.2999999999999999E-3"/>
    <x v="1"/>
  </r>
  <r>
    <x v="0"/>
    <x v="9"/>
    <x v="0"/>
    <s v="Hong Kong"/>
    <s v="Asia"/>
    <n v="42.950451000000001"/>
    <n v="5918"/>
    <n v="7.1999999999999998E-3"/>
    <x v="1"/>
  </r>
  <r>
    <x v="0"/>
    <x v="6"/>
    <x v="0"/>
    <s v="Hong Kong"/>
    <s v="Asia"/>
    <n v="6.0830000000000002E-2"/>
    <n v="3"/>
    <n v="2.0199999999999999E-2"/>
    <x v="1"/>
  </r>
  <r>
    <x v="1"/>
    <x v="6"/>
    <x v="0"/>
    <s v="Denmark"/>
    <s v="Europe"/>
    <n v="883.05606299999999"/>
    <n v="65473"/>
    <n v="1.34E-2"/>
    <x v="1"/>
  </r>
  <r>
    <x v="1"/>
    <x v="7"/>
    <x v="0"/>
    <s v="Thailand"/>
    <s v="Asia"/>
    <n v="0.132156"/>
    <n v="12"/>
    <n v="1.0999999999999999E-2"/>
    <x v="1"/>
  </r>
  <r>
    <x v="1"/>
    <x v="7"/>
    <x v="0"/>
    <s v="Colombia"/>
    <s v="South America"/>
    <n v="39.930126999999999"/>
    <n v="15241"/>
    <n v="2.5999999999999999E-3"/>
    <x v="1"/>
  </r>
  <r>
    <x v="0"/>
    <x v="10"/>
    <x v="0"/>
    <s v="South Korea"/>
    <s v="Asia"/>
    <n v="1.121588"/>
    <n v="26"/>
    <n v="4.3099999999999999E-2"/>
    <x v="1"/>
  </r>
  <r>
    <x v="1"/>
    <x v="4"/>
    <x v="1"/>
    <s v="Ecuador"/>
    <s v="South America"/>
    <n v="37.1462"/>
    <n v="28574"/>
    <n v="1.2999999999999999E-3"/>
    <x v="1"/>
  </r>
  <r>
    <x v="0"/>
    <x v="7"/>
    <x v="0"/>
    <s v="Russia"/>
    <s v="Europe"/>
    <n v="1.7124E-2"/>
    <n v="3"/>
    <n v="5.7000000000000002E-3"/>
    <x v="1"/>
  </r>
  <r>
    <x v="0"/>
    <x v="9"/>
    <x v="0"/>
    <s v="Russia"/>
    <s v="Europe"/>
    <n v="0.17218900000000001"/>
    <n v="14"/>
    <n v="1.2200000000000001E-2"/>
    <x v="1"/>
  </r>
  <r>
    <x v="0"/>
    <x v="5"/>
    <x v="0"/>
    <s v="Iceland"/>
    <s v="Europe"/>
    <n v="3.7027030000000001"/>
    <n v="941"/>
    <n v="3.8999999999999998E-3"/>
    <x v="1"/>
  </r>
  <r>
    <x v="0"/>
    <x v="7"/>
    <x v="0"/>
    <s v="Austria"/>
    <s v="Europe"/>
    <n v="52.631495999999999"/>
    <n v="6118"/>
    <n v="8.6E-3"/>
    <x v="1"/>
  </r>
  <r>
    <x v="0"/>
    <x v="1"/>
    <x v="1"/>
    <s v="Lithuania"/>
    <s v="Europe"/>
    <n v="1.9848790000000001"/>
    <n v="1948"/>
    <n v="1E-3"/>
    <x v="1"/>
  </r>
  <r>
    <x v="0"/>
    <x v="3"/>
    <x v="1"/>
    <s v="Italy"/>
    <s v="Europe"/>
    <n v="65.511624999999995"/>
    <n v="37389"/>
    <n v="1.6999999999999999E-3"/>
    <x v="1"/>
  </r>
  <r>
    <x v="0"/>
    <x v="5"/>
    <x v="1"/>
    <s v="Switzerland"/>
    <s v="Europe"/>
    <n v="12.140829"/>
    <n v="9068"/>
    <n v="1.2999999999999999E-3"/>
    <x v="1"/>
  </r>
  <r>
    <x v="0"/>
    <x v="8"/>
    <x v="0"/>
    <s v="Hong Kong"/>
    <s v="Asia"/>
    <n v="15.504559"/>
    <n v="3011"/>
    <n v="5.1000000000000004E-3"/>
    <x v="1"/>
  </r>
  <r>
    <x v="0"/>
    <x v="3"/>
    <x v="0"/>
    <s v="Germany"/>
    <s v="Europe"/>
    <n v="1264.045134"/>
    <n v="114914"/>
    <n v="1.09E-2"/>
    <x v="1"/>
  </r>
  <r>
    <x v="0"/>
    <x v="10"/>
    <x v="0"/>
    <s v="Poland"/>
    <s v="Europe"/>
    <n v="85.631150000000005"/>
    <n v="20481"/>
    <n v="4.1000000000000003E-3"/>
    <x v="1"/>
  </r>
  <r>
    <x v="0"/>
    <x v="7"/>
    <x v="1"/>
    <s v="Netherlands"/>
    <s v="Europe"/>
    <n v="64.973973000000001"/>
    <n v="45226"/>
    <n v="1.4E-3"/>
    <x v="1"/>
  </r>
  <r>
    <x v="0"/>
    <x v="6"/>
    <x v="1"/>
    <s v="Netherlands"/>
    <s v="Europe"/>
    <n v="48.440862000000003"/>
    <n v="51308"/>
    <n v="8.9999999999999998E-4"/>
    <x v="1"/>
  </r>
  <r>
    <x v="0"/>
    <x v="10"/>
    <x v="1"/>
    <s v="United Kingdom"/>
    <s v="Europe"/>
    <n v="403.40472799999998"/>
    <n v="98915"/>
    <n v="4.0000000000000001E-3"/>
    <x v="1"/>
  </r>
  <r>
    <x v="1"/>
    <x v="6"/>
    <x v="0"/>
    <s v="Romania"/>
    <s v="Europe"/>
    <n v="6.6249999999999998E-3"/>
    <n v="1"/>
    <n v="6.6E-3"/>
    <x v="1"/>
  </r>
  <r>
    <x v="0"/>
    <x v="11"/>
    <x v="1"/>
    <s v="Malaysia"/>
    <s v="Asia"/>
    <n v="5.2112869999999996"/>
    <n v="4429"/>
    <n v="1.1000000000000001E-3"/>
    <x v="1"/>
  </r>
  <r>
    <x v="0"/>
    <x v="7"/>
    <x v="0"/>
    <s v="Malta"/>
    <s v="Europe"/>
    <n v="6.3252000000000003E-2"/>
    <n v="1"/>
    <n v="6.3200000000000006E-2"/>
    <x v="1"/>
  </r>
  <r>
    <x v="0"/>
    <x v="7"/>
    <x v="1"/>
    <s v="Latvia"/>
    <s v="Europe"/>
    <n v="0.48083399999999998"/>
    <n v="741"/>
    <n v="5.9999999999999995E-4"/>
    <x v="1"/>
  </r>
  <r>
    <x v="0"/>
    <x v="9"/>
    <x v="0"/>
    <s v="Austria"/>
    <s v="Europe"/>
    <n v="81.607014000000007"/>
    <n v="7672"/>
    <n v="1.06E-2"/>
    <x v="1"/>
  </r>
  <r>
    <x v="0"/>
    <x v="5"/>
    <x v="0"/>
    <s v="Mexico"/>
    <s v="North America"/>
    <n v="172.724445"/>
    <n v="50271"/>
    <n v="3.3999999999999998E-3"/>
    <x v="1"/>
  </r>
  <r>
    <x v="0"/>
    <x v="3"/>
    <x v="0"/>
    <s v="Norway"/>
    <s v="Europe"/>
    <n v="2327.619072"/>
    <n v="175915"/>
    <n v="1.32E-2"/>
    <x v="1"/>
  </r>
  <r>
    <x v="0"/>
    <x v="8"/>
    <x v="1"/>
    <s v="Germany"/>
    <s v="Europe"/>
    <n v="81.955043000000003"/>
    <n v="85447"/>
    <n v="8.9999999999999998E-4"/>
    <x v="1"/>
  </r>
  <r>
    <x v="1"/>
    <x v="4"/>
    <x v="1"/>
    <s v="New Zealand"/>
    <s v="Oceania"/>
    <n v="14.59571"/>
    <n v="18778"/>
    <n v="6.9999999999999999E-4"/>
    <x v="1"/>
  </r>
  <r>
    <x v="1"/>
    <x v="7"/>
    <x v="0"/>
    <s v="Guatemala"/>
    <s v="North America"/>
    <n v="4.6564759999999996"/>
    <n v="2617"/>
    <n v="1.6999999999999999E-3"/>
    <x v="1"/>
  </r>
  <r>
    <x v="1"/>
    <x v="6"/>
    <x v="1"/>
    <s v="El Salvador"/>
    <s v="North America"/>
    <n v="13.7852"/>
    <n v="10604"/>
    <n v="1.2999999999999999E-3"/>
    <x v="1"/>
  </r>
  <r>
    <x v="1"/>
    <x v="7"/>
    <x v="1"/>
    <s v="El Salvador"/>
    <s v="North America"/>
    <n v="34.364767999999998"/>
    <n v="20799"/>
    <n v="1.6000000000000001E-3"/>
    <x v="1"/>
  </r>
  <r>
    <x v="1"/>
    <x v="2"/>
    <x v="1"/>
    <s v="Dominican Republic"/>
    <s v="North America"/>
    <n v="17.228899999999999"/>
    <n v="13253"/>
    <n v="1.2999999999999999E-3"/>
    <x v="1"/>
  </r>
  <r>
    <x v="0"/>
    <x v="7"/>
    <x v="0"/>
    <s v="Latvia"/>
    <s v="Europe"/>
    <n v="6.1645999999999999E-2"/>
    <n v="95"/>
    <n v="5.9999999999999995E-4"/>
    <x v="1"/>
  </r>
  <r>
    <x v="0"/>
    <x v="6"/>
    <x v="0"/>
    <s v="Belgium"/>
    <s v="Europe"/>
    <n v="253.79074700000001"/>
    <n v="25822"/>
    <n v="9.7999999999999997E-3"/>
    <x v="1"/>
  </r>
  <r>
    <x v="1"/>
    <x v="2"/>
    <x v="0"/>
    <s v="Italy"/>
    <s v="Europe"/>
    <n v="104.49255599999999"/>
    <n v="25824"/>
    <n v="4.0000000000000001E-3"/>
    <x v="1"/>
  </r>
  <r>
    <x v="1"/>
    <x v="5"/>
    <x v="0"/>
    <s v="Mexico"/>
    <s v="North America"/>
    <n v="943.92691400000001"/>
    <n v="454719"/>
    <n v="2E-3"/>
    <x v="1"/>
  </r>
  <r>
    <x v="0"/>
    <x v="11"/>
    <x v="0"/>
    <s v="France"/>
    <s v="Europe"/>
    <n v="509.60078700000003"/>
    <n v="64111"/>
    <n v="7.9000000000000008E-3"/>
    <x v="1"/>
  </r>
  <r>
    <x v="0"/>
    <x v="4"/>
    <x v="0"/>
    <s v="France"/>
    <s v="Europe"/>
    <n v="667.51212999999996"/>
    <n v="82015"/>
    <n v="8.0999999999999996E-3"/>
    <x v="1"/>
  </r>
  <r>
    <x v="0"/>
    <x v="6"/>
    <x v="1"/>
    <s v="Poland"/>
    <s v="Europe"/>
    <n v="4.0126499999999998"/>
    <n v="11881"/>
    <n v="2.9999999999999997E-4"/>
    <x v="1"/>
  </r>
  <r>
    <x v="0"/>
    <x v="9"/>
    <x v="0"/>
    <s v="Greece"/>
    <s v="Europe"/>
    <n v="5.7451230000000004"/>
    <n v="1910"/>
    <n v="3.0000000000000001E-3"/>
    <x v="1"/>
  </r>
  <r>
    <x v="1"/>
    <x v="5"/>
    <x v="1"/>
    <s v="Czech Republic"/>
    <s v="Europe"/>
    <n v="12.845822"/>
    <n v="5817"/>
    <n v="2.2000000000000001E-3"/>
    <x v="1"/>
  </r>
  <r>
    <x v="1"/>
    <x v="7"/>
    <x v="0"/>
    <s v="Hungary"/>
    <s v="Europe"/>
    <n v="4.6965339999999998"/>
    <n v="1974"/>
    <n v="2.3E-3"/>
    <x v="1"/>
  </r>
  <r>
    <x v="0"/>
    <x v="1"/>
    <x v="0"/>
    <s v="USA"/>
    <s v="North America"/>
    <n v="25371.145569"/>
    <n v="3514380"/>
    <n v="7.1999999999999998E-3"/>
    <x v="1"/>
  </r>
  <r>
    <x v="0"/>
    <x v="7"/>
    <x v="1"/>
    <s v="Singapore"/>
    <s v="Asia"/>
    <n v="3.4710000000000001"/>
    <n v="2314"/>
    <n v="1.5E-3"/>
    <x v="1"/>
  </r>
  <r>
    <x v="1"/>
    <x v="5"/>
    <x v="0"/>
    <s v="Bolivia"/>
    <s v="South America"/>
    <n v="0.26179999999999998"/>
    <n v="187"/>
    <n v="1.4E-3"/>
    <x v="1"/>
  </r>
  <r>
    <x v="0"/>
    <x v="10"/>
    <x v="0"/>
    <s v="Portugal"/>
    <s v="Europe"/>
    <n v="14.947316000000001"/>
    <n v="5492"/>
    <n v="2.7000000000000001E-3"/>
    <x v="1"/>
  </r>
  <r>
    <x v="0"/>
    <x v="6"/>
    <x v="0"/>
    <s v="Lithuania"/>
    <s v="Europe"/>
    <n v="1.1186E-2"/>
    <n v="2"/>
    <n v="5.4999999999999997E-3"/>
    <x v="1"/>
  </r>
  <r>
    <x v="1"/>
    <x v="2"/>
    <x v="1"/>
    <s v="Finland"/>
    <s v="Europe"/>
    <n v="5.5834789999999996"/>
    <n v="22480"/>
    <n v="2.0000000000000001E-4"/>
    <x v="1"/>
  </r>
  <r>
    <x v="0"/>
    <x v="0"/>
    <x v="1"/>
    <s v="Finland"/>
    <s v="Europe"/>
    <n v="17.555510000000002"/>
    <n v="11750"/>
    <n v="1.4E-3"/>
    <x v="1"/>
  </r>
  <r>
    <x v="1"/>
    <x v="7"/>
    <x v="1"/>
    <s v="Mexico"/>
    <s v="North America"/>
    <n v="4989.1289839999999"/>
    <n v="2109930"/>
    <n v="2.3E-3"/>
    <x v="1"/>
  </r>
  <r>
    <x v="0"/>
    <x v="10"/>
    <x v="0"/>
    <s v="Mexico"/>
    <s v="North America"/>
    <n v="1292.666035"/>
    <n v="193800"/>
    <n v="6.6E-3"/>
    <x v="1"/>
  </r>
  <r>
    <x v="0"/>
    <x v="7"/>
    <x v="0"/>
    <s v="Turkey"/>
    <s v="Europe"/>
    <n v="4.6564000000000001E-2"/>
    <n v="7"/>
    <n v="6.6E-3"/>
    <x v="1"/>
  </r>
  <r>
    <x v="0"/>
    <x v="10"/>
    <x v="1"/>
    <s v="Germany"/>
    <s v="Europe"/>
    <n v="211.24794299999999"/>
    <n v="100066"/>
    <n v="2.0999999999999999E-3"/>
    <x v="1"/>
  </r>
  <r>
    <x v="1"/>
    <x v="5"/>
    <x v="1"/>
    <s v="Poland"/>
    <s v="Europe"/>
    <n v="61.623050999999997"/>
    <n v="36088"/>
    <n v="1.6999999999999999E-3"/>
    <x v="1"/>
  </r>
  <r>
    <x v="0"/>
    <x v="6"/>
    <x v="0"/>
    <s v="Monaco"/>
    <s v="Europe"/>
    <n v="0.13608300000000001"/>
    <n v="4"/>
    <n v="3.4000000000000002E-2"/>
    <x v="1"/>
  </r>
  <r>
    <x v="1"/>
    <x v="7"/>
    <x v="0"/>
    <s v="Sweden"/>
    <s v="Europe"/>
    <n v="6093.6001619999997"/>
    <n v="463533"/>
    <n v="1.3100000000000001E-2"/>
    <x v="1"/>
  </r>
  <r>
    <x v="1"/>
    <x v="6"/>
    <x v="0"/>
    <s v="Bulgaria"/>
    <s v="Europe"/>
    <n v="0.59451699999999996"/>
    <n v="359"/>
    <n v="1.6000000000000001E-3"/>
    <x v="1"/>
  </r>
  <r>
    <x v="0"/>
    <x v="0"/>
    <x v="0"/>
    <s v="United Kingdom"/>
    <s v="Europe"/>
    <n v="4163.9863830000004"/>
    <n v="316259"/>
    <n v="1.3100000000000001E-2"/>
    <x v="1"/>
  </r>
  <r>
    <x v="0"/>
    <x v="4"/>
    <x v="0"/>
    <s v="Czech Republic"/>
    <s v="Europe"/>
    <n v="0.156972"/>
    <n v="23"/>
    <n v="6.7999999999999996E-3"/>
    <x v="1"/>
  </r>
  <r>
    <x v="0"/>
    <x v="4"/>
    <x v="1"/>
    <s v="Liechtenstein"/>
    <s v="Europe"/>
    <n v="1.3489999999999999E-3"/>
    <n v="4"/>
    <n v="2.9999999999999997E-4"/>
    <x v="1"/>
  </r>
  <r>
    <x v="0"/>
    <x v="10"/>
    <x v="0"/>
    <s v="El Salvador"/>
    <s v="North America"/>
    <n v="4.0300000000000002E-2"/>
    <n v="31"/>
    <n v="1.2999999999999999E-3"/>
    <x v="1"/>
  </r>
  <r>
    <x v="1"/>
    <x v="4"/>
    <x v="0"/>
    <s v="Panama"/>
    <s v="North America"/>
    <n v="3.7198000000000002"/>
    <n v="2657"/>
    <n v="1.4E-3"/>
    <x v="1"/>
  </r>
  <r>
    <x v="0"/>
    <x v="6"/>
    <x v="0"/>
    <s v="Brazil"/>
    <s v="South America"/>
    <n v="0.21785199999999999"/>
    <n v="11"/>
    <n v="1.9800000000000002E-2"/>
    <x v="1"/>
  </r>
  <r>
    <x v="0"/>
    <x v="8"/>
    <x v="0"/>
    <s v="Puerto Rico"/>
    <s v="North America"/>
    <n v="0.15965299999999999"/>
    <n v="13"/>
    <n v="1.2200000000000001E-2"/>
    <x v="1"/>
  </r>
  <r>
    <x v="0"/>
    <x v="5"/>
    <x v="0"/>
    <s v="Singapore"/>
    <s v="Asia"/>
    <n v="18.238779000000001"/>
    <n v="3211"/>
    <n v="5.5999999999999999E-3"/>
    <x v="1"/>
  </r>
  <r>
    <x v="0"/>
    <x v="10"/>
    <x v="0"/>
    <s v="Latvia"/>
    <s v="Europe"/>
    <n v="4.3721579999999998"/>
    <n v="1692"/>
    <n v="2.5000000000000001E-3"/>
    <x v="1"/>
  </r>
  <r>
    <x v="0"/>
    <x v="0"/>
    <x v="1"/>
    <s v="Austria"/>
    <s v="Europe"/>
    <n v="0.39030399999999998"/>
    <n v="3708"/>
    <n v="1E-4"/>
    <x v="1"/>
  </r>
  <r>
    <x v="1"/>
    <x v="5"/>
    <x v="0"/>
    <s v="Belgium"/>
    <s v="Europe"/>
    <n v="384.59411499999999"/>
    <n v="35749"/>
    <n v="1.0699999999999999E-2"/>
    <x v="1"/>
  </r>
  <r>
    <x v="0"/>
    <x v="8"/>
    <x v="1"/>
    <s v="Italy"/>
    <s v="Europe"/>
    <n v="89.044785000000005"/>
    <n v="50541"/>
    <n v="1.6999999999999999E-3"/>
    <x v="1"/>
  </r>
  <r>
    <x v="0"/>
    <x v="3"/>
    <x v="0"/>
    <s v="Switzerland"/>
    <s v="Europe"/>
    <n v="381.46022499999998"/>
    <n v="28096"/>
    <n v="1.35E-2"/>
    <x v="1"/>
  </r>
  <r>
    <x v="0"/>
    <x v="6"/>
    <x v="0"/>
    <s v="Ireland"/>
    <s v="Europe"/>
    <n v="57.770277999999998"/>
    <n v="5428"/>
    <n v="1.06E-2"/>
    <x v="1"/>
  </r>
  <r>
    <x v="1"/>
    <x v="6"/>
    <x v="0"/>
    <s v="Monaco"/>
    <s v="Europe"/>
    <n v="0.31075700000000001"/>
    <n v="18"/>
    <n v="1.72E-2"/>
    <x v="1"/>
  </r>
  <r>
    <x v="0"/>
    <x v="11"/>
    <x v="0"/>
    <s v="Andorra"/>
    <s v="Europe"/>
    <n v="0.33861400000000003"/>
    <n v="33"/>
    <n v="1.0200000000000001E-2"/>
    <x v="1"/>
  </r>
  <r>
    <x v="0"/>
    <x v="10"/>
    <x v="1"/>
    <s v="Costa Rica"/>
    <s v="North America"/>
    <n v="8.9263999999999992"/>
    <n v="6376"/>
    <n v="1.4E-3"/>
    <x v="1"/>
  </r>
  <r>
    <x v="1"/>
    <x v="4"/>
    <x v="0"/>
    <s v="Czech Republic"/>
    <s v="Europe"/>
    <n v="3.7789139999999999"/>
    <n v="1694"/>
    <n v="2.2000000000000001E-3"/>
    <x v="1"/>
  </r>
  <r>
    <x v="0"/>
    <x v="0"/>
    <x v="0"/>
    <s v="USA"/>
    <s v="North America"/>
    <n v="32333.524909"/>
    <n v="3693143"/>
    <n v="8.6999999999999994E-3"/>
    <x v="1"/>
  </r>
  <r>
    <x v="1"/>
    <x v="2"/>
    <x v="0"/>
    <s v="USA"/>
    <s v="North America"/>
    <n v="34062.200278999997"/>
    <n v="4122342"/>
    <n v="8.2000000000000007E-3"/>
    <x v="1"/>
  </r>
  <r>
    <x v="1"/>
    <x v="4"/>
    <x v="0"/>
    <s v="Romania"/>
    <s v="Europe"/>
    <n v="3.1649999999999998E-3"/>
    <n v="1"/>
    <n v="3.0999999999999999E-3"/>
    <x v="1"/>
  </r>
  <r>
    <x v="0"/>
    <x v="7"/>
    <x v="0"/>
    <s v="Serbia and Montenegro"/>
    <s v="Europe"/>
    <n v="6.202E-3"/>
    <n v="2"/>
    <n v="3.0999999999999999E-3"/>
    <x v="1"/>
  </r>
  <r>
    <x v="1"/>
    <x v="6"/>
    <x v="1"/>
    <s v="Singapore"/>
    <s v="Asia"/>
    <n v="14.051416"/>
    <n v="10486"/>
    <n v="1.2999999999999999E-3"/>
    <x v="1"/>
  </r>
  <r>
    <x v="1"/>
    <x v="2"/>
    <x v="1"/>
    <s v="Singapore"/>
    <s v="Asia"/>
    <n v="5.9987329999999996"/>
    <n v="9913"/>
    <n v="5.9999999999999995E-4"/>
    <x v="1"/>
  </r>
  <r>
    <x v="0"/>
    <x v="9"/>
    <x v="1"/>
    <s v="Singapore"/>
    <s v="Asia"/>
    <n v="36.622306000000002"/>
    <n v="8544"/>
    <n v="4.1999999999999997E-3"/>
    <x v="1"/>
  </r>
  <r>
    <x v="0"/>
    <x v="0"/>
    <x v="1"/>
    <s v="Singapore"/>
    <s v="Asia"/>
    <n v="1.5645709999999999"/>
    <n v="8057"/>
    <n v="1E-4"/>
    <x v="1"/>
  </r>
  <r>
    <x v="0"/>
    <x v="11"/>
    <x v="0"/>
    <s v="Iceland"/>
    <s v="Europe"/>
    <n v="7.2631500000000004"/>
    <n v="691"/>
    <n v="1.0500000000000001E-2"/>
    <x v="1"/>
  </r>
  <r>
    <x v="0"/>
    <x v="7"/>
    <x v="0"/>
    <s v="Mexico"/>
    <s v="North America"/>
    <n v="16.565999999999999"/>
    <n v="13805"/>
    <n v="1.1999999999999999E-3"/>
    <x v="1"/>
  </r>
  <r>
    <x v="1"/>
    <x v="2"/>
    <x v="0"/>
    <s v="France"/>
    <s v="Europe"/>
    <n v="695.97155999999995"/>
    <n v="79594"/>
    <n v="8.6999999999999994E-3"/>
    <x v="1"/>
  </r>
  <r>
    <x v="0"/>
    <x v="9"/>
    <x v="1"/>
    <s v="Germany"/>
    <s v="Europe"/>
    <n v="148.989709"/>
    <n v="80815"/>
    <n v="1.8E-3"/>
    <x v="1"/>
  </r>
  <r>
    <x v="0"/>
    <x v="4"/>
    <x v="0"/>
    <s v="New Zealand"/>
    <s v="Oceania"/>
    <n v="144.673924"/>
    <n v="12062"/>
    <n v="1.1900000000000001E-2"/>
    <x v="1"/>
  </r>
  <r>
    <x v="1"/>
    <x v="2"/>
    <x v="1"/>
    <s v="Estonia"/>
    <s v="Europe"/>
    <n v="7.1126760000000004"/>
    <n v="2761"/>
    <n v="2.5000000000000001E-3"/>
    <x v="1"/>
  </r>
  <r>
    <x v="0"/>
    <x v="9"/>
    <x v="1"/>
    <s v="Argentina"/>
    <s v="South America"/>
    <n v="51.323405999999999"/>
    <n v="36630"/>
    <n v="1.4E-3"/>
    <x v="1"/>
  </r>
  <r>
    <x v="0"/>
    <x v="1"/>
    <x v="0"/>
    <s v="Singapore"/>
    <s v="Asia"/>
    <n v="44.953445000000002"/>
    <n v="7020"/>
    <n v="6.4000000000000003E-3"/>
    <x v="1"/>
  </r>
  <r>
    <x v="0"/>
    <x v="5"/>
    <x v="1"/>
    <s v="Latvia"/>
    <s v="Europe"/>
    <n v="0.20247999999999999"/>
    <n v="1617"/>
    <n v="1E-4"/>
    <x v="1"/>
  </r>
  <r>
    <x v="0"/>
    <x v="6"/>
    <x v="1"/>
    <s v="Portugal"/>
    <s v="Europe"/>
    <n v="4.5839249999999998"/>
    <n v="5364"/>
    <n v="8.0000000000000004E-4"/>
    <x v="1"/>
  </r>
  <r>
    <x v="1"/>
    <x v="2"/>
    <x v="0"/>
    <s v="Israel"/>
    <s v="Europe"/>
    <n v="3.1716000000000001E-2"/>
    <n v="1"/>
    <n v="3.1699999999999999E-2"/>
    <x v="1"/>
  </r>
  <r>
    <x v="0"/>
    <x v="0"/>
    <x v="0"/>
    <s v="Israel"/>
    <s v="Europe"/>
    <n v="0.23619000000000001"/>
    <n v="5"/>
    <n v="4.7199999999999999E-2"/>
    <x v="1"/>
  </r>
  <r>
    <x v="1"/>
    <x v="6"/>
    <x v="0"/>
    <s v="Israel"/>
    <s v="Europe"/>
    <n v="6.2701999999999994E-2"/>
    <n v="2"/>
    <n v="3.1300000000000001E-2"/>
    <x v="1"/>
  </r>
  <r>
    <x v="0"/>
    <x v="11"/>
    <x v="0"/>
    <s v="Belgium"/>
    <s v="Europe"/>
    <n v="252.60908800000001"/>
    <n v="26398"/>
    <n v="9.4999999999999998E-3"/>
    <x v="1"/>
  </r>
  <r>
    <x v="0"/>
    <x v="7"/>
    <x v="1"/>
    <s v="Mexico"/>
    <s v="North America"/>
    <n v="66.367199999999997"/>
    <n v="55306"/>
    <n v="1.1999999999999999E-3"/>
    <x v="1"/>
  </r>
  <r>
    <x v="0"/>
    <x v="11"/>
    <x v="0"/>
    <s v="Mexico"/>
    <s v="North America"/>
    <n v="266.14016400000003"/>
    <n v="66970"/>
    <n v="3.8999999999999998E-3"/>
    <x v="1"/>
  </r>
  <r>
    <x v="1"/>
    <x v="2"/>
    <x v="1"/>
    <s v="France"/>
    <s v="Europe"/>
    <n v="23.860748000000001"/>
    <n v="57685"/>
    <n v="4.0000000000000002E-4"/>
    <x v="1"/>
  </r>
  <r>
    <x v="0"/>
    <x v="0"/>
    <x v="1"/>
    <s v="France"/>
    <s v="Europe"/>
    <n v="89.669324000000003"/>
    <n v="27074"/>
    <n v="3.3E-3"/>
    <x v="1"/>
  </r>
  <r>
    <x v="0"/>
    <x v="3"/>
    <x v="0"/>
    <s v="Poland"/>
    <s v="Europe"/>
    <n v="67.783192"/>
    <n v="15279"/>
    <n v="4.4000000000000003E-3"/>
    <x v="1"/>
  </r>
  <r>
    <x v="1"/>
    <x v="2"/>
    <x v="0"/>
    <s v="Denmark"/>
    <s v="Europe"/>
    <n v="828.75523699999997"/>
    <n v="67516"/>
    <n v="1.2200000000000001E-2"/>
    <x v="1"/>
  </r>
  <r>
    <x v="1"/>
    <x v="5"/>
    <x v="1"/>
    <s v="Greece"/>
    <s v="Europe"/>
    <n v="28.151648000000002"/>
    <n v="10430"/>
    <n v="2.5999999999999999E-3"/>
    <x v="1"/>
  </r>
  <r>
    <x v="1"/>
    <x v="6"/>
    <x v="1"/>
    <s v="Sweden"/>
    <s v="Europe"/>
    <n v="47.838631999999997"/>
    <n v="74153"/>
    <n v="5.9999999999999995E-4"/>
    <x v="1"/>
  </r>
  <r>
    <x v="1"/>
    <x v="7"/>
    <x v="1"/>
    <s v="Sweden"/>
    <s v="Europe"/>
    <n v="98.961449000000002"/>
    <n v="78297"/>
    <n v="1.1999999999999999E-3"/>
    <x v="1"/>
  </r>
  <r>
    <x v="0"/>
    <x v="3"/>
    <x v="1"/>
    <s v="United Kingdom"/>
    <s v="Europe"/>
    <n v="354.111627"/>
    <n v="62343"/>
    <n v="5.5999999999999999E-3"/>
    <x v="1"/>
  </r>
  <r>
    <x v="0"/>
    <x v="1"/>
    <x v="0"/>
    <s v="Estonia"/>
    <s v="Europe"/>
    <n v="6.1412750000000003"/>
    <n v="1137"/>
    <n v="5.4000000000000003E-3"/>
    <x v="1"/>
  </r>
  <r>
    <x v="1"/>
    <x v="4"/>
    <x v="1"/>
    <s v="Malaysia"/>
    <s v="Asia"/>
    <n v="7.6565570000000003"/>
    <n v="8957"/>
    <n v="8.0000000000000004E-4"/>
    <x v="1"/>
  </r>
  <r>
    <x v="0"/>
    <x v="7"/>
    <x v="0"/>
    <s v="Brazil"/>
    <s v="South America"/>
    <n v="1.9656E-2"/>
    <n v="3"/>
    <n v="6.4999999999999997E-3"/>
    <x v="1"/>
  </r>
  <r>
    <x v="0"/>
    <x v="10"/>
    <x v="1"/>
    <s v="Paraguay"/>
    <s v="South America"/>
    <n v="0.89180000000000004"/>
    <n v="637"/>
    <n v="1.4E-3"/>
    <x v="1"/>
  </r>
  <r>
    <x v="0"/>
    <x v="4"/>
    <x v="0"/>
    <s v="Iceland"/>
    <s v="Europe"/>
    <n v="1.3374E-2"/>
    <n v="1"/>
    <n v="1.3299999999999999E-2"/>
    <x v="1"/>
  </r>
  <r>
    <x v="0"/>
    <x v="2"/>
    <x v="1"/>
    <s v="Austria"/>
    <s v="Europe"/>
    <n v="4.0138389999999999"/>
    <n v="6155"/>
    <n v="5.9999999999999995E-4"/>
    <x v="1"/>
  </r>
  <r>
    <x v="0"/>
    <x v="11"/>
    <x v="1"/>
    <s v="Switzerland"/>
    <s v="Europe"/>
    <n v="18.114813000000002"/>
    <n v="7400"/>
    <n v="2.3999999999999998E-3"/>
    <x v="1"/>
  </r>
  <r>
    <x v="0"/>
    <x v="4"/>
    <x v="1"/>
    <s v="Switzerland"/>
    <s v="Europe"/>
    <n v="12.08062"/>
    <n v="10913"/>
    <n v="1.1000000000000001E-3"/>
    <x v="1"/>
  </r>
  <r>
    <x v="1"/>
    <x v="4"/>
    <x v="0"/>
    <s v="Hong Kong"/>
    <s v="Asia"/>
    <n v="50.272061999999998"/>
    <n v="8368"/>
    <n v="6.0000000000000001E-3"/>
    <x v="1"/>
  </r>
  <r>
    <x v="0"/>
    <x v="7"/>
    <x v="1"/>
    <s v="Poland"/>
    <s v="Europe"/>
    <n v="16.343799000000001"/>
    <n v="17765"/>
    <n v="8.9999999999999998E-4"/>
    <x v="1"/>
  </r>
  <r>
    <x v="0"/>
    <x v="1"/>
    <x v="0"/>
    <s v="Netherlands"/>
    <s v="Europe"/>
    <n v="1802.702299"/>
    <n v="165626"/>
    <n v="1.0800000000000001E-2"/>
    <x v="1"/>
  </r>
  <r>
    <x v="0"/>
    <x v="7"/>
    <x v="0"/>
    <s v="Ireland"/>
    <s v="Europe"/>
    <n v="64.787515999999997"/>
    <n v="6649"/>
    <n v="9.7000000000000003E-3"/>
    <x v="1"/>
  </r>
  <r>
    <x v="0"/>
    <x v="1"/>
    <x v="0"/>
    <s v="Greece"/>
    <s v="Europe"/>
    <n v="0.23660999999999999"/>
    <n v="10"/>
    <n v="2.3599999999999999E-2"/>
    <x v="1"/>
  </r>
  <r>
    <x v="0"/>
    <x v="9"/>
    <x v="0"/>
    <s v="Monaco"/>
    <s v="Europe"/>
    <n v="0.458596"/>
    <n v="24"/>
    <n v="1.9099999999999999E-2"/>
    <x v="1"/>
  </r>
  <r>
    <x v="1"/>
    <x v="6"/>
    <x v="0"/>
    <s v="New Zealand"/>
    <s v="Oceania"/>
    <n v="191.55613099999999"/>
    <n v="18884"/>
    <n v="1.01E-2"/>
    <x v="1"/>
  </r>
  <r>
    <x v="0"/>
    <x v="1"/>
    <x v="0"/>
    <s v="Hungary"/>
    <s v="Europe"/>
    <n v="1.0857E-2"/>
    <n v="1"/>
    <n v="1.0800000000000001E-2"/>
    <x v="1"/>
  </r>
  <r>
    <x v="1"/>
    <x v="2"/>
    <x v="0"/>
    <s v="Nicaragua"/>
    <s v="North America"/>
    <n v="0.1729"/>
    <n v="133"/>
    <n v="1.2999999999999999E-3"/>
    <x v="1"/>
  </r>
  <r>
    <x v="0"/>
    <x v="1"/>
    <x v="1"/>
    <s v="Singapore"/>
    <s v="Asia"/>
    <n v="11.210464"/>
    <n v="7121"/>
    <n v="1.5E-3"/>
    <x v="1"/>
  </r>
  <r>
    <x v="1"/>
    <x v="2"/>
    <x v="0"/>
    <s v="Portugal"/>
    <s v="Europe"/>
    <n v="14.93735"/>
    <n v="5593"/>
    <n v="2.5999999999999999E-3"/>
    <x v="1"/>
  </r>
  <r>
    <x v="0"/>
    <x v="8"/>
    <x v="1"/>
    <s v="Austria"/>
    <s v="Europe"/>
    <n v="5.3248660000000001"/>
    <n v="3019"/>
    <n v="1.6999999999999999E-3"/>
    <x v="1"/>
  </r>
  <r>
    <x v="0"/>
    <x v="3"/>
    <x v="0"/>
    <s v="Italy"/>
    <s v="Europe"/>
    <n v="207.43628000000001"/>
    <n v="16659"/>
    <n v="1.24E-2"/>
    <x v="1"/>
  </r>
  <r>
    <x v="0"/>
    <x v="5"/>
    <x v="0"/>
    <s v="Switzerland"/>
    <s v="Europe"/>
    <n v="254.03261599999999"/>
    <n v="24939"/>
    <n v="1.01E-2"/>
    <x v="1"/>
  </r>
  <r>
    <x v="0"/>
    <x v="7"/>
    <x v="1"/>
    <s v="Hong Kong"/>
    <s v="Asia"/>
    <n v="2.8707379999999998"/>
    <n v="1281"/>
    <n v="2.2000000000000001E-3"/>
    <x v="1"/>
  </r>
  <r>
    <x v="0"/>
    <x v="4"/>
    <x v="1"/>
    <s v="Australia"/>
    <s v="Oceania"/>
    <n v="113.21760399999999"/>
    <n v="40453"/>
    <n v="2.7000000000000001E-3"/>
    <x v="1"/>
  </r>
  <r>
    <x v="0"/>
    <x v="0"/>
    <x v="0"/>
    <s v="Turkey"/>
    <s v="Europe"/>
    <n v="3.9924580000000001"/>
    <n v="1334"/>
    <n v="2.8999999999999998E-3"/>
    <x v="1"/>
  </r>
  <r>
    <x v="0"/>
    <x v="6"/>
    <x v="0"/>
    <s v="Turkey"/>
    <s v="Europe"/>
    <n v="9.7628999999999994E-2"/>
    <n v="7"/>
    <n v="1.3899999999999999E-2"/>
    <x v="1"/>
  </r>
  <r>
    <x v="1"/>
    <x v="2"/>
    <x v="1"/>
    <s v="Denmark"/>
    <s v="Europe"/>
    <n v="6.6203620000000001"/>
    <n v="23784"/>
    <n v="2.0000000000000001E-4"/>
    <x v="1"/>
  </r>
  <r>
    <x v="0"/>
    <x v="7"/>
    <x v="2"/>
    <s v="Netherlands"/>
    <s v="Europe"/>
    <n v="0.66554599999999997"/>
    <n v="1"/>
    <n v="0.66549999999999998"/>
    <x v="1"/>
  </r>
  <r>
    <x v="0"/>
    <x v="0"/>
    <x v="0"/>
    <s v="Monaco"/>
    <s v="Europe"/>
    <n v="0.59113000000000004"/>
    <n v="32"/>
    <n v="1.84E-2"/>
    <x v="1"/>
  </r>
  <r>
    <x v="1"/>
    <x v="2"/>
    <x v="0"/>
    <s v="Sweden"/>
    <s v="Europe"/>
    <n v="5317.6650399999999"/>
    <n v="507875"/>
    <n v="1.04E-2"/>
    <x v="1"/>
  </r>
  <r>
    <x v="1"/>
    <x v="6"/>
    <x v="0"/>
    <s v="Sweden"/>
    <s v="Europe"/>
    <n v="5313.8889479999998"/>
    <n v="457264"/>
    <n v="1.1599999999999999E-2"/>
    <x v="1"/>
  </r>
  <r>
    <x v="0"/>
    <x v="7"/>
    <x v="2"/>
    <s v="United Kingdom"/>
    <s v="Europe"/>
    <n v="1.5637639999999999"/>
    <n v="2"/>
    <n v="0.78180000000000005"/>
    <x v="1"/>
  </r>
  <r>
    <x v="0"/>
    <x v="11"/>
    <x v="0"/>
    <s v="Czech Republic"/>
    <s v="Europe"/>
    <n v="1.554E-2"/>
    <n v="2"/>
    <n v="7.7000000000000002E-3"/>
    <x v="1"/>
  </r>
  <r>
    <x v="0"/>
    <x v="0"/>
    <x v="1"/>
    <s v="Estonia"/>
    <s v="Europe"/>
    <n v="2.3864139999999998"/>
    <n v="3078"/>
    <n v="6.9999999999999999E-4"/>
    <x v="1"/>
  </r>
  <r>
    <x v="1"/>
    <x v="7"/>
    <x v="1"/>
    <s v="Colombia"/>
    <s v="South America"/>
    <n v="408.56783799999999"/>
    <n v="155948"/>
    <n v="2.5999999999999999E-3"/>
    <x v="1"/>
  </r>
  <r>
    <x v="0"/>
    <x v="1"/>
    <x v="0"/>
    <s v="South Africa"/>
    <s v="Africa"/>
    <n v="0.53533299999999995"/>
    <n v="24"/>
    <n v="2.23E-2"/>
    <x v="1"/>
  </r>
  <r>
    <x v="0"/>
    <x v="10"/>
    <x v="1"/>
    <s v="Argentina"/>
    <s v="South America"/>
    <n v="75.949916000000002"/>
    <n v="44444"/>
    <n v="1.6999999999999999E-3"/>
    <x v="1"/>
  </r>
  <r>
    <x v="0"/>
    <x v="2"/>
    <x v="0"/>
    <s v="Israel"/>
    <s v="Europe"/>
    <n v="2.7907000000000001E-2"/>
    <n v="1"/>
    <n v="2.7900000000000001E-2"/>
    <x v="1"/>
  </r>
  <r>
    <x v="0"/>
    <x v="10"/>
    <x v="0"/>
    <s v="Finland"/>
    <s v="Europe"/>
    <n v="841.19284600000003"/>
    <n v="74002"/>
    <n v="1.1299999999999999E-2"/>
    <x v="1"/>
  </r>
  <r>
    <x v="1"/>
    <x v="4"/>
    <x v="0"/>
    <s v="Norway"/>
    <s v="Europe"/>
    <n v="2354.947216"/>
    <n v="200648"/>
    <n v="1.17E-2"/>
    <x v="1"/>
  </r>
  <r>
    <x v="0"/>
    <x v="10"/>
    <x v="1"/>
    <s v="Norway"/>
    <s v="Europe"/>
    <n v="31.310637"/>
    <n v="17970"/>
    <n v="1.6999999999999999E-3"/>
    <x v="1"/>
  </r>
  <r>
    <x v="1"/>
    <x v="6"/>
    <x v="0"/>
    <s v="Peru"/>
    <s v="South America"/>
    <n v="7.3644999999999996"/>
    <n v="5665"/>
    <n v="1.2999999999999999E-3"/>
    <x v="1"/>
  </r>
  <r>
    <x v="0"/>
    <x v="3"/>
    <x v="0"/>
    <s v="Australia"/>
    <s v="Oceania"/>
    <n v="732.45811100000003"/>
    <n v="63376"/>
    <n v="1.15E-2"/>
    <x v="1"/>
  </r>
  <r>
    <x v="1"/>
    <x v="5"/>
    <x v="1"/>
    <s v="Spain"/>
    <s v="Europe"/>
    <n v="2776.9814110000002"/>
    <n v="679034"/>
    <n v="4.0000000000000001E-3"/>
    <x v="1"/>
  </r>
  <r>
    <x v="0"/>
    <x v="2"/>
    <x v="1"/>
    <s v="Sweden"/>
    <s v="Europe"/>
    <n v="71.030336000000005"/>
    <n v="50475"/>
    <n v="1.4E-3"/>
    <x v="1"/>
  </r>
  <r>
    <x v="0"/>
    <x v="0"/>
    <x v="0"/>
    <s v="Liechtenstein"/>
    <s v="Europe"/>
    <n v="0.30334499999999998"/>
    <n v="15"/>
    <n v="2.0199999999999999E-2"/>
    <x v="1"/>
  </r>
  <r>
    <x v="0"/>
    <x v="5"/>
    <x v="0"/>
    <s v="Russia"/>
    <s v="Europe"/>
    <n v="0.18792900000000001"/>
    <n v="31"/>
    <n v="6.0000000000000001E-3"/>
    <x v="1"/>
  </r>
  <r>
    <x v="0"/>
    <x v="10"/>
    <x v="0"/>
    <s v="Dominican Republic"/>
    <s v="North America"/>
    <n v="8.1900000000000001E-2"/>
    <n v="63"/>
    <n v="1.2999999999999999E-3"/>
    <x v="1"/>
  </r>
  <r>
    <x v="1"/>
    <x v="5"/>
    <x v="0"/>
    <s v="Brazil"/>
    <s v="South America"/>
    <n v="4.230639"/>
    <n v="2231"/>
    <n v="1.8E-3"/>
    <x v="1"/>
  </r>
  <r>
    <x v="1"/>
    <x v="5"/>
    <x v="1"/>
    <s v="Paraguay"/>
    <s v="South America"/>
    <n v="5.4753999999999996"/>
    <n v="3911"/>
    <n v="1.4E-3"/>
    <x v="1"/>
  </r>
  <r>
    <x v="1"/>
    <x v="4"/>
    <x v="0"/>
    <s v="Paraguay"/>
    <s v="South America"/>
    <n v="0.4032"/>
    <n v="288"/>
    <n v="1.4E-3"/>
    <x v="1"/>
  </r>
  <r>
    <x v="0"/>
    <x v="0"/>
    <x v="1"/>
    <s v="Taiwan, Province Of China"/>
    <s v="Asia"/>
    <n v="16.007045999999999"/>
    <n v="9427"/>
    <n v="1.6000000000000001E-3"/>
    <x v="1"/>
  </r>
  <r>
    <x v="1"/>
    <x v="6"/>
    <x v="0"/>
    <s v="France"/>
    <s v="Europe"/>
    <n v="713.87995000000001"/>
    <n v="72182"/>
    <n v="9.7999999999999997E-3"/>
    <x v="1"/>
  </r>
  <r>
    <x v="0"/>
    <x v="3"/>
    <x v="1"/>
    <s v="Hong Kong"/>
    <s v="Asia"/>
    <n v="3.4533000000000001E-2"/>
    <n v="4926"/>
    <n v="0"/>
    <x v="1"/>
  </r>
  <r>
    <x v="1"/>
    <x v="4"/>
    <x v="1"/>
    <s v="Peru"/>
    <s v="South America"/>
    <n v="97.410300000000007"/>
    <n v="74931"/>
    <n v="1.2999999999999999E-3"/>
    <x v="1"/>
  </r>
  <r>
    <x v="0"/>
    <x v="2"/>
    <x v="0"/>
    <s v="United Arab Emirates"/>
    <s v="Asia"/>
    <n v="5.1325000000000003E-2"/>
    <n v="3"/>
    <n v="1.7100000000000001E-2"/>
    <x v="1"/>
  </r>
  <r>
    <x v="0"/>
    <x v="3"/>
    <x v="2"/>
    <s v="Netherlands"/>
    <s v="Europe"/>
    <n v="2.0197919999999998"/>
    <n v="3"/>
    <n v="0.67320000000000002"/>
    <x v="1"/>
  </r>
  <r>
    <x v="0"/>
    <x v="4"/>
    <x v="0"/>
    <s v="United Kingdom"/>
    <s v="Europe"/>
    <n v="3598.9196189999998"/>
    <n v="340441"/>
    <n v="1.0500000000000001E-2"/>
    <x v="1"/>
  </r>
  <r>
    <x v="1"/>
    <x v="6"/>
    <x v="1"/>
    <s v="Malta"/>
    <s v="Europe"/>
    <n v="1.8473139999999999"/>
    <n v="676"/>
    <n v="2.7000000000000001E-3"/>
    <x v="1"/>
  </r>
  <r>
    <x v="0"/>
    <x v="8"/>
    <x v="0"/>
    <s v="Iceland"/>
    <s v="Europe"/>
    <n v="12.720908"/>
    <n v="1248"/>
    <n v="1.01E-2"/>
    <x v="1"/>
  </r>
  <r>
    <x v="1"/>
    <x v="7"/>
    <x v="1"/>
    <s v="Portugal"/>
    <s v="Europe"/>
    <n v="76.657777999999993"/>
    <n v="21967"/>
    <n v="3.3999999999999998E-3"/>
    <x v="1"/>
  </r>
  <r>
    <x v="0"/>
    <x v="6"/>
    <x v="0"/>
    <s v="Austria"/>
    <s v="Europe"/>
    <n v="59.402729999999998"/>
    <n v="6783"/>
    <n v="8.6999999999999994E-3"/>
    <x v="1"/>
  </r>
  <r>
    <x v="0"/>
    <x v="8"/>
    <x v="1"/>
    <s v="Switzerland"/>
    <s v="Europe"/>
    <n v="13.991738"/>
    <n v="5944"/>
    <n v="2.3E-3"/>
    <x v="1"/>
  </r>
  <r>
    <x v="1"/>
    <x v="6"/>
    <x v="1"/>
    <s v="Turkey"/>
    <s v="Europe"/>
    <n v="30.598531999999999"/>
    <n v="10112"/>
    <n v="3.0000000000000001E-3"/>
    <x v="1"/>
  </r>
  <r>
    <x v="1"/>
    <x v="2"/>
    <x v="1"/>
    <s v="Turkey"/>
    <s v="Europe"/>
    <n v="3.9668909999999999"/>
    <n v="16674"/>
    <n v="2.0000000000000001E-4"/>
    <x v="1"/>
  </r>
  <r>
    <x v="0"/>
    <x v="0"/>
    <x v="1"/>
    <s v="Turkey"/>
    <s v="Europe"/>
    <n v="17.395436"/>
    <n v="6164"/>
    <n v="2.8E-3"/>
    <x v="1"/>
  </r>
  <r>
    <x v="0"/>
    <x v="1"/>
    <x v="0"/>
    <s v="Poland"/>
    <s v="Europe"/>
    <n v="46.015045000000001"/>
    <n v="11730"/>
    <n v="3.8999999999999998E-3"/>
    <x v="1"/>
  </r>
  <r>
    <x v="1"/>
    <x v="6"/>
    <x v="0"/>
    <s v="Slovakia"/>
    <s v="Europe"/>
    <n v="2.3428230000000001"/>
    <n v="1187"/>
    <n v="1.9E-3"/>
    <x v="1"/>
  </r>
  <r>
    <x v="0"/>
    <x v="4"/>
    <x v="1"/>
    <s v="New Zealand"/>
    <s v="Oceania"/>
    <n v="30.222799999999999"/>
    <n v="11076"/>
    <n v="2.7000000000000001E-3"/>
    <x v="1"/>
  </r>
  <r>
    <x v="0"/>
    <x v="3"/>
    <x v="1"/>
    <s v="USA"/>
    <s v="North America"/>
    <n v="4408.3652549999997"/>
    <n v="2549332"/>
    <n v="1.6999999999999999E-3"/>
    <x v="1"/>
  </r>
  <r>
    <x v="1"/>
    <x v="7"/>
    <x v="0"/>
    <s v="Nicaragua"/>
    <s v="North America"/>
    <n v="1.562986"/>
    <n v="946"/>
    <n v="1.6000000000000001E-3"/>
    <x v="1"/>
  </r>
  <r>
    <x v="1"/>
    <x v="5"/>
    <x v="0"/>
    <s v="Philippines"/>
    <s v="Asia"/>
    <n v="2.334136"/>
    <n v="1916"/>
    <n v="1.1999999999999999E-3"/>
    <x v="1"/>
  </r>
  <r>
    <x v="0"/>
    <x v="10"/>
    <x v="0"/>
    <s v="Lithuania"/>
    <s v="Europe"/>
    <n v="6.979787"/>
    <n v="1072"/>
    <n v="6.4999999999999997E-3"/>
    <x v="1"/>
  </r>
  <r>
    <x v="0"/>
    <x v="6"/>
    <x v="0"/>
    <s v="Italy"/>
    <s v="Europe"/>
    <n v="9.8392099999999996"/>
    <n v="3086"/>
    <n v="3.0999999999999999E-3"/>
    <x v="1"/>
  </r>
  <r>
    <x v="1"/>
    <x v="7"/>
    <x v="1"/>
    <s v="Finland"/>
    <s v="Europe"/>
    <n v="20.096491"/>
    <n v="27646"/>
    <n v="6.9999999999999999E-4"/>
    <x v="1"/>
  </r>
  <r>
    <x v="0"/>
    <x v="3"/>
    <x v="0"/>
    <s v="Luxembourg"/>
    <s v="Europe"/>
    <n v="9.2490439999999996"/>
    <n v="660"/>
    <n v="1.4E-2"/>
    <x v="1"/>
  </r>
  <r>
    <x v="0"/>
    <x v="2"/>
    <x v="0"/>
    <s v="Netherlands"/>
    <s v="Europe"/>
    <n v="2021.489562"/>
    <n v="197634"/>
    <n v="1.0200000000000001E-2"/>
    <x v="1"/>
  </r>
  <r>
    <x v="0"/>
    <x v="10"/>
    <x v="1"/>
    <s v="Cyprus"/>
    <s v="Europe"/>
    <n v="0.29939900000000003"/>
    <n v="110"/>
    <n v="2.7000000000000001E-3"/>
    <x v="1"/>
  </r>
  <r>
    <x v="0"/>
    <x v="10"/>
    <x v="1"/>
    <s v="Uruguay"/>
    <s v="South America"/>
    <n v="2.2151999999999998"/>
    <n v="1704"/>
    <n v="1.2999999999999999E-3"/>
    <x v="1"/>
  </r>
  <r>
    <x v="1"/>
    <x v="2"/>
    <x v="1"/>
    <s v="Slovakia"/>
    <s v="Europe"/>
    <n v="4.127802"/>
    <n v="2140"/>
    <n v="1.9E-3"/>
    <x v="1"/>
  </r>
  <r>
    <x v="0"/>
    <x v="2"/>
    <x v="0"/>
    <s v="United Kingdom"/>
    <s v="Europe"/>
    <n v="3528.4946089999999"/>
    <n v="317529"/>
    <n v="1.11E-2"/>
    <x v="1"/>
  </r>
  <r>
    <x v="0"/>
    <x v="6"/>
    <x v="0"/>
    <s v="United Kingdom"/>
    <s v="Europe"/>
    <n v="3290.1696569999999"/>
    <n v="303390"/>
    <n v="1.0800000000000001E-2"/>
    <x v="1"/>
  </r>
  <r>
    <x v="0"/>
    <x v="7"/>
    <x v="1"/>
    <s v="Estonia"/>
    <s v="Europe"/>
    <n v="0.86953100000000005"/>
    <n v="1340"/>
    <n v="5.9999999999999995E-4"/>
    <x v="1"/>
  </r>
  <r>
    <x v="0"/>
    <x v="9"/>
    <x v="1"/>
    <s v="Estonia"/>
    <s v="Europe"/>
    <n v="0.40576000000000001"/>
    <n v="1665"/>
    <n v="2.0000000000000001E-4"/>
    <x v="1"/>
  </r>
  <r>
    <x v="1"/>
    <x v="4"/>
    <x v="0"/>
    <s v="Nicaragua"/>
    <s v="North America"/>
    <n v="0.91520000000000001"/>
    <n v="704"/>
    <n v="1.2999999999999999E-3"/>
    <x v="1"/>
  </r>
  <r>
    <x v="1"/>
    <x v="5"/>
    <x v="1"/>
    <s v="Malaysia"/>
    <s v="Asia"/>
    <n v="8.608492"/>
    <n v="15026"/>
    <n v="5.0000000000000001E-4"/>
    <x v="1"/>
  </r>
  <r>
    <x v="0"/>
    <x v="2"/>
    <x v="0"/>
    <s v="Singapore"/>
    <s v="Asia"/>
    <n v="2.5541999999999999E-2"/>
    <n v="2"/>
    <n v="1.2699999999999999E-2"/>
    <x v="1"/>
  </r>
  <r>
    <x v="0"/>
    <x v="6"/>
    <x v="0"/>
    <s v="Singapore"/>
    <s v="Asia"/>
    <n v="3.9751000000000002E-2"/>
    <n v="3"/>
    <n v="1.32E-2"/>
    <x v="1"/>
  </r>
  <r>
    <x v="1"/>
    <x v="2"/>
    <x v="0"/>
    <s v="India"/>
    <s v="Asia"/>
    <n v="6.62E-3"/>
    <n v="1"/>
    <n v="6.6E-3"/>
    <x v="1"/>
  </r>
  <r>
    <x v="1"/>
    <x v="4"/>
    <x v="1"/>
    <s v="Finland"/>
    <s v="Europe"/>
    <n v="26.306121000000001"/>
    <n v="28134"/>
    <n v="8.9999999999999998E-4"/>
    <x v="1"/>
  </r>
  <r>
    <x v="0"/>
    <x v="10"/>
    <x v="0"/>
    <s v="Germany"/>
    <s v="Europe"/>
    <n v="1574.430828"/>
    <n v="152163"/>
    <n v="1.03E-2"/>
    <x v="1"/>
  </r>
  <r>
    <x v="1"/>
    <x v="5"/>
    <x v="0"/>
    <s v="Denmark"/>
    <s v="Europe"/>
    <n v="735.51315999999997"/>
    <n v="63917"/>
    <n v="1.15E-2"/>
    <x v="1"/>
  </r>
  <r>
    <x v="0"/>
    <x v="9"/>
    <x v="1"/>
    <s v="New Zealand"/>
    <s v="Oceania"/>
    <n v="14.519596"/>
    <n v="12660"/>
    <n v="1.1000000000000001E-3"/>
    <x v="1"/>
  </r>
  <r>
    <x v="0"/>
    <x v="7"/>
    <x v="1"/>
    <s v="United Kingdom"/>
    <s v="Europe"/>
    <n v="194.699994"/>
    <n v="100409"/>
    <n v="1.9E-3"/>
    <x v="1"/>
  </r>
  <r>
    <x v="0"/>
    <x v="11"/>
    <x v="0"/>
    <s v="USA"/>
    <s v="North America"/>
    <n v="22060.060592000002"/>
    <n v="2935978"/>
    <n v="7.4999999999999997E-3"/>
    <x v="1"/>
  </r>
  <r>
    <x v="1"/>
    <x v="5"/>
    <x v="0"/>
    <s v="Puerto Rico"/>
    <s v="North America"/>
    <n v="1.913125"/>
    <n v="80"/>
    <n v="2.3900000000000001E-2"/>
    <x v="1"/>
  </r>
  <r>
    <x v="0"/>
    <x v="10"/>
    <x v="1"/>
    <s v="Portugal"/>
    <s v="Europe"/>
    <n v="34.197237000000001"/>
    <n v="12565"/>
    <n v="2.7000000000000001E-3"/>
    <x v="1"/>
  </r>
  <r>
    <x v="0"/>
    <x v="10"/>
    <x v="1"/>
    <s v="Lithuania"/>
    <s v="Europe"/>
    <n v="2.4727320000000002"/>
    <n v="1909"/>
    <n v="1.1999999999999999E-3"/>
    <x v="1"/>
  </r>
  <r>
    <x v="1"/>
    <x v="7"/>
    <x v="0"/>
    <s v="Australia"/>
    <s v="Oceania"/>
    <n v="1316.051252"/>
    <n v="101316"/>
    <n v="1.29E-2"/>
    <x v="1"/>
  </r>
  <r>
    <x v="0"/>
    <x v="10"/>
    <x v="1"/>
    <s v="Turkey"/>
    <s v="Europe"/>
    <n v="34.154761000000001"/>
    <n v="12216"/>
    <n v="2.7000000000000001E-3"/>
    <x v="1"/>
  </r>
  <r>
    <x v="1"/>
    <x v="4"/>
    <x v="0"/>
    <s v="Sweden"/>
    <s v="Europe"/>
    <n v="4889.8341600000003"/>
    <n v="493495"/>
    <n v="9.9000000000000008E-3"/>
    <x v="1"/>
  </r>
  <r>
    <x v="1"/>
    <x v="6"/>
    <x v="1"/>
    <s v="Guatemala"/>
    <s v="North America"/>
    <n v="27.080200000000001"/>
    <n v="19343"/>
    <n v="1.4E-3"/>
    <x v="1"/>
  </r>
  <r>
    <x v="0"/>
    <x v="2"/>
    <x v="1"/>
    <s v="United Kingdom"/>
    <s v="Europe"/>
    <n v="192.22899200000001"/>
    <n v="114905"/>
    <n v="1.6000000000000001E-3"/>
    <x v="1"/>
  </r>
  <r>
    <x v="0"/>
    <x v="5"/>
    <x v="0"/>
    <s v="Czech Republic"/>
    <s v="Europe"/>
    <n v="4.011E-2"/>
    <n v="6"/>
    <n v="6.6E-3"/>
    <x v="1"/>
  </r>
  <r>
    <x v="0"/>
    <x v="8"/>
    <x v="0"/>
    <s v="Estonia"/>
    <s v="Europe"/>
    <n v="7.9202240000000002"/>
    <n v="1465"/>
    <n v="5.4000000000000003E-3"/>
    <x v="1"/>
  </r>
  <r>
    <x v="0"/>
    <x v="7"/>
    <x v="0"/>
    <s v="Iceland"/>
    <s v="Europe"/>
    <n v="0.49050500000000002"/>
    <n v="126"/>
    <n v="3.8E-3"/>
    <x v="1"/>
  </r>
  <r>
    <x v="0"/>
    <x v="11"/>
    <x v="0"/>
    <s v="Israel"/>
    <s v="Europe"/>
    <n v="9.9735000000000004E-2"/>
    <n v="7"/>
    <n v="1.4200000000000001E-2"/>
    <x v="1"/>
  </r>
  <r>
    <x v="0"/>
    <x v="11"/>
    <x v="1"/>
    <s v="Lithuania"/>
    <s v="Europe"/>
    <n v="0.64287000000000005"/>
    <n v="1752"/>
    <n v="2.9999999999999997E-4"/>
    <x v="1"/>
  </r>
  <r>
    <x v="1"/>
    <x v="2"/>
    <x v="0"/>
    <s v="Taiwan, Province Of China"/>
    <s v="Asia"/>
    <n v="13.535024"/>
    <n v="8213"/>
    <n v="1.6000000000000001E-3"/>
    <x v="1"/>
  </r>
  <r>
    <x v="1"/>
    <x v="6"/>
    <x v="0"/>
    <s v="Taiwan, Province Of China"/>
    <s v="Asia"/>
    <n v="15.448352"/>
    <n v="9374"/>
    <n v="1.6000000000000001E-3"/>
    <x v="1"/>
  </r>
  <r>
    <x v="0"/>
    <x v="0"/>
    <x v="0"/>
    <s v="Taiwan, Province Of China"/>
    <s v="Asia"/>
    <n v="1.6691339999999999"/>
    <n v="983"/>
    <n v="1.6000000000000001E-3"/>
    <x v="1"/>
  </r>
  <r>
    <x v="0"/>
    <x v="8"/>
    <x v="1"/>
    <s v="Finland"/>
    <s v="Europe"/>
    <n v="11.452282"/>
    <n v="9824"/>
    <n v="1.1000000000000001E-3"/>
    <x v="1"/>
  </r>
  <r>
    <x v="0"/>
    <x v="3"/>
    <x v="0"/>
    <s v="France"/>
    <s v="Europe"/>
    <n v="704.20479799999998"/>
    <n v="68824"/>
    <n v="1.0200000000000001E-2"/>
    <x v="1"/>
  </r>
  <r>
    <x v="0"/>
    <x v="7"/>
    <x v="0"/>
    <s v="Norway"/>
    <s v="Europe"/>
    <n v="1781.166115"/>
    <n v="176884"/>
    <n v="0.01"/>
    <x v="1"/>
  </r>
  <r>
    <x v="1"/>
    <x v="4"/>
    <x v="0"/>
    <s v="Peru"/>
    <s v="South America"/>
    <n v="12.075699999999999"/>
    <n v="9289"/>
    <n v="1.2999999999999999E-3"/>
    <x v="1"/>
  </r>
  <r>
    <x v="1"/>
    <x v="7"/>
    <x v="1"/>
    <s v="Australia"/>
    <s v="Oceania"/>
    <n v="113.23308400000001"/>
    <n v="66846"/>
    <n v="1.6000000000000001E-3"/>
    <x v="1"/>
  </r>
  <r>
    <x v="0"/>
    <x v="6"/>
    <x v="1"/>
    <s v="Australia"/>
    <s v="Oceania"/>
    <n v="101.2192"/>
    <n v="30787"/>
    <n v="3.2000000000000002E-3"/>
    <x v="1"/>
  </r>
  <r>
    <x v="1"/>
    <x v="7"/>
    <x v="1"/>
    <s v="Netherlands"/>
    <s v="Europe"/>
    <n v="40.002397000000002"/>
    <n v="100362"/>
    <n v="2.9999999999999997E-4"/>
    <x v="1"/>
  </r>
  <r>
    <x v="0"/>
    <x v="5"/>
    <x v="2"/>
    <s v="Netherlands"/>
    <s v="Europe"/>
    <n v="11.436920000000001"/>
    <n v="17"/>
    <n v="0.67269999999999996"/>
    <x v="1"/>
  </r>
  <r>
    <x v="1"/>
    <x v="6"/>
    <x v="1"/>
    <s v="Greece"/>
    <s v="Europe"/>
    <n v="24.99033"/>
    <n v="9145"/>
    <n v="2.7000000000000001E-3"/>
    <x v="1"/>
  </r>
  <r>
    <x v="1"/>
    <x v="6"/>
    <x v="0"/>
    <s v="Uruguay"/>
    <s v="South America"/>
    <n v="0.73319999999999996"/>
    <n v="564"/>
    <n v="1.2999999999999999E-3"/>
    <x v="1"/>
  </r>
  <r>
    <x v="1"/>
    <x v="4"/>
    <x v="0"/>
    <s v="Liechtenstein"/>
    <s v="Europe"/>
    <n v="0.93521500000000002"/>
    <n v="42"/>
    <n v="2.2200000000000001E-2"/>
    <x v="1"/>
  </r>
  <r>
    <x v="1"/>
    <x v="5"/>
    <x v="0"/>
    <s v="Argentina"/>
    <s v="South America"/>
    <n v="38.611212999999999"/>
    <n v="27997"/>
    <n v="1.2999999999999999E-3"/>
    <x v="1"/>
  </r>
  <r>
    <x v="0"/>
    <x v="9"/>
    <x v="1"/>
    <s v="Latvia"/>
    <s v="Europe"/>
    <n v="4.7501749999999996"/>
    <n v="1859"/>
    <n v="2.5000000000000001E-3"/>
    <x v="1"/>
  </r>
  <r>
    <x v="1"/>
    <x v="7"/>
    <x v="1"/>
    <s v="Latvia"/>
    <s v="Europe"/>
    <n v="12.468021999999999"/>
    <n v="3763"/>
    <n v="3.3E-3"/>
    <x v="1"/>
  </r>
  <r>
    <x v="0"/>
    <x v="3"/>
    <x v="0"/>
    <s v="Iceland"/>
    <s v="Europe"/>
    <n v="28.904474"/>
    <n v="1644"/>
    <n v="1.7500000000000002E-2"/>
    <x v="1"/>
  </r>
  <r>
    <x v="1"/>
    <x v="7"/>
    <x v="0"/>
    <s v="Austria"/>
    <s v="Europe"/>
    <n v="112.614277"/>
    <n v="8682"/>
    <n v="1.29E-2"/>
    <x v="1"/>
  </r>
  <r>
    <x v="0"/>
    <x v="5"/>
    <x v="0"/>
    <s v="Belgium"/>
    <s v="Europe"/>
    <n v="274.66009000000003"/>
    <n v="30299"/>
    <n v="8.9999999999999993E-3"/>
    <x v="1"/>
  </r>
  <r>
    <x v="0"/>
    <x v="7"/>
    <x v="2"/>
    <s v="Norway"/>
    <s v="Europe"/>
    <n v="3.515444"/>
    <n v="2"/>
    <n v="1.7577"/>
    <x v="1"/>
  </r>
  <r>
    <x v="0"/>
    <x v="4"/>
    <x v="0"/>
    <s v="Hong Kong"/>
    <s v="Asia"/>
    <n v="0.20425599999999999"/>
    <n v="13"/>
    <n v="1.5699999999999999E-2"/>
    <x v="1"/>
  </r>
  <r>
    <x v="0"/>
    <x v="10"/>
    <x v="0"/>
    <s v="Turkey"/>
    <s v="Europe"/>
    <n v="32.742460000000001"/>
    <n v="6965"/>
    <n v="4.7000000000000002E-3"/>
    <x v="1"/>
  </r>
  <r>
    <x v="1"/>
    <x v="4"/>
    <x v="0"/>
    <s v="United Arab Emirates"/>
    <s v="Asia"/>
    <n v="5.7568000000000001E-2"/>
    <n v="2"/>
    <n v="2.87E-2"/>
    <x v="1"/>
  </r>
  <r>
    <x v="1"/>
    <x v="5"/>
    <x v="1"/>
    <s v="Germany"/>
    <s v="Europe"/>
    <n v="193.33028400000001"/>
    <n v="171173"/>
    <n v="1.1000000000000001E-3"/>
    <x v="1"/>
  </r>
  <r>
    <x v="1"/>
    <x v="4"/>
    <x v="0"/>
    <s v="Denmark"/>
    <s v="Europe"/>
    <n v="758.58509100000003"/>
    <n v="64087"/>
    <n v="1.18E-2"/>
    <x v="1"/>
  </r>
  <r>
    <x v="0"/>
    <x v="7"/>
    <x v="0"/>
    <s v="Monaco"/>
    <s v="Europe"/>
    <n v="4.2436000000000001E-2"/>
    <n v="2"/>
    <n v="2.12E-2"/>
    <x v="1"/>
  </r>
  <r>
    <x v="1"/>
    <x v="7"/>
    <x v="0"/>
    <s v="Bulgaria"/>
    <s v="Europe"/>
    <n v="4.0818519999999996"/>
    <n v="1930"/>
    <n v="2.0999999999999999E-3"/>
    <x v="1"/>
  </r>
  <r>
    <x v="1"/>
    <x v="2"/>
    <x v="0"/>
    <s v="New Zealand"/>
    <s v="Oceania"/>
    <n v="186.06566699999999"/>
    <n v="19157"/>
    <n v="9.7000000000000003E-3"/>
    <x v="1"/>
  </r>
  <r>
    <x v="0"/>
    <x v="0"/>
    <x v="0"/>
    <s v="New Zealand"/>
    <s v="Oceania"/>
    <n v="174.80014299999999"/>
    <n v="16238"/>
    <n v="1.0699999999999999E-2"/>
    <x v="1"/>
  </r>
  <r>
    <x v="0"/>
    <x v="8"/>
    <x v="0"/>
    <s v="Andorra"/>
    <s v="Europe"/>
    <n v="0.38544699999999998"/>
    <n v="40"/>
    <n v="9.5999999999999992E-3"/>
    <x v="1"/>
  </r>
  <r>
    <x v="0"/>
    <x v="10"/>
    <x v="1"/>
    <s v="Colombia"/>
    <s v="South America"/>
    <n v="89.011617999999999"/>
    <n v="22322"/>
    <n v="3.8999999999999998E-3"/>
    <x v="1"/>
  </r>
  <r>
    <x v="1"/>
    <x v="4"/>
    <x v="0"/>
    <s v="Colombia"/>
    <s v="South America"/>
    <n v="24.972417"/>
    <n v="12339"/>
    <n v="2E-3"/>
    <x v="1"/>
  </r>
  <r>
    <x v="1"/>
    <x v="2"/>
    <x v="0"/>
    <s v="Chile"/>
    <s v="South America"/>
    <n v="7.1101799999999997"/>
    <n v="4158"/>
    <n v="1.6999999999999999E-3"/>
    <x v="1"/>
  </r>
  <r>
    <x v="1"/>
    <x v="6"/>
    <x v="0"/>
    <s v="Chile"/>
    <s v="South America"/>
    <n v="16.393288999999999"/>
    <n v="9640"/>
    <n v="1.6999999999999999E-3"/>
    <x v="1"/>
  </r>
  <r>
    <x v="1"/>
    <x v="2"/>
    <x v="1"/>
    <s v="Nicaragua"/>
    <s v="North America"/>
    <n v="4.1612999999999998"/>
    <n v="3201"/>
    <n v="1.2999999999999999E-3"/>
    <x v="1"/>
  </r>
  <r>
    <x v="0"/>
    <x v="4"/>
    <x v="0"/>
    <s v="Malaysia"/>
    <s v="Asia"/>
    <n v="7.3150000000000003E-3"/>
    <n v="1"/>
    <n v="7.3000000000000001E-3"/>
    <x v="1"/>
  </r>
  <r>
    <x v="1"/>
    <x v="4"/>
    <x v="0"/>
    <s v="Iceland"/>
    <s v="Europe"/>
    <n v="37.229723"/>
    <n v="2650"/>
    <n v="1.4E-2"/>
    <x v="1"/>
  </r>
  <r>
    <x v="0"/>
    <x v="7"/>
    <x v="1"/>
    <s v="Portugal"/>
    <s v="Europe"/>
    <n v="25.570834000000001"/>
    <n v="13138"/>
    <n v="1.9E-3"/>
    <x v="1"/>
  </r>
  <r>
    <x v="0"/>
    <x v="1"/>
    <x v="0"/>
    <s v="Israel"/>
    <s v="Europe"/>
    <n v="6.0061000000000003E-2"/>
    <n v="1"/>
    <n v="0.06"/>
    <x v="1"/>
  </r>
  <r>
    <x v="0"/>
    <x v="1"/>
    <x v="1"/>
    <s v="France"/>
    <s v="Europe"/>
    <n v="14.151788"/>
    <n v="23905"/>
    <n v="5.0000000000000001E-4"/>
    <x v="1"/>
  </r>
  <r>
    <x v="0"/>
    <x v="5"/>
    <x v="1"/>
    <s v="Australia"/>
    <s v="Oceania"/>
    <n v="104.333077"/>
    <n v="44042"/>
    <n v="2.3E-3"/>
    <x v="1"/>
  </r>
  <r>
    <x v="0"/>
    <x v="1"/>
    <x v="0"/>
    <s v="Denmark"/>
    <s v="Europe"/>
    <n v="612.38545799999997"/>
    <n v="52478"/>
    <n v="1.1599999999999999E-2"/>
    <x v="1"/>
  </r>
  <r>
    <x v="0"/>
    <x v="2"/>
    <x v="1"/>
    <s v="Monaco"/>
    <s v="Europe"/>
    <n v="4.1999999999999998E-5"/>
    <n v="6"/>
    <n v="0"/>
    <x v="1"/>
  </r>
  <r>
    <x v="1"/>
    <x v="2"/>
    <x v="1"/>
    <s v="Sweden"/>
    <s v="Europe"/>
    <n v="31.034594999999999"/>
    <n v="72008"/>
    <n v="4.0000000000000002E-4"/>
    <x v="1"/>
  </r>
  <r>
    <x v="0"/>
    <x v="0"/>
    <x v="1"/>
    <s v="Sweden"/>
    <s v="Europe"/>
    <n v="95.764232000000007"/>
    <n v="33591"/>
    <n v="2.8E-3"/>
    <x v="1"/>
  </r>
  <r>
    <x v="1"/>
    <x v="2"/>
    <x v="1"/>
    <s v="Bulgaria"/>
    <s v="Europe"/>
    <n v="3.2940930000000002"/>
    <n v="2035"/>
    <n v="1.6000000000000001E-3"/>
    <x v="1"/>
  </r>
  <r>
    <x v="1"/>
    <x v="7"/>
    <x v="0"/>
    <s v="Slovakia"/>
    <s v="Europe"/>
    <n v="11.790017000000001"/>
    <n v="1495"/>
    <n v="7.7999999999999996E-3"/>
    <x v="1"/>
  </r>
  <r>
    <x v="0"/>
    <x v="3"/>
    <x v="1"/>
    <s v="New Zealand"/>
    <s v="Oceania"/>
    <n v="12.514887"/>
    <n v="11502"/>
    <n v="1E-3"/>
    <x v="1"/>
  </r>
  <r>
    <x v="0"/>
    <x v="10"/>
    <x v="1"/>
    <s v="Andorra"/>
    <s v="Europe"/>
    <n v="0.91136399999999995"/>
    <n v="221"/>
    <n v="4.1000000000000003E-3"/>
    <x v="1"/>
  </r>
  <r>
    <x v="1"/>
    <x v="2"/>
    <x v="0"/>
    <s v="Liechtenstein"/>
    <s v="Europe"/>
    <n v="1.2464040000000001"/>
    <n v="61"/>
    <n v="2.0400000000000001E-2"/>
    <x v="1"/>
  </r>
  <r>
    <x v="1"/>
    <x v="6"/>
    <x v="0"/>
    <s v="Liechtenstein"/>
    <s v="Europe"/>
    <n v="0.26217200000000002"/>
    <n v="13"/>
    <n v="2.01E-2"/>
    <x v="1"/>
  </r>
  <r>
    <x v="0"/>
    <x v="10"/>
    <x v="0"/>
    <s v="Estonia"/>
    <s v="Europe"/>
    <n v="16.073291999999999"/>
    <n v="2389"/>
    <n v="6.7000000000000002E-3"/>
    <x v="1"/>
  </r>
  <r>
    <x v="0"/>
    <x v="5"/>
    <x v="0"/>
    <s v="Romania"/>
    <s v="Europe"/>
    <n v="4.6903E-2"/>
    <n v="10"/>
    <n v="4.5999999999999999E-3"/>
    <x v="1"/>
  </r>
  <r>
    <x v="1"/>
    <x v="5"/>
    <x v="1"/>
    <s v="Nicaragua"/>
    <s v="North America"/>
    <n v="13.8086"/>
    <n v="10622"/>
    <n v="1.2999999999999999E-3"/>
    <x v="1"/>
  </r>
  <r>
    <x v="1"/>
    <x v="4"/>
    <x v="0"/>
    <s v="Malta"/>
    <s v="Europe"/>
    <n v="0.523447"/>
    <n v="192"/>
    <n v="2.7000000000000001E-3"/>
    <x v="1"/>
  </r>
  <r>
    <x v="0"/>
    <x v="7"/>
    <x v="0"/>
    <s v="Puerto Rico"/>
    <s v="North America"/>
    <n v="7.541E-3"/>
    <n v="10"/>
    <n v="6.9999999999999999E-4"/>
    <x v="1"/>
  </r>
  <r>
    <x v="0"/>
    <x v="8"/>
    <x v="1"/>
    <s v="Portugal"/>
    <s v="Europe"/>
    <n v="26.147825999999998"/>
    <n v="13121"/>
    <n v="1.9E-3"/>
    <x v="1"/>
  </r>
  <r>
    <x v="1"/>
    <x v="2"/>
    <x v="0"/>
    <s v="Belgium"/>
    <s v="Europe"/>
    <n v="380.82139999999998"/>
    <n v="35072"/>
    <n v="1.0800000000000001E-2"/>
    <x v="1"/>
  </r>
  <r>
    <x v="1"/>
    <x v="6"/>
    <x v="0"/>
    <s v="Belgium"/>
    <s v="Europe"/>
    <n v="381.84117700000002"/>
    <n v="31232"/>
    <n v="1.2200000000000001E-2"/>
    <x v="1"/>
  </r>
  <r>
    <x v="0"/>
    <x v="7"/>
    <x v="1"/>
    <s v="Italy"/>
    <s v="Europe"/>
    <n v="61.935237999999998"/>
    <n v="48553"/>
    <n v="1.1999999999999999E-3"/>
    <x v="1"/>
  </r>
  <r>
    <x v="0"/>
    <x v="2"/>
    <x v="1"/>
    <s v="Luxembourg"/>
    <s v="Europe"/>
    <n v="4.6510999999999997E-2"/>
    <n v="314"/>
    <n v="1E-4"/>
    <x v="1"/>
  </r>
  <r>
    <x v="1"/>
    <x v="2"/>
    <x v="0"/>
    <s v="Mexico"/>
    <s v="North America"/>
    <n v="440.01292599999999"/>
    <n v="235539"/>
    <n v="1.8E-3"/>
    <x v="1"/>
  </r>
  <r>
    <x v="0"/>
    <x v="9"/>
    <x v="0"/>
    <s v="Switzerland"/>
    <s v="Europe"/>
    <n v="461.877298"/>
    <n v="37183"/>
    <n v="1.24E-2"/>
    <x v="1"/>
  </r>
  <r>
    <x v="0"/>
    <x v="6"/>
    <x v="0"/>
    <s v="United Arab Emirates"/>
    <s v="Asia"/>
    <n v="5.1636000000000001E-2"/>
    <n v="1"/>
    <n v="5.16E-2"/>
    <x v="1"/>
  </r>
  <r>
    <x v="0"/>
    <x v="7"/>
    <x v="0"/>
    <s v="Germany"/>
    <s v="Europe"/>
    <n v="846.34611399999994"/>
    <n v="104118"/>
    <n v="8.0999999999999996E-3"/>
    <x v="1"/>
  </r>
  <r>
    <x v="0"/>
    <x v="8"/>
    <x v="1"/>
    <s v="Spain"/>
    <s v="Europe"/>
    <n v="305.91205200000002"/>
    <n v="232774"/>
    <n v="1.2999999999999999E-3"/>
    <x v="1"/>
  </r>
  <r>
    <x v="1"/>
    <x v="5"/>
    <x v="1"/>
    <s v="Sweden"/>
    <s v="Europe"/>
    <n v="87.039737000000002"/>
    <n v="83421"/>
    <n v="1E-3"/>
    <x v="1"/>
  </r>
  <r>
    <x v="1"/>
    <x v="2"/>
    <x v="1"/>
    <s v="Czech Republic"/>
    <s v="Europe"/>
    <n v="8.742267"/>
    <n v="4001"/>
    <n v="2.0999999999999999E-3"/>
    <x v="1"/>
  </r>
  <r>
    <x v="1"/>
    <x v="5"/>
    <x v="0"/>
    <s v="Liechtenstein"/>
    <s v="Europe"/>
    <n v="0.34324500000000002"/>
    <n v="18"/>
    <n v="1.9E-2"/>
    <x v="1"/>
  </r>
  <r>
    <x v="0"/>
    <x v="3"/>
    <x v="0"/>
    <s v="Malaysia"/>
    <s v="Asia"/>
    <n v="29.396650000000001"/>
    <n v="3603"/>
    <n v="8.0999999999999996E-3"/>
    <x v="1"/>
  </r>
  <r>
    <x v="0"/>
    <x v="9"/>
    <x v="0"/>
    <s v="Norway"/>
    <s v="Europe"/>
    <n v="2348.5986349999998"/>
    <n v="190447"/>
    <n v="1.23E-2"/>
    <x v="1"/>
  </r>
  <r>
    <x v="0"/>
    <x v="9"/>
    <x v="2"/>
    <s v="Norway"/>
    <s v="Europe"/>
    <n v="5.3156100000000004"/>
    <n v="6"/>
    <n v="0.88590000000000002"/>
    <x v="1"/>
  </r>
  <r>
    <x v="1"/>
    <x v="5"/>
    <x v="1"/>
    <s v="Hong Kong"/>
    <s v="Asia"/>
    <n v="2.6757179999999998"/>
    <n v="12724"/>
    <n v="2.0000000000000001E-4"/>
    <x v="1"/>
  </r>
  <r>
    <x v="1"/>
    <x v="6"/>
    <x v="1"/>
    <s v="Australia"/>
    <s v="Oceania"/>
    <n v="94.354900000000001"/>
    <n v="54590"/>
    <n v="1.6999999999999999E-3"/>
    <x v="1"/>
  </r>
  <r>
    <x v="0"/>
    <x v="9"/>
    <x v="1"/>
    <s v="Australia"/>
    <s v="Oceania"/>
    <n v="187.232698"/>
    <n v="47393"/>
    <n v="3.8999999999999998E-3"/>
    <x v="1"/>
  </r>
  <r>
    <x v="0"/>
    <x v="10"/>
    <x v="0"/>
    <s v="Greece"/>
    <s v="Europe"/>
    <n v="30.512378999999999"/>
    <n v="3110"/>
    <n v="9.7999999999999997E-3"/>
    <x v="1"/>
  </r>
  <r>
    <x v="0"/>
    <x v="10"/>
    <x v="1"/>
    <s v="Guatemala"/>
    <s v="North America"/>
    <n v="6.6303999999999998"/>
    <n v="4736"/>
    <n v="1.4E-3"/>
    <x v="1"/>
  </r>
  <r>
    <x v="0"/>
    <x v="1"/>
    <x v="0"/>
    <s v="United Kingdom"/>
    <s v="Europe"/>
    <n v="2956.6779409999999"/>
    <n v="275662"/>
    <n v="1.0699999999999999E-2"/>
    <x v="1"/>
  </r>
  <r>
    <x v="0"/>
    <x v="10"/>
    <x v="0"/>
    <s v="Hungary"/>
    <s v="Europe"/>
    <n v="7.4232999999999993E-2"/>
    <n v="40"/>
    <n v="1.8E-3"/>
    <x v="1"/>
  </r>
  <r>
    <x v="1"/>
    <x v="5"/>
    <x v="1"/>
    <s v="Panama"/>
    <s v="North America"/>
    <n v="28.378"/>
    <n v="20270"/>
    <n v="1.4E-3"/>
    <x v="1"/>
  </r>
  <r>
    <x v="1"/>
    <x v="5"/>
    <x v="0"/>
    <s v="South Africa"/>
    <s v="Africa"/>
    <n v="1.3617000000000001E-2"/>
    <n v="1"/>
    <n v="1.3599999999999999E-2"/>
    <x v="1"/>
  </r>
  <r>
    <x v="1"/>
    <x v="6"/>
    <x v="1"/>
    <s v="Dominican Republic"/>
    <s v="North America"/>
    <n v="26.066299999999998"/>
    <n v="20051"/>
    <n v="1.2999999999999999E-3"/>
    <x v="1"/>
  </r>
  <r>
    <x v="0"/>
    <x v="9"/>
    <x v="0"/>
    <s v="Brazil"/>
    <s v="South America"/>
    <n v="0.154665"/>
    <n v="15"/>
    <n v="1.03E-2"/>
    <x v="1"/>
  </r>
  <r>
    <x v="1"/>
    <x v="5"/>
    <x v="0"/>
    <s v="Latvia"/>
    <s v="Europe"/>
    <n v="5.4076329999999997"/>
    <n v="2110"/>
    <n v="2.5000000000000001E-3"/>
    <x v="1"/>
  </r>
  <r>
    <x v="1"/>
    <x v="6"/>
    <x v="0"/>
    <s v="Italy"/>
    <s v="Europe"/>
    <n v="106.98870599999999"/>
    <n v="25841"/>
    <n v="4.1000000000000003E-3"/>
    <x v="1"/>
  </r>
  <r>
    <x v="0"/>
    <x v="3"/>
    <x v="1"/>
    <s v="Taiwan, Province Of China"/>
    <s v="Asia"/>
    <n v="2.089912"/>
    <n v="1228"/>
    <n v="1.6999999999999999E-3"/>
    <x v="1"/>
  </r>
  <r>
    <x v="0"/>
    <x v="4"/>
    <x v="1"/>
    <s v="Finland"/>
    <s v="Europe"/>
    <n v="31.036695999999999"/>
    <n v="19144"/>
    <n v="1.6000000000000001E-3"/>
    <x v="1"/>
  </r>
  <r>
    <x v="0"/>
    <x v="10"/>
    <x v="0"/>
    <s v="Australia"/>
    <s v="Oceania"/>
    <n v="886.16002200000003"/>
    <n v="75035"/>
    <n v="1.18E-2"/>
    <x v="1"/>
  </r>
  <r>
    <x v="0"/>
    <x v="11"/>
    <x v="0"/>
    <s v="Spain"/>
    <s v="Europe"/>
    <n v="1592.199402"/>
    <n v="278370"/>
    <n v="5.7000000000000002E-3"/>
    <x v="1"/>
  </r>
  <r>
    <x v="0"/>
    <x v="9"/>
    <x v="1"/>
    <s v="Poland"/>
    <s v="Europe"/>
    <n v="2.238829"/>
    <n v="16828"/>
    <n v="1E-4"/>
    <x v="1"/>
  </r>
  <r>
    <x v="0"/>
    <x v="9"/>
    <x v="0"/>
    <s v="Ireland"/>
    <s v="Europe"/>
    <n v="127.691727"/>
    <n v="10588"/>
    <n v="1.2E-2"/>
    <x v="1"/>
  </r>
  <r>
    <x v="1"/>
    <x v="4"/>
    <x v="0"/>
    <s v="Puerto Rico"/>
    <s v="North America"/>
    <n v="1.5062120000000001"/>
    <n v="128"/>
    <n v="1.17E-2"/>
    <x v="1"/>
  </r>
  <r>
    <x v="0"/>
    <x v="0"/>
    <x v="1"/>
    <s v="Latvia"/>
    <s v="Europe"/>
    <n v="4.494866"/>
    <n v="1760"/>
    <n v="2.5000000000000001E-3"/>
    <x v="1"/>
  </r>
  <r>
    <x v="1"/>
    <x v="5"/>
    <x v="0"/>
    <s v="Iceland"/>
    <s v="Europe"/>
    <n v="35.470345999999999"/>
    <n v="2616"/>
    <n v="1.35E-2"/>
    <x v="1"/>
  </r>
  <r>
    <x v="0"/>
    <x v="7"/>
    <x v="0"/>
    <s v="Portugal"/>
    <s v="Europe"/>
    <n v="4.7975969999999997"/>
    <n v="2465"/>
    <n v="1.9E-3"/>
    <x v="1"/>
  </r>
  <r>
    <x v="1"/>
    <x v="6"/>
    <x v="0"/>
    <s v="Austria"/>
    <s v="Europe"/>
    <n v="86.436086000000003"/>
    <n v="8045"/>
    <n v="1.0699999999999999E-2"/>
    <x v="1"/>
  </r>
  <r>
    <x v="0"/>
    <x v="1"/>
    <x v="0"/>
    <s v="France"/>
    <s v="Europe"/>
    <n v="538.82205399999998"/>
    <n v="60872"/>
    <n v="8.8000000000000005E-3"/>
    <x v="1"/>
  </r>
  <r>
    <x v="1"/>
    <x v="5"/>
    <x v="0"/>
    <s v="Norway"/>
    <s v="Europe"/>
    <n v="2165.4949710000001"/>
    <n v="193500"/>
    <n v="1.11E-2"/>
    <x v="1"/>
  </r>
  <r>
    <x v="0"/>
    <x v="11"/>
    <x v="0"/>
    <s v="Hong Kong"/>
    <s v="Asia"/>
    <n v="10.627732999999999"/>
    <n v="2008"/>
    <n v="5.1999999999999998E-3"/>
    <x v="1"/>
  </r>
  <r>
    <x v="0"/>
    <x v="7"/>
    <x v="0"/>
    <s v="Spain"/>
    <s v="Europe"/>
    <n v="1516.8885809999999"/>
    <n v="275947"/>
    <n v="5.4000000000000003E-3"/>
    <x v="1"/>
  </r>
  <r>
    <x v="0"/>
    <x v="7"/>
    <x v="1"/>
    <s v="Denmark"/>
    <s v="Europe"/>
    <n v="9.9923389999999994"/>
    <n v="14622"/>
    <n v="5.9999999999999995E-4"/>
    <x v="1"/>
  </r>
  <r>
    <x v="1"/>
    <x v="6"/>
    <x v="1"/>
    <s v="Netherlands"/>
    <s v="Europe"/>
    <n v="29.905609999999999"/>
    <n v="83385"/>
    <n v="2.9999999999999997E-4"/>
    <x v="1"/>
  </r>
  <r>
    <x v="0"/>
    <x v="4"/>
    <x v="1"/>
    <s v="Ireland"/>
    <s v="Europe"/>
    <n v="12.317334000000001"/>
    <n v="8566"/>
    <n v="1.4E-3"/>
    <x v="1"/>
  </r>
  <r>
    <x v="0"/>
    <x v="3"/>
    <x v="0"/>
    <s v="New Zealand"/>
    <s v="Oceania"/>
    <n v="165.02045699999999"/>
    <n v="13980"/>
    <n v="1.18E-2"/>
    <x v="1"/>
  </r>
  <r>
    <x v="0"/>
    <x v="1"/>
    <x v="0"/>
    <s v="Andorra"/>
    <s v="Europe"/>
    <n v="0.43785000000000002"/>
    <n v="35"/>
    <n v="1.2500000000000001E-2"/>
    <x v="1"/>
  </r>
  <r>
    <x v="1"/>
    <x v="4"/>
    <x v="0"/>
    <s v="Singapore"/>
    <s v="Asia"/>
    <n v="78.219612999999995"/>
    <n v="10272"/>
    <n v="7.6E-3"/>
    <x v="1"/>
  </r>
  <r>
    <x v="0"/>
    <x v="10"/>
    <x v="1"/>
    <s v="Taiwan, Province Of China"/>
    <s v="Asia"/>
    <n v="22.521266000000001"/>
    <n v="13481"/>
    <n v="1.6000000000000001E-3"/>
    <x v="1"/>
  </r>
  <r>
    <x v="0"/>
    <x v="8"/>
    <x v="0"/>
    <s v="Mexico"/>
    <s v="North America"/>
    <n v="364.94807700000001"/>
    <n v="92164"/>
    <n v="3.8999999999999998E-3"/>
    <x v="1"/>
  </r>
  <r>
    <x v="1"/>
    <x v="5"/>
    <x v="0"/>
    <s v="Honduras"/>
    <s v="North America"/>
    <n v="3.6861999999999999"/>
    <n v="2633"/>
    <n v="1.4E-3"/>
    <x v="1"/>
  </r>
  <r>
    <x v="1"/>
    <x v="4"/>
    <x v="1"/>
    <s v="Netherlands"/>
    <s v="Europe"/>
    <n v="64.716898999999998"/>
    <n v="92929"/>
    <n v="5.9999999999999995E-4"/>
    <x v="1"/>
  </r>
  <r>
    <x v="0"/>
    <x v="0"/>
    <x v="0"/>
    <s v="Netherlands"/>
    <s v="Europe"/>
    <n v="2324.4886750000001"/>
    <n v="219982"/>
    <n v="1.0500000000000001E-2"/>
    <x v="1"/>
  </r>
  <r>
    <x v="0"/>
    <x v="3"/>
    <x v="0"/>
    <s v="Greece"/>
    <s v="Europe"/>
    <n v="0.24524699999999999"/>
    <n v="91"/>
    <n v="2.5999999999999999E-3"/>
    <x v="1"/>
  </r>
  <r>
    <x v="1"/>
    <x v="4"/>
    <x v="1"/>
    <s v="Greece"/>
    <s v="Europe"/>
    <n v="27.121870000000001"/>
    <n v="9948"/>
    <n v="2.7000000000000001E-3"/>
    <x v="1"/>
  </r>
  <r>
    <x v="1"/>
    <x v="5"/>
    <x v="1"/>
    <s v="Bulgaria"/>
    <s v="Europe"/>
    <n v="6.5779629999999996"/>
    <n v="4021"/>
    <n v="1.6000000000000001E-3"/>
    <x v="1"/>
  </r>
  <r>
    <x v="1"/>
    <x v="6"/>
    <x v="0"/>
    <s v="Andorra"/>
    <s v="Europe"/>
    <n v="1.0433479999999999"/>
    <n v="252"/>
    <n v="4.1000000000000003E-3"/>
    <x v="1"/>
  </r>
  <r>
    <x v="1"/>
    <x v="7"/>
    <x v="0"/>
    <s v="Costa Rica"/>
    <s v="North America"/>
    <n v="14.923188"/>
    <n v="8387"/>
    <n v="1.6999999999999999E-3"/>
    <x v="1"/>
  </r>
  <r>
    <x v="1"/>
    <x v="4"/>
    <x v="1"/>
    <s v="Hungary"/>
    <s v="Europe"/>
    <n v="8.6702980000000007"/>
    <n v="4664"/>
    <n v="1.8E-3"/>
    <x v="1"/>
  </r>
  <r>
    <x v="0"/>
    <x v="0"/>
    <x v="0"/>
    <s v="Hungary"/>
    <s v="Europe"/>
    <n v="2.1002E-2"/>
    <n v="2"/>
    <n v="1.0500000000000001E-2"/>
    <x v="1"/>
  </r>
  <r>
    <x v="1"/>
    <x v="2"/>
    <x v="1"/>
    <s v="Colombia"/>
    <s v="South America"/>
    <n v="128.19922800000001"/>
    <n v="64749"/>
    <n v="1.9E-3"/>
    <x v="1"/>
  </r>
  <r>
    <x v="1"/>
    <x v="7"/>
    <x v="0"/>
    <s v="Russia"/>
    <s v="Europe"/>
    <n v="0.29513299999999998"/>
    <n v="29"/>
    <n v="1.01E-2"/>
    <x v="1"/>
  </r>
  <r>
    <x v="1"/>
    <x v="7"/>
    <x v="0"/>
    <s v="Dominican Republic"/>
    <s v="North America"/>
    <n v="9.113626"/>
    <n v="5516"/>
    <n v="1.6000000000000001E-3"/>
    <x v="1"/>
  </r>
  <r>
    <x v="1"/>
    <x v="2"/>
    <x v="1"/>
    <s v="Brazil"/>
    <s v="South America"/>
    <n v="0.52151899999999995"/>
    <n v="296"/>
    <n v="1.6999999999999999E-3"/>
    <x v="1"/>
  </r>
  <r>
    <x v="0"/>
    <x v="4"/>
    <x v="0"/>
    <s v="Israel"/>
    <s v="Europe"/>
    <n v="0.65052200000000004"/>
    <n v="39"/>
    <n v="1.66E-2"/>
    <x v="1"/>
  </r>
  <r>
    <x v="0"/>
    <x v="4"/>
    <x v="1"/>
    <s v="Italy"/>
    <s v="Europe"/>
    <n v="135.38865699999999"/>
    <n v="55314"/>
    <n v="2.3999999999999998E-3"/>
    <x v="1"/>
  </r>
  <r>
    <x v="0"/>
    <x v="2"/>
    <x v="0"/>
    <s v="Italy"/>
    <s v="Europe"/>
    <n v="1.5297590000000001"/>
    <n v="77"/>
    <n v="1.9800000000000002E-2"/>
    <x v="1"/>
  </r>
  <r>
    <x v="1"/>
    <x v="5"/>
    <x v="1"/>
    <s v="Switzerland"/>
    <s v="Europe"/>
    <n v="22.438414999999999"/>
    <n v="24848"/>
    <n v="8.9999999999999998E-4"/>
    <x v="1"/>
  </r>
  <r>
    <x v="0"/>
    <x v="5"/>
    <x v="1"/>
    <s v="Germany"/>
    <s v="Europe"/>
    <n v="96.526590999999996"/>
    <n v="104757"/>
    <n v="8.9999999999999998E-4"/>
    <x v="1"/>
  </r>
  <r>
    <x v="1"/>
    <x v="7"/>
    <x v="1"/>
    <s v="Spain"/>
    <s v="Europe"/>
    <n v="3403.8289249999998"/>
    <n v="643773"/>
    <n v="5.1999999999999998E-3"/>
    <x v="1"/>
  </r>
  <r>
    <x v="0"/>
    <x v="10"/>
    <x v="0"/>
    <s v="Spain"/>
    <s v="Europe"/>
    <n v="2455.6032399999999"/>
    <n v="282812"/>
    <n v="8.6E-3"/>
    <x v="1"/>
  </r>
  <r>
    <x v="0"/>
    <x v="10"/>
    <x v="1"/>
    <s v="Denmark"/>
    <s v="Europe"/>
    <n v="13.317"/>
    <n v="18454"/>
    <n v="6.9999999999999999E-4"/>
    <x v="1"/>
  </r>
  <r>
    <x v="0"/>
    <x v="9"/>
    <x v="1"/>
    <s v="Netherlands"/>
    <s v="Europe"/>
    <n v="76.768556000000004"/>
    <n v="42563"/>
    <n v="1.8E-3"/>
    <x v="1"/>
  </r>
  <r>
    <x v="1"/>
    <x v="5"/>
    <x v="0"/>
    <s v="Cyprus"/>
    <s v="Europe"/>
    <n v="1.0742400000000001"/>
    <n v="398"/>
    <n v="2.5999999999999999E-3"/>
    <x v="1"/>
  </r>
  <r>
    <x v="0"/>
    <x v="3"/>
    <x v="0"/>
    <s v="Czech Republic"/>
    <s v="Europe"/>
    <n v="6.6379999999999995E-2"/>
    <n v="10"/>
    <n v="6.6E-3"/>
    <x v="1"/>
  </r>
  <r>
    <x v="0"/>
    <x v="11"/>
    <x v="0"/>
    <s v="Thailand"/>
    <s v="Asia"/>
    <n v="2.5539999999999998E-3"/>
    <n v="2"/>
    <n v="1.1999999999999999E-3"/>
    <x v="1"/>
  </r>
  <r>
    <x v="0"/>
    <x v="0"/>
    <x v="0"/>
    <s v="Argentina"/>
    <s v="South America"/>
    <n v="3.7305079999999999"/>
    <n v="1978"/>
    <n v="1.8E-3"/>
    <x v="1"/>
  </r>
  <r>
    <x v="0"/>
    <x v="9"/>
    <x v="0"/>
    <s v="Iceland"/>
    <s v="Europe"/>
    <n v="40.786417999999998"/>
    <n v="2974"/>
    <n v="1.37E-2"/>
    <x v="1"/>
  </r>
  <r>
    <x v="1"/>
    <x v="4"/>
    <x v="1"/>
    <s v="Portugal"/>
    <s v="Europe"/>
    <n v="62.178055999999998"/>
    <n v="22806"/>
    <n v="2.7000000000000001E-3"/>
    <x v="1"/>
  </r>
  <r>
    <x v="0"/>
    <x v="3"/>
    <x v="1"/>
    <s v="Finland"/>
    <s v="Europe"/>
    <n v="16.120750999999998"/>
    <n v="10813"/>
    <n v="1.4E-3"/>
    <x v="1"/>
  </r>
  <r>
    <x v="0"/>
    <x v="9"/>
    <x v="0"/>
    <s v="Virgin Islands, British"/>
    <s v="North America"/>
    <n v="8.1550000000000008E-3"/>
    <n v="2"/>
    <n v="4.0000000000000001E-3"/>
    <x v="1"/>
  </r>
  <r>
    <x v="0"/>
    <x v="2"/>
    <x v="1"/>
    <s v="Germany"/>
    <s v="Europe"/>
    <n v="59.683577999999997"/>
    <n v="138049"/>
    <n v="4.0000000000000002E-4"/>
    <x v="1"/>
  </r>
  <r>
    <x v="0"/>
    <x v="6"/>
    <x v="1"/>
    <s v="Germany"/>
    <s v="Europe"/>
    <n v="56.240828999999998"/>
    <n v="123876"/>
    <n v="4.0000000000000002E-4"/>
    <x v="1"/>
  </r>
  <r>
    <x v="0"/>
    <x v="5"/>
    <x v="0"/>
    <s v="Netherlands"/>
    <s v="Europe"/>
    <n v="1880.1850469999999"/>
    <n v="195862"/>
    <n v="9.4999999999999998E-3"/>
    <x v="1"/>
  </r>
  <r>
    <x v="1"/>
    <x v="6"/>
    <x v="0"/>
    <s v="Cyprus"/>
    <s v="Europe"/>
    <n v="0.54652900000000004"/>
    <n v="200"/>
    <n v="2.7000000000000001E-3"/>
    <x v="1"/>
  </r>
  <r>
    <x v="1"/>
    <x v="4"/>
    <x v="1"/>
    <s v="Sweden"/>
    <s v="Europe"/>
    <n v="63.820261000000002"/>
    <n v="80544"/>
    <n v="6.9999999999999999E-4"/>
    <x v="1"/>
  </r>
  <r>
    <x v="0"/>
    <x v="8"/>
    <x v="1"/>
    <s v="Estonia"/>
    <s v="Europe"/>
    <n v="0.55892500000000001"/>
    <n v="1690"/>
    <n v="2.9999999999999997E-4"/>
    <x v="1"/>
  </r>
  <r>
    <x v="1"/>
    <x v="11"/>
    <x v="1"/>
    <s v="USA"/>
    <s v="North America"/>
    <n v="10493.7033750377"/>
    <n v="7420258"/>
    <n v="1.4141965650032249E-3"/>
    <x v="1"/>
  </r>
  <r>
    <x v="1"/>
    <x v="11"/>
    <x v="0"/>
    <s v="USA"/>
    <s v="North America"/>
    <n v="38830.891598188296"/>
    <n v="4770707"/>
    <n v="8.1394417217800826E-3"/>
    <x v="1"/>
  </r>
  <r>
    <x v="1"/>
    <x v="11"/>
    <x v="1"/>
    <s v="United Kingdom"/>
    <s v="Europe"/>
    <n v="260.67864525527602"/>
    <n v="199073"/>
    <n v="1.3094625853595214E-3"/>
    <x v="1"/>
  </r>
  <r>
    <x v="1"/>
    <x v="11"/>
    <x v="0"/>
    <s v="United Kingdom"/>
    <s v="Europe"/>
    <n v="5072.0656647225796"/>
    <n v="366536"/>
    <n v="1.3837837660482407E-2"/>
    <x v="1"/>
  </r>
  <r>
    <x v="1"/>
    <x v="11"/>
    <x v="1"/>
    <s v="Germany"/>
    <s v="Europe"/>
    <n v="189.26526689249999"/>
    <n v="154981"/>
    <n v="1.2212159354533781E-3"/>
    <x v="1"/>
  </r>
  <r>
    <x v="1"/>
    <x v="11"/>
    <x v="0"/>
    <s v="Germany"/>
    <s v="Europe"/>
    <n v="1607.3924207314799"/>
    <n v="152951"/>
    <n v="1.0509198506263312E-2"/>
    <x v="1"/>
  </r>
  <r>
    <x v="1"/>
    <x v="11"/>
    <x v="1"/>
    <s v="Sweden"/>
    <s v="Europe"/>
    <n v="84.247759586432906"/>
    <n v="71792"/>
    <n v="1.1734978770118246E-3"/>
    <x v="1"/>
  </r>
  <r>
    <x v="1"/>
    <x v="11"/>
    <x v="0"/>
    <s v="Sweden"/>
    <s v="Europe"/>
    <n v="4561.6740638688198"/>
    <n v="420966"/>
    <n v="1.0836205450959983E-2"/>
    <x v="1"/>
  </r>
  <r>
    <x v="1"/>
    <x v="11"/>
    <x v="1"/>
    <s v="France"/>
    <s v="Europe"/>
    <n v="166.213863700395"/>
    <n v="76622"/>
    <n v="2.1692707538356476E-3"/>
    <x v="1"/>
  </r>
  <r>
    <x v="1"/>
    <x v="11"/>
    <x v="0"/>
    <s v="France"/>
    <s v="Europe"/>
    <n v="744.59552694857098"/>
    <n v="75515"/>
    <n v="9.8602334231420383E-3"/>
    <x v="1"/>
  </r>
  <r>
    <x v="1"/>
    <x v="11"/>
    <x v="1"/>
    <s v="Mexico"/>
    <s v="North America"/>
    <n v="5530.0767655130403"/>
    <n v="2949261"/>
    <n v="1.8750720148244054E-3"/>
    <x v="1"/>
  </r>
  <r>
    <x v="1"/>
    <x v="11"/>
    <x v="0"/>
    <s v="Mexico"/>
    <s v="North America"/>
    <n v="1085.7935541658601"/>
    <n v="512623"/>
    <n v="2.1181132219308539E-3"/>
    <x v="1"/>
  </r>
  <r>
    <x v="1"/>
    <x v="11"/>
    <x v="1"/>
    <s v="Australia"/>
    <s v="Oceania"/>
    <n v="157.575003280537"/>
    <n v="74971"/>
    <n v="2.1018127446684317E-3"/>
    <x v="1"/>
  </r>
  <r>
    <x v="1"/>
    <x v="11"/>
    <x v="0"/>
    <s v="Australia"/>
    <s v="Oceania"/>
    <n v="1115.64913554489"/>
    <n v="108290"/>
    <n v="1.0302420680994458E-2"/>
    <x v="1"/>
  </r>
  <r>
    <x v="1"/>
    <x v="11"/>
    <x v="1"/>
    <s v="Switzerland"/>
    <s v="Europe"/>
    <n v="14.2671041889698"/>
    <n v="22657"/>
    <n v="6.2969961552587718E-4"/>
    <x v="1"/>
  </r>
  <r>
    <x v="1"/>
    <x v="11"/>
    <x v="0"/>
    <s v="Switzerland"/>
    <s v="Europe"/>
    <n v="658.59023435041297"/>
    <n v="50240"/>
    <n v="1.3108882053153125E-2"/>
    <x v="1"/>
  </r>
  <r>
    <x v="1"/>
    <x v="11"/>
    <x v="1"/>
    <s v="Italy"/>
    <s v="Europe"/>
    <n v="486.375354841351"/>
    <n v="118400"/>
    <n v="4.107899956430329E-3"/>
    <x v="1"/>
  </r>
  <r>
    <x v="1"/>
    <x v="11"/>
    <x v="0"/>
    <s v="Italy"/>
    <s v="Europe"/>
    <n v="141.550646208226"/>
    <n v="30860"/>
    <n v="4.5868647507526245E-3"/>
    <x v="1"/>
  </r>
  <r>
    <x v="1"/>
    <x v="11"/>
    <x v="1"/>
    <s v="Brazil"/>
    <s v="South America"/>
    <n v="93.556098435772498"/>
    <n v="48691"/>
    <n v="1.9214248718607647E-3"/>
    <x v="1"/>
  </r>
  <r>
    <x v="1"/>
    <x v="11"/>
    <x v="0"/>
    <s v="Brazil"/>
    <s v="South America"/>
    <n v="13.405781396199"/>
    <n v="6977"/>
    <n v="1.9214248812095456E-3"/>
    <x v="1"/>
  </r>
  <r>
    <x v="1"/>
    <x v="11"/>
    <x v="1"/>
    <s v="Greece"/>
    <s v="Europe"/>
    <n v="27.079604282276701"/>
    <n v="9988"/>
    <n v="2.7112138848895376E-3"/>
    <x v="1"/>
  </r>
  <r>
    <x v="1"/>
    <x v="11"/>
    <x v="0"/>
    <s v="Greece"/>
    <s v="Europe"/>
    <n v="21.092680696397998"/>
    <n v="4529"/>
    <n v="4.6572489945678952E-3"/>
    <x v="1"/>
  </r>
  <r>
    <x v="1"/>
    <x v="11"/>
    <x v="1"/>
    <s v="Spain"/>
    <s v="Europe"/>
    <n v="2718.7971420735098"/>
    <n v="661846"/>
    <n v="4.1078999375587519E-3"/>
    <x v="1"/>
  </r>
  <r>
    <x v="1"/>
    <x v="11"/>
    <x v="0"/>
    <s v="Spain"/>
    <s v="Europe"/>
    <n v="1363.6521940417499"/>
    <n v="299446"/>
    <n v="4.5539168799775247E-3"/>
    <x v="1"/>
  </r>
  <r>
    <x v="1"/>
    <x v="11"/>
    <x v="1"/>
    <s v="Austria"/>
    <s v="Europe"/>
    <n v="2.7195563651621302"/>
    <n v="8985"/>
    <n v="3.0267739178209575E-4"/>
    <x v="1"/>
  </r>
  <r>
    <x v="1"/>
    <x v="11"/>
    <x v="0"/>
    <s v="Austria"/>
    <s v="Europe"/>
    <n v="86.9156828485429"/>
    <n v="8214"/>
    <n v="1.0581407700090443E-2"/>
    <x v="1"/>
  </r>
  <r>
    <x v="1"/>
    <x v="11"/>
    <x v="1"/>
    <s v="Andorra"/>
    <s v="Europe"/>
    <n v="2.01697843056172"/>
    <n v="491"/>
    <n v="4.1078990439138898E-3"/>
    <x v="1"/>
  </r>
  <r>
    <x v="1"/>
    <x v="11"/>
    <x v="0"/>
    <s v="Andorra"/>
    <s v="Europe"/>
    <n v="0.74353005830198504"/>
    <n v="181"/>
    <n v="4.1079008745966029E-3"/>
    <x v="1"/>
  </r>
  <r>
    <x v="1"/>
    <x v="11"/>
    <x v="1"/>
    <s v="Argentina"/>
    <s v="South America"/>
    <n v="181.89260735921499"/>
    <n v="132747"/>
    <n v="1.370220098075399E-3"/>
    <x v="1"/>
  </r>
  <r>
    <x v="1"/>
    <x v="11"/>
    <x v="0"/>
    <s v="Argentina"/>
    <s v="South America"/>
    <n v="39.765154069289501"/>
    <n v="29021"/>
    <n v="1.3702199810237243E-3"/>
    <x v="1"/>
  </r>
  <r>
    <x v="1"/>
    <x v="11"/>
    <x v="1"/>
    <s v="Belgium"/>
    <s v="Europe"/>
    <n v="39.806059879250803"/>
    <n v="31294"/>
    <n v="1.2720029360021347E-3"/>
    <x v="1"/>
  </r>
  <r>
    <x v="1"/>
    <x v="11"/>
    <x v="0"/>
    <s v="Belgium"/>
    <s v="Europe"/>
    <n v="427.34836261346902"/>
    <n v="33345"/>
    <n v="1.2815965290552378E-2"/>
    <x v="1"/>
  </r>
  <r>
    <x v="1"/>
    <x v="11"/>
    <x v="1"/>
    <s v="Bolivia"/>
    <s v="South America"/>
    <n v="10.7967996387742"/>
    <n v="7712"/>
    <n v="1.3999999531605549E-3"/>
    <x v="1"/>
  </r>
  <r>
    <x v="1"/>
    <x v="11"/>
    <x v="0"/>
    <s v="Bolivia"/>
    <s v="South America"/>
    <n v="0.64680003433022604"/>
    <n v="462"/>
    <n v="1.4000000743078485E-3"/>
    <x v="1"/>
  </r>
  <r>
    <x v="1"/>
    <x v="11"/>
    <x v="1"/>
    <s v="Bulgaria"/>
    <s v="Europe"/>
    <n v="4.9837043210863996"/>
    <n v="3033"/>
    <n v="1.6431600135464555E-3"/>
    <x v="1"/>
  </r>
  <r>
    <x v="1"/>
    <x v="11"/>
    <x v="0"/>
    <s v="Bulgaria"/>
    <s v="Europe"/>
    <n v="2.2281254511326498"/>
    <n v="1356"/>
    <n v="1.6431603621922196E-3"/>
    <x v="1"/>
  </r>
  <r>
    <x v="1"/>
    <x v="11"/>
    <x v="1"/>
    <s v="Chile"/>
    <s v="South America"/>
    <n v="403.92259732948099"/>
    <n v="234907"/>
    <n v="1.7195000461011421E-3"/>
    <x v="1"/>
  </r>
  <r>
    <x v="1"/>
    <x v="11"/>
    <x v="0"/>
    <s v="Chile"/>
    <s v="South America"/>
    <n v="57.240437225904301"/>
    <n v="33289"/>
    <n v="1.7195000518460844E-3"/>
    <x v="1"/>
  </r>
  <r>
    <x v="1"/>
    <x v="11"/>
    <x v="1"/>
    <s v="Colombia"/>
    <s v="South America"/>
    <n v="360.14346045535001"/>
    <n v="169622"/>
    <n v="2.1232119681135111E-3"/>
    <x v="1"/>
  </r>
  <r>
    <x v="1"/>
    <x v="11"/>
    <x v="0"/>
    <s v="Colombia"/>
    <s v="South America"/>
    <n v="40.661627885652699"/>
    <n v="19151"/>
    <n v="2.1232117323196019E-3"/>
    <x v="1"/>
  </r>
  <r>
    <x v="1"/>
    <x v="11"/>
    <x v="1"/>
    <s v="Costa Rica"/>
    <s v="North America"/>
    <n v="71.916603914927606"/>
    <n v="51369"/>
    <n v="1.400000076211871E-3"/>
    <x v="1"/>
  </r>
  <r>
    <x v="1"/>
    <x v="11"/>
    <x v="0"/>
    <s v="Costa Rica"/>
    <s v="North America"/>
    <n v="16.829400815884501"/>
    <n v="12021"/>
    <n v="1.4000000678715998E-3"/>
    <x v="1"/>
  </r>
  <r>
    <x v="1"/>
    <x v="11"/>
    <x v="1"/>
    <s v="Cyprus"/>
    <s v="Europe"/>
    <n v="1.4152540187351399"/>
    <n v="522"/>
    <n v="2.7112145952780456E-3"/>
    <x v="1"/>
  </r>
  <r>
    <x v="1"/>
    <x v="11"/>
    <x v="0"/>
    <s v="Cyprus"/>
    <s v="Europe"/>
    <n v="1.2715587709099001"/>
    <n v="469"/>
    <n v="2.7112127311511728E-3"/>
    <x v="1"/>
  </r>
  <r>
    <x v="1"/>
    <x v="11"/>
    <x v="1"/>
    <s v="Czech Republic"/>
    <s v="Europe"/>
    <n v="12.857069841586"/>
    <n v="5796"/>
    <n v="2.2182660182170463E-3"/>
    <x v="1"/>
  </r>
  <r>
    <x v="1"/>
    <x v="11"/>
    <x v="0"/>
    <s v="Czech Republic"/>
    <s v="Europe"/>
    <n v="5.7741458183154402"/>
    <n v="2603"/>
    <n v="2.2182657773013601E-3"/>
    <x v="1"/>
  </r>
  <r>
    <x v="1"/>
    <x v="11"/>
    <x v="1"/>
    <s v="Denmark"/>
    <s v="Europe"/>
    <n v="20.469153279263899"/>
    <n v="27248"/>
    <n v="7.5121672340222763E-4"/>
    <x v="1"/>
  </r>
  <r>
    <x v="1"/>
    <x v="11"/>
    <x v="0"/>
    <s v="Denmark"/>
    <s v="Europe"/>
    <n v="742.55286744236901"/>
    <n v="58481"/>
    <n v="1.2697335330147724E-2"/>
    <x v="1"/>
  </r>
  <r>
    <x v="1"/>
    <x v="11"/>
    <x v="1"/>
    <s v="Dominican Republic"/>
    <s v="North America"/>
    <n v="55.499600138282403"/>
    <n v="42692"/>
    <n v="1.3000000032390706E-3"/>
    <x v="1"/>
  </r>
  <r>
    <x v="1"/>
    <x v="11"/>
    <x v="0"/>
    <s v="Dominican Republic"/>
    <s v="North America"/>
    <n v="10.383100987877601"/>
    <n v="7987"/>
    <n v="1.3000001236856895E-3"/>
    <x v="1"/>
  </r>
  <r>
    <x v="1"/>
    <x v="11"/>
    <x v="1"/>
    <s v="Ecuador"/>
    <s v="South America"/>
    <n v="56.906200240366097"/>
    <n v="43774"/>
    <n v="1.30000000549107E-3"/>
    <x v="1"/>
  </r>
  <r>
    <x v="1"/>
    <x v="11"/>
    <x v="0"/>
    <s v="Ecuador"/>
    <s v="South America"/>
    <n v="6.1724000137764898"/>
    <n v="4748"/>
    <n v="1.3000000029015353E-3"/>
    <x v="1"/>
  </r>
  <r>
    <x v="1"/>
    <x v="11"/>
    <x v="1"/>
    <s v="El Salvador"/>
    <s v="North America"/>
    <n v="29.933799999649601"/>
    <n v="23026"/>
    <n v="1.2999999999847825E-3"/>
    <x v="1"/>
  </r>
  <r>
    <x v="1"/>
    <x v="11"/>
    <x v="0"/>
    <s v="El Salvador"/>
    <s v="North America"/>
    <n v="3.2590999964158902"/>
    <n v="2507"/>
    <n v="1.299999998570359E-3"/>
    <x v="1"/>
  </r>
  <r>
    <x v="1"/>
    <x v="11"/>
    <x v="1"/>
    <s v="Estonia"/>
    <s v="Europe"/>
    <n v="1.1370811314554801"/>
    <n v="3275"/>
    <n v="3.4720034548258935E-4"/>
    <x v="1"/>
  </r>
  <r>
    <x v="1"/>
    <x v="11"/>
    <x v="0"/>
    <s v="Estonia"/>
    <s v="Europe"/>
    <n v="15.422219059430001"/>
    <n v="2183"/>
    <n v="7.0646903616262031E-3"/>
    <x v="1"/>
  </r>
  <r>
    <x v="1"/>
    <x v="11"/>
    <x v="1"/>
    <s v="Finland"/>
    <s v="Europe"/>
    <n v="28.452225220156802"/>
    <n v="25875"/>
    <n v="1.0996029070592E-3"/>
    <x v="1"/>
  </r>
  <r>
    <x v="1"/>
    <x v="11"/>
    <x v="0"/>
    <s v="Finland"/>
    <s v="Europe"/>
    <n v="836.22422274854"/>
    <n v="69804"/>
    <n v="1.1979603213978281E-2"/>
    <x v="1"/>
  </r>
  <r>
    <x v="1"/>
    <x v="11"/>
    <x v="1"/>
    <s v="Guatemala"/>
    <s v="North America"/>
    <n v="58.617997937369999"/>
    <n v="41870"/>
    <n v="1.3999999507372819E-3"/>
    <x v="1"/>
  </r>
  <r>
    <x v="1"/>
    <x v="11"/>
    <x v="0"/>
    <s v="Guatemala"/>
    <s v="North America"/>
    <n v="6.5883997753262502"/>
    <n v="4706"/>
    <n v="1.3999999522580216E-3"/>
    <x v="1"/>
  </r>
  <r>
    <x v="1"/>
    <x v="11"/>
    <x v="1"/>
    <s v="Honduras"/>
    <s v="North America"/>
    <n v="26.832398940809"/>
    <n v="19166"/>
    <n v="1.3999999447359386E-3"/>
    <x v="1"/>
  </r>
  <r>
    <x v="1"/>
    <x v="11"/>
    <x v="0"/>
    <s v="Honduras"/>
    <s v="North America"/>
    <n v="3.78980018489528"/>
    <n v="2707"/>
    <n v="1.4000000683026524E-3"/>
    <x v="1"/>
  </r>
  <r>
    <x v="1"/>
    <x v="11"/>
    <x v="1"/>
    <s v="Hungary"/>
    <s v="Europe"/>
    <n v="1.45062726037576"/>
    <n v="5675"/>
    <n v="2.5561713839220441E-4"/>
    <x v="1"/>
  </r>
  <r>
    <x v="1"/>
    <x v="11"/>
    <x v="0"/>
    <s v="Hungary"/>
    <s v="Europe"/>
    <n v="13.741654252633399"/>
    <n v="2075"/>
    <n v="6.6224839771727223E-3"/>
    <x v="1"/>
  </r>
  <r>
    <x v="1"/>
    <x v="11"/>
    <x v="0"/>
    <s v="Iceland"/>
    <s v="Europe"/>
    <n v="44.706810426898301"/>
    <n v="2954"/>
    <n v="1.5134329866925627E-2"/>
    <x v="1"/>
  </r>
  <r>
    <x v="1"/>
    <x v="11"/>
    <x v="0"/>
    <s v="India"/>
    <s v="Asia"/>
    <n v="3.9490649127401398E-2"/>
    <n v="21"/>
    <n v="1.8805071013048285E-3"/>
    <x v="1"/>
  </r>
  <r>
    <x v="1"/>
    <x v="11"/>
    <x v="0"/>
    <s v="Indonesia"/>
    <s v="Asia"/>
    <n v="2.4509157519787498E-3"/>
    <n v="1"/>
    <n v="2.4509157519787498E-3"/>
    <x v="1"/>
  </r>
  <r>
    <x v="1"/>
    <x v="11"/>
    <x v="1"/>
    <s v="Ireland"/>
    <s v="Europe"/>
    <n v="21.9905726260039"/>
    <n v="13369"/>
    <n v="1.6448928585536613E-3"/>
    <x v="1"/>
  </r>
  <r>
    <x v="1"/>
    <x v="11"/>
    <x v="0"/>
    <s v="Ireland"/>
    <s v="Europe"/>
    <n v="210.34835397638301"/>
    <n v="17188"/>
    <n v="1.2238093668628288E-2"/>
    <x v="1"/>
  </r>
  <r>
    <x v="1"/>
    <x v="11"/>
    <x v="0"/>
    <s v="South Korea"/>
    <s v="Asia"/>
    <n v="9.1736409813165595E-3"/>
    <n v="1"/>
    <n v="9.1736409813165595E-3"/>
    <x v="1"/>
  </r>
  <r>
    <x v="1"/>
    <x v="11"/>
    <x v="1"/>
    <s v="Latvia"/>
    <s v="Europe"/>
    <n v="8.7628622874617506"/>
    <n v="3404"/>
    <n v="2.5742838682320068E-3"/>
    <x v="1"/>
  </r>
  <r>
    <x v="1"/>
    <x v="11"/>
    <x v="0"/>
    <s v="Latvia"/>
    <s v="Europe"/>
    <n v="4.5255910374689803"/>
    <n v="1758"/>
    <n v="2.5742838665921389E-3"/>
    <x v="1"/>
  </r>
  <r>
    <x v="1"/>
    <x v="11"/>
    <x v="0"/>
    <s v="Liechtenstein"/>
    <s v="Europe"/>
    <n v="0.79350813291966904"/>
    <n v="36"/>
    <n v="2.2041892581101917E-2"/>
    <x v="1"/>
  </r>
  <r>
    <x v="1"/>
    <x v="11"/>
    <x v="1"/>
    <s v="Lithuania"/>
    <s v="Europe"/>
    <n v="7.7018198415171302"/>
    <n v="2976"/>
    <n v="2.5879770972839821E-3"/>
    <x v="1"/>
  </r>
  <r>
    <x v="1"/>
    <x v="11"/>
    <x v="0"/>
    <s v="Lithuania"/>
    <s v="Europe"/>
    <n v="3.9058848880231301"/>
    <n v="1468"/>
    <n v="2.6606845286261103E-3"/>
    <x v="1"/>
  </r>
  <r>
    <x v="1"/>
    <x v="11"/>
    <x v="0"/>
    <s v="Luxembourg"/>
    <s v="Europe"/>
    <n v="10.2573993820697"/>
    <n v="807"/>
    <n v="1.2710532071957497E-2"/>
    <x v="1"/>
  </r>
  <r>
    <x v="1"/>
    <x v="11"/>
    <x v="1"/>
    <s v="Malaysia"/>
    <s v="Asia"/>
    <n v="15.851715536788101"/>
    <n v="16332"/>
    <n v="9.7059242816483599E-4"/>
    <x v="1"/>
  </r>
  <r>
    <x v="1"/>
    <x v="11"/>
    <x v="0"/>
    <s v="Malaysia"/>
    <s v="Asia"/>
    <n v="42.069345893338301"/>
    <n v="9637"/>
    <n v="4.3653985569511574E-3"/>
    <x v="1"/>
  </r>
  <r>
    <x v="1"/>
    <x v="11"/>
    <x v="1"/>
    <s v="Malta"/>
    <s v="Europe"/>
    <n v="3.8851701780222299"/>
    <n v="1433"/>
    <n v="2.7112143600992534E-3"/>
    <x v="1"/>
  </r>
  <r>
    <x v="1"/>
    <x v="11"/>
    <x v="0"/>
    <s v="Malta"/>
    <s v="Europe"/>
    <n v="2.2286166877020102"/>
    <n v="822"/>
    <n v="2.7112125154525671E-3"/>
    <x v="1"/>
  </r>
  <r>
    <x v="1"/>
    <x v="11"/>
    <x v="0"/>
    <s v="Monaco"/>
    <s v="Europe"/>
    <n v="1.2883035913109699"/>
    <n v="86"/>
    <n v="1.4980274317569419E-2"/>
    <x v="1"/>
  </r>
  <r>
    <x v="1"/>
    <x v="11"/>
    <x v="1"/>
    <s v="Netherlands"/>
    <s v="Europe"/>
    <n v="75.309725065249907"/>
    <n v="88528"/>
    <n v="8.5068820108044803E-4"/>
    <x v="1"/>
  </r>
  <r>
    <x v="1"/>
    <x v="11"/>
    <x v="0"/>
    <s v="Netherlands"/>
    <s v="Europe"/>
    <n v="2484.4828916043002"/>
    <n v="219617"/>
    <n v="1.1312798606684821E-2"/>
    <x v="1"/>
  </r>
  <r>
    <x v="1"/>
    <x v="11"/>
    <x v="1"/>
    <s v="New Zealand"/>
    <s v="Oceania"/>
    <n v="19.761280395090498"/>
    <n v="22805"/>
    <n v="8.6653279522431472E-4"/>
    <x v="1"/>
  </r>
  <r>
    <x v="1"/>
    <x v="11"/>
    <x v="0"/>
    <s v="New Zealand"/>
    <s v="Oceania"/>
    <n v="323.907948008738"/>
    <n v="29847"/>
    <n v="1.0852278219209234E-2"/>
    <x v="1"/>
  </r>
  <r>
    <x v="1"/>
    <x v="11"/>
    <x v="1"/>
    <s v="Nicaragua"/>
    <s v="North America"/>
    <n v="11.6038000651169"/>
    <n v="8926"/>
    <n v="1.3000000072951939E-3"/>
    <x v="1"/>
  </r>
  <r>
    <x v="1"/>
    <x v="11"/>
    <x v="0"/>
    <s v="Nicaragua"/>
    <s v="North America"/>
    <n v="1.94479998829774"/>
    <n v="1496"/>
    <n v="1.2999999921776337E-3"/>
    <x v="1"/>
  </r>
  <r>
    <x v="1"/>
    <x v="11"/>
    <x v="1"/>
    <s v="Norway"/>
    <s v="Europe"/>
    <n v="48.962296535959403"/>
    <n v="25343"/>
    <n v="1.9319850268697235E-3"/>
    <x v="1"/>
  </r>
  <r>
    <x v="1"/>
    <x v="11"/>
    <x v="0"/>
    <s v="Norway"/>
    <s v="Europe"/>
    <n v="2124.6920928992299"/>
    <n v="169058"/>
    <n v="1.2567829341996415E-2"/>
    <x v="1"/>
  </r>
  <r>
    <x v="1"/>
    <x v="11"/>
    <x v="1"/>
    <s v="Panama"/>
    <s v="North America"/>
    <n v="29.621198877226501"/>
    <n v="21158"/>
    <n v="1.3999999469338548E-3"/>
    <x v="1"/>
  </r>
  <r>
    <x v="1"/>
    <x v="11"/>
    <x v="0"/>
    <s v="Panama"/>
    <s v="North America"/>
    <n v="8.2726004149299097"/>
    <n v="5909"/>
    <n v="1.400000070219988E-3"/>
    <x v="1"/>
  </r>
  <r>
    <x v="1"/>
    <x v="11"/>
    <x v="1"/>
    <s v="Paraguay"/>
    <s v="South America"/>
    <n v="5.9247997840866402"/>
    <n v="4232"/>
    <n v="1.3999999489807751E-3"/>
    <x v="1"/>
  </r>
  <r>
    <x v="1"/>
    <x v="11"/>
    <x v="0"/>
    <s v="Paraguay"/>
    <s v="South America"/>
    <n v="1.05419996520504"/>
    <n v="753"/>
    <n v="1.3999999537915538E-3"/>
    <x v="1"/>
  </r>
  <r>
    <x v="1"/>
    <x v="11"/>
    <x v="1"/>
    <s v="Peru"/>
    <s v="South America"/>
    <n v="158.56360017450001"/>
    <n v="121972"/>
    <n v="1.3000000014306563E-3"/>
    <x v="1"/>
  </r>
  <r>
    <x v="1"/>
    <x v="11"/>
    <x v="0"/>
    <s v="Peru"/>
    <s v="South America"/>
    <n v="21.022298187948699"/>
    <n v="16171"/>
    <n v="1.299999887944388E-3"/>
    <x v="1"/>
  </r>
  <r>
    <x v="1"/>
    <x v="11"/>
    <x v="1"/>
    <s v="Philippines"/>
    <s v="Asia"/>
    <n v="25.7673017396591"/>
    <n v="37482"/>
    <n v="6.8745802624350623E-4"/>
    <x v="1"/>
  </r>
  <r>
    <x v="1"/>
    <x v="11"/>
    <x v="0"/>
    <s v="Philippines"/>
    <s v="Asia"/>
    <n v="8.7897572563961095"/>
    <n v="7620"/>
    <n v="1.1535114509706181E-3"/>
    <x v="1"/>
  </r>
  <r>
    <x v="1"/>
    <x v="11"/>
    <x v="1"/>
    <s v="Poland"/>
    <s v="Europe"/>
    <n v="18.021649270202001"/>
    <n v="32270"/>
    <n v="5.584644955129223E-4"/>
    <x v="1"/>
  </r>
  <r>
    <x v="1"/>
    <x v="11"/>
    <x v="0"/>
    <s v="Poland"/>
    <s v="Europe"/>
    <n v="91.1905086878687"/>
    <n v="20357"/>
    <n v="4.4795651956510635E-3"/>
    <x v="1"/>
  </r>
  <r>
    <x v="1"/>
    <x v="11"/>
    <x v="1"/>
    <s v="Portugal"/>
    <s v="Europe"/>
    <n v="80.954135291045503"/>
    <n v="29859"/>
    <n v="2.7112138816117585E-3"/>
    <x v="1"/>
  </r>
  <r>
    <x v="1"/>
    <x v="11"/>
    <x v="0"/>
    <s v="Portugal"/>
    <s v="Europe"/>
    <n v="22.828420896315901"/>
    <n v="8420"/>
    <n v="2.7112138831729099E-3"/>
    <x v="1"/>
  </r>
  <r>
    <x v="1"/>
    <x v="11"/>
    <x v="0"/>
    <s v="Romania"/>
    <s v="Europe"/>
    <n v="8.8707420509308507E-3"/>
    <n v="3"/>
    <n v="2.9569140169769504E-3"/>
    <x v="1"/>
  </r>
  <r>
    <x v="1"/>
    <x v="11"/>
    <x v="0"/>
    <s v="Russia"/>
    <s v="Europe"/>
    <n v="0.41242686659097599"/>
    <n v="37"/>
    <n v="1.1146672070026379E-2"/>
    <x v="1"/>
  </r>
  <r>
    <x v="1"/>
    <x v="11"/>
    <x v="1"/>
    <s v="Singapore"/>
    <s v="Asia"/>
    <n v="7.13051914796233"/>
    <n v="17066"/>
    <n v="4.1782017742659849E-4"/>
    <x v="1"/>
  </r>
  <r>
    <x v="1"/>
    <x v="11"/>
    <x v="0"/>
    <s v="Singapore"/>
    <s v="Asia"/>
    <n v="93.288749180268496"/>
    <n v="12352"/>
    <n v="7.5525217924440171E-3"/>
    <x v="1"/>
  </r>
  <r>
    <x v="1"/>
    <x v="11"/>
    <x v="1"/>
    <s v="Slovakia"/>
    <s v="Europe"/>
    <n v="0.20229246825329"/>
    <n v="2661"/>
    <n v="7.6021220688947771E-5"/>
    <x v="1"/>
  </r>
  <r>
    <x v="1"/>
    <x v="11"/>
    <x v="0"/>
    <s v="Slovakia"/>
    <s v="Europe"/>
    <n v="9.5175854191184008"/>
    <n v="1554"/>
    <n v="6.1245723417750328E-3"/>
    <x v="1"/>
  </r>
  <r>
    <x v="1"/>
    <x v="11"/>
    <x v="0"/>
    <s v="South Africa"/>
    <s v="Africa"/>
    <n v="5.6680249981582102E-2"/>
    <n v="5"/>
    <n v="1.1336049996316421E-2"/>
    <x v="1"/>
  </r>
  <r>
    <x v="1"/>
    <x v="11"/>
    <x v="1"/>
    <s v="Turkey"/>
    <s v="Europe"/>
    <n v="32.747908345307202"/>
    <n v="21735"/>
    <n v="1.5066900549945803E-3"/>
    <x v="1"/>
  </r>
  <r>
    <x v="1"/>
    <x v="11"/>
    <x v="0"/>
    <s v="Turkey"/>
    <s v="Europe"/>
    <n v="46.046645922120597"/>
    <n v="10717"/>
    <n v="4.2965984811160398E-3"/>
    <x v="1"/>
  </r>
  <r>
    <x v="1"/>
    <x v="11"/>
    <x v="0"/>
    <s v="Ukraine"/>
    <e v="#N/A"/>
    <n v="1.1989583261311E-2"/>
    <n v="1"/>
    <n v="1.1989583261311E-2"/>
    <x v="1"/>
  </r>
  <r>
    <x v="1"/>
    <x v="11"/>
    <x v="0"/>
    <s v="United Arab Emirates"/>
    <s v="Asia"/>
    <n v="4.3815504759549997E-2"/>
    <n v="2"/>
    <n v="2.1907752379774999E-2"/>
    <x v="1"/>
  </r>
  <r>
    <x v="1"/>
    <x v="11"/>
    <x v="1"/>
    <s v="Uruguay"/>
    <s v="South America"/>
    <n v="5.1246417911606796"/>
    <n v="11950"/>
    <n v="4.2884031725193972E-4"/>
    <x v="1"/>
  </r>
  <r>
    <x v="1"/>
    <x v="11"/>
    <x v="0"/>
    <s v="Uruguay"/>
    <s v="South America"/>
    <n v="17.5857791304588"/>
    <n v="2832"/>
    <n v="6.209667772054661E-3"/>
    <x v="1"/>
  </r>
  <r>
    <x v="1"/>
    <x v="11"/>
    <x v="1"/>
    <s v="Taiwan, Province Of China"/>
    <s v="Asia"/>
    <n v="25.6942267285194"/>
    <n v="15349"/>
    <n v="1.6740000474636393E-3"/>
    <x v="1"/>
  </r>
  <r>
    <x v="1"/>
    <x v="11"/>
    <x v="0"/>
    <s v="Taiwan, Province Of China"/>
    <s v="Asia"/>
    <n v="24.497313486179301"/>
    <n v="14634"/>
    <n v="1.6739998282205345E-3"/>
    <x v="1"/>
  </r>
  <r>
    <x v="1"/>
    <x v="11"/>
    <x v="0"/>
    <s v="Gibraltar"/>
    <s v="Europe"/>
    <n v="1.46350422874093E-2"/>
    <n v="2"/>
    <n v="7.3175211437046502E-3"/>
    <x v="1"/>
  </r>
  <r>
    <x v="1"/>
    <x v="11"/>
    <x v="1"/>
    <s v="Hong Kong"/>
    <s v="Asia"/>
    <n v="3.688551165862"/>
    <n v="10772"/>
    <n v="3.4242027161734127E-4"/>
    <x v="1"/>
  </r>
  <r>
    <x v="1"/>
    <x v="11"/>
    <x v="0"/>
    <s v="Hong Kong"/>
    <s v="Asia"/>
    <n v="46.273680728860199"/>
    <n v="7623"/>
    <n v="6.0702716422484848E-3"/>
    <x v="1"/>
  </r>
  <r>
    <x v="1"/>
    <x v="11"/>
    <x v="0"/>
    <s v="Virgin Islands, British"/>
    <s v="North America"/>
    <n v="4.1079586371779398E-3"/>
    <n v="1"/>
    <n v="4.1079586371779398E-3"/>
    <x v="1"/>
  </r>
  <r>
    <x v="1"/>
    <x v="11"/>
    <x v="0"/>
    <s v="Puerto Rico"/>
    <s v="North America"/>
    <n v="0.36773113533854401"/>
    <n v="21"/>
    <n v="1.7511006444692574E-2"/>
    <x v="1"/>
  </r>
  <r>
    <x v="0"/>
    <x v="6"/>
    <x v="0"/>
    <s v="Finland"/>
    <s v="Europe"/>
    <n v="61226.367629"/>
    <n v="5715405"/>
    <n v="1.0699999999999999E-2"/>
    <x v="2"/>
  </r>
  <r>
    <x v="0"/>
    <x v="10"/>
    <x v="1"/>
    <s v="USA"/>
    <s v="North America"/>
    <n v="157536.12095000001"/>
    <n v="85776878"/>
    <n v="1.8E-3"/>
    <x v="2"/>
  </r>
  <r>
    <x v="0"/>
    <x v="6"/>
    <x v="1"/>
    <s v="Norway"/>
    <s v="Europe"/>
    <n v="3602.084691"/>
    <n v="2294312"/>
    <n v="1.5E-3"/>
    <x v="2"/>
  </r>
  <r>
    <x v="0"/>
    <x v="1"/>
    <x v="1"/>
    <s v="Italy"/>
    <s v="Europe"/>
    <n v="5.3499999999999997E-3"/>
    <n v="4342617"/>
    <n v="0"/>
    <x v="2"/>
  </r>
  <r>
    <x v="0"/>
    <x v="10"/>
    <x v="1"/>
    <s v="Honduras"/>
    <s v="North America"/>
    <n v="55.978693"/>
    <n v="39985"/>
    <n v="1.2999999999999999E-3"/>
    <x v="2"/>
  </r>
  <r>
    <x v="0"/>
    <x v="7"/>
    <x v="0"/>
    <s v="Singapore"/>
    <s v="Asia"/>
    <n v="70.854816"/>
    <n v="47237"/>
    <n v="1.4E-3"/>
    <x v="2"/>
  </r>
  <r>
    <x v="0"/>
    <x v="4"/>
    <x v="0"/>
    <s v="Liechtenstein"/>
    <s v="Europe"/>
    <n v="13.216021"/>
    <n v="1053"/>
    <n v="1.2500000000000001E-2"/>
    <x v="2"/>
  </r>
  <r>
    <x v="0"/>
    <x v="8"/>
    <x v="0"/>
    <s v="Romania"/>
    <s v="Europe"/>
    <n v="1.6274230000000001"/>
    <n v="293"/>
    <n v="5.4999999999999997E-3"/>
    <x v="2"/>
  </r>
  <r>
    <x v="0"/>
    <x v="0"/>
    <x v="2"/>
    <s v="Finland"/>
    <s v="Europe"/>
    <n v="30.969273000000001"/>
    <n v="55"/>
    <n v="0.56299999999999994"/>
    <x v="2"/>
  </r>
  <r>
    <x v="0"/>
    <x v="6"/>
    <x v="1"/>
    <s v="Luxembourg"/>
    <s v="Europe"/>
    <n v="1.7455099999999999"/>
    <n v="10925"/>
    <n v="1E-4"/>
    <x v="2"/>
  </r>
  <r>
    <x v="0"/>
    <x v="9"/>
    <x v="0"/>
    <s v="India"/>
    <s v="Asia"/>
    <n v="2.2359580000000001"/>
    <n v="259"/>
    <n v="8.6E-3"/>
    <x v="2"/>
  </r>
  <r>
    <x v="1"/>
    <x v="5"/>
    <x v="0"/>
    <s v="Poland"/>
    <s v="Europe"/>
    <n v="3683.9582759999998"/>
    <n v="2156753"/>
    <n v="1.6999999999999999E-3"/>
    <x v="2"/>
  </r>
  <r>
    <x v="0"/>
    <x v="3"/>
    <x v="0"/>
    <s v="Israel"/>
    <s v="Europe"/>
    <n v="14.775162999999999"/>
    <n v="165"/>
    <n v="8.9499999999999996E-2"/>
    <x v="2"/>
  </r>
  <r>
    <x v="1"/>
    <x v="5"/>
    <x v="0"/>
    <s v="Virgin Islands, U.S."/>
    <s v="North America"/>
    <n v="1.1700999999999999"/>
    <n v="10"/>
    <n v="0.11700000000000001"/>
    <x v="2"/>
  </r>
  <r>
    <x v="0"/>
    <x v="2"/>
    <x v="0"/>
    <s v="Taiwan, Province Of China"/>
    <s v="Asia"/>
    <n v="0.45866899999999999"/>
    <n v="20"/>
    <n v="2.29E-2"/>
    <x v="2"/>
  </r>
  <r>
    <x v="1"/>
    <x v="2"/>
    <x v="0"/>
    <s v="Kazakhstan"/>
    <s v="Europe"/>
    <n v="1.517676"/>
    <n v="25"/>
    <n v="6.0699999999999997E-2"/>
    <x v="2"/>
  </r>
  <r>
    <x v="0"/>
    <x v="7"/>
    <x v="0"/>
    <s v="Lebanon"/>
    <s v="Asia"/>
    <n v="0.31919999999999998"/>
    <n v="5"/>
    <n v="6.3799999999999996E-2"/>
    <x v="2"/>
  </r>
  <r>
    <x v="0"/>
    <x v="4"/>
    <x v="0"/>
    <s v="Germany"/>
    <s v="Europe"/>
    <n v="62625.861057000002"/>
    <n v="7570068"/>
    <n v="8.2000000000000007E-3"/>
    <x v="2"/>
  </r>
  <r>
    <x v="1"/>
    <x v="4"/>
    <x v="0"/>
    <s v="Switzerland"/>
    <s v="Europe"/>
    <n v="32818.258938999999"/>
    <n v="2743820"/>
    <n v="1.1900000000000001E-2"/>
    <x v="2"/>
  </r>
  <r>
    <x v="0"/>
    <x v="7"/>
    <x v="0"/>
    <s v="Sweden"/>
    <s v="Europe"/>
    <n v="430879.40414599999"/>
    <n v="50720275"/>
    <n v="8.3999999999999995E-3"/>
    <x v="2"/>
  </r>
  <r>
    <x v="0"/>
    <x v="11"/>
    <x v="0"/>
    <s v="Germany"/>
    <s v="Europe"/>
    <n v="71110.114310999998"/>
    <n v="8632466"/>
    <n v="8.2000000000000007E-3"/>
    <x v="2"/>
  </r>
  <r>
    <x v="1"/>
    <x v="2"/>
    <x v="1"/>
    <s v="El Salvador"/>
    <s v="North America"/>
    <n v="193.863112"/>
    <n v="149126"/>
    <n v="1.1999999999999999E-3"/>
    <x v="2"/>
  </r>
  <r>
    <x v="1"/>
    <x v="6"/>
    <x v="1"/>
    <s v="Portugal"/>
    <s v="Europe"/>
    <n v="7717.9079529999999"/>
    <n v="2824388"/>
    <n v="2.7000000000000001E-3"/>
    <x v="2"/>
  </r>
  <r>
    <x v="0"/>
    <x v="10"/>
    <x v="1"/>
    <s v="Switzerland"/>
    <s v="Europe"/>
    <n v="2164.8967259999999"/>
    <n v="768731"/>
    <n v="2.8E-3"/>
    <x v="2"/>
  </r>
  <r>
    <x v="0"/>
    <x v="9"/>
    <x v="1"/>
    <s v="Mexico"/>
    <s v="North America"/>
    <n v="12193.255580999999"/>
    <n v="10743053"/>
    <n v="1.1000000000000001E-3"/>
    <x v="2"/>
  </r>
  <r>
    <x v="0"/>
    <x v="8"/>
    <x v="0"/>
    <s v="Luxembourg"/>
    <s v="Europe"/>
    <n v="625.08454600000005"/>
    <n v="61076"/>
    <n v="1.0200000000000001E-2"/>
    <x v="2"/>
  </r>
  <r>
    <x v="0"/>
    <x v="1"/>
    <x v="0"/>
    <s v="Hong Kong"/>
    <s v="Asia"/>
    <n v="995.68759699999998"/>
    <n v="196117"/>
    <n v="5.0000000000000001E-3"/>
    <x v="2"/>
  </r>
  <r>
    <x v="1"/>
    <x v="2"/>
    <x v="0"/>
    <s v="Guatemala"/>
    <s v="North America"/>
    <n v="16.305768"/>
    <n v="11647"/>
    <n v="1.2999999999999999E-3"/>
    <x v="2"/>
  </r>
  <r>
    <x v="1"/>
    <x v="2"/>
    <x v="0"/>
    <s v="Romania"/>
    <s v="Europe"/>
    <n v="4.1566029999999996"/>
    <n v="632"/>
    <n v="6.4999999999999997E-3"/>
    <x v="2"/>
  </r>
  <r>
    <x v="0"/>
    <x v="2"/>
    <x v="0"/>
    <s v="Malta"/>
    <s v="Europe"/>
    <n v="0.804149"/>
    <n v="47"/>
    <n v="1.7100000000000001E-2"/>
    <x v="2"/>
  </r>
  <r>
    <x v="1"/>
    <x v="5"/>
    <x v="1"/>
    <s v="Australia"/>
    <s v="Oceania"/>
    <n v="10440.210842"/>
    <n v="5391106"/>
    <n v="1.9E-3"/>
    <x v="2"/>
  </r>
  <r>
    <x v="0"/>
    <x v="10"/>
    <x v="0"/>
    <s v="China"/>
    <s v="Asia"/>
    <n v="4.4689129999999997"/>
    <n v="62"/>
    <n v="7.1999999999999995E-2"/>
    <x v="2"/>
  </r>
  <r>
    <x v="0"/>
    <x v="6"/>
    <x v="0"/>
    <s v="Malta"/>
    <s v="Europe"/>
    <n v="1.791568"/>
    <n v="95"/>
    <n v="1.8800000000000001E-2"/>
    <x v="2"/>
  </r>
  <r>
    <x v="0"/>
    <x v="10"/>
    <x v="0"/>
    <s v="Switzerland"/>
    <s v="Europe"/>
    <n v="32109.002407"/>
    <n v="2614316"/>
    <n v="1.2200000000000001E-2"/>
    <x v="2"/>
  </r>
  <r>
    <x v="1"/>
    <x v="6"/>
    <x v="0"/>
    <s v="Spain"/>
    <s v="Europe"/>
    <n v="109362.39531599999"/>
    <n v="23361370"/>
    <n v="4.5999999999999999E-3"/>
    <x v="2"/>
  </r>
  <r>
    <x v="1"/>
    <x v="7"/>
    <x v="1"/>
    <s v="Germany"/>
    <s v="Europe"/>
    <n v="22726.911685999999"/>
    <n v="13548966"/>
    <n v="1.6000000000000001E-3"/>
    <x v="2"/>
  </r>
  <r>
    <x v="0"/>
    <x v="3"/>
    <x v="1"/>
    <s v="Poland"/>
    <s v="Europe"/>
    <n v="959.60830099999998"/>
    <n v="2072378"/>
    <n v="4.0000000000000002E-4"/>
    <x v="2"/>
  </r>
  <r>
    <x v="0"/>
    <x v="11"/>
    <x v="0"/>
    <s v="Italy"/>
    <s v="Europe"/>
    <n v="12171.648685"/>
    <n v="1241689"/>
    <n v="9.7999999999999997E-3"/>
    <x v="2"/>
  </r>
  <r>
    <x v="1"/>
    <x v="6"/>
    <x v="0"/>
    <s v="Portugal"/>
    <s v="Europe"/>
    <n v="1382.750131"/>
    <n v="506016"/>
    <n v="2.7000000000000001E-3"/>
    <x v="2"/>
  </r>
  <r>
    <x v="0"/>
    <x v="7"/>
    <x v="1"/>
    <s v="New Zealand"/>
    <s v="Oceania"/>
    <n v="412.53443900000002"/>
    <n v="780727"/>
    <n v="5.0000000000000001E-4"/>
    <x v="2"/>
  </r>
  <r>
    <x v="0"/>
    <x v="0"/>
    <x v="0"/>
    <s v="Portugal"/>
    <s v="Europe"/>
    <n v="1343.7863580000001"/>
    <n v="499616"/>
    <n v="2.5999999999999999E-3"/>
    <x v="2"/>
  </r>
  <r>
    <x v="1"/>
    <x v="6"/>
    <x v="1"/>
    <s v="Denmark"/>
    <s v="Europe"/>
    <n v="2903.5738249999999"/>
    <n v="4437357"/>
    <n v="5.9999999999999995E-4"/>
    <x v="2"/>
  </r>
  <r>
    <x v="1"/>
    <x v="2"/>
    <x v="0"/>
    <s v="Lithuania"/>
    <s v="Europe"/>
    <n v="310.882251"/>
    <n v="121956"/>
    <n v="2.5000000000000001E-3"/>
    <x v="2"/>
  </r>
  <r>
    <x v="1"/>
    <x v="4"/>
    <x v="0"/>
    <s v="Bulgaria"/>
    <s v="Europe"/>
    <n v="111.594059"/>
    <n v="67540"/>
    <n v="1.6000000000000001E-3"/>
    <x v="2"/>
  </r>
  <r>
    <x v="1"/>
    <x v="4"/>
    <x v="1"/>
    <s v="El Salvador"/>
    <s v="North America"/>
    <n v="310.83663300000001"/>
    <n v="239106"/>
    <n v="1.1999999999999999E-3"/>
    <x v="2"/>
  </r>
  <r>
    <x v="1"/>
    <x v="2"/>
    <x v="0"/>
    <s v="El Salvador"/>
    <s v="North America"/>
    <n v="11.066882"/>
    <n v="8513"/>
    <n v="1.1999999999999999E-3"/>
    <x v="2"/>
  </r>
  <r>
    <x v="1"/>
    <x v="7"/>
    <x v="0"/>
    <s v="Andorra"/>
    <s v="Europe"/>
    <n v="79.508240000000001"/>
    <n v="15038"/>
    <n v="5.1999999999999998E-3"/>
    <x v="2"/>
  </r>
  <r>
    <x v="0"/>
    <x v="4"/>
    <x v="0"/>
    <s v="Monaco"/>
    <s v="Europe"/>
    <n v="21.621320000000001"/>
    <n v="997"/>
    <n v="2.1600000000000001E-2"/>
    <x v="2"/>
  </r>
  <r>
    <x v="0"/>
    <x v="6"/>
    <x v="2"/>
    <s v="Netherlands"/>
    <s v="Europe"/>
    <n v="180.42388"/>
    <n v="248"/>
    <n v="0.72750000000000004"/>
    <x v="2"/>
  </r>
  <r>
    <x v="0"/>
    <x v="7"/>
    <x v="0"/>
    <s v="United Arab Emirates"/>
    <s v="Asia"/>
    <n v="1.2938000000000001"/>
    <n v="275"/>
    <n v="4.7000000000000002E-3"/>
    <x v="2"/>
  </r>
  <r>
    <x v="1"/>
    <x v="5"/>
    <x v="0"/>
    <s v="Chile"/>
    <s v="South America"/>
    <n v="1266.865415"/>
    <n v="732310"/>
    <n v="1.6999999999999999E-3"/>
    <x v="2"/>
  </r>
  <r>
    <x v="1"/>
    <x v="5"/>
    <x v="1"/>
    <s v="Guatemala"/>
    <s v="North America"/>
    <n v="716.68908699999997"/>
    <n v="511922"/>
    <n v="1.2999999999999999E-3"/>
    <x v="2"/>
  </r>
  <r>
    <x v="0"/>
    <x v="4"/>
    <x v="2"/>
    <s v="Norway"/>
    <s v="Europe"/>
    <n v="86.886066999999997"/>
    <n v="73"/>
    <n v="1.1901999999999999"/>
    <x v="2"/>
  </r>
  <r>
    <x v="0"/>
    <x v="11"/>
    <x v="0"/>
    <s v="Netherlands"/>
    <s v="Europe"/>
    <n v="130598.512468"/>
    <n v="13354971"/>
    <n v="9.7000000000000003E-3"/>
    <x v="2"/>
  </r>
  <r>
    <x v="0"/>
    <x v="10"/>
    <x v="1"/>
    <s v="Spain"/>
    <s v="Europe"/>
    <n v="56985.713141"/>
    <n v="24550737"/>
    <n v="2.3E-3"/>
    <x v="2"/>
  </r>
  <r>
    <x v="0"/>
    <x v="3"/>
    <x v="0"/>
    <s v="Denmark"/>
    <s v="Europe"/>
    <n v="80378.192647000003"/>
    <n v="5945243"/>
    <n v="1.35E-2"/>
    <x v="2"/>
  </r>
  <r>
    <x v="1"/>
    <x v="7"/>
    <x v="0"/>
    <s v="Ireland"/>
    <s v="Europe"/>
    <n v="20565.227782000002"/>
    <n v="1385357"/>
    <n v="1.4800000000000001E-2"/>
    <x v="2"/>
  </r>
  <r>
    <x v="0"/>
    <x v="7"/>
    <x v="1"/>
    <s v="Spain"/>
    <s v="Europe"/>
    <n v="20153.879331"/>
    <n v="20978809"/>
    <n v="8.9999999999999998E-4"/>
    <x v="2"/>
  </r>
  <r>
    <x v="0"/>
    <x v="5"/>
    <x v="0"/>
    <s v="Poland"/>
    <s v="Europe"/>
    <n v="4071.2684199999999"/>
    <n v="1149441"/>
    <n v="3.5000000000000001E-3"/>
    <x v="2"/>
  </r>
  <r>
    <x v="1"/>
    <x v="7"/>
    <x v="0"/>
    <s v="Brazil"/>
    <s v="South America"/>
    <n v="170.772065"/>
    <n v="70520"/>
    <n v="2.3999999999999998E-3"/>
    <x v="2"/>
  </r>
  <r>
    <x v="0"/>
    <x v="11"/>
    <x v="1"/>
    <s v="Hong Kong"/>
    <s v="Asia"/>
    <n v="120.216421"/>
    <n v="159234"/>
    <n v="6.9999999999999999E-4"/>
    <x v="2"/>
  </r>
  <r>
    <x v="0"/>
    <x v="8"/>
    <x v="1"/>
    <s v="Lithuania"/>
    <s v="Europe"/>
    <n v="216.321573"/>
    <n v="198079"/>
    <n v="1E-3"/>
    <x v="2"/>
  </r>
  <r>
    <x v="1"/>
    <x v="4"/>
    <x v="0"/>
    <s v="Costa Rica"/>
    <s v="North America"/>
    <n v="208.169129"/>
    <n v="148693"/>
    <n v="1.2999999999999999E-3"/>
    <x v="2"/>
  </r>
  <r>
    <x v="0"/>
    <x v="0"/>
    <x v="0"/>
    <s v="Croatia"/>
    <s v="Europe"/>
    <n v="1.62649"/>
    <n v="206"/>
    <n v="7.7999999999999996E-3"/>
    <x v="2"/>
  </r>
  <r>
    <x v="0"/>
    <x v="11"/>
    <x v="2"/>
    <s v="United Kingdom"/>
    <s v="Europe"/>
    <n v="132.077226"/>
    <n v="180"/>
    <n v="0.73370000000000002"/>
    <x v="2"/>
  </r>
  <r>
    <x v="0"/>
    <x v="0"/>
    <x v="0"/>
    <s v="Kazakhstan"/>
    <s v="Europe"/>
    <n v="1.0563130000000001"/>
    <n v="37"/>
    <n v="2.8500000000000001E-2"/>
    <x v="2"/>
  </r>
  <r>
    <x v="0"/>
    <x v="10"/>
    <x v="0"/>
    <s v="Russia"/>
    <s v="Europe"/>
    <n v="9.6699529999999996"/>
    <n v="901"/>
    <n v="1.0699999999999999E-2"/>
    <x v="2"/>
  </r>
  <r>
    <x v="1"/>
    <x v="2"/>
    <x v="0"/>
    <s v="Croatia"/>
    <s v="Europe"/>
    <n v="0.88571200000000005"/>
    <n v="168"/>
    <n v="5.1999999999999998E-3"/>
    <x v="2"/>
  </r>
  <r>
    <x v="0"/>
    <x v="3"/>
    <x v="0"/>
    <s v="Puerto Rico"/>
    <s v="North America"/>
    <n v="21.028037000000001"/>
    <n v="479"/>
    <n v="4.3799999999999999E-2"/>
    <x v="2"/>
  </r>
  <r>
    <x v="0"/>
    <x v="2"/>
    <x v="2"/>
    <s v="Finland"/>
    <s v="Europe"/>
    <n v="266.33130499999999"/>
    <n v="272"/>
    <n v="0.97909999999999997"/>
    <x v="2"/>
  </r>
  <r>
    <x v="0"/>
    <x v="3"/>
    <x v="0"/>
    <s v="United Arab Emirates"/>
    <s v="Asia"/>
    <n v="12.990368999999999"/>
    <n v="307"/>
    <n v="4.2299999999999997E-2"/>
    <x v="2"/>
  </r>
  <r>
    <x v="0"/>
    <x v="11"/>
    <x v="2"/>
    <s v="Netherlands"/>
    <s v="Europe"/>
    <n v="140.763485"/>
    <n v="175"/>
    <n v="0.80430000000000001"/>
    <x v="2"/>
  </r>
  <r>
    <x v="1"/>
    <x v="5"/>
    <x v="1"/>
    <s v="Iceland"/>
    <s v="Europe"/>
    <n v="23.266114999999999"/>
    <n v="187865"/>
    <n v="1E-4"/>
    <x v="2"/>
  </r>
  <r>
    <x v="1"/>
    <x v="5"/>
    <x v="0"/>
    <s v="Estonia"/>
    <s v="Europe"/>
    <n v="1307.9225710000001"/>
    <n v="205327"/>
    <n v="6.3E-3"/>
    <x v="2"/>
  </r>
  <r>
    <x v="1"/>
    <x v="5"/>
    <x v="1"/>
    <s v="Andorra"/>
    <s v="Europe"/>
    <n v="174.682909"/>
    <n v="42714"/>
    <n v="4.0000000000000001E-3"/>
    <x v="2"/>
  </r>
  <r>
    <x v="0"/>
    <x v="11"/>
    <x v="0"/>
    <s v="Hungary"/>
    <s v="Europe"/>
    <n v="1.4843850000000001"/>
    <n v="144"/>
    <n v="1.03E-2"/>
    <x v="2"/>
  </r>
  <r>
    <x v="0"/>
    <x v="5"/>
    <x v="0"/>
    <s v="Cyprus"/>
    <s v="Europe"/>
    <n v="5.7840999999999997E-2"/>
    <n v="8"/>
    <n v="7.1999999999999998E-3"/>
    <x v="2"/>
  </r>
  <r>
    <x v="0"/>
    <x v="9"/>
    <x v="2"/>
    <s v="Belgium"/>
    <s v="Europe"/>
    <n v="1.482448"/>
    <n v="2"/>
    <n v="0.74119999999999997"/>
    <x v="2"/>
  </r>
  <r>
    <x v="0"/>
    <x v="10"/>
    <x v="0"/>
    <s v="Nepal"/>
    <s v="Asia"/>
    <n v="2.0580000000000001E-2"/>
    <n v="3"/>
    <n v="6.7999999999999996E-3"/>
    <x v="2"/>
  </r>
  <r>
    <x v="1"/>
    <x v="7"/>
    <x v="0"/>
    <s v="Netherlands"/>
    <s v="Europe"/>
    <n v="207942.48953200001"/>
    <n v="15906823"/>
    <n v="1.2999999999999999E-2"/>
    <x v="2"/>
  </r>
  <r>
    <x v="0"/>
    <x v="2"/>
    <x v="0"/>
    <s v="Australia"/>
    <s v="Oceania"/>
    <n v="40933.285306999998"/>
    <n v="3592387"/>
    <n v="1.1299999999999999E-2"/>
    <x v="2"/>
  </r>
  <r>
    <x v="0"/>
    <x v="9"/>
    <x v="1"/>
    <s v="Taiwan, Province Of China"/>
    <s v="Asia"/>
    <n v="1158.9606570000001"/>
    <n v="687589"/>
    <n v="1.6000000000000001E-3"/>
    <x v="2"/>
  </r>
  <r>
    <x v="1"/>
    <x v="4"/>
    <x v="1"/>
    <s v="Latvia"/>
    <s v="Europe"/>
    <n v="969.13549999999998"/>
    <n v="374361"/>
    <n v="2.5000000000000001E-3"/>
    <x v="2"/>
  </r>
  <r>
    <x v="0"/>
    <x v="7"/>
    <x v="1"/>
    <s v="Sweden"/>
    <s v="Europe"/>
    <n v="6898.3783979999998"/>
    <n v="4535822"/>
    <n v="1.5E-3"/>
    <x v="2"/>
  </r>
  <r>
    <x v="1"/>
    <x v="4"/>
    <x v="0"/>
    <s v="Taiwan, Province Of China"/>
    <s v="Asia"/>
    <n v="716.98415999999997"/>
    <n v="437453"/>
    <n v="1.6000000000000001E-3"/>
    <x v="2"/>
  </r>
  <r>
    <x v="0"/>
    <x v="2"/>
    <x v="1"/>
    <s v="France"/>
    <s v="Europe"/>
    <n v="3429.2063370000001"/>
    <n v="3689219"/>
    <n v="8.9999999999999998E-4"/>
    <x v="2"/>
  </r>
  <r>
    <x v="1"/>
    <x v="2"/>
    <x v="1"/>
    <s v="Hong Kong"/>
    <s v="Asia"/>
    <n v="73.862110000000001"/>
    <n v="392346"/>
    <n v="1E-4"/>
    <x v="2"/>
  </r>
  <r>
    <x v="0"/>
    <x v="0"/>
    <x v="1"/>
    <s v="Hong Kong"/>
    <s v="Asia"/>
    <n v="16.573207"/>
    <n v="222026"/>
    <n v="0"/>
    <x v="2"/>
  </r>
  <r>
    <x v="1"/>
    <x v="2"/>
    <x v="0"/>
    <s v="Greece"/>
    <s v="Europe"/>
    <n v="2926.8247379999998"/>
    <n v="384070"/>
    <n v="7.6E-3"/>
    <x v="2"/>
  </r>
  <r>
    <x v="0"/>
    <x v="3"/>
    <x v="0"/>
    <s v="Ireland"/>
    <s v="Europe"/>
    <n v="11409.355593"/>
    <n v="860248"/>
    <n v="1.32E-2"/>
    <x v="2"/>
  </r>
  <r>
    <x v="1"/>
    <x v="6"/>
    <x v="1"/>
    <s v="Hong Kong"/>
    <s v="Asia"/>
    <n v="19.442944000000001"/>
    <n v="403441"/>
    <n v="0"/>
    <x v="2"/>
  </r>
  <r>
    <x v="0"/>
    <x v="0"/>
    <x v="0"/>
    <s v="Latvia"/>
    <s v="Europe"/>
    <n v="336.19892599999997"/>
    <n v="131646"/>
    <n v="2.5000000000000001E-3"/>
    <x v="2"/>
  </r>
  <r>
    <x v="1"/>
    <x v="2"/>
    <x v="0"/>
    <s v="Latvia"/>
    <s v="Europe"/>
    <n v="474.83549699999998"/>
    <n v="187257"/>
    <n v="2.5000000000000001E-3"/>
    <x v="2"/>
  </r>
  <r>
    <x v="1"/>
    <x v="2"/>
    <x v="1"/>
    <s v="Panama"/>
    <s v="North America"/>
    <n v="122.784142"/>
    <n v="87703"/>
    <n v="1.2999999999999999E-3"/>
    <x v="2"/>
  </r>
  <r>
    <x v="0"/>
    <x v="6"/>
    <x v="0"/>
    <s v="Liechtenstein"/>
    <s v="Europe"/>
    <n v="9.4180060000000001"/>
    <n v="621"/>
    <n v="1.5100000000000001E-2"/>
    <x v="2"/>
  </r>
  <r>
    <x v="0"/>
    <x v="7"/>
    <x v="0"/>
    <s v="Thailand"/>
    <s v="Asia"/>
    <n v="0.15470400000000001"/>
    <n v="176"/>
    <n v="8.0000000000000004E-4"/>
    <x v="2"/>
  </r>
  <r>
    <x v="0"/>
    <x v="3"/>
    <x v="0"/>
    <s v="Brazil"/>
    <s v="South America"/>
    <n v="61.464236999999997"/>
    <n v="3003"/>
    <n v="2.0400000000000001E-2"/>
    <x v="2"/>
  </r>
  <r>
    <x v="0"/>
    <x v="10"/>
    <x v="0"/>
    <s v="Puerto Rico"/>
    <s v="North America"/>
    <n v="19.152830000000002"/>
    <n v="823"/>
    <n v="2.3199999999999998E-2"/>
    <x v="2"/>
  </r>
  <r>
    <x v="0"/>
    <x v="8"/>
    <x v="0"/>
    <s v="India"/>
    <s v="Asia"/>
    <n v="1.315072"/>
    <n v="340"/>
    <n v="3.8E-3"/>
    <x v="2"/>
  </r>
  <r>
    <x v="0"/>
    <x v="7"/>
    <x v="0"/>
    <s v="Israel"/>
    <s v="Europe"/>
    <n v="3.1686930000000002"/>
    <n v="261"/>
    <n v="1.21E-2"/>
    <x v="2"/>
  </r>
  <r>
    <x v="0"/>
    <x v="4"/>
    <x v="0"/>
    <s v="Argentina"/>
    <s v="South America"/>
    <n v="0.64200400000000002"/>
    <n v="178"/>
    <n v="3.5999999999999999E-3"/>
    <x v="2"/>
  </r>
  <r>
    <x v="0"/>
    <x v="0"/>
    <x v="2"/>
    <s v="Netherlands"/>
    <s v="Europe"/>
    <n v="119.792028"/>
    <n v="136"/>
    <n v="0.88080000000000003"/>
    <x v="2"/>
  </r>
  <r>
    <x v="1"/>
    <x v="5"/>
    <x v="1"/>
    <s v="Malta"/>
    <s v="Europe"/>
    <n v="333.45281799999998"/>
    <n v="123543"/>
    <n v="2.5999999999999999E-3"/>
    <x v="2"/>
  </r>
  <r>
    <x v="1"/>
    <x v="5"/>
    <x v="0"/>
    <s v="Croatia"/>
    <s v="Europe"/>
    <n v="0.24332799999999999"/>
    <n v="36"/>
    <n v="6.7000000000000002E-3"/>
    <x v="2"/>
  </r>
  <r>
    <x v="0"/>
    <x v="10"/>
    <x v="2"/>
    <s v="Finland"/>
    <s v="Europe"/>
    <n v="5.2099359999999999"/>
    <n v="7"/>
    <n v="0.74419999999999997"/>
    <x v="2"/>
  </r>
  <r>
    <x v="0"/>
    <x v="3"/>
    <x v="2"/>
    <s v="Belgium"/>
    <s v="Europe"/>
    <n v="1.824829"/>
    <n v="1"/>
    <n v="1.8248"/>
    <x v="2"/>
  </r>
  <r>
    <x v="0"/>
    <x v="9"/>
    <x v="1"/>
    <s v="USA"/>
    <s v="North America"/>
    <n v="99767.106027000002"/>
    <n v="71202443"/>
    <n v="1.4E-3"/>
    <x v="2"/>
  </r>
  <r>
    <x v="0"/>
    <x v="2"/>
    <x v="0"/>
    <s v="Norway"/>
    <s v="Europe"/>
    <n v="247861.37478300001"/>
    <n v="21327817"/>
    <n v="1.1599999999999999E-2"/>
    <x v="2"/>
  </r>
  <r>
    <x v="1"/>
    <x v="7"/>
    <x v="1"/>
    <s v="United Kingdom"/>
    <s v="Europe"/>
    <n v="21052.833922999998"/>
    <n v="17126176"/>
    <n v="1.1999999999999999E-3"/>
    <x v="2"/>
  </r>
  <r>
    <x v="0"/>
    <x v="2"/>
    <x v="1"/>
    <s v="Australia"/>
    <s v="Oceania"/>
    <n v="5315.1500809999998"/>
    <n v="2746500"/>
    <n v="1.9E-3"/>
    <x v="2"/>
  </r>
  <r>
    <x v="1"/>
    <x v="7"/>
    <x v="1"/>
    <s v="Peru"/>
    <s v="South America"/>
    <n v="3713.7235169999999"/>
    <n v="2247721"/>
    <n v="1.6000000000000001E-3"/>
    <x v="2"/>
  </r>
  <r>
    <x v="0"/>
    <x v="8"/>
    <x v="0"/>
    <s v="France"/>
    <s v="Europe"/>
    <n v="45271.933947999998"/>
    <n v="5565746"/>
    <n v="8.0999999999999996E-3"/>
    <x v="2"/>
  </r>
  <r>
    <x v="1"/>
    <x v="2"/>
    <x v="1"/>
    <s v="Greece"/>
    <s v="Europe"/>
    <n v="2453.182276"/>
    <n v="918576"/>
    <n v="2.5999999999999999E-3"/>
    <x v="2"/>
  </r>
  <r>
    <x v="0"/>
    <x v="0"/>
    <x v="1"/>
    <s v="Australia"/>
    <s v="Oceania"/>
    <n v="8105.5587480000004"/>
    <n v="3344976"/>
    <n v="2.3999999999999998E-3"/>
    <x v="2"/>
  </r>
  <r>
    <x v="1"/>
    <x v="7"/>
    <x v="0"/>
    <s v="Poland"/>
    <s v="Europe"/>
    <n v="4634.4108729999998"/>
    <n v="2129107"/>
    <n v="2.0999999999999999E-3"/>
    <x v="2"/>
  </r>
  <r>
    <x v="0"/>
    <x v="4"/>
    <x v="1"/>
    <s v="Norway"/>
    <s v="Europe"/>
    <n v="7943.0108449999998"/>
    <n v="2351946"/>
    <n v="3.3E-3"/>
    <x v="2"/>
  </r>
  <r>
    <x v="0"/>
    <x v="10"/>
    <x v="0"/>
    <s v="Andorra"/>
    <s v="Europe"/>
    <n v="56.142710999999998"/>
    <n v="13615"/>
    <n v="4.1000000000000003E-3"/>
    <x v="2"/>
  </r>
  <r>
    <x v="1"/>
    <x v="6"/>
    <x v="0"/>
    <s v="Russia"/>
    <s v="Europe"/>
    <n v="7.7872669999999999"/>
    <n v="974"/>
    <n v="7.9000000000000008E-3"/>
    <x v="2"/>
  </r>
  <r>
    <x v="0"/>
    <x v="4"/>
    <x v="0"/>
    <s v="Estonia"/>
    <s v="Europe"/>
    <n v="13.956397000000001"/>
    <n v="1350"/>
    <n v="1.03E-2"/>
    <x v="2"/>
  </r>
  <r>
    <x v="0"/>
    <x v="4"/>
    <x v="2"/>
    <s v="Finland"/>
    <s v="Europe"/>
    <n v="26.070039999999999"/>
    <n v="39"/>
    <n v="0.66839999999999999"/>
    <x v="2"/>
  </r>
  <r>
    <x v="0"/>
    <x v="6"/>
    <x v="1"/>
    <s v="Liechtenstein"/>
    <s v="Europe"/>
    <n v="0.30581900000000001"/>
    <n v="526"/>
    <n v="5.0000000000000001E-4"/>
    <x v="2"/>
  </r>
  <r>
    <x v="1"/>
    <x v="5"/>
    <x v="0"/>
    <s v="Costa Rica"/>
    <s v="North America"/>
    <n v="326.04082299999999"/>
    <n v="232887"/>
    <n v="1.2999999999999999E-3"/>
    <x v="2"/>
  </r>
  <r>
    <x v="1"/>
    <x v="5"/>
    <x v="0"/>
    <s v="Panama"/>
    <s v="North America"/>
    <n v="82.013219000000007"/>
    <n v="58581"/>
    <n v="1.2999999999999999E-3"/>
    <x v="2"/>
  </r>
  <r>
    <x v="0"/>
    <x v="8"/>
    <x v="2"/>
    <s v="Sweden"/>
    <s v="Europe"/>
    <n v="87.913758999999999"/>
    <n v="108"/>
    <n v="0.81399999999999995"/>
    <x v="2"/>
  </r>
  <r>
    <x v="0"/>
    <x v="7"/>
    <x v="0"/>
    <s v="Ethiopia"/>
    <s v="Africa"/>
    <n v="7.5516E-2"/>
    <n v="6"/>
    <n v="1.2500000000000001E-2"/>
    <x v="2"/>
  </r>
  <r>
    <x v="0"/>
    <x v="8"/>
    <x v="0"/>
    <s v="Malta"/>
    <s v="Europe"/>
    <n v="1.5580830000000001"/>
    <n v="46"/>
    <n v="3.3799999999999997E-2"/>
    <x v="2"/>
  </r>
  <r>
    <x v="0"/>
    <x v="7"/>
    <x v="1"/>
    <s v="USA"/>
    <s v="North America"/>
    <n v="101375.751472"/>
    <n v="73365337"/>
    <n v="1.2999999999999999E-3"/>
    <x v="2"/>
  </r>
  <r>
    <x v="0"/>
    <x v="10"/>
    <x v="1"/>
    <s v="Peru"/>
    <s v="South America"/>
    <n v="641.79012399999999"/>
    <n v="493687"/>
    <n v="1.1999999999999999E-3"/>
    <x v="2"/>
  </r>
  <r>
    <x v="1"/>
    <x v="2"/>
    <x v="1"/>
    <s v="Norway"/>
    <s v="Europe"/>
    <n v="2421.0399980000002"/>
    <n v="2649637"/>
    <n v="8.9999999999999998E-4"/>
    <x v="2"/>
  </r>
  <r>
    <x v="1"/>
    <x v="6"/>
    <x v="1"/>
    <s v="Hungary"/>
    <s v="Europe"/>
    <n v="253.341454"/>
    <n v="434469"/>
    <n v="5.0000000000000001E-4"/>
    <x v="2"/>
  </r>
  <r>
    <x v="1"/>
    <x v="4"/>
    <x v="1"/>
    <s v="Estonia"/>
    <s v="Europe"/>
    <n v="795.47492599999998"/>
    <n v="302462"/>
    <n v="2.5999999999999999E-3"/>
    <x v="2"/>
  </r>
  <r>
    <x v="0"/>
    <x v="11"/>
    <x v="0"/>
    <s v="Liechtenstein"/>
    <s v="Europe"/>
    <n v="15.959878"/>
    <n v="1362"/>
    <n v="1.17E-2"/>
    <x v="2"/>
  </r>
  <r>
    <x v="1"/>
    <x v="6"/>
    <x v="0"/>
    <s v="India"/>
    <s v="Asia"/>
    <n v="1.3999760000000001"/>
    <n v="344"/>
    <n v="4.0000000000000001E-3"/>
    <x v="2"/>
  </r>
  <r>
    <x v="0"/>
    <x v="6"/>
    <x v="0"/>
    <s v="Netherlands Antilles"/>
    <s v="North America"/>
    <n v="0.46481699999999998"/>
    <n v="135"/>
    <n v="3.3999999999999998E-3"/>
    <x v="2"/>
  </r>
  <r>
    <x v="0"/>
    <x v="6"/>
    <x v="0"/>
    <s v="Cyprus"/>
    <s v="Europe"/>
    <n v="3.1805E-2"/>
    <n v="4"/>
    <n v="7.9000000000000008E-3"/>
    <x v="2"/>
  </r>
  <r>
    <x v="0"/>
    <x v="6"/>
    <x v="0"/>
    <s v="Venezuela, Bolivarian Republic of"/>
    <s v="South America"/>
    <n v="1.8412000000000001E-2"/>
    <n v="4"/>
    <n v="4.5999999999999999E-3"/>
    <x v="2"/>
  </r>
  <r>
    <x v="0"/>
    <x v="2"/>
    <x v="0"/>
    <s v="Cyprus"/>
    <s v="Europe"/>
    <n v="3.3799999999999997E-2"/>
    <n v="3"/>
    <n v="1.12E-2"/>
    <x v="2"/>
  </r>
  <r>
    <x v="0"/>
    <x v="9"/>
    <x v="0"/>
    <s v="Lebanon"/>
    <s v="Asia"/>
    <n v="3.1680000000000001"/>
    <n v="5"/>
    <n v="0.63360000000000005"/>
    <x v="2"/>
  </r>
  <r>
    <x v="1"/>
    <x v="2"/>
    <x v="1"/>
    <s v="Argentina"/>
    <s v="South America"/>
    <n v="3722.2812949999998"/>
    <n v="2679566"/>
    <n v="1.2999999999999999E-3"/>
    <x v="2"/>
  </r>
  <r>
    <x v="0"/>
    <x v="4"/>
    <x v="1"/>
    <s v="Sweden"/>
    <s v="Europe"/>
    <n v="11339.859436999999"/>
    <n v="5399376"/>
    <n v="2.0999999999999999E-3"/>
    <x v="2"/>
  </r>
  <r>
    <x v="0"/>
    <x v="5"/>
    <x v="0"/>
    <s v="Spain"/>
    <s v="Europe"/>
    <n v="132376.75927099999"/>
    <n v="24058046"/>
    <n v="5.4999999999999997E-3"/>
    <x v="2"/>
  </r>
  <r>
    <x v="0"/>
    <x v="11"/>
    <x v="0"/>
    <s v="Australia"/>
    <s v="Oceania"/>
    <n v="43985.162622000003"/>
    <n v="4390942"/>
    <n v="0.01"/>
    <x v="2"/>
  </r>
  <r>
    <x v="1"/>
    <x v="6"/>
    <x v="1"/>
    <s v="Norway"/>
    <s v="Europe"/>
    <n v="5659.652317"/>
    <n v="2775971"/>
    <n v="2E-3"/>
    <x v="2"/>
  </r>
  <r>
    <x v="1"/>
    <x v="6"/>
    <x v="0"/>
    <s v="Finland"/>
    <s v="Europe"/>
    <n v="72325.878278999997"/>
    <n v="5812531"/>
    <n v="1.24E-2"/>
    <x v="2"/>
  </r>
  <r>
    <x v="1"/>
    <x v="6"/>
    <x v="1"/>
    <s v="Argentina"/>
    <s v="South America"/>
    <n v="2585.3744860000002"/>
    <n v="3248791"/>
    <n v="6.9999999999999999E-4"/>
    <x v="2"/>
  </r>
  <r>
    <x v="1"/>
    <x v="7"/>
    <x v="0"/>
    <s v="Estonia"/>
    <s v="Europe"/>
    <n v="681.66776100000004"/>
    <n v="202506"/>
    <n v="3.3E-3"/>
    <x v="2"/>
  </r>
  <r>
    <x v="1"/>
    <x v="7"/>
    <x v="1"/>
    <s v="Norway"/>
    <s v="Europe"/>
    <n v="6732.8467629999996"/>
    <n v="2804965"/>
    <n v="2.3999999999999998E-3"/>
    <x v="2"/>
  </r>
  <r>
    <x v="1"/>
    <x v="7"/>
    <x v="1"/>
    <s v="Hungary"/>
    <s v="Europe"/>
    <n v="1360.435741"/>
    <n v="571794"/>
    <n v="2.3E-3"/>
    <x v="2"/>
  </r>
  <r>
    <x v="0"/>
    <x v="2"/>
    <x v="1"/>
    <s v="Belgium"/>
    <s v="Europe"/>
    <n v="1948.9371309999999"/>
    <n v="2153318"/>
    <n v="8.9999999999999998E-4"/>
    <x v="2"/>
  </r>
  <r>
    <x v="0"/>
    <x v="6"/>
    <x v="1"/>
    <s v="Belgium"/>
    <s v="Europe"/>
    <n v="2868.9420129999999"/>
    <n v="1842875"/>
    <n v="1.5E-3"/>
    <x v="2"/>
  </r>
  <r>
    <x v="1"/>
    <x v="7"/>
    <x v="0"/>
    <s v="Singapore"/>
    <s v="Asia"/>
    <n v="5012.7749860000004"/>
    <n v="534045"/>
    <n v="9.2999999999999992E-3"/>
    <x v="2"/>
  </r>
  <r>
    <x v="0"/>
    <x v="9"/>
    <x v="1"/>
    <s v="Greece"/>
    <s v="Europe"/>
    <n v="1544.5317910000001"/>
    <n v="573937"/>
    <n v="2.5999999999999999E-3"/>
    <x v="2"/>
  </r>
  <r>
    <x v="1"/>
    <x v="2"/>
    <x v="0"/>
    <s v="Ecuador"/>
    <s v="South America"/>
    <n v="28.232143000000001"/>
    <n v="21717"/>
    <n v="1.2999999999999999E-3"/>
    <x v="2"/>
  </r>
  <r>
    <x v="1"/>
    <x v="7"/>
    <x v="0"/>
    <s v="India"/>
    <s v="Asia"/>
    <n v="0.84791099999999997"/>
    <n v="147"/>
    <n v="5.7000000000000002E-3"/>
    <x v="2"/>
  </r>
  <r>
    <x v="0"/>
    <x v="5"/>
    <x v="0"/>
    <s v="Ethiopia"/>
    <s v="Africa"/>
    <n v="0.1138"/>
    <n v="8"/>
    <n v="1.4200000000000001E-2"/>
    <x v="2"/>
  </r>
  <r>
    <x v="0"/>
    <x v="0"/>
    <x v="0"/>
    <s v="Slovenia"/>
    <s v="Europe"/>
    <n v="0.321824"/>
    <n v="26"/>
    <n v="1.23E-2"/>
    <x v="2"/>
  </r>
  <r>
    <x v="0"/>
    <x v="4"/>
    <x v="0"/>
    <s v="Poland"/>
    <s v="Europe"/>
    <n v="3952.7793630000001"/>
    <n v="806250"/>
    <n v="4.8999999999999998E-3"/>
    <x v="2"/>
  </r>
  <r>
    <x v="0"/>
    <x v="11"/>
    <x v="0"/>
    <s v="Austria"/>
    <s v="Europe"/>
    <n v="4826.0501830000003"/>
    <n v="543931"/>
    <n v="8.8000000000000005E-3"/>
    <x v="2"/>
  </r>
  <r>
    <x v="1"/>
    <x v="2"/>
    <x v="1"/>
    <s v="Switzerland"/>
    <s v="Europe"/>
    <n v="136.16531000000001"/>
    <n v="1081176"/>
    <n v="1E-4"/>
    <x v="2"/>
  </r>
  <r>
    <x v="0"/>
    <x v="0"/>
    <x v="1"/>
    <s v="Switzerland"/>
    <s v="Europe"/>
    <n v="1160.1025360000001"/>
    <n v="494682"/>
    <n v="2.3E-3"/>
    <x v="2"/>
  </r>
  <r>
    <x v="1"/>
    <x v="2"/>
    <x v="0"/>
    <s v="Iceland"/>
    <s v="Europe"/>
    <n v="3230.5538430000001"/>
    <n v="231896"/>
    <n v="1.3899999999999999E-2"/>
    <x v="2"/>
  </r>
  <r>
    <x v="0"/>
    <x v="0"/>
    <x v="0"/>
    <s v="Iceland"/>
    <s v="Europe"/>
    <n v="2631.9204060000002"/>
    <n v="193135"/>
    <n v="1.3599999999999999E-2"/>
    <x v="2"/>
  </r>
  <r>
    <x v="0"/>
    <x v="6"/>
    <x v="0"/>
    <s v="Luxembourg"/>
    <s v="Europe"/>
    <n v="306.08282700000001"/>
    <n v="26545"/>
    <n v="1.15E-2"/>
    <x v="2"/>
  </r>
  <r>
    <x v="0"/>
    <x v="11"/>
    <x v="1"/>
    <s v="Latvia"/>
    <s v="Europe"/>
    <n v="38.143680000000003"/>
    <n v="189609"/>
    <n v="2.0000000000000001E-4"/>
    <x v="2"/>
  </r>
  <r>
    <x v="0"/>
    <x v="3"/>
    <x v="0"/>
    <s v="Portugal"/>
    <s v="Europe"/>
    <n v="1101.542741"/>
    <n v="408718"/>
    <n v="2.5999999999999999E-3"/>
    <x v="2"/>
  </r>
  <r>
    <x v="1"/>
    <x v="6"/>
    <x v="1"/>
    <s v="Switzerland"/>
    <s v="Europe"/>
    <n v="879.55668500000002"/>
    <n v="1087191"/>
    <n v="8.0000000000000004E-4"/>
    <x v="2"/>
  </r>
  <r>
    <x v="1"/>
    <x v="4"/>
    <x v="1"/>
    <s v="Andorra"/>
    <s v="Europe"/>
    <n v="162.28585100000001"/>
    <n v="39286"/>
    <n v="4.1000000000000003E-3"/>
    <x v="2"/>
  </r>
  <r>
    <x v="0"/>
    <x v="7"/>
    <x v="0"/>
    <s v="Malaysia"/>
    <s v="Asia"/>
    <n v="43.533053000000002"/>
    <n v="21052"/>
    <n v="2E-3"/>
    <x v="2"/>
  </r>
  <r>
    <x v="0"/>
    <x v="10"/>
    <x v="1"/>
    <s v="Dominican Republic"/>
    <s v="North America"/>
    <n v="117.699248"/>
    <n v="90538"/>
    <n v="1.1999999999999999E-3"/>
    <x v="2"/>
  </r>
  <r>
    <x v="0"/>
    <x v="2"/>
    <x v="2"/>
    <s v="France"/>
    <s v="Europe"/>
    <n v="454.60713500000003"/>
    <n v="331"/>
    <n v="1.3734"/>
    <x v="2"/>
  </r>
  <r>
    <x v="0"/>
    <x v="6"/>
    <x v="2"/>
    <s v="France"/>
    <s v="Europe"/>
    <n v="29.652301000000001"/>
    <n v="37"/>
    <n v="0.8014"/>
    <x v="2"/>
  </r>
  <r>
    <x v="0"/>
    <x v="10"/>
    <x v="0"/>
    <s v="Honduras"/>
    <s v="North America"/>
    <n v="0.31499899999999997"/>
    <n v="225"/>
    <n v="1.2999999999999999E-3"/>
    <x v="2"/>
  </r>
  <r>
    <x v="1"/>
    <x v="5"/>
    <x v="0"/>
    <s v="United Kingdom"/>
    <s v="Europe"/>
    <n v="392750.06976699998"/>
    <n v="32745923"/>
    <n v="1.1900000000000001E-2"/>
    <x v="2"/>
  </r>
  <r>
    <x v="0"/>
    <x v="9"/>
    <x v="2"/>
    <s v="Sweden"/>
    <s v="Europe"/>
    <n v="77.142767000000006"/>
    <n v="74"/>
    <n v="1.0424"/>
    <x v="2"/>
  </r>
  <r>
    <x v="1"/>
    <x v="4"/>
    <x v="0"/>
    <s v="Virgin Islands, U.S."/>
    <s v="North America"/>
    <n v="2.4049930000000002"/>
    <n v="85"/>
    <n v="2.8199999999999999E-2"/>
    <x v="2"/>
  </r>
  <r>
    <x v="0"/>
    <x v="0"/>
    <x v="0"/>
    <s v="China"/>
    <s v="Asia"/>
    <n v="1.8311839999999999"/>
    <n v="41"/>
    <n v="4.4600000000000001E-2"/>
    <x v="2"/>
  </r>
  <r>
    <x v="0"/>
    <x v="11"/>
    <x v="0"/>
    <s v="Venezuela, Bolivarian Republic of"/>
    <s v="South America"/>
    <n v="5.9448000000000001E-2"/>
    <n v="8"/>
    <n v="7.4000000000000003E-3"/>
    <x v="2"/>
  </r>
  <r>
    <x v="1"/>
    <x v="2"/>
    <x v="1"/>
    <s v="Italy"/>
    <s v="Europe"/>
    <n v="33009.821668999997"/>
    <n v="8157942"/>
    <n v="4.0000000000000001E-3"/>
    <x v="2"/>
  </r>
  <r>
    <x v="1"/>
    <x v="4"/>
    <x v="0"/>
    <s v="Netherlands"/>
    <s v="Europe"/>
    <n v="165078.066513"/>
    <n v="16403012"/>
    <n v="0.01"/>
    <x v="2"/>
  </r>
  <r>
    <x v="0"/>
    <x v="0"/>
    <x v="1"/>
    <s v="Italy"/>
    <s v="Europe"/>
    <n v="8350.3316510000004"/>
    <n v="4788183"/>
    <n v="1.6999999999999999E-3"/>
    <x v="2"/>
  </r>
  <r>
    <x v="0"/>
    <x v="10"/>
    <x v="1"/>
    <s v="Netherlands"/>
    <s v="Europe"/>
    <n v="6310.6935890000004"/>
    <n v="4453985"/>
    <n v="1.4E-3"/>
    <x v="2"/>
  </r>
  <r>
    <x v="1"/>
    <x v="6"/>
    <x v="0"/>
    <s v="Switzerland"/>
    <s v="Europe"/>
    <n v="31304.556117"/>
    <n v="2391212"/>
    <n v="1.2999999999999999E-2"/>
    <x v="2"/>
  </r>
  <r>
    <x v="1"/>
    <x v="4"/>
    <x v="0"/>
    <s v="United Kingdom"/>
    <s v="Europe"/>
    <n v="396801.06840699998"/>
    <n v="32166124"/>
    <n v="1.23E-2"/>
    <x v="2"/>
  </r>
  <r>
    <x v="1"/>
    <x v="7"/>
    <x v="1"/>
    <s v="Malta"/>
    <s v="Europe"/>
    <n v="341.69971399999997"/>
    <n v="97918"/>
    <n v="3.3999999999999998E-3"/>
    <x v="2"/>
  </r>
  <r>
    <x v="0"/>
    <x v="9"/>
    <x v="1"/>
    <s v="Spain"/>
    <s v="Europe"/>
    <n v="23863.465144999998"/>
    <n v="16224194"/>
    <n v="1.4E-3"/>
    <x v="2"/>
  </r>
  <r>
    <x v="0"/>
    <x v="2"/>
    <x v="1"/>
    <s v="Ireland"/>
    <s v="Europe"/>
    <n v="377.878041"/>
    <n v="539424"/>
    <n v="6.9999999999999999E-4"/>
    <x v="2"/>
  </r>
  <r>
    <x v="0"/>
    <x v="3"/>
    <x v="0"/>
    <s v="Hong Kong"/>
    <s v="Asia"/>
    <n v="2027.1400120000001"/>
    <n v="197214"/>
    <n v="1.0200000000000001E-2"/>
    <x v="2"/>
  </r>
  <r>
    <x v="0"/>
    <x v="11"/>
    <x v="0"/>
    <s v="Latvia"/>
    <s v="Europe"/>
    <n v="283.84342900000001"/>
    <n v="76595"/>
    <n v="3.7000000000000002E-3"/>
    <x v="2"/>
  </r>
  <r>
    <x v="0"/>
    <x v="1"/>
    <x v="0"/>
    <s v="Russia"/>
    <s v="Europe"/>
    <n v="11.124193"/>
    <n v="1516"/>
    <n v="7.3000000000000001E-3"/>
    <x v="2"/>
  </r>
  <r>
    <x v="0"/>
    <x v="2"/>
    <x v="0"/>
    <s v="South Korea"/>
    <s v="Asia"/>
    <n v="2.7142490000000001"/>
    <n v="87"/>
    <n v="3.1099999999999999E-2"/>
    <x v="2"/>
  </r>
  <r>
    <x v="1"/>
    <x v="6"/>
    <x v="0"/>
    <s v="Croatia"/>
    <s v="Europe"/>
    <n v="0.26781500000000003"/>
    <n v="31"/>
    <n v="8.6E-3"/>
    <x v="2"/>
  </r>
  <r>
    <x v="0"/>
    <x v="3"/>
    <x v="0"/>
    <s v="Egypt"/>
    <s v="Africa"/>
    <n v="1.55735"/>
    <n v="6"/>
    <n v="0.25950000000000001"/>
    <x v="2"/>
  </r>
  <r>
    <x v="0"/>
    <x v="7"/>
    <x v="0"/>
    <s v="Taiwan, Province Of China"/>
    <s v="Asia"/>
    <n v="5.9499999999999997E-2"/>
    <n v="10"/>
    <n v="5.8999999999999999E-3"/>
    <x v="2"/>
  </r>
  <r>
    <x v="0"/>
    <x v="11"/>
    <x v="1"/>
    <s v="USA"/>
    <s v="North America"/>
    <n v="117641.78881500001"/>
    <n v="64072990"/>
    <n v="1.8E-3"/>
    <x v="2"/>
  </r>
  <r>
    <x v="0"/>
    <x v="8"/>
    <x v="0"/>
    <s v="USA"/>
    <s v="North America"/>
    <n v="579576.06477000006"/>
    <n v="79849367"/>
    <n v="7.1999999999999998E-3"/>
    <x v="2"/>
  </r>
  <r>
    <x v="0"/>
    <x v="8"/>
    <x v="0"/>
    <s v="Netherlands"/>
    <s v="Europe"/>
    <n v="139799.40889799999"/>
    <n v="13216823"/>
    <n v="1.0500000000000001E-2"/>
    <x v="2"/>
  </r>
  <r>
    <x v="0"/>
    <x v="8"/>
    <x v="0"/>
    <s v="Australia"/>
    <s v="Oceania"/>
    <n v="48988.802582999997"/>
    <n v="4963139"/>
    <n v="9.7999999999999997E-3"/>
    <x v="2"/>
  </r>
  <r>
    <x v="0"/>
    <x v="3"/>
    <x v="0"/>
    <s v="United Kingdom"/>
    <s v="Europe"/>
    <n v="344822.15385"/>
    <n v="24888930"/>
    <n v="1.38E-2"/>
    <x v="2"/>
  </r>
  <r>
    <x v="0"/>
    <x v="0"/>
    <x v="0"/>
    <s v="France"/>
    <s v="Europe"/>
    <n v="56209.401385999998"/>
    <n v="5977494"/>
    <n v="9.4000000000000004E-3"/>
    <x v="2"/>
  </r>
  <r>
    <x v="0"/>
    <x v="10"/>
    <x v="1"/>
    <s v="Poland"/>
    <s v="Europe"/>
    <n v="1177.125603"/>
    <n v="2447037"/>
    <n v="4.0000000000000002E-4"/>
    <x v="2"/>
  </r>
  <r>
    <x v="1"/>
    <x v="6"/>
    <x v="1"/>
    <s v="Belgium"/>
    <s v="Europe"/>
    <n v="1836.840058"/>
    <n v="2726377"/>
    <n v="5.9999999999999995E-4"/>
    <x v="2"/>
  </r>
  <r>
    <x v="1"/>
    <x v="4"/>
    <x v="0"/>
    <s v="Poland"/>
    <s v="Europe"/>
    <n v="8811.3569810000008"/>
    <n v="2186078"/>
    <n v="4.0000000000000001E-3"/>
    <x v="2"/>
  </r>
  <r>
    <x v="0"/>
    <x v="0"/>
    <x v="0"/>
    <s v="Malaysia"/>
    <s v="Asia"/>
    <n v="1215.7494119999999"/>
    <n v="226510"/>
    <n v="5.3E-3"/>
    <x v="2"/>
  </r>
  <r>
    <x v="0"/>
    <x v="10"/>
    <x v="0"/>
    <s v="Belgium"/>
    <s v="Europe"/>
    <n v="35808.513348"/>
    <n v="2942693"/>
    <n v="1.21E-2"/>
    <x v="2"/>
  </r>
  <r>
    <x v="0"/>
    <x v="5"/>
    <x v="0"/>
    <s v="Latvia"/>
    <s v="Europe"/>
    <n v="190.554091"/>
    <n v="61624"/>
    <n v="3.0000000000000001E-3"/>
    <x v="2"/>
  </r>
  <r>
    <x v="0"/>
    <x v="9"/>
    <x v="0"/>
    <s v="Argentina"/>
    <s v="South America"/>
    <n v="2573.1269699999998"/>
    <n v="463860"/>
    <n v="5.4999999999999997E-3"/>
    <x v="2"/>
  </r>
  <r>
    <x v="0"/>
    <x v="10"/>
    <x v="0"/>
    <s v="Bolivia"/>
    <s v="South America"/>
    <n v="0.13020000000000001"/>
    <n v="93"/>
    <n v="1.4E-3"/>
    <x v="2"/>
  </r>
  <r>
    <x v="1"/>
    <x v="5"/>
    <x v="0"/>
    <s v="Monaco"/>
    <s v="Europe"/>
    <n v="72.827359000000001"/>
    <n v="5061"/>
    <n v="1.43E-2"/>
    <x v="2"/>
  </r>
  <r>
    <x v="1"/>
    <x v="5"/>
    <x v="0"/>
    <s v="El Salvador"/>
    <s v="North America"/>
    <n v="59.130324999999999"/>
    <n v="45485"/>
    <n v="1.1999999999999999E-3"/>
    <x v="2"/>
  </r>
  <r>
    <x v="1"/>
    <x v="6"/>
    <x v="0"/>
    <s v="Cayman Islands"/>
    <s v="North America"/>
    <n v="5.2888840000000004"/>
    <n v="35"/>
    <n v="0.15110000000000001"/>
    <x v="2"/>
  </r>
  <r>
    <x v="0"/>
    <x v="3"/>
    <x v="0"/>
    <s v="Greenland"/>
    <s v="Europe"/>
    <n v="4.084E-3"/>
    <n v="1"/>
    <n v="4.0000000000000001E-3"/>
    <x v="2"/>
  </r>
  <r>
    <x v="0"/>
    <x v="9"/>
    <x v="0"/>
    <s v="Australia"/>
    <s v="Oceania"/>
    <n v="64187.602085999999"/>
    <n v="5843494"/>
    <n v="1.09E-2"/>
    <x v="2"/>
  </r>
  <r>
    <x v="0"/>
    <x v="6"/>
    <x v="1"/>
    <s v="Spain"/>
    <s v="Europe"/>
    <n v="18335.054401000001"/>
    <n v="22345561"/>
    <n v="8.0000000000000004E-4"/>
    <x v="2"/>
  </r>
  <r>
    <x v="0"/>
    <x v="11"/>
    <x v="0"/>
    <s v="United Kingdom"/>
    <s v="Europe"/>
    <n v="237048.57759500001"/>
    <n v="23921295"/>
    <n v="9.9000000000000008E-3"/>
    <x v="2"/>
  </r>
  <r>
    <x v="0"/>
    <x v="2"/>
    <x v="1"/>
    <s v="Spain"/>
    <s v="Europe"/>
    <n v="18944.375994000002"/>
    <n v="23436309"/>
    <n v="8.0000000000000004E-4"/>
    <x v="2"/>
  </r>
  <r>
    <x v="0"/>
    <x v="1"/>
    <x v="1"/>
    <s v="Sweden"/>
    <s v="Europe"/>
    <n v="6192.7688479999997"/>
    <n v="3659307"/>
    <n v="1.6000000000000001E-3"/>
    <x v="2"/>
  </r>
  <r>
    <x v="1"/>
    <x v="2"/>
    <x v="0"/>
    <s v="Ireland"/>
    <s v="Europe"/>
    <n v="15326.690531"/>
    <n v="1327942"/>
    <n v="1.15E-2"/>
    <x v="2"/>
  </r>
  <r>
    <x v="1"/>
    <x v="6"/>
    <x v="0"/>
    <s v="Ireland"/>
    <s v="Europe"/>
    <n v="15827.969902000001"/>
    <n v="1228328"/>
    <n v="1.2800000000000001E-2"/>
    <x v="2"/>
  </r>
  <r>
    <x v="1"/>
    <x v="6"/>
    <x v="1"/>
    <s v="Poland"/>
    <s v="Europe"/>
    <n v="5657.3221670000003"/>
    <n v="3286212"/>
    <n v="1.6999999999999999E-3"/>
    <x v="2"/>
  </r>
  <r>
    <x v="1"/>
    <x v="4"/>
    <x v="0"/>
    <s v="France"/>
    <s v="Europe"/>
    <n v="54219.948999"/>
    <n v="6014442"/>
    <n v="8.9999999999999993E-3"/>
    <x v="2"/>
  </r>
  <r>
    <x v="0"/>
    <x v="5"/>
    <x v="0"/>
    <s v="Hong Kong"/>
    <s v="Asia"/>
    <n v="414.43431700000002"/>
    <n v="94572"/>
    <n v="4.3E-3"/>
    <x v="2"/>
  </r>
  <r>
    <x v="0"/>
    <x v="10"/>
    <x v="1"/>
    <s v="France"/>
    <s v="Europe"/>
    <n v="8120.676262"/>
    <n v="3980894"/>
    <n v="2E-3"/>
    <x v="2"/>
  </r>
  <r>
    <x v="0"/>
    <x v="5"/>
    <x v="1"/>
    <s v="Malaysia"/>
    <s v="Asia"/>
    <n v="190.400375"/>
    <n v="276286"/>
    <n v="5.9999999999999995E-4"/>
    <x v="2"/>
  </r>
  <r>
    <x v="1"/>
    <x v="2"/>
    <x v="1"/>
    <s v="Austria"/>
    <s v="Europe"/>
    <n v="272.25770899999998"/>
    <n v="682644"/>
    <n v="2.9999999999999997E-4"/>
    <x v="2"/>
  </r>
  <r>
    <x v="1"/>
    <x v="7"/>
    <x v="1"/>
    <s v="Paraguay"/>
    <s v="South America"/>
    <n v="255.63145900000001"/>
    <n v="143671"/>
    <n v="1.6999999999999999E-3"/>
    <x v="2"/>
  </r>
  <r>
    <x v="1"/>
    <x v="6"/>
    <x v="0"/>
    <s v="Brazil"/>
    <s v="South America"/>
    <n v="11.429916"/>
    <n v="6295"/>
    <n v="1.8E-3"/>
    <x v="2"/>
  </r>
  <r>
    <x v="0"/>
    <x v="1"/>
    <x v="0"/>
    <s v="Liechtenstein"/>
    <s v="Europe"/>
    <n v="29.689630999999999"/>
    <n v="2476"/>
    <n v="1.1900000000000001E-2"/>
    <x v="2"/>
  </r>
  <r>
    <x v="1"/>
    <x v="6"/>
    <x v="0"/>
    <s v="Bolivia"/>
    <s v="South America"/>
    <n v="5.6881839999999997"/>
    <n v="4063"/>
    <n v="1.2999999999999999E-3"/>
    <x v="2"/>
  </r>
  <r>
    <x v="0"/>
    <x v="7"/>
    <x v="0"/>
    <s v="Virgin Islands, U.S."/>
    <s v="North America"/>
    <n v="0.97237799999999996"/>
    <n v="147"/>
    <n v="6.6E-3"/>
    <x v="2"/>
  </r>
  <r>
    <x v="0"/>
    <x v="1"/>
    <x v="0"/>
    <s v="Chile"/>
    <s v="South America"/>
    <n v="3.1221890000000001"/>
    <n v="155"/>
    <n v="2.01E-2"/>
    <x v="2"/>
  </r>
  <r>
    <x v="0"/>
    <x v="0"/>
    <x v="0"/>
    <s v="Chile"/>
    <s v="South America"/>
    <n v="2.4414060000000002"/>
    <n v="196"/>
    <n v="1.24E-2"/>
    <x v="2"/>
  </r>
  <r>
    <x v="1"/>
    <x v="5"/>
    <x v="1"/>
    <s v="New Zealand"/>
    <s v="Oceania"/>
    <n v="558.63443800000005"/>
    <n v="1388984"/>
    <n v="4.0000000000000002E-4"/>
    <x v="2"/>
  </r>
  <r>
    <x v="1"/>
    <x v="5"/>
    <x v="0"/>
    <s v="Colombia"/>
    <s v="South America"/>
    <n v="1020.202053"/>
    <n v="484961"/>
    <n v="2.0999999999999999E-3"/>
    <x v="2"/>
  </r>
  <r>
    <x v="0"/>
    <x v="4"/>
    <x v="0"/>
    <s v="Lithuania"/>
    <s v="Europe"/>
    <n v="0.67929799999999996"/>
    <n v="103"/>
    <n v="6.4999999999999997E-3"/>
    <x v="2"/>
  </r>
  <r>
    <x v="0"/>
    <x v="8"/>
    <x v="0"/>
    <s v="Israel"/>
    <s v="Europe"/>
    <n v="1.8619479999999999"/>
    <n v="111"/>
    <n v="1.67E-2"/>
    <x v="2"/>
  </r>
  <r>
    <x v="0"/>
    <x v="8"/>
    <x v="0"/>
    <s v="Egypt"/>
    <s v="Africa"/>
    <n v="2E-3"/>
    <n v="4"/>
    <n v="5.0000000000000001E-4"/>
    <x v="2"/>
  </r>
  <r>
    <x v="0"/>
    <x v="3"/>
    <x v="0"/>
    <s v="Kazakhstan"/>
    <s v="Europe"/>
    <n v="7.7130000000000002E-3"/>
    <n v="5"/>
    <n v="1.5E-3"/>
    <x v="2"/>
  </r>
  <r>
    <x v="1"/>
    <x v="6"/>
    <x v="0"/>
    <s v="Greece"/>
    <s v="Europe"/>
    <n v="4662.1670860000004"/>
    <n v="347202"/>
    <n v="1.34E-2"/>
    <x v="2"/>
  </r>
  <r>
    <x v="0"/>
    <x v="7"/>
    <x v="0"/>
    <s v="Australia"/>
    <s v="Oceania"/>
    <n v="39778.286237"/>
    <n v="3814083"/>
    <n v="1.04E-2"/>
    <x v="2"/>
  </r>
  <r>
    <x v="0"/>
    <x v="5"/>
    <x v="0"/>
    <s v="Germany"/>
    <s v="Europe"/>
    <n v="65794.981824999995"/>
    <n v="8335046"/>
    <n v="7.7999999999999996E-3"/>
    <x v="2"/>
  </r>
  <r>
    <x v="0"/>
    <x v="10"/>
    <x v="0"/>
    <s v="Denmark"/>
    <s v="Europe"/>
    <n v="92958.315115000005"/>
    <n v="7522284"/>
    <n v="1.23E-2"/>
    <x v="2"/>
  </r>
  <r>
    <x v="0"/>
    <x v="6"/>
    <x v="0"/>
    <s v="Australia"/>
    <s v="Oceania"/>
    <n v="39604.438958999999"/>
    <n v="3371146"/>
    <n v="1.17E-2"/>
    <x v="2"/>
  </r>
  <r>
    <x v="0"/>
    <x v="5"/>
    <x v="1"/>
    <s v="Ireland"/>
    <s v="Europe"/>
    <n v="628.65109700000005"/>
    <n v="720644"/>
    <n v="8.0000000000000004E-4"/>
    <x v="2"/>
  </r>
  <r>
    <x v="1"/>
    <x v="2"/>
    <x v="0"/>
    <s v="Brazil"/>
    <s v="South America"/>
    <n v="8.784046"/>
    <n v="4986"/>
    <n v="1.6999999999999999E-3"/>
    <x v="2"/>
  </r>
  <r>
    <x v="1"/>
    <x v="2"/>
    <x v="1"/>
    <s v="Poland"/>
    <s v="Europe"/>
    <n v="5612.9171859999997"/>
    <n v="3408418"/>
    <n v="1.6000000000000001E-3"/>
    <x v="2"/>
  </r>
  <r>
    <x v="1"/>
    <x v="7"/>
    <x v="1"/>
    <s v="Hong Kong"/>
    <s v="Asia"/>
    <n v="299.14196199999998"/>
    <n v="560412"/>
    <n v="5.0000000000000001E-4"/>
    <x v="2"/>
  </r>
  <r>
    <x v="0"/>
    <x v="8"/>
    <x v="1"/>
    <s v="Norway"/>
    <s v="Europe"/>
    <n v="4432.7173659999999"/>
    <n v="1240902"/>
    <n v="3.5000000000000001E-3"/>
    <x v="2"/>
  </r>
  <r>
    <x v="1"/>
    <x v="7"/>
    <x v="0"/>
    <s v="Greece"/>
    <s v="Europe"/>
    <n v="2688.273749"/>
    <n v="399159"/>
    <n v="6.7000000000000002E-3"/>
    <x v="2"/>
  </r>
  <r>
    <x v="1"/>
    <x v="2"/>
    <x v="1"/>
    <s v="Paraguay"/>
    <s v="South America"/>
    <n v="100.71536999999999"/>
    <n v="71940"/>
    <n v="1.2999999999999999E-3"/>
    <x v="2"/>
  </r>
  <r>
    <x v="1"/>
    <x v="6"/>
    <x v="1"/>
    <s v="Paraguay"/>
    <s v="South America"/>
    <n v="132.84123299999999"/>
    <n v="94887"/>
    <n v="1.2999999999999999E-3"/>
    <x v="2"/>
  </r>
  <r>
    <x v="1"/>
    <x v="7"/>
    <x v="1"/>
    <s v="Panama"/>
    <s v="North America"/>
    <n v="323.52577500000001"/>
    <n v="181829"/>
    <n v="1.6999999999999999E-3"/>
    <x v="2"/>
  </r>
  <r>
    <x v="0"/>
    <x v="0"/>
    <x v="0"/>
    <s v="Brazil"/>
    <s v="South America"/>
    <n v="29.277965999999999"/>
    <n v="2932"/>
    <n v="9.9000000000000008E-3"/>
    <x v="2"/>
  </r>
  <r>
    <x v="0"/>
    <x v="3"/>
    <x v="0"/>
    <s v="Croatia"/>
    <s v="Europe"/>
    <n v="0.50582400000000005"/>
    <n v="44"/>
    <n v="1.14E-2"/>
    <x v="2"/>
  </r>
  <r>
    <x v="0"/>
    <x v="2"/>
    <x v="0"/>
    <s v="Russia"/>
    <s v="Europe"/>
    <n v="10.316254000000001"/>
    <n v="815"/>
    <n v="1.26E-2"/>
    <x v="2"/>
  </r>
  <r>
    <x v="0"/>
    <x v="2"/>
    <x v="1"/>
    <s v="Andorra"/>
    <s v="Europe"/>
    <n v="2.0696590000000001"/>
    <n v="10685"/>
    <n v="1E-4"/>
    <x v="2"/>
  </r>
  <r>
    <x v="1"/>
    <x v="5"/>
    <x v="0"/>
    <s v="Switzerland"/>
    <s v="Europe"/>
    <n v="31206.492767"/>
    <n v="2694236"/>
    <n v="1.15E-2"/>
    <x v="2"/>
  </r>
  <r>
    <x v="1"/>
    <x v="5"/>
    <x v="0"/>
    <s v="United Arab Emirates"/>
    <s v="Asia"/>
    <n v="14.720204000000001"/>
    <n v="498"/>
    <n v="2.9499999999999998E-2"/>
    <x v="2"/>
  </r>
  <r>
    <x v="0"/>
    <x v="10"/>
    <x v="0"/>
    <s v="Israel"/>
    <s v="Europe"/>
    <n v="7.9826410000000001"/>
    <n v="188"/>
    <n v="4.24E-2"/>
    <x v="2"/>
  </r>
  <r>
    <x v="0"/>
    <x v="8"/>
    <x v="2"/>
    <s v="Finland"/>
    <s v="Europe"/>
    <n v="36.938386999999999"/>
    <n v="59"/>
    <n v="0.626"/>
    <x v="2"/>
  </r>
  <r>
    <x v="0"/>
    <x v="0"/>
    <x v="2"/>
    <s v="Belgium"/>
    <s v="Europe"/>
    <n v="1.8979029999999999"/>
    <n v="1"/>
    <n v="1.8978999999999999"/>
    <x v="2"/>
  </r>
  <r>
    <x v="1"/>
    <x v="2"/>
    <x v="1"/>
    <s v="USA"/>
    <s v="North America"/>
    <n v="86961.879172999994"/>
    <n v="95623400"/>
    <n v="8.9999999999999998E-4"/>
    <x v="2"/>
  </r>
  <r>
    <x v="0"/>
    <x v="8"/>
    <x v="1"/>
    <s v="Denmark"/>
    <s v="Europe"/>
    <n v="1154.5136729999999"/>
    <n v="1320317"/>
    <n v="8.0000000000000004E-4"/>
    <x v="2"/>
  </r>
  <r>
    <x v="0"/>
    <x v="8"/>
    <x v="0"/>
    <s v="Spain"/>
    <s v="Europe"/>
    <n v="139469.864309"/>
    <n v="23904682"/>
    <n v="5.7999999999999996E-3"/>
    <x v="2"/>
  </r>
  <r>
    <x v="1"/>
    <x v="4"/>
    <x v="1"/>
    <s v="Norway"/>
    <s v="Europe"/>
    <n v="6375.0231139999996"/>
    <n v="3136654"/>
    <n v="2E-3"/>
    <x v="2"/>
  </r>
  <r>
    <x v="0"/>
    <x v="1"/>
    <x v="1"/>
    <s v="Denmark"/>
    <s v="Europe"/>
    <n v="1515.2074210000001"/>
    <n v="1486477"/>
    <n v="1E-3"/>
    <x v="2"/>
  </r>
  <r>
    <x v="0"/>
    <x v="6"/>
    <x v="0"/>
    <s v="New Zealand"/>
    <s v="Oceania"/>
    <n v="7423.1838850000004"/>
    <n v="649092"/>
    <n v="1.14E-2"/>
    <x v="2"/>
  </r>
  <r>
    <x v="0"/>
    <x v="3"/>
    <x v="0"/>
    <s v="Argentina"/>
    <s v="South America"/>
    <n v="49.217916000000002"/>
    <n v="25422"/>
    <n v="1.9E-3"/>
    <x v="2"/>
  </r>
  <r>
    <x v="0"/>
    <x v="11"/>
    <x v="0"/>
    <s v="Estonia"/>
    <s v="Europe"/>
    <n v="423.026948"/>
    <n v="88009"/>
    <n v="4.7999999999999996E-3"/>
    <x v="2"/>
  </r>
  <r>
    <x v="1"/>
    <x v="6"/>
    <x v="1"/>
    <s v="Peru"/>
    <s v="South America"/>
    <n v="1810.838677"/>
    <n v="1392955"/>
    <n v="1.1999999999999999E-3"/>
    <x v="2"/>
  </r>
  <r>
    <x v="0"/>
    <x v="5"/>
    <x v="1"/>
    <s v="Singapore"/>
    <s v="Asia"/>
    <n v="653.26308700000004"/>
    <n v="308732"/>
    <n v="2.0999999999999999E-3"/>
    <x v="2"/>
  </r>
  <r>
    <x v="0"/>
    <x v="2"/>
    <x v="0"/>
    <s v="Luxembourg"/>
    <s v="Europe"/>
    <n v="248.47861700000001"/>
    <n v="23303"/>
    <n v="1.06E-2"/>
    <x v="2"/>
  </r>
  <r>
    <x v="0"/>
    <x v="8"/>
    <x v="0"/>
    <s v="Portugal"/>
    <s v="Europe"/>
    <n v="711.00088000000005"/>
    <n v="356786"/>
    <n v="1.9E-3"/>
    <x v="2"/>
  </r>
  <r>
    <x v="0"/>
    <x v="10"/>
    <x v="1"/>
    <s v="Estonia"/>
    <s v="Europe"/>
    <n v="58.057502999999997"/>
    <n v="217306"/>
    <n v="2.0000000000000001E-4"/>
    <x v="2"/>
  </r>
  <r>
    <x v="1"/>
    <x v="2"/>
    <x v="1"/>
    <s v="Peru"/>
    <s v="South America"/>
    <n v="1473.0397390000001"/>
    <n v="1133112"/>
    <n v="1.1999999999999999E-3"/>
    <x v="2"/>
  </r>
  <r>
    <x v="0"/>
    <x v="2"/>
    <x v="0"/>
    <s v="Hungary"/>
    <s v="Europe"/>
    <n v="4.3323530000000003"/>
    <n v="444"/>
    <n v="9.7000000000000003E-3"/>
    <x v="2"/>
  </r>
  <r>
    <x v="0"/>
    <x v="10"/>
    <x v="0"/>
    <s v="Monaco"/>
    <s v="Europe"/>
    <n v="54.655611"/>
    <n v="3073"/>
    <n v="1.77E-2"/>
    <x v="2"/>
  </r>
  <r>
    <x v="0"/>
    <x v="4"/>
    <x v="1"/>
    <s v="Luxembourg"/>
    <s v="Europe"/>
    <n v="2.361103"/>
    <n v="13953"/>
    <n v="1E-4"/>
    <x v="2"/>
  </r>
  <r>
    <x v="1"/>
    <x v="7"/>
    <x v="0"/>
    <s v="Romania"/>
    <s v="Europe"/>
    <n v="1.1827049999999999"/>
    <n v="210"/>
    <n v="5.5999999999999999E-3"/>
    <x v="2"/>
  </r>
  <r>
    <x v="0"/>
    <x v="6"/>
    <x v="0"/>
    <s v="Virgin Islands, British"/>
    <s v="North America"/>
    <n v="0.30082700000000001"/>
    <n v="85"/>
    <n v="3.5000000000000001E-3"/>
    <x v="2"/>
  </r>
  <r>
    <x v="0"/>
    <x v="2"/>
    <x v="0"/>
    <s v="Virgin Islands, British"/>
    <s v="North America"/>
    <n v="0.15523400000000001"/>
    <n v="5"/>
    <n v="3.1E-2"/>
    <x v="2"/>
  </r>
  <r>
    <x v="0"/>
    <x v="4"/>
    <x v="2"/>
    <s v="Denmark"/>
    <s v="Europe"/>
    <n v="4.0444300000000002"/>
    <n v="6"/>
    <n v="0.67400000000000004"/>
    <x v="2"/>
  </r>
  <r>
    <x v="1"/>
    <x v="2"/>
    <x v="0"/>
    <s v="Bermuda"/>
    <s v="North America"/>
    <n v="2.0768010000000001"/>
    <n v="3"/>
    <n v="0.69220000000000004"/>
    <x v="2"/>
  </r>
  <r>
    <x v="0"/>
    <x v="4"/>
    <x v="0"/>
    <s v="Cyprus"/>
    <s v="Europe"/>
    <n v="2.1846000000000001E-2"/>
    <n v="2"/>
    <n v="1.09E-2"/>
    <x v="2"/>
  </r>
  <r>
    <x v="0"/>
    <x v="9"/>
    <x v="0"/>
    <s v="Latvia"/>
    <s v="Europe"/>
    <n v="380.07551999999998"/>
    <n v="148745"/>
    <n v="2.5000000000000001E-3"/>
    <x v="2"/>
  </r>
  <r>
    <x v="0"/>
    <x v="11"/>
    <x v="0"/>
    <s v="Malaysia"/>
    <s v="Asia"/>
    <n v="525.31092100000001"/>
    <n v="130815"/>
    <n v="4.0000000000000001E-3"/>
    <x v="2"/>
  </r>
  <r>
    <x v="0"/>
    <x v="8"/>
    <x v="0"/>
    <s v="Germany"/>
    <s v="Europe"/>
    <n v="78062.695372000002"/>
    <n v="9376541"/>
    <n v="8.3000000000000001E-3"/>
    <x v="2"/>
  </r>
  <r>
    <x v="1"/>
    <x v="4"/>
    <x v="0"/>
    <s v="New Zealand"/>
    <s v="Oceania"/>
    <n v="16045.793737"/>
    <n v="1551973"/>
    <n v="1.03E-2"/>
    <x v="2"/>
  </r>
  <r>
    <x v="1"/>
    <x v="7"/>
    <x v="1"/>
    <s v="Cyprus"/>
    <s v="Europe"/>
    <n v="197.65529100000001"/>
    <n v="56640"/>
    <n v="3.3999999999999998E-3"/>
    <x v="2"/>
  </r>
  <r>
    <x v="0"/>
    <x v="7"/>
    <x v="1"/>
    <s v="France"/>
    <s v="Europe"/>
    <n v="5975.1356370000003"/>
    <n v="2974161"/>
    <n v="2E-3"/>
    <x v="2"/>
  </r>
  <r>
    <x v="0"/>
    <x v="3"/>
    <x v="1"/>
    <s v="Sweden"/>
    <s v="Europe"/>
    <n v="13181.678378000001"/>
    <n v="3573329"/>
    <n v="3.5999999999999999E-3"/>
    <x v="2"/>
  </r>
  <r>
    <x v="0"/>
    <x v="4"/>
    <x v="1"/>
    <s v="Austria"/>
    <s v="Europe"/>
    <n v="263.86980199999999"/>
    <n v="467206"/>
    <n v="5.0000000000000001E-4"/>
    <x v="2"/>
  </r>
  <r>
    <x v="1"/>
    <x v="4"/>
    <x v="1"/>
    <s v="Slovakia"/>
    <s v="Europe"/>
    <n v="524.39002400000004"/>
    <n v="266317"/>
    <n v="1.9E-3"/>
    <x v="2"/>
  </r>
  <r>
    <x v="1"/>
    <x v="7"/>
    <x v="1"/>
    <s v="Iceland"/>
    <s v="Europe"/>
    <n v="37.052219000000001"/>
    <n v="181792"/>
    <n v="2.0000000000000001E-4"/>
    <x v="2"/>
  </r>
  <r>
    <x v="0"/>
    <x v="6"/>
    <x v="0"/>
    <s v="Estonia"/>
    <s v="Europe"/>
    <n v="11.562015000000001"/>
    <n v="1392"/>
    <n v="8.3000000000000001E-3"/>
    <x v="2"/>
  </r>
  <r>
    <x v="0"/>
    <x v="1"/>
    <x v="0"/>
    <s v="Puerto Rico"/>
    <s v="North America"/>
    <n v="9.9276719999999994"/>
    <n v="663"/>
    <n v="1.49E-2"/>
    <x v="2"/>
  </r>
  <r>
    <x v="0"/>
    <x v="6"/>
    <x v="1"/>
    <s v="Andorra"/>
    <s v="Europe"/>
    <n v="4.1085000000000003"/>
    <n v="11048"/>
    <n v="2.9999999999999997E-4"/>
    <x v="2"/>
  </r>
  <r>
    <x v="1"/>
    <x v="4"/>
    <x v="0"/>
    <s v="Virgin Islands, British"/>
    <s v="North America"/>
    <n v="0.16109899999999999"/>
    <n v="39"/>
    <n v="4.1000000000000003E-3"/>
    <x v="2"/>
  </r>
  <r>
    <x v="1"/>
    <x v="5"/>
    <x v="0"/>
    <s v="Russia"/>
    <s v="Europe"/>
    <n v="12.30795"/>
    <n v="1299"/>
    <n v="9.4000000000000004E-3"/>
    <x v="2"/>
  </r>
  <r>
    <x v="0"/>
    <x v="9"/>
    <x v="0"/>
    <s v="South Africa"/>
    <s v="Africa"/>
    <n v="1.084757"/>
    <n v="58"/>
    <n v="1.8700000000000001E-2"/>
    <x v="2"/>
  </r>
  <r>
    <x v="0"/>
    <x v="0"/>
    <x v="0"/>
    <s v="Slovakia"/>
    <s v="Europe"/>
    <n v="0.16139999999999999"/>
    <n v="25"/>
    <n v="6.4000000000000003E-3"/>
    <x v="2"/>
  </r>
  <r>
    <x v="1"/>
    <x v="7"/>
    <x v="0"/>
    <s v="Isle Of Man"/>
    <s v="Europe"/>
    <n v="1.0762449999999999"/>
    <n v="12"/>
    <n v="8.9599999999999999E-2"/>
    <x v="2"/>
  </r>
  <r>
    <x v="0"/>
    <x v="9"/>
    <x v="0"/>
    <s v="United Kingdom"/>
    <s v="Europe"/>
    <n v="402290.82227499998"/>
    <n v="28071486"/>
    <n v="1.43E-2"/>
    <x v="2"/>
  </r>
  <r>
    <x v="0"/>
    <x v="11"/>
    <x v="1"/>
    <s v="Belgium"/>
    <s v="Europe"/>
    <n v="2625.9517080000001"/>
    <n v="1501527"/>
    <n v="1.6999999999999999E-3"/>
    <x v="2"/>
  </r>
  <r>
    <x v="1"/>
    <x v="2"/>
    <x v="0"/>
    <s v="Spain"/>
    <s v="Europe"/>
    <n v="115530.164511"/>
    <n v="25790576"/>
    <n v="4.4000000000000003E-3"/>
    <x v="2"/>
  </r>
  <r>
    <x v="0"/>
    <x v="0"/>
    <x v="0"/>
    <s v="Norway"/>
    <s v="Europe"/>
    <n v="260709.100484"/>
    <n v="20273993"/>
    <n v="1.2800000000000001E-2"/>
    <x v="2"/>
  </r>
  <r>
    <x v="1"/>
    <x v="4"/>
    <x v="0"/>
    <s v="Finland"/>
    <s v="Europe"/>
    <n v="72868.899959000002"/>
    <n v="6803906"/>
    <n v="1.0699999999999999E-2"/>
    <x v="2"/>
  </r>
  <r>
    <x v="1"/>
    <x v="7"/>
    <x v="0"/>
    <s v="New Zealand"/>
    <s v="Oceania"/>
    <n v="21397.030624999999"/>
    <n v="1578447"/>
    <n v="1.35E-2"/>
    <x v="2"/>
  </r>
  <r>
    <x v="0"/>
    <x v="11"/>
    <x v="1"/>
    <s v="Mexico"/>
    <s v="North America"/>
    <n v="14043.727744"/>
    <n v="7204805"/>
    <n v="1.9E-3"/>
    <x v="2"/>
  </r>
  <r>
    <x v="0"/>
    <x v="1"/>
    <x v="0"/>
    <s v="Monaco"/>
    <s v="Europe"/>
    <n v="28.654658999999999"/>
    <n v="2201"/>
    <n v="1.2999999999999999E-2"/>
    <x v="2"/>
  </r>
  <r>
    <x v="0"/>
    <x v="1"/>
    <x v="0"/>
    <s v="Turkey"/>
    <s v="Europe"/>
    <n v="9.8471689999999992"/>
    <n v="909"/>
    <n v="1.0800000000000001E-2"/>
    <x v="2"/>
  </r>
  <r>
    <x v="1"/>
    <x v="6"/>
    <x v="0"/>
    <s v="Virgin Islands, British"/>
    <s v="North America"/>
    <n v="1.6974899999999999"/>
    <n v="410"/>
    <n v="4.1000000000000003E-3"/>
    <x v="2"/>
  </r>
  <r>
    <x v="0"/>
    <x v="3"/>
    <x v="0"/>
    <s v="China"/>
    <s v="Asia"/>
    <n v="9.0788250000000001"/>
    <n v="140"/>
    <n v="6.4799999999999996E-2"/>
    <x v="2"/>
  </r>
  <r>
    <x v="1"/>
    <x v="5"/>
    <x v="1"/>
    <s v="Singapore"/>
    <s v="Asia"/>
    <n v="695.90038300000003"/>
    <n v="1034004"/>
    <n v="5.9999999999999995E-4"/>
    <x v="2"/>
  </r>
  <r>
    <x v="1"/>
    <x v="6"/>
    <x v="0"/>
    <s v="Bermuda"/>
    <s v="North America"/>
    <n v="3.4897"/>
    <n v="2"/>
    <n v="1.7447999999999999"/>
    <x v="2"/>
  </r>
  <r>
    <x v="0"/>
    <x v="11"/>
    <x v="0"/>
    <s v="Cayman Islands"/>
    <s v="North America"/>
    <n v="0.72022799999999998"/>
    <n v="13"/>
    <n v="5.5399999999999998E-2"/>
    <x v="2"/>
  </r>
  <r>
    <x v="0"/>
    <x v="2"/>
    <x v="0"/>
    <s v="Sweden"/>
    <s v="Europe"/>
    <n v="546978.92871699994"/>
    <n v="54467340"/>
    <n v="0.01"/>
    <x v="2"/>
  </r>
  <r>
    <x v="1"/>
    <x v="4"/>
    <x v="0"/>
    <s v="USA"/>
    <s v="North America"/>
    <n v="782111.68494900002"/>
    <n v="101019662"/>
    <n v="7.7000000000000002E-3"/>
    <x v="2"/>
  </r>
  <r>
    <x v="1"/>
    <x v="2"/>
    <x v="1"/>
    <s v="Mexico"/>
    <s v="North America"/>
    <n v="28703.602685999998"/>
    <n v="15757619"/>
    <n v="1.8E-3"/>
    <x v="2"/>
  </r>
  <r>
    <x v="1"/>
    <x v="6"/>
    <x v="0"/>
    <s v="Estonia"/>
    <s v="Europe"/>
    <n v="1210.7200620000001"/>
    <n v="170688"/>
    <n v="7.0000000000000001E-3"/>
    <x v="2"/>
  </r>
  <r>
    <x v="0"/>
    <x v="0"/>
    <x v="1"/>
    <s v="Mexico"/>
    <s v="North America"/>
    <n v="15421.42433"/>
    <n v="11393508"/>
    <n v="1.2999999999999999E-3"/>
    <x v="2"/>
  </r>
  <r>
    <x v="0"/>
    <x v="10"/>
    <x v="0"/>
    <s v="Iceland"/>
    <s v="Europe"/>
    <n v="3386.5176839999999"/>
    <n v="229192"/>
    <n v="1.47E-2"/>
    <x v="2"/>
  </r>
  <r>
    <x v="1"/>
    <x v="2"/>
    <x v="1"/>
    <s v="Belgium"/>
    <s v="Europe"/>
    <n v="2594.6675380000001"/>
    <n v="2778429"/>
    <n v="8.9999999999999998E-4"/>
    <x v="2"/>
  </r>
  <r>
    <x v="1"/>
    <x v="4"/>
    <x v="1"/>
    <s v="Austria"/>
    <s v="Europe"/>
    <n v="784.79060900000002"/>
    <n v="776126"/>
    <n v="1E-3"/>
    <x v="2"/>
  </r>
  <r>
    <x v="0"/>
    <x v="1"/>
    <x v="1"/>
    <s v="Ireland"/>
    <s v="Europe"/>
    <n v="1080.854092"/>
    <n v="482586"/>
    <n v="2.2000000000000001E-3"/>
    <x v="2"/>
  </r>
  <r>
    <x v="0"/>
    <x v="8"/>
    <x v="0"/>
    <s v="New Zealand"/>
    <s v="Oceania"/>
    <n v="9456.3328920000004"/>
    <n v="1009144"/>
    <n v="9.2999999999999992E-3"/>
    <x v="2"/>
  </r>
  <r>
    <x v="0"/>
    <x v="0"/>
    <x v="1"/>
    <s v="Belgium"/>
    <s v="Europe"/>
    <n v="3781.6030559999999"/>
    <n v="1368101"/>
    <n v="2.7000000000000001E-3"/>
    <x v="2"/>
  </r>
  <r>
    <x v="1"/>
    <x v="4"/>
    <x v="0"/>
    <s v="Chile"/>
    <s v="South America"/>
    <n v="786.00922800000001"/>
    <n v="454607"/>
    <n v="1.6999999999999999E-3"/>
    <x v="2"/>
  </r>
  <r>
    <x v="1"/>
    <x v="7"/>
    <x v="1"/>
    <s v="Malaysia"/>
    <s v="Asia"/>
    <n v="782.51585"/>
    <n v="886219"/>
    <n v="8.0000000000000004E-4"/>
    <x v="2"/>
  </r>
  <r>
    <x v="1"/>
    <x v="7"/>
    <x v="0"/>
    <s v="Uruguay"/>
    <s v="South America"/>
    <n v="106.579229"/>
    <n v="64509"/>
    <n v="1.6000000000000001E-3"/>
    <x v="2"/>
  </r>
  <r>
    <x v="1"/>
    <x v="2"/>
    <x v="1"/>
    <s v="Bolivia"/>
    <s v="South America"/>
    <n v="108.978441"/>
    <n v="77842"/>
    <n v="1.2999999999999999E-3"/>
    <x v="2"/>
  </r>
  <r>
    <x v="1"/>
    <x v="7"/>
    <x v="0"/>
    <s v="Cyprus"/>
    <s v="Europe"/>
    <n v="58.566853000000002"/>
    <n v="16783"/>
    <n v="3.3999999999999998E-3"/>
    <x v="2"/>
  </r>
  <r>
    <x v="1"/>
    <x v="4"/>
    <x v="0"/>
    <s v="Honduras"/>
    <s v="North America"/>
    <n v="29.538505000000001"/>
    <n v="21099"/>
    <n v="1.2999999999999999E-3"/>
    <x v="2"/>
  </r>
  <r>
    <x v="0"/>
    <x v="1"/>
    <x v="0"/>
    <s v="Czech Republic"/>
    <s v="Europe"/>
    <n v="2.6644030000000001"/>
    <n v="497"/>
    <n v="5.3E-3"/>
    <x v="2"/>
  </r>
  <r>
    <x v="0"/>
    <x v="11"/>
    <x v="0"/>
    <s v="Croatia"/>
    <s v="Europe"/>
    <n v="0.91742999999999997"/>
    <n v="97"/>
    <n v="9.4000000000000004E-3"/>
    <x v="2"/>
  </r>
  <r>
    <x v="0"/>
    <x v="5"/>
    <x v="0"/>
    <s v="Hungary"/>
    <s v="Europe"/>
    <n v="1.9409270000000001"/>
    <n v="143"/>
    <n v="1.35E-2"/>
    <x v="2"/>
  </r>
  <r>
    <x v="1"/>
    <x v="5"/>
    <x v="1"/>
    <s v="Peru"/>
    <s v="South America"/>
    <n v="3768.5103949999998"/>
    <n v="2898861"/>
    <n v="1.1999999999999999E-3"/>
    <x v="2"/>
  </r>
  <r>
    <x v="1"/>
    <x v="2"/>
    <x v="0"/>
    <s v="Slovenia"/>
    <s v="Europe"/>
    <n v="0.74978800000000001"/>
    <n v="53"/>
    <n v="1.41E-2"/>
    <x v="2"/>
  </r>
  <r>
    <x v="1"/>
    <x v="2"/>
    <x v="0"/>
    <s v="Cayman Islands"/>
    <s v="North America"/>
    <n v="0.45428600000000002"/>
    <n v="2"/>
    <n v="0.2271"/>
    <x v="2"/>
  </r>
  <r>
    <x v="0"/>
    <x v="0"/>
    <x v="0"/>
    <s v="Cayman Islands"/>
    <s v="North America"/>
    <n v="0.37166700000000003"/>
    <n v="1"/>
    <n v="0.37159999999999999"/>
    <x v="2"/>
  </r>
  <r>
    <x v="0"/>
    <x v="9"/>
    <x v="0"/>
    <s v="Norway"/>
    <s v="Europe"/>
    <n v="253822.69718399999"/>
    <n v="20582694"/>
    <n v="1.23E-2"/>
    <x v="2"/>
  </r>
  <r>
    <x v="1"/>
    <x v="6"/>
    <x v="1"/>
    <s v="Australia"/>
    <s v="Oceania"/>
    <n v="6545.2374570000002"/>
    <n v="3786815"/>
    <n v="1.6999999999999999E-3"/>
    <x v="2"/>
  </r>
  <r>
    <x v="0"/>
    <x v="1"/>
    <x v="0"/>
    <s v="United Kingdom"/>
    <s v="Europe"/>
    <n v="277024.79293499998"/>
    <n v="25828559"/>
    <n v="1.0699999999999999E-2"/>
    <x v="2"/>
  </r>
  <r>
    <x v="0"/>
    <x v="3"/>
    <x v="0"/>
    <s v="Malaysia"/>
    <s v="Asia"/>
    <n v="1588.4525619999999"/>
    <n v="194689"/>
    <n v="8.0999999999999996E-3"/>
    <x v="2"/>
  </r>
  <r>
    <x v="0"/>
    <x v="10"/>
    <x v="0"/>
    <s v="Greece"/>
    <s v="Europe"/>
    <n v="3254.2005129999998"/>
    <n v="331693"/>
    <n v="9.7999999999999997E-3"/>
    <x v="2"/>
  </r>
  <r>
    <x v="0"/>
    <x v="9"/>
    <x v="1"/>
    <s v="Australia"/>
    <s v="Oceania"/>
    <n v="12555.943668"/>
    <n v="3178303"/>
    <n v="3.8999999999999998E-3"/>
    <x v="2"/>
  </r>
  <r>
    <x v="0"/>
    <x v="10"/>
    <x v="0"/>
    <s v="Hungary"/>
    <s v="Europe"/>
    <n v="11.158461000000001"/>
    <n v="6013"/>
    <n v="1.8E-3"/>
    <x v="2"/>
  </r>
  <r>
    <x v="0"/>
    <x v="10"/>
    <x v="1"/>
    <s v="Guatemala"/>
    <s v="North America"/>
    <n v="120.47357700000001"/>
    <n v="86053"/>
    <n v="1.2999999999999999E-3"/>
    <x v="2"/>
  </r>
  <r>
    <x v="0"/>
    <x v="0"/>
    <x v="2"/>
    <s v="Sweden"/>
    <s v="Europe"/>
    <n v="38.067985999999998"/>
    <n v="32"/>
    <n v="1.1896"/>
    <x v="2"/>
  </r>
  <r>
    <x v="1"/>
    <x v="4"/>
    <x v="0"/>
    <s v="Israel"/>
    <s v="Europe"/>
    <n v="4.9960069999999996"/>
    <n v="238"/>
    <n v="2.0899999999999998E-2"/>
    <x v="2"/>
  </r>
  <r>
    <x v="1"/>
    <x v="5"/>
    <x v="1"/>
    <s v="Hong Kong"/>
    <s v="Asia"/>
    <n v="138.003648"/>
    <n v="656262"/>
    <n v="2.0000000000000001E-4"/>
    <x v="2"/>
  </r>
  <r>
    <x v="0"/>
    <x v="9"/>
    <x v="2"/>
    <s v="Norway"/>
    <s v="Europe"/>
    <n v="96.321241999999998"/>
    <n v="74"/>
    <n v="1.3016000000000001"/>
    <x v="2"/>
  </r>
  <r>
    <x v="0"/>
    <x v="3"/>
    <x v="2"/>
    <s v="France"/>
    <s v="Europe"/>
    <n v="8.2810020000000009"/>
    <n v="10"/>
    <n v="0.82809999999999995"/>
    <x v="2"/>
  </r>
  <r>
    <x v="1"/>
    <x v="2"/>
    <x v="0"/>
    <s v="Finland"/>
    <s v="Europe"/>
    <n v="71688.825704000003"/>
    <n v="6515044"/>
    <n v="1.0999999999999999E-2"/>
    <x v="2"/>
  </r>
  <r>
    <x v="0"/>
    <x v="0"/>
    <x v="1"/>
    <s v="Argentina"/>
    <s v="South America"/>
    <n v="2817.108608"/>
    <n v="1493702"/>
    <n v="1.8E-3"/>
    <x v="2"/>
  </r>
  <r>
    <x v="0"/>
    <x v="0"/>
    <x v="0"/>
    <s v="Finland"/>
    <s v="Europe"/>
    <n v="70005.782057999997"/>
    <n v="6304809"/>
    <n v="1.11E-2"/>
    <x v="2"/>
  </r>
  <r>
    <x v="0"/>
    <x v="3"/>
    <x v="1"/>
    <s v="Portugal"/>
    <s v="Europe"/>
    <n v="4442.5126870000004"/>
    <n v="1648341"/>
    <n v="2.5999999999999999E-3"/>
    <x v="2"/>
  </r>
  <r>
    <x v="0"/>
    <x v="9"/>
    <x v="0"/>
    <s v="Singapore"/>
    <s v="Asia"/>
    <n v="4014.1128659999999"/>
    <n v="442298"/>
    <n v="8.9999999999999993E-3"/>
    <x v="2"/>
  </r>
  <r>
    <x v="0"/>
    <x v="3"/>
    <x v="1"/>
    <s v="Lithuania"/>
    <s v="Europe"/>
    <n v="572.71392100000003"/>
    <n v="222614"/>
    <n v="2.5000000000000001E-3"/>
    <x v="2"/>
  </r>
  <r>
    <x v="0"/>
    <x v="3"/>
    <x v="1"/>
    <s v="Turkey"/>
    <s v="Europe"/>
    <n v="495.54168199999998"/>
    <n v="138405"/>
    <n v="3.5000000000000001E-3"/>
    <x v="2"/>
  </r>
  <r>
    <x v="0"/>
    <x v="9"/>
    <x v="1"/>
    <s v="Luxembourg"/>
    <s v="Europe"/>
    <n v="51.649304000000001"/>
    <n v="27478"/>
    <n v="1.8E-3"/>
    <x v="2"/>
  </r>
  <r>
    <x v="0"/>
    <x v="9"/>
    <x v="0"/>
    <s v="Colombia"/>
    <s v="South America"/>
    <n v="4.0408480000000004"/>
    <n v="314"/>
    <n v="1.2800000000000001E-2"/>
    <x v="2"/>
  </r>
  <r>
    <x v="1"/>
    <x v="6"/>
    <x v="0"/>
    <s v="South Africa"/>
    <s v="Africa"/>
    <n v="1.466521"/>
    <n v="60"/>
    <n v="2.4400000000000002E-2"/>
    <x v="2"/>
  </r>
  <r>
    <x v="0"/>
    <x v="4"/>
    <x v="0"/>
    <s v="Chile"/>
    <s v="South America"/>
    <n v="1.6047419999999999"/>
    <n v="90"/>
    <n v="1.78E-2"/>
    <x v="2"/>
  </r>
  <r>
    <x v="0"/>
    <x v="9"/>
    <x v="0"/>
    <s v="Egypt"/>
    <s v="Africa"/>
    <n v="0.98780000000000001"/>
    <n v="11"/>
    <n v="8.9800000000000005E-2"/>
    <x v="2"/>
  </r>
  <r>
    <x v="0"/>
    <x v="6"/>
    <x v="1"/>
    <s v="USA"/>
    <s v="North America"/>
    <n v="98584.051504999996"/>
    <n v="78029069"/>
    <n v="1.1999999999999999E-3"/>
    <x v="2"/>
  </r>
  <r>
    <x v="0"/>
    <x v="2"/>
    <x v="1"/>
    <s v="USA"/>
    <s v="North America"/>
    <n v="121958.738984"/>
    <n v="77089925"/>
    <n v="1.5E-3"/>
    <x v="2"/>
  </r>
  <r>
    <x v="1"/>
    <x v="2"/>
    <x v="1"/>
    <s v="United Kingdom"/>
    <s v="Europe"/>
    <n v="15576.008196000001"/>
    <n v="12999614"/>
    <n v="1.1000000000000001E-3"/>
    <x v="2"/>
  </r>
  <r>
    <x v="0"/>
    <x v="0"/>
    <x v="1"/>
    <s v="United Kingdom"/>
    <s v="Europe"/>
    <n v="44555.580418999998"/>
    <n v="6490828"/>
    <n v="6.7999999999999996E-3"/>
    <x v="2"/>
  </r>
  <r>
    <x v="0"/>
    <x v="8"/>
    <x v="1"/>
    <s v="Mexico"/>
    <s v="North America"/>
    <n v="13040.843677999999"/>
    <n v="8827120"/>
    <n v="1.4E-3"/>
    <x v="2"/>
  </r>
  <r>
    <x v="0"/>
    <x v="1"/>
    <x v="1"/>
    <s v="Portugal"/>
    <s v="Europe"/>
    <n v="2066.6045749999998"/>
    <n v="1694040"/>
    <n v="1.1999999999999999E-3"/>
    <x v="2"/>
  </r>
  <r>
    <x v="0"/>
    <x v="0"/>
    <x v="1"/>
    <s v="Spain"/>
    <s v="Europe"/>
    <n v="23906.257352000001"/>
    <n v="17285238"/>
    <n v="1.2999999999999999E-3"/>
    <x v="2"/>
  </r>
  <r>
    <x v="0"/>
    <x v="9"/>
    <x v="1"/>
    <s v="United Kingdom"/>
    <s v="Europe"/>
    <n v="32993.495938"/>
    <n v="6305796"/>
    <n v="5.1999999999999998E-3"/>
    <x v="2"/>
  </r>
  <r>
    <x v="1"/>
    <x v="2"/>
    <x v="1"/>
    <s v="Hungary"/>
    <s v="Europe"/>
    <n v="811.74033599999996"/>
    <n v="445792"/>
    <n v="1.8E-3"/>
    <x v="2"/>
  </r>
  <r>
    <x v="0"/>
    <x v="5"/>
    <x v="0"/>
    <s v="France"/>
    <s v="Europe"/>
    <n v="41109.135005999997"/>
    <n v="5400021"/>
    <n v="7.6E-3"/>
    <x v="2"/>
  </r>
  <r>
    <x v="1"/>
    <x v="4"/>
    <x v="1"/>
    <s v="Singapore"/>
    <s v="Asia"/>
    <n v="633.11936900000001"/>
    <n v="802006"/>
    <n v="6.9999999999999999E-4"/>
    <x v="2"/>
  </r>
  <r>
    <x v="1"/>
    <x v="4"/>
    <x v="1"/>
    <s v="Uruguay"/>
    <s v="South America"/>
    <n v="411.47831500000001"/>
    <n v="316523"/>
    <n v="1.1999999999999999E-3"/>
    <x v="2"/>
  </r>
  <r>
    <x v="1"/>
    <x v="2"/>
    <x v="0"/>
    <s v="Nepal"/>
    <s v="Asia"/>
    <n v="5.5912000000000003E-2"/>
    <n v="8"/>
    <n v="6.8999999999999999E-3"/>
    <x v="2"/>
  </r>
  <r>
    <x v="0"/>
    <x v="1"/>
    <x v="0"/>
    <s v="Romania"/>
    <s v="Europe"/>
    <n v="0.95432300000000003"/>
    <n v="193"/>
    <n v="4.8999999999999998E-3"/>
    <x v="2"/>
  </r>
  <r>
    <x v="0"/>
    <x v="10"/>
    <x v="0"/>
    <s v="Guatemala"/>
    <s v="North America"/>
    <n v="1.087788"/>
    <n v="777"/>
    <n v="1.2999999999999999E-3"/>
    <x v="2"/>
  </r>
  <r>
    <x v="0"/>
    <x v="10"/>
    <x v="0"/>
    <s v="Paraguay"/>
    <s v="South America"/>
    <n v="1.2515849999999999"/>
    <n v="894"/>
    <n v="1.2999999999999999E-3"/>
    <x v="2"/>
  </r>
  <r>
    <x v="0"/>
    <x v="5"/>
    <x v="2"/>
    <s v="France"/>
    <s v="Europe"/>
    <n v="33.397981999999999"/>
    <n v="32"/>
    <n v="1.0436000000000001"/>
    <x v="2"/>
  </r>
  <r>
    <x v="1"/>
    <x v="5"/>
    <x v="0"/>
    <s v="Hong Kong"/>
    <s v="Asia"/>
    <n v="2098.3620930000002"/>
    <n v="370566"/>
    <n v="5.5999999999999999E-3"/>
    <x v="2"/>
  </r>
  <r>
    <x v="1"/>
    <x v="4"/>
    <x v="0"/>
    <s v="Philippines"/>
    <s v="Asia"/>
    <n v="0.202101"/>
    <n v="30"/>
    <n v="6.7000000000000002E-3"/>
    <x v="2"/>
  </r>
  <r>
    <x v="0"/>
    <x v="7"/>
    <x v="0"/>
    <s v="Ireland"/>
    <s v="Europe"/>
    <n v="5610.1011410000001"/>
    <n v="575761"/>
    <n v="9.7000000000000003E-3"/>
    <x v="2"/>
  </r>
  <r>
    <x v="0"/>
    <x v="2"/>
    <x v="1"/>
    <s v="Austria"/>
    <s v="Europe"/>
    <n v="244.844121"/>
    <n v="501697"/>
    <n v="4.0000000000000002E-4"/>
    <x v="2"/>
  </r>
  <r>
    <x v="0"/>
    <x v="7"/>
    <x v="1"/>
    <s v="Poland"/>
    <s v="Europe"/>
    <n v="1947.8428409999999"/>
    <n v="2117245"/>
    <n v="8.9999999999999998E-4"/>
    <x v="2"/>
  </r>
  <r>
    <x v="0"/>
    <x v="1"/>
    <x v="0"/>
    <s v="Netherlands"/>
    <s v="Europe"/>
    <n v="148442.16645799999"/>
    <n v="13638451"/>
    <n v="1.0800000000000001E-2"/>
    <x v="2"/>
  </r>
  <r>
    <x v="1"/>
    <x v="6"/>
    <x v="0"/>
    <s v="New Zealand"/>
    <s v="Oceania"/>
    <n v="12861.39824"/>
    <n v="1267916"/>
    <n v="1.01E-2"/>
    <x v="2"/>
  </r>
  <r>
    <x v="0"/>
    <x v="4"/>
    <x v="1"/>
    <s v="Switzerland"/>
    <s v="Europe"/>
    <n v="602.12290499999995"/>
    <n v="618149"/>
    <n v="8.9999999999999998E-4"/>
    <x v="2"/>
  </r>
  <r>
    <x v="0"/>
    <x v="11"/>
    <x v="1"/>
    <s v="Switzerland"/>
    <s v="Europe"/>
    <n v="1293.1135750000001"/>
    <n v="528252"/>
    <n v="2.3999999999999998E-3"/>
    <x v="2"/>
  </r>
  <r>
    <x v="1"/>
    <x v="4"/>
    <x v="1"/>
    <s v="Malaysia"/>
    <s v="Asia"/>
    <n v="660.991219"/>
    <n v="773281"/>
    <n v="8.0000000000000004E-4"/>
    <x v="2"/>
  </r>
  <r>
    <x v="1"/>
    <x v="4"/>
    <x v="0"/>
    <s v="Hong Kong"/>
    <s v="Asia"/>
    <n v="1998.292637"/>
    <n v="332628"/>
    <n v="6.0000000000000001E-3"/>
    <x v="2"/>
  </r>
  <r>
    <x v="0"/>
    <x v="10"/>
    <x v="1"/>
    <s v="Paraguay"/>
    <s v="South America"/>
    <n v="40.893293"/>
    <n v="29210"/>
    <n v="1.2999999999999999E-3"/>
    <x v="2"/>
  </r>
  <r>
    <x v="0"/>
    <x v="9"/>
    <x v="0"/>
    <s v="Monaco"/>
    <s v="Europe"/>
    <n v="46.489308999999999"/>
    <n v="2433"/>
    <n v="1.9099999999999999E-2"/>
    <x v="2"/>
  </r>
  <r>
    <x v="0"/>
    <x v="1"/>
    <x v="0"/>
    <s v="Greece"/>
    <s v="Europe"/>
    <n v="13.74685"/>
    <n v="581"/>
    <n v="2.3599999999999999E-2"/>
    <x v="2"/>
  </r>
  <r>
    <x v="0"/>
    <x v="4"/>
    <x v="0"/>
    <s v="Iceland"/>
    <s v="Europe"/>
    <n v="3.7554759999999998"/>
    <n v="282"/>
    <n v="1.3299999999999999E-2"/>
    <x v="2"/>
  </r>
  <r>
    <x v="0"/>
    <x v="7"/>
    <x v="0"/>
    <s v="Brazil"/>
    <s v="South America"/>
    <n v="10.070432"/>
    <n v="1537"/>
    <n v="6.4999999999999997E-3"/>
    <x v="2"/>
  </r>
  <r>
    <x v="0"/>
    <x v="1"/>
    <x v="0"/>
    <s v="Hungary"/>
    <s v="Europe"/>
    <n v="1.074843"/>
    <n v="99"/>
    <n v="1.0800000000000001E-2"/>
    <x v="2"/>
  </r>
  <r>
    <x v="0"/>
    <x v="5"/>
    <x v="0"/>
    <s v="South Africa"/>
    <s v="Africa"/>
    <n v="0.19850400000000001"/>
    <n v="26"/>
    <n v="7.6E-3"/>
    <x v="2"/>
  </r>
  <r>
    <x v="0"/>
    <x v="2"/>
    <x v="0"/>
    <s v="Liechtenstein"/>
    <s v="Europe"/>
    <n v="4.1019050000000004"/>
    <n v="325"/>
    <n v="1.26E-2"/>
    <x v="2"/>
  </r>
  <r>
    <x v="0"/>
    <x v="2"/>
    <x v="0"/>
    <s v="Chile"/>
    <s v="South America"/>
    <n v="0.47093800000000002"/>
    <n v="54"/>
    <n v="8.6999999999999994E-3"/>
    <x v="2"/>
  </r>
  <r>
    <x v="1"/>
    <x v="4"/>
    <x v="1"/>
    <s v="Germany"/>
    <s v="Europe"/>
    <n v="17109.662383999999"/>
    <n v="13507061"/>
    <n v="1.1999999999999999E-3"/>
    <x v="2"/>
  </r>
  <r>
    <x v="1"/>
    <x v="6"/>
    <x v="1"/>
    <s v="Austria"/>
    <s v="Europe"/>
    <n v="721.804528"/>
    <n v="665828"/>
    <n v="1E-3"/>
    <x v="2"/>
  </r>
  <r>
    <x v="0"/>
    <x v="5"/>
    <x v="1"/>
    <s v="Belgium"/>
    <s v="Europe"/>
    <n v="2665.3630899999998"/>
    <n v="1723711"/>
    <n v="1.5E-3"/>
    <x v="2"/>
  </r>
  <r>
    <x v="0"/>
    <x v="9"/>
    <x v="1"/>
    <s v="Turkey"/>
    <s v="Europe"/>
    <n v="3607.7091340000002"/>
    <n v="1130149"/>
    <n v="3.0999999999999999E-3"/>
    <x v="2"/>
  </r>
  <r>
    <x v="1"/>
    <x v="6"/>
    <x v="1"/>
    <s v="Bulgaria"/>
    <s v="Europe"/>
    <n v="407.42295899999999"/>
    <n v="246019"/>
    <n v="1.6000000000000001E-3"/>
    <x v="2"/>
  </r>
  <r>
    <x v="1"/>
    <x v="2"/>
    <x v="1"/>
    <s v="Malta"/>
    <s v="Europe"/>
    <n v="147.155068"/>
    <n v="55100"/>
    <n v="2.5999999999999999E-3"/>
    <x v="2"/>
  </r>
  <r>
    <x v="1"/>
    <x v="7"/>
    <x v="0"/>
    <s v="Chile"/>
    <s v="South America"/>
    <n v="1214.3308569999999"/>
    <n v="567252"/>
    <n v="2.0999999999999999E-3"/>
    <x v="2"/>
  </r>
  <r>
    <x v="1"/>
    <x v="4"/>
    <x v="0"/>
    <s v="Andorra"/>
    <s v="Europe"/>
    <n v="70.180098999999998"/>
    <n v="16989"/>
    <n v="4.1000000000000003E-3"/>
    <x v="2"/>
  </r>
  <r>
    <x v="0"/>
    <x v="1"/>
    <x v="0"/>
    <s v="Virgin Islands, U.S."/>
    <s v="North America"/>
    <n v="2.000524"/>
    <n v="181"/>
    <n v="1.0999999999999999E-2"/>
    <x v="2"/>
  </r>
  <r>
    <x v="0"/>
    <x v="9"/>
    <x v="0"/>
    <s v="Slovakia"/>
    <s v="Europe"/>
    <n v="5.3589440000000002"/>
    <n v="1041"/>
    <n v="5.1000000000000004E-3"/>
    <x v="2"/>
  </r>
  <r>
    <x v="0"/>
    <x v="6"/>
    <x v="0"/>
    <s v="Romania"/>
    <s v="Europe"/>
    <n v="3.0869010000000001"/>
    <n v="498"/>
    <n v="6.1000000000000004E-3"/>
    <x v="2"/>
  </r>
  <r>
    <x v="0"/>
    <x v="6"/>
    <x v="1"/>
    <s v="Monaco"/>
    <s v="Europe"/>
    <n v="2.6432000000000001E-2"/>
    <n v="517"/>
    <n v="0"/>
    <x v="2"/>
  </r>
  <r>
    <x v="1"/>
    <x v="5"/>
    <x v="0"/>
    <s v="Finland"/>
    <s v="Europe"/>
    <n v="66730.210594999997"/>
    <n v="6067022"/>
    <n v="1.09E-2"/>
    <x v="2"/>
  </r>
  <r>
    <x v="1"/>
    <x v="5"/>
    <x v="1"/>
    <s v="Bolivia"/>
    <s v="South America"/>
    <n v="320.16388699999999"/>
    <n v="228689"/>
    <n v="1.2999999999999999E-3"/>
    <x v="2"/>
  </r>
  <r>
    <x v="0"/>
    <x v="5"/>
    <x v="0"/>
    <s v="Cayman Islands"/>
    <s v="North America"/>
    <n v="0.29064800000000002"/>
    <n v="19"/>
    <n v="1.52E-2"/>
    <x v="2"/>
  </r>
  <r>
    <x v="0"/>
    <x v="8"/>
    <x v="0"/>
    <s v="Cyprus"/>
    <s v="Europe"/>
    <n v="0.52355799999999997"/>
    <n v="11"/>
    <n v="4.7500000000000001E-2"/>
    <x v="2"/>
  </r>
  <r>
    <x v="1"/>
    <x v="6"/>
    <x v="0"/>
    <s v="Australia"/>
    <s v="Oceania"/>
    <n v="61065.963303999997"/>
    <n v="5822077"/>
    <n v="1.04E-2"/>
    <x v="2"/>
  </r>
  <r>
    <x v="0"/>
    <x v="9"/>
    <x v="0"/>
    <s v="Denmark"/>
    <s v="Europe"/>
    <n v="80974.020405000003"/>
    <n v="6508922"/>
    <n v="1.24E-2"/>
    <x v="2"/>
  </r>
  <r>
    <x v="0"/>
    <x v="1"/>
    <x v="0"/>
    <s v="Finland"/>
    <s v="Europe"/>
    <n v="63285.121541"/>
    <n v="6205968"/>
    <n v="1.01E-2"/>
    <x v="2"/>
  </r>
  <r>
    <x v="0"/>
    <x v="6"/>
    <x v="1"/>
    <s v="France"/>
    <s v="Europe"/>
    <n v="3933.7075620000001"/>
    <n v="3308468"/>
    <n v="1.1000000000000001E-3"/>
    <x v="2"/>
  </r>
  <r>
    <x v="1"/>
    <x v="7"/>
    <x v="0"/>
    <s v="Denmark"/>
    <s v="Europe"/>
    <n v="103831.23784"/>
    <n v="6671118"/>
    <n v="1.55E-2"/>
    <x v="2"/>
  </r>
  <r>
    <x v="1"/>
    <x v="7"/>
    <x v="1"/>
    <s v="Czech Republic"/>
    <s v="Europe"/>
    <n v="2251.5287840000001"/>
    <n v="788602"/>
    <n v="2.8E-3"/>
    <x v="2"/>
  </r>
  <r>
    <x v="0"/>
    <x v="4"/>
    <x v="0"/>
    <s v="Ireland"/>
    <s v="Europe"/>
    <n v="5455.7294259999999"/>
    <n v="540818"/>
    <n v="0.01"/>
    <x v="2"/>
  </r>
  <r>
    <x v="1"/>
    <x v="2"/>
    <x v="1"/>
    <s v="Andorra"/>
    <s v="Europe"/>
    <n v="144.950244"/>
    <n v="35824"/>
    <n v="4.0000000000000001E-3"/>
    <x v="2"/>
  </r>
  <r>
    <x v="0"/>
    <x v="7"/>
    <x v="0"/>
    <s v="Hong Kong"/>
    <s v="Asia"/>
    <n v="40.866320999999999"/>
    <n v="15670"/>
    <n v="2.5999999999999999E-3"/>
    <x v="2"/>
  </r>
  <r>
    <x v="1"/>
    <x v="6"/>
    <x v="0"/>
    <s v="Latvia"/>
    <s v="Europe"/>
    <n v="439.76202599999999"/>
    <n v="169489"/>
    <n v="2.5000000000000001E-3"/>
    <x v="2"/>
  </r>
  <r>
    <x v="0"/>
    <x v="10"/>
    <x v="0"/>
    <s v="Hong Kong"/>
    <s v="Asia"/>
    <n v="2038.3473100000001"/>
    <n v="277566"/>
    <n v="7.3000000000000001E-3"/>
    <x v="2"/>
  </r>
  <r>
    <x v="1"/>
    <x v="6"/>
    <x v="1"/>
    <s v="Panama"/>
    <s v="North America"/>
    <n v="154.287229"/>
    <n v="110205"/>
    <n v="1.4E-3"/>
    <x v="2"/>
  </r>
  <r>
    <x v="0"/>
    <x v="2"/>
    <x v="0"/>
    <s v="Poland"/>
    <s v="Europe"/>
    <n v="68.346295999999995"/>
    <n v="8978"/>
    <n v="7.6E-3"/>
    <x v="2"/>
  </r>
  <r>
    <x v="0"/>
    <x v="4"/>
    <x v="0"/>
    <s v="Brazil"/>
    <s v="South America"/>
    <n v="12.100982"/>
    <n v="965"/>
    <n v="1.2500000000000001E-2"/>
    <x v="2"/>
  </r>
  <r>
    <x v="0"/>
    <x v="9"/>
    <x v="0"/>
    <s v="Puerto Rico"/>
    <s v="North America"/>
    <n v="13.531091"/>
    <n v="531"/>
    <n v="2.5399999999999999E-2"/>
    <x v="2"/>
  </r>
  <r>
    <x v="0"/>
    <x v="5"/>
    <x v="0"/>
    <s v="South Korea"/>
    <s v="Asia"/>
    <n v="3.6031810000000002"/>
    <n v="634"/>
    <n v="5.5999999999999999E-3"/>
    <x v="2"/>
  </r>
  <r>
    <x v="1"/>
    <x v="5"/>
    <x v="1"/>
    <s v="Italy"/>
    <s v="Europe"/>
    <n v="43472.291001999998"/>
    <n v="10630000"/>
    <n v="4.0000000000000001E-3"/>
    <x v="2"/>
  </r>
  <r>
    <x v="1"/>
    <x v="6"/>
    <x v="0"/>
    <s v="Isle Of Man"/>
    <s v="Europe"/>
    <n v="0.23960100000000001"/>
    <n v="3"/>
    <n v="7.9799999999999996E-2"/>
    <x v="2"/>
  </r>
  <r>
    <x v="0"/>
    <x v="8"/>
    <x v="0"/>
    <s v="Taiwan, Province Of China"/>
    <s v="Asia"/>
    <n v="0.02"/>
    <n v="20"/>
    <n v="1E-3"/>
    <x v="2"/>
  </r>
  <r>
    <x v="0"/>
    <x v="4"/>
    <x v="2"/>
    <s v="Belgium"/>
    <s v="Europe"/>
    <n v="6.5826000000000002"/>
    <n v="10"/>
    <n v="0.65820000000000001"/>
    <x v="2"/>
  </r>
  <r>
    <x v="0"/>
    <x v="8"/>
    <x v="1"/>
    <s v="Sweden"/>
    <s v="Europe"/>
    <n v="3531.9109250000001"/>
    <n v="3310627"/>
    <n v="1E-3"/>
    <x v="2"/>
  </r>
  <r>
    <x v="0"/>
    <x v="10"/>
    <x v="1"/>
    <s v="New Zealand"/>
    <s v="Oceania"/>
    <n v="761.553583"/>
    <n v="968170"/>
    <n v="6.9999999999999999E-4"/>
    <x v="2"/>
  </r>
  <r>
    <x v="0"/>
    <x v="9"/>
    <x v="0"/>
    <s v="Belgium"/>
    <s v="Europe"/>
    <n v="30188.560554"/>
    <n v="2501828"/>
    <n v="1.2E-2"/>
    <x v="2"/>
  </r>
  <r>
    <x v="0"/>
    <x v="9"/>
    <x v="0"/>
    <s v="Mexico"/>
    <s v="North America"/>
    <n v="21430.606910999999"/>
    <n v="3245625"/>
    <n v="6.6E-3"/>
    <x v="2"/>
  </r>
  <r>
    <x v="1"/>
    <x v="7"/>
    <x v="0"/>
    <s v="Belgium"/>
    <s v="Europe"/>
    <n v="40118.385054999999"/>
    <n v="2689813"/>
    <n v="1.49E-2"/>
    <x v="2"/>
  </r>
  <r>
    <x v="0"/>
    <x v="2"/>
    <x v="1"/>
    <s v="Norway"/>
    <s v="Europe"/>
    <n v="6163.2306699999999"/>
    <n v="2696697"/>
    <n v="2.2000000000000001E-3"/>
    <x v="2"/>
  </r>
  <r>
    <x v="1"/>
    <x v="4"/>
    <x v="0"/>
    <s v="Guatemala"/>
    <s v="North America"/>
    <n v="57.902340000000002"/>
    <n v="41359"/>
    <n v="1.2999999999999999E-3"/>
    <x v="2"/>
  </r>
  <r>
    <x v="1"/>
    <x v="6"/>
    <x v="0"/>
    <s v="El Salvador"/>
    <s v="North America"/>
    <n v="25.487746000000001"/>
    <n v="19606"/>
    <n v="1.1999999999999999E-3"/>
    <x v="2"/>
  </r>
  <r>
    <x v="1"/>
    <x v="7"/>
    <x v="0"/>
    <s v="Bolivia"/>
    <s v="South America"/>
    <n v="13.712686"/>
    <n v="7707"/>
    <n v="1.6999999999999999E-3"/>
    <x v="2"/>
  </r>
  <r>
    <x v="1"/>
    <x v="4"/>
    <x v="0"/>
    <s v="Indonesia"/>
    <s v="Asia"/>
    <n v="0.44111699999999998"/>
    <n v="304"/>
    <n v="1.4E-3"/>
    <x v="2"/>
  </r>
  <r>
    <x v="1"/>
    <x v="5"/>
    <x v="0"/>
    <s v="Australia"/>
    <s v="Oceania"/>
    <n v="67815.477488999997"/>
    <n v="7126634"/>
    <n v="9.4999999999999998E-3"/>
    <x v="2"/>
  </r>
  <r>
    <x v="1"/>
    <x v="5"/>
    <x v="1"/>
    <s v="France"/>
    <s v="Europe"/>
    <n v="8722.3057829999998"/>
    <n v="6421706"/>
    <n v="1.2999999999999999E-3"/>
    <x v="2"/>
  </r>
  <r>
    <x v="1"/>
    <x v="5"/>
    <x v="1"/>
    <s v="Costa Rica"/>
    <s v="North America"/>
    <n v="1237.4013890000001"/>
    <n v="883861"/>
    <n v="1.2999999999999999E-3"/>
    <x v="2"/>
  </r>
  <r>
    <x v="0"/>
    <x v="1"/>
    <x v="0"/>
    <s v="Croatia"/>
    <s v="Europe"/>
    <n v="0.99084000000000005"/>
    <n v="94"/>
    <n v="1.0500000000000001E-2"/>
    <x v="2"/>
  </r>
  <r>
    <x v="0"/>
    <x v="6"/>
    <x v="0"/>
    <s v="India"/>
    <s v="Asia"/>
    <n v="3.9701840000000002"/>
    <n v="128"/>
    <n v="3.1E-2"/>
    <x v="2"/>
  </r>
  <r>
    <x v="0"/>
    <x v="7"/>
    <x v="2"/>
    <s v="Denmark"/>
    <s v="Europe"/>
    <n v="3.1678289999999998"/>
    <n v="4"/>
    <n v="0.79190000000000005"/>
    <x v="2"/>
  </r>
  <r>
    <x v="0"/>
    <x v="3"/>
    <x v="0"/>
    <s v="USA"/>
    <s v="North America"/>
    <n v="740887.42828400002"/>
    <n v="80973736"/>
    <n v="9.1000000000000004E-3"/>
    <x v="2"/>
  </r>
  <r>
    <x v="0"/>
    <x v="9"/>
    <x v="0"/>
    <s v="Netherlands"/>
    <s v="Europe"/>
    <n v="158694.278968"/>
    <n v="15227480"/>
    <n v="1.04E-2"/>
    <x v="2"/>
  </r>
  <r>
    <x v="1"/>
    <x v="2"/>
    <x v="0"/>
    <s v="Turkey"/>
    <s v="Europe"/>
    <n v="2802.781035"/>
    <n v="718787"/>
    <n v="3.8E-3"/>
    <x v="2"/>
  </r>
  <r>
    <x v="0"/>
    <x v="8"/>
    <x v="0"/>
    <s v="Switzerland"/>
    <s v="Europe"/>
    <n v="18875.429071999999"/>
    <n v="1682432"/>
    <n v="1.12E-2"/>
    <x v="2"/>
  </r>
  <r>
    <x v="0"/>
    <x v="3"/>
    <x v="1"/>
    <s v="Austria"/>
    <s v="Europe"/>
    <n v="297.20733799999999"/>
    <n v="316550"/>
    <n v="8.9999999999999998E-4"/>
    <x v="2"/>
  </r>
  <r>
    <x v="0"/>
    <x v="4"/>
    <x v="0"/>
    <s v="Italy"/>
    <s v="Europe"/>
    <n v="4797.8022039999996"/>
    <n v="639230"/>
    <n v="7.4999999999999997E-3"/>
    <x v="2"/>
  </r>
  <r>
    <x v="1"/>
    <x v="7"/>
    <x v="0"/>
    <s v="Portugal"/>
    <s v="Europe"/>
    <n v="2012.9094110000001"/>
    <n v="576830"/>
    <n v="3.3999999999999998E-3"/>
    <x v="2"/>
  </r>
  <r>
    <x v="1"/>
    <x v="2"/>
    <x v="1"/>
    <s v="Cyprus"/>
    <s v="Europe"/>
    <n v="89.722649000000004"/>
    <n v="33595"/>
    <n v="2.5999999999999999E-3"/>
    <x v="2"/>
  </r>
  <r>
    <x v="1"/>
    <x v="6"/>
    <x v="0"/>
    <s v="Turkey"/>
    <s v="Europe"/>
    <n v="3152.0878280000002"/>
    <n v="777391"/>
    <n v="4.0000000000000001E-3"/>
    <x v="2"/>
  </r>
  <r>
    <x v="1"/>
    <x v="6"/>
    <x v="1"/>
    <s v="Colombia"/>
    <s v="South America"/>
    <n v="4603.5541020000001"/>
    <n v="2357926"/>
    <n v="1.9E-3"/>
    <x v="2"/>
  </r>
  <r>
    <x v="1"/>
    <x v="4"/>
    <x v="1"/>
    <s v="Ireland"/>
    <s v="Europe"/>
    <n v="1167.2954789999999"/>
    <n v="1289245"/>
    <n v="8.9999999999999998E-4"/>
    <x v="2"/>
  </r>
  <r>
    <x v="1"/>
    <x v="2"/>
    <x v="1"/>
    <s v="Uruguay"/>
    <s v="South America"/>
    <n v="236.08931100000001"/>
    <n v="181608"/>
    <n v="1.1999999999999999E-3"/>
    <x v="2"/>
  </r>
  <r>
    <x v="0"/>
    <x v="10"/>
    <x v="0"/>
    <s v="Colombia"/>
    <s v="South America"/>
    <n v="52.614640000000001"/>
    <n v="9278"/>
    <n v="5.5999999999999999E-3"/>
    <x v="2"/>
  </r>
  <r>
    <x v="1"/>
    <x v="4"/>
    <x v="1"/>
    <s v="Brazil"/>
    <s v="South America"/>
    <n v="84.529268999999999"/>
    <n v="45181"/>
    <n v="1.8E-3"/>
    <x v="2"/>
  </r>
  <r>
    <x v="1"/>
    <x v="7"/>
    <x v="0"/>
    <s v="El Salvador"/>
    <s v="North America"/>
    <n v="60.486924000000002"/>
    <n v="36611"/>
    <n v="1.6000000000000001E-3"/>
    <x v="2"/>
  </r>
  <r>
    <x v="0"/>
    <x v="11"/>
    <x v="2"/>
    <s v="France"/>
    <s v="Europe"/>
    <n v="11.081764"/>
    <n v="12"/>
    <n v="0.9234"/>
    <x v="2"/>
  </r>
  <r>
    <x v="0"/>
    <x v="6"/>
    <x v="0"/>
    <s v="Latvia"/>
    <s v="Europe"/>
    <n v="0.57290300000000005"/>
    <n v="84"/>
    <n v="6.7999999999999996E-3"/>
    <x v="2"/>
  </r>
  <r>
    <x v="0"/>
    <x v="9"/>
    <x v="2"/>
    <s v="Netherlands"/>
    <s v="Europe"/>
    <n v="148.137924"/>
    <n v="62"/>
    <n v="2.3893"/>
    <x v="2"/>
  </r>
  <r>
    <x v="0"/>
    <x v="6"/>
    <x v="0"/>
    <s v="South Africa"/>
    <s v="Africa"/>
    <n v="1.246864"/>
    <n v="27"/>
    <n v="4.6100000000000002E-2"/>
    <x v="2"/>
  </r>
  <r>
    <x v="1"/>
    <x v="4"/>
    <x v="0"/>
    <s v="South Korea"/>
    <s v="Asia"/>
    <n v="1.1378999999999999"/>
    <n v="20"/>
    <n v="5.6800000000000003E-2"/>
    <x v="2"/>
  </r>
  <r>
    <x v="0"/>
    <x v="9"/>
    <x v="0"/>
    <s v="Serbia and Montenegro"/>
    <s v="Europe"/>
    <n v="5.3265000000000002"/>
    <n v="18"/>
    <n v="0.2959"/>
    <x v="2"/>
  </r>
  <r>
    <x v="0"/>
    <x v="11"/>
    <x v="0"/>
    <s v="Virgin Islands, British"/>
    <s v="North America"/>
    <n v="2.9552999999999999E-2"/>
    <n v="65"/>
    <n v="4.0000000000000002E-4"/>
    <x v="2"/>
  </r>
  <r>
    <x v="0"/>
    <x v="9"/>
    <x v="1"/>
    <s v="Germany"/>
    <s v="Europe"/>
    <n v="12895.709853"/>
    <n v="6995086"/>
    <n v="1.8E-3"/>
    <x v="2"/>
  </r>
  <r>
    <x v="1"/>
    <x v="2"/>
    <x v="0"/>
    <s v="France"/>
    <s v="Europe"/>
    <n v="53032.901222"/>
    <n v="6065126"/>
    <n v="8.6999999999999994E-3"/>
    <x v="2"/>
  </r>
  <r>
    <x v="1"/>
    <x v="6"/>
    <x v="1"/>
    <s v="Singapore"/>
    <s v="Asia"/>
    <n v="900.45671700000003"/>
    <n v="671964"/>
    <n v="1.2999999999999999E-3"/>
    <x v="2"/>
  </r>
  <r>
    <x v="1"/>
    <x v="2"/>
    <x v="1"/>
    <s v="Singapore"/>
    <s v="Asia"/>
    <n v="364.24421699999999"/>
    <n v="601911"/>
    <n v="5.9999999999999995E-4"/>
    <x v="2"/>
  </r>
  <r>
    <x v="0"/>
    <x v="4"/>
    <x v="0"/>
    <s v="New Zealand"/>
    <s v="Oceania"/>
    <n v="8094.4293440000001"/>
    <n v="762296"/>
    <n v="1.06E-2"/>
    <x v="2"/>
  </r>
  <r>
    <x v="0"/>
    <x v="0"/>
    <x v="1"/>
    <s v="Singapore"/>
    <s v="Asia"/>
    <n v="83.168982999999997"/>
    <n v="428300"/>
    <n v="1E-4"/>
    <x v="2"/>
  </r>
  <r>
    <x v="0"/>
    <x v="9"/>
    <x v="1"/>
    <s v="Singapore"/>
    <s v="Asia"/>
    <n v="1900.2235410000001"/>
    <n v="443326"/>
    <n v="4.1999999999999997E-3"/>
    <x v="2"/>
  </r>
  <r>
    <x v="0"/>
    <x v="7"/>
    <x v="0"/>
    <s v="Mexico"/>
    <s v="North America"/>
    <n v="483.09454299999999"/>
    <n v="402580"/>
    <n v="1.1000000000000001E-3"/>
    <x v="2"/>
  </r>
  <r>
    <x v="1"/>
    <x v="2"/>
    <x v="1"/>
    <s v="Estonia"/>
    <s v="Europe"/>
    <n v="715.01423499999999"/>
    <n v="277553"/>
    <n v="2.5000000000000001E-3"/>
    <x v="2"/>
  </r>
  <r>
    <x v="0"/>
    <x v="11"/>
    <x v="0"/>
    <s v="Iceland"/>
    <s v="Europe"/>
    <n v="885.90936699999997"/>
    <n v="84285"/>
    <n v="1.0500000000000001E-2"/>
    <x v="2"/>
  </r>
  <r>
    <x v="1"/>
    <x v="4"/>
    <x v="0"/>
    <s v="Romania"/>
    <s v="Europe"/>
    <n v="1.5159990000000001"/>
    <n v="479"/>
    <n v="3.0999999999999999E-3"/>
    <x v="2"/>
  </r>
  <r>
    <x v="0"/>
    <x v="7"/>
    <x v="0"/>
    <s v="Serbia and Montenegro"/>
    <s v="Europe"/>
    <n v="0.86833199999999999"/>
    <n v="280"/>
    <n v="3.0999999999999999E-3"/>
    <x v="2"/>
  </r>
  <r>
    <x v="0"/>
    <x v="8"/>
    <x v="0"/>
    <s v="Croatia"/>
    <s v="Europe"/>
    <n v="1.015077"/>
    <n v="165"/>
    <n v="6.1000000000000004E-3"/>
    <x v="2"/>
  </r>
  <r>
    <x v="1"/>
    <x v="6"/>
    <x v="0"/>
    <s v="Cambodia"/>
    <s v="Asia"/>
    <n v="2.4500000000000001E-2"/>
    <n v="1"/>
    <n v="2.4500000000000001E-2"/>
    <x v="2"/>
  </r>
  <r>
    <x v="1"/>
    <x v="6"/>
    <x v="0"/>
    <s v="USA"/>
    <s v="North America"/>
    <n v="785946.69706799998"/>
    <n v="91300817"/>
    <n v="8.6E-3"/>
    <x v="2"/>
  </r>
  <r>
    <x v="1"/>
    <x v="6"/>
    <x v="0"/>
    <s v="Netherlands"/>
    <s v="Europe"/>
    <n v="161484.530268"/>
    <n v="14561880"/>
    <n v="1.0999999999999999E-2"/>
    <x v="2"/>
  </r>
  <r>
    <x v="1"/>
    <x v="4"/>
    <x v="0"/>
    <s v="Argentina"/>
    <s v="South America"/>
    <n v="7932.5302499999998"/>
    <n v="1051470"/>
    <n v="7.4999999999999997E-3"/>
    <x v="2"/>
  </r>
  <r>
    <x v="0"/>
    <x v="4"/>
    <x v="0"/>
    <s v="Belgium"/>
    <s v="Europe"/>
    <n v="18861.142191999999"/>
    <n v="2063915"/>
    <n v="9.1000000000000004E-3"/>
    <x v="2"/>
  </r>
  <r>
    <x v="0"/>
    <x v="3"/>
    <x v="1"/>
    <s v="Spain"/>
    <s v="Europe"/>
    <n v="21086.911714000002"/>
    <n v="16134331"/>
    <n v="1.2999999999999999E-3"/>
    <x v="2"/>
  </r>
  <r>
    <x v="0"/>
    <x v="0"/>
    <x v="0"/>
    <s v="Australia"/>
    <s v="Oceania"/>
    <n v="64535.970966000001"/>
    <n v="5860645"/>
    <n v="1.0999999999999999E-2"/>
    <x v="2"/>
  </r>
  <r>
    <x v="1"/>
    <x v="2"/>
    <x v="0"/>
    <s v="Australia"/>
    <s v="Oceania"/>
    <n v="58886.345774000001"/>
    <n v="5977407"/>
    <n v="9.7999999999999997E-3"/>
    <x v="2"/>
  </r>
  <r>
    <x v="0"/>
    <x v="6"/>
    <x v="1"/>
    <s v="Sweden"/>
    <s v="Europe"/>
    <n v="9424.0694330000006"/>
    <n v="5117168"/>
    <n v="1.8E-3"/>
    <x v="2"/>
  </r>
  <r>
    <x v="0"/>
    <x v="11"/>
    <x v="1"/>
    <s v="Singapore"/>
    <s v="Asia"/>
    <n v="685.32431299999996"/>
    <n v="297580"/>
    <n v="2.3E-3"/>
    <x v="2"/>
  </r>
  <r>
    <x v="0"/>
    <x v="8"/>
    <x v="0"/>
    <s v="Singapore"/>
    <s v="Asia"/>
    <n v="2035.0024410000001"/>
    <n v="333619"/>
    <n v="6.0000000000000001E-3"/>
    <x v="2"/>
  </r>
  <r>
    <x v="1"/>
    <x v="4"/>
    <x v="1"/>
    <s v="Australia"/>
    <s v="Oceania"/>
    <n v="12503.435629"/>
    <n v="4646352"/>
    <n v="2.5999999999999999E-3"/>
    <x v="2"/>
  </r>
  <r>
    <x v="1"/>
    <x v="7"/>
    <x v="0"/>
    <s v="Peru"/>
    <s v="South America"/>
    <n v="471.575424"/>
    <n v="285424"/>
    <n v="1.6000000000000001E-3"/>
    <x v="2"/>
  </r>
  <r>
    <x v="0"/>
    <x v="1"/>
    <x v="1"/>
    <s v="Iceland"/>
    <s v="Europe"/>
    <n v="106.33756099999999"/>
    <n v="142674"/>
    <n v="6.9999999999999999E-4"/>
    <x v="2"/>
  </r>
  <r>
    <x v="1"/>
    <x v="7"/>
    <x v="0"/>
    <s v="Liechtenstein"/>
    <s v="Europe"/>
    <n v="65.513585000000006"/>
    <n v="2645"/>
    <n v="2.47E-2"/>
    <x v="2"/>
  </r>
  <r>
    <x v="0"/>
    <x v="8"/>
    <x v="2"/>
    <s v="Denmark"/>
    <s v="Europe"/>
    <n v="2.0957089999999998"/>
    <n v="2"/>
    <n v="1.0478000000000001"/>
    <x v="2"/>
  </r>
  <r>
    <x v="1"/>
    <x v="5"/>
    <x v="0"/>
    <s v="Kazakhstan"/>
    <s v="Europe"/>
    <n v="1.5244"/>
    <n v="4"/>
    <n v="0.38109999999999999"/>
    <x v="2"/>
  </r>
  <r>
    <x v="1"/>
    <x v="4"/>
    <x v="0"/>
    <s v="China"/>
    <s v="Asia"/>
    <n v="0.54834099999999997"/>
    <n v="15"/>
    <n v="3.6499999999999998E-2"/>
    <x v="2"/>
  </r>
  <r>
    <x v="0"/>
    <x v="5"/>
    <x v="0"/>
    <s v="Taiwan, Province Of China"/>
    <s v="Asia"/>
    <n v="9.3299999999999994E-2"/>
    <n v="2"/>
    <n v="4.6600000000000003E-2"/>
    <x v="2"/>
  </r>
  <r>
    <x v="0"/>
    <x v="7"/>
    <x v="0"/>
    <s v="Slovakia"/>
    <s v="Europe"/>
    <n v="2.5952000000000002"/>
    <n v="2"/>
    <n v="1.2976000000000001"/>
    <x v="2"/>
  </r>
  <r>
    <x v="0"/>
    <x v="0"/>
    <x v="0"/>
    <s v="United Kingdom"/>
    <s v="Europe"/>
    <n v="368549.06789200002"/>
    <n v="27992450"/>
    <n v="1.3100000000000001E-2"/>
    <x v="2"/>
  </r>
  <r>
    <x v="1"/>
    <x v="7"/>
    <x v="0"/>
    <s v="Sweden"/>
    <s v="Europe"/>
    <n v="650460.84985400003"/>
    <n v="49480641"/>
    <n v="1.3100000000000001E-2"/>
    <x v="2"/>
  </r>
  <r>
    <x v="0"/>
    <x v="0"/>
    <x v="1"/>
    <s v="Finland"/>
    <s v="Europe"/>
    <n v="2022.35743"/>
    <n v="1353564"/>
    <n v="1.4E-3"/>
    <x v="2"/>
  </r>
  <r>
    <x v="0"/>
    <x v="10"/>
    <x v="1"/>
    <s v="Germany"/>
    <s v="Europe"/>
    <n v="20445.167325999999"/>
    <n v="9684814"/>
    <n v="2.0999999999999999E-3"/>
    <x v="2"/>
  </r>
  <r>
    <x v="0"/>
    <x v="10"/>
    <x v="0"/>
    <s v="Mexico"/>
    <s v="North America"/>
    <n v="23946.209557999999"/>
    <n v="3590102"/>
    <n v="6.6E-3"/>
    <x v="2"/>
  </r>
  <r>
    <x v="1"/>
    <x v="7"/>
    <x v="1"/>
    <s v="Mexico"/>
    <s v="North America"/>
    <n v="51438.181984000003"/>
    <n v="21753544"/>
    <n v="2.3E-3"/>
    <x v="2"/>
  </r>
  <r>
    <x v="1"/>
    <x v="2"/>
    <x v="1"/>
    <s v="Finland"/>
    <s v="Europe"/>
    <n v="627.53001300000005"/>
    <n v="2526105"/>
    <n v="2.0000000000000001E-4"/>
    <x v="2"/>
  </r>
  <r>
    <x v="0"/>
    <x v="10"/>
    <x v="0"/>
    <s v="Portugal"/>
    <s v="Europe"/>
    <n v="1490.4277159999999"/>
    <n v="547642"/>
    <n v="2.7000000000000001E-3"/>
    <x v="2"/>
  </r>
  <r>
    <x v="0"/>
    <x v="7"/>
    <x v="1"/>
    <s v="Singapore"/>
    <s v="Asia"/>
    <n v="214.06922499999999"/>
    <n v="142714"/>
    <n v="1.4E-3"/>
    <x v="2"/>
  </r>
  <r>
    <x v="1"/>
    <x v="6"/>
    <x v="0"/>
    <s v="Bulgaria"/>
    <s v="Europe"/>
    <n v="85.184595999999999"/>
    <n v="51439"/>
    <n v="1.6000000000000001E-3"/>
    <x v="2"/>
  </r>
  <r>
    <x v="0"/>
    <x v="10"/>
    <x v="0"/>
    <s v="El Salvador"/>
    <s v="North America"/>
    <n v="1.452097"/>
    <n v="1117"/>
    <n v="1.1999999999999999E-3"/>
    <x v="2"/>
  </r>
  <r>
    <x v="0"/>
    <x v="6"/>
    <x v="0"/>
    <s v="Monaco"/>
    <s v="Europe"/>
    <n v="16.959409999999998"/>
    <n v="538"/>
    <n v="3.15E-2"/>
    <x v="2"/>
  </r>
  <r>
    <x v="0"/>
    <x v="7"/>
    <x v="0"/>
    <s v="Turkey"/>
    <s v="Europe"/>
    <n v="4.6097080000000004"/>
    <n v="693"/>
    <n v="6.6E-3"/>
    <x v="2"/>
  </r>
  <r>
    <x v="0"/>
    <x v="0"/>
    <x v="0"/>
    <s v="Greenland"/>
    <s v="Europe"/>
    <n v="1.237493"/>
    <n v="87"/>
    <n v="1.4200000000000001E-2"/>
    <x v="2"/>
  </r>
  <r>
    <x v="0"/>
    <x v="6"/>
    <x v="0"/>
    <s v="Lithuania"/>
    <s v="Europe"/>
    <n v="1.0626249999999999"/>
    <n v="228"/>
    <n v="4.5999999999999999E-3"/>
    <x v="2"/>
  </r>
  <r>
    <x v="0"/>
    <x v="9"/>
    <x v="0"/>
    <s v="Malta"/>
    <s v="Europe"/>
    <n v="1.12351"/>
    <n v="58"/>
    <n v="1.9300000000000001E-2"/>
    <x v="2"/>
  </r>
  <r>
    <x v="0"/>
    <x v="4"/>
    <x v="0"/>
    <s v="Czech Republic"/>
    <s v="Europe"/>
    <n v="4.9738879999999996"/>
    <n v="639"/>
    <n v="7.7000000000000002E-3"/>
    <x v="2"/>
  </r>
  <r>
    <x v="0"/>
    <x v="4"/>
    <x v="1"/>
    <s v="Liechtenstein"/>
    <s v="Europe"/>
    <n v="0.26394499999999999"/>
    <n v="502"/>
    <n v="5.0000000000000001E-4"/>
    <x v="2"/>
  </r>
  <r>
    <x v="1"/>
    <x v="5"/>
    <x v="1"/>
    <s v="Poland"/>
    <s v="Europe"/>
    <n v="6693.0786420000004"/>
    <n v="3919760"/>
    <n v="1.6999999999999999E-3"/>
    <x v="2"/>
  </r>
  <r>
    <x v="1"/>
    <x v="5"/>
    <x v="0"/>
    <s v="Bolivia"/>
    <s v="South America"/>
    <n v="13.959311"/>
    <n v="9971"/>
    <n v="1.2999999999999999E-3"/>
    <x v="2"/>
  </r>
  <r>
    <x v="0"/>
    <x v="4"/>
    <x v="0"/>
    <s v="South Korea"/>
    <s v="Asia"/>
    <n v="2.7476729999999998"/>
    <n v="732"/>
    <n v="3.7000000000000002E-3"/>
    <x v="2"/>
  </r>
  <r>
    <x v="0"/>
    <x v="9"/>
    <x v="1"/>
    <s v="Switzerland"/>
    <s v="Europe"/>
    <n v="921.34324600000002"/>
    <n v="489137"/>
    <n v="1.8E-3"/>
    <x v="2"/>
  </r>
  <r>
    <x v="0"/>
    <x v="7"/>
    <x v="1"/>
    <s v="Germany"/>
    <s v="Europe"/>
    <n v="12020.614492000001"/>
    <n v="8823332"/>
    <n v="1.2999999999999999E-3"/>
    <x v="2"/>
  </r>
  <r>
    <x v="0"/>
    <x v="5"/>
    <x v="0"/>
    <s v="Australia"/>
    <s v="Oceania"/>
    <n v="43240.046294"/>
    <n v="4345715"/>
    <n v="9.9000000000000008E-3"/>
    <x v="2"/>
  </r>
  <r>
    <x v="0"/>
    <x v="0"/>
    <x v="0"/>
    <s v="Sweden"/>
    <s v="Europe"/>
    <n v="587076.04362000001"/>
    <n v="53719383"/>
    <n v="1.09E-2"/>
    <x v="2"/>
  </r>
  <r>
    <x v="1"/>
    <x v="4"/>
    <x v="1"/>
    <s v="Lithuania"/>
    <s v="Europe"/>
    <n v="805.01987699999995"/>
    <n v="309318"/>
    <n v="2.5999999999999999E-3"/>
    <x v="2"/>
  </r>
  <r>
    <x v="1"/>
    <x v="6"/>
    <x v="1"/>
    <s v="Mexico"/>
    <s v="North America"/>
    <n v="31953.440121"/>
    <n v="17402416"/>
    <n v="1.8E-3"/>
    <x v="2"/>
  </r>
  <r>
    <x v="1"/>
    <x v="7"/>
    <x v="1"/>
    <s v="Belgium"/>
    <s v="Europe"/>
    <n v="3442.1105320000001"/>
    <n v="2962987"/>
    <n v="1.1000000000000001E-3"/>
    <x v="2"/>
  </r>
  <r>
    <x v="0"/>
    <x v="8"/>
    <x v="0"/>
    <s v="Malaysia"/>
    <s v="Asia"/>
    <n v="703.50059799999997"/>
    <n v="171223"/>
    <n v="4.1000000000000003E-3"/>
    <x v="2"/>
  </r>
  <r>
    <x v="0"/>
    <x v="1"/>
    <x v="0"/>
    <s v="Luxembourg"/>
    <s v="Europe"/>
    <n v="651.06420600000001"/>
    <n v="57898"/>
    <n v="1.12E-2"/>
    <x v="2"/>
  </r>
  <r>
    <x v="0"/>
    <x v="1"/>
    <x v="0"/>
    <s v="Malaysia"/>
    <s v="Asia"/>
    <n v="821.55235400000004"/>
    <n v="188912"/>
    <n v="4.3E-3"/>
    <x v="2"/>
  </r>
  <r>
    <x v="0"/>
    <x v="6"/>
    <x v="0"/>
    <s v="Portugal"/>
    <s v="Europe"/>
    <n v="159.52363500000001"/>
    <n v="54346"/>
    <n v="2.8999999999999998E-3"/>
    <x v="2"/>
  </r>
  <r>
    <x v="1"/>
    <x v="4"/>
    <x v="1"/>
    <s v="Nicaragua"/>
    <s v="North America"/>
    <n v="114.475162"/>
    <n v="88058"/>
    <n v="1.1999999999999999E-3"/>
    <x v="2"/>
  </r>
  <r>
    <x v="1"/>
    <x v="7"/>
    <x v="0"/>
    <s v="Cayman Islands"/>
    <s v="North America"/>
    <n v="1.5373779999999999"/>
    <n v="30"/>
    <n v="5.1200000000000002E-2"/>
    <x v="2"/>
  </r>
  <r>
    <x v="0"/>
    <x v="4"/>
    <x v="0"/>
    <s v="Romania"/>
    <s v="Europe"/>
    <n v="2.534119"/>
    <n v="436"/>
    <n v="5.7999999999999996E-3"/>
    <x v="2"/>
  </r>
  <r>
    <x v="1"/>
    <x v="5"/>
    <x v="0"/>
    <s v="Spain"/>
    <s v="Europe"/>
    <n v="116154.147707"/>
    <n v="25945066"/>
    <n v="4.4000000000000003E-3"/>
    <x v="2"/>
  </r>
  <r>
    <x v="1"/>
    <x v="5"/>
    <x v="0"/>
    <s v="Greece"/>
    <s v="Europe"/>
    <n v="2032.4566179999999"/>
    <n v="443727"/>
    <n v="4.4999999999999997E-3"/>
    <x v="2"/>
  </r>
  <r>
    <x v="0"/>
    <x v="2"/>
    <x v="0"/>
    <s v="Lithuania"/>
    <s v="Europe"/>
    <n v="0.970248"/>
    <n v="171"/>
    <n v="5.5999999999999999E-3"/>
    <x v="2"/>
  </r>
  <r>
    <x v="0"/>
    <x v="1"/>
    <x v="2"/>
    <s v="France"/>
    <s v="Europe"/>
    <n v="27.586376999999999"/>
    <n v="33"/>
    <n v="0.83589999999999998"/>
    <x v="2"/>
  </r>
  <r>
    <x v="0"/>
    <x v="9"/>
    <x v="0"/>
    <s v="China"/>
    <s v="Asia"/>
    <n v="1.797004"/>
    <n v="16"/>
    <n v="0.1123"/>
    <x v="2"/>
  </r>
  <r>
    <x v="0"/>
    <x v="9"/>
    <x v="0"/>
    <s v="Germany"/>
    <s v="Europe"/>
    <n v="113761.648112"/>
    <n v="11194588"/>
    <n v="1.01E-2"/>
    <x v="2"/>
  </r>
  <r>
    <x v="0"/>
    <x v="5"/>
    <x v="0"/>
    <s v="United Kingdom"/>
    <s v="Europe"/>
    <n v="246664.678422"/>
    <n v="25843467"/>
    <n v="9.4999999999999998E-3"/>
    <x v="2"/>
  </r>
  <r>
    <x v="0"/>
    <x v="3"/>
    <x v="1"/>
    <s v="Mexico"/>
    <s v="North America"/>
    <n v="10825.585477000001"/>
    <n v="10255935"/>
    <n v="1E-3"/>
    <x v="2"/>
  </r>
  <r>
    <x v="0"/>
    <x v="3"/>
    <x v="1"/>
    <s v="Belgium"/>
    <s v="Europe"/>
    <n v="2995.140367"/>
    <n v="1193600"/>
    <n v="2.5000000000000001E-3"/>
    <x v="2"/>
  </r>
  <r>
    <x v="1"/>
    <x v="2"/>
    <x v="0"/>
    <s v="Estonia"/>
    <s v="Europe"/>
    <n v="490.52317699999998"/>
    <n v="190412"/>
    <n v="2.5000000000000001E-3"/>
    <x v="2"/>
  </r>
  <r>
    <x v="0"/>
    <x v="6"/>
    <x v="1"/>
    <s v="Switzerland"/>
    <s v="Europe"/>
    <n v="1194.0742319999999"/>
    <n v="556828"/>
    <n v="2.0999999999999999E-3"/>
    <x v="2"/>
  </r>
  <r>
    <x v="1"/>
    <x v="6"/>
    <x v="0"/>
    <s v="Singapore"/>
    <s v="Asia"/>
    <n v="3700.6859479999998"/>
    <n v="461657"/>
    <n v="8.0000000000000002E-3"/>
    <x v="2"/>
  </r>
  <r>
    <x v="0"/>
    <x v="11"/>
    <x v="1"/>
    <s v="Sweden"/>
    <s v="Europe"/>
    <n v="6746.1441379999997"/>
    <n v="3768679"/>
    <n v="1.6999999999999999E-3"/>
    <x v="2"/>
  </r>
  <r>
    <x v="0"/>
    <x v="4"/>
    <x v="1"/>
    <s v="Portugal"/>
    <s v="Europe"/>
    <n v="1238.2951909999999"/>
    <n v="1300011"/>
    <n v="8.9999999999999998E-4"/>
    <x v="2"/>
  </r>
  <r>
    <x v="0"/>
    <x v="11"/>
    <x v="1"/>
    <s v="Portugal"/>
    <s v="Europe"/>
    <n v="4156.5780629999999"/>
    <n v="2100714"/>
    <n v="1.9E-3"/>
    <x v="2"/>
  </r>
  <r>
    <x v="0"/>
    <x v="10"/>
    <x v="1"/>
    <s v="Slovakia"/>
    <s v="Europe"/>
    <n v="210.50714099999999"/>
    <n v="107095"/>
    <n v="1.9E-3"/>
    <x v="2"/>
  </r>
  <r>
    <x v="0"/>
    <x v="10"/>
    <x v="1"/>
    <s v="Chile"/>
    <s v="South America"/>
    <n v="1128.8940399999999"/>
    <n v="624764"/>
    <n v="1.8E-3"/>
    <x v="2"/>
  </r>
  <r>
    <x v="1"/>
    <x v="6"/>
    <x v="0"/>
    <s v="Colombia"/>
    <s v="South America"/>
    <n v="416.807346"/>
    <n v="213492"/>
    <n v="1.9E-3"/>
    <x v="2"/>
  </r>
  <r>
    <x v="1"/>
    <x v="7"/>
    <x v="1"/>
    <s v="Honduras"/>
    <s v="North America"/>
    <n v="337.827743"/>
    <n v="189866"/>
    <n v="1.6999999999999999E-3"/>
    <x v="2"/>
  </r>
  <r>
    <x v="0"/>
    <x v="2"/>
    <x v="0"/>
    <s v="China"/>
    <s v="Asia"/>
    <n v="1.424874"/>
    <n v="229"/>
    <n v="6.1999999999999998E-3"/>
    <x v="2"/>
  </r>
  <r>
    <x v="0"/>
    <x v="1"/>
    <x v="0"/>
    <s v="Taiwan, Province Of China"/>
    <s v="Asia"/>
    <n v="1.5550729999999999"/>
    <n v="452"/>
    <n v="3.3999999999999998E-3"/>
    <x v="2"/>
  </r>
  <r>
    <x v="0"/>
    <x v="10"/>
    <x v="0"/>
    <s v="Virgin Islands, British"/>
    <s v="North America"/>
    <n v="1.7072080000000001"/>
    <n v="414"/>
    <n v="4.1000000000000003E-3"/>
    <x v="2"/>
  </r>
  <r>
    <x v="0"/>
    <x v="1"/>
    <x v="0"/>
    <s v="South Korea"/>
    <s v="Asia"/>
    <n v="1.3658349999999999"/>
    <n v="44"/>
    <n v="3.1E-2"/>
    <x v="2"/>
  </r>
  <r>
    <x v="0"/>
    <x v="10"/>
    <x v="0"/>
    <s v="Bermuda"/>
    <s v="North America"/>
    <n v="2.618144"/>
    <n v="31"/>
    <n v="8.4400000000000003E-2"/>
    <x v="2"/>
  </r>
  <r>
    <x v="0"/>
    <x v="5"/>
    <x v="0"/>
    <s v="Netherlands"/>
    <s v="Europe"/>
    <n v="126901.455229"/>
    <n v="13219707"/>
    <n v="9.4999999999999998E-3"/>
    <x v="2"/>
  </r>
  <r>
    <x v="0"/>
    <x v="6"/>
    <x v="1"/>
    <s v="Germany"/>
    <s v="Europe"/>
    <n v="3733.0778639999999"/>
    <n v="10156613"/>
    <n v="2.9999999999999997E-4"/>
    <x v="2"/>
  </r>
  <r>
    <x v="0"/>
    <x v="0"/>
    <x v="0"/>
    <s v="Argentina"/>
    <s v="South America"/>
    <n v="210.75147000000001"/>
    <n v="111746"/>
    <n v="1.8E-3"/>
    <x v="2"/>
  </r>
  <r>
    <x v="0"/>
    <x v="2"/>
    <x v="1"/>
    <s v="Germany"/>
    <s v="Europe"/>
    <n v="5221.9436779999996"/>
    <n v="11296996"/>
    <n v="4.0000000000000002E-4"/>
    <x v="2"/>
  </r>
  <r>
    <x v="1"/>
    <x v="4"/>
    <x v="1"/>
    <s v="Portugal"/>
    <s v="Europe"/>
    <n v="9223.0041870000005"/>
    <n v="3382845"/>
    <n v="2.7000000000000001E-3"/>
    <x v="2"/>
  </r>
  <r>
    <x v="1"/>
    <x v="4"/>
    <x v="1"/>
    <s v="Sweden"/>
    <s v="Europe"/>
    <n v="7327.0480610000004"/>
    <n v="9247005"/>
    <n v="6.9999999999999999E-4"/>
    <x v="2"/>
  </r>
  <r>
    <x v="0"/>
    <x v="3"/>
    <x v="1"/>
    <s v="Finland"/>
    <s v="Europe"/>
    <n v="2031.545627"/>
    <n v="1362711"/>
    <n v="1.4E-3"/>
    <x v="2"/>
  </r>
  <r>
    <x v="0"/>
    <x v="9"/>
    <x v="0"/>
    <s v="Iceland"/>
    <s v="Europe"/>
    <n v="2793.6776920000002"/>
    <n v="203710"/>
    <n v="1.37E-2"/>
    <x v="2"/>
  </r>
  <r>
    <x v="0"/>
    <x v="8"/>
    <x v="1"/>
    <s v="Estonia"/>
    <s v="Europe"/>
    <n v="60.788006000000003"/>
    <n v="183826"/>
    <n v="2.9999999999999997E-4"/>
    <x v="2"/>
  </r>
  <r>
    <x v="1"/>
    <x v="6"/>
    <x v="0"/>
    <s v="Cyprus"/>
    <s v="Europe"/>
    <n v="20.776926"/>
    <n v="7603"/>
    <n v="2.7000000000000001E-3"/>
    <x v="2"/>
  </r>
  <r>
    <x v="0"/>
    <x v="6"/>
    <x v="0"/>
    <s v="China"/>
    <s v="Asia"/>
    <n v="3.249949"/>
    <n v="358"/>
    <n v="8.9999999999999993E-3"/>
    <x v="2"/>
  </r>
  <r>
    <x v="0"/>
    <x v="9"/>
    <x v="0"/>
    <s v="Virgin Islands, British"/>
    <s v="North America"/>
    <n v="2.0266679999999999"/>
    <n v="497"/>
    <n v="4.0000000000000001E-3"/>
    <x v="2"/>
  </r>
  <r>
    <x v="0"/>
    <x v="7"/>
    <x v="2"/>
    <s v="France"/>
    <s v="Europe"/>
    <n v="43.224141000000003"/>
    <n v="62"/>
    <n v="0.69710000000000005"/>
    <x v="2"/>
  </r>
  <r>
    <x v="0"/>
    <x v="11"/>
    <x v="0"/>
    <s v="Romania"/>
    <s v="Europe"/>
    <n v="0.82056300000000004"/>
    <n v="159"/>
    <n v="5.1000000000000004E-3"/>
    <x v="2"/>
  </r>
  <r>
    <x v="0"/>
    <x v="3"/>
    <x v="0"/>
    <s v="Singapore"/>
    <s v="Asia"/>
    <n v="4730.2531209999997"/>
    <n v="363877"/>
    <n v="1.29E-2"/>
    <x v="2"/>
  </r>
  <r>
    <x v="1"/>
    <x v="7"/>
    <x v="1"/>
    <s v="France"/>
    <s v="Europe"/>
    <n v="9563.6252079999995"/>
    <n v="6060575"/>
    <n v="1.5E-3"/>
    <x v="2"/>
  </r>
  <r>
    <x v="1"/>
    <x v="2"/>
    <x v="1"/>
    <s v="Costa Rica"/>
    <s v="North America"/>
    <n v="441.593143"/>
    <n v="315425"/>
    <n v="1.2999999999999999E-3"/>
    <x v="2"/>
  </r>
  <r>
    <x v="0"/>
    <x v="9"/>
    <x v="1"/>
    <s v="Sweden"/>
    <s v="Europe"/>
    <n v="7960.8061260000004"/>
    <n v="3867967"/>
    <n v="2E-3"/>
    <x v="2"/>
  </r>
  <r>
    <x v="0"/>
    <x v="3"/>
    <x v="1"/>
    <s v="Netherlands"/>
    <s v="Europe"/>
    <n v="6294.3419400000002"/>
    <n v="2996045"/>
    <n v="2.0999999999999999E-3"/>
    <x v="2"/>
  </r>
  <r>
    <x v="0"/>
    <x v="8"/>
    <x v="1"/>
    <s v="Belgium"/>
    <s v="Europe"/>
    <n v="2723.8150900000001"/>
    <n v="1184294"/>
    <n v="2.2000000000000001E-3"/>
    <x v="2"/>
  </r>
  <r>
    <x v="0"/>
    <x v="7"/>
    <x v="1"/>
    <s v="Lithuania"/>
    <s v="Europe"/>
    <n v="61.104737999999998"/>
    <n v="94173"/>
    <n v="5.9999999999999995E-4"/>
    <x v="2"/>
  </r>
  <r>
    <x v="0"/>
    <x v="9"/>
    <x v="1"/>
    <s v="Lithuania"/>
    <s v="Europe"/>
    <n v="466.39839499999999"/>
    <n v="181557"/>
    <n v="2.5000000000000001E-3"/>
    <x v="2"/>
  </r>
  <r>
    <x v="1"/>
    <x v="7"/>
    <x v="1"/>
    <s v="Nicaragua"/>
    <s v="North America"/>
    <n v="148.64681300000001"/>
    <n v="89971"/>
    <n v="1.6000000000000001E-3"/>
    <x v="2"/>
  </r>
  <r>
    <x v="1"/>
    <x v="4"/>
    <x v="0"/>
    <s v="Bolivia"/>
    <s v="South America"/>
    <n v="7.6565799999999999"/>
    <n v="5469"/>
    <n v="1.2999999999999999E-3"/>
    <x v="2"/>
  </r>
  <r>
    <x v="0"/>
    <x v="0"/>
    <x v="0"/>
    <s v="Russia"/>
    <s v="Europe"/>
    <n v="15.619880999999999"/>
    <n v="1298"/>
    <n v="1.2E-2"/>
    <x v="2"/>
  </r>
  <r>
    <x v="0"/>
    <x v="9"/>
    <x v="0"/>
    <s v="Israel"/>
    <s v="Europe"/>
    <n v="12.182287000000001"/>
    <n v="364"/>
    <n v="3.3399999999999999E-2"/>
    <x v="2"/>
  </r>
  <r>
    <x v="1"/>
    <x v="5"/>
    <x v="0"/>
    <s v="Ecuador"/>
    <s v="South America"/>
    <n v="173.60027600000001"/>
    <n v="133539"/>
    <n v="1.1999999999999999E-3"/>
    <x v="2"/>
  </r>
  <r>
    <x v="0"/>
    <x v="10"/>
    <x v="0"/>
    <s v="Slovenia"/>
    <s v="Europe"/>
    <n v="1.6064970000000001"/>
    <n v="71"/>
    <n v="2.2599999999999999E-2"/>
    <x v="2"/>
  </r>
  <r>
    <x v="1"/>
    <x v="2"/>
    <x v="0"/>
    <s v="Virgin Islands, U.S."/>
    <s v="North America"/>
    <n v="2.7172589999999999"/>
    <n v="111"/>
    <n v="2.4400000000000002E-2"/>
    <x v="2"/>
  </r>
  <r>
    <x v="0"/>
    <x v="9"/>
    <x v="0"/>
    <s v="Sweden"/>
    <s v="Europe"/>
    <n v="589704.40663600003"/>
    <n v="54030974"/>
    <n v="1.09E-2"/>
    <x v="2"/>
  </r>
  <r>
    <x v="0"/>
    <x v="4"/>
    <x v="1"/>
    <s v="Netherlands"/>
    <s v="Europe"/>
    <n v="4581.9712239999999"/>
    <n v="4340417"/>
    <n v="1E-3"/>
    <x v="2"/>
  </r>
  <r>
    <x v="0"/>
    <x v="7"/>
    <x v="1"/>
    <s v="Finland"/>
    <s v="Europe"/>
    <n v="1233.063977"/>
    <n v="1616311"/>
    <n v="6.9999999999999999E-4"/>
    <x v="2"/>
  </r>
  <r>
    <x v="1"/>
    <x v="4"/>
    <x v="1"/>
    <s v="Spain"/>
    <s v="Europe"/>
    <n v="157066.31112500001"/>
    <n v="38022211"/>
    <n v="4.1000000000000003E-3"/>
    <x v="2"/>
  </r>
  <r>
    <x v="0"/>
    <x v="7"/>
    <x v="0"/>
    <s v="Lithuania"/>
    <s v="Europe"/>
    <n v="6.6149089999999999"/>
    <n v="10194"/>
    <n v="5.9999999999999995E-4"/>
    <x v="2"/>
  </r>
  <r>
    <x v="0"/>
    <x v="5"/>
    <x v="1"/>
    <s v="Austria"/>
    <s v="Europe"/>
    <n v="293.067702"/>
    <n v="423523"/>
    <n v="5.9999999999999995E-4"/>
    <x v="2"/>
  </r>
  <r>
    <x v="0"/>
    <x v="9"/>
    <x v="1"/>
    <s v="Finland"/>
    <s v="Europe"/>
    <n v="1029.5241840000001"/>
    <n v="1349490"/>
    <n v="6.9999999999999999E-4"/>
    <x v="2"/>
  </r>
  <r>
    <x v="0"/>
    <x v="10"/>
    <x v="1"/>
    <s v="Singapore"/>
    <s v="Asia"/>
    <n v="1575.7704160000001"/>
    <n v="459768"/>
    <n v="3.3999999999999998E-3"/>
    <x v="2"/>
  </r>
  <r>
    <x v="1"/>
    <x v="6"/>
    <x v="0"/>
    <s v="Guatemala"/>
    <s v="North America"/>
    <n v="37.685144999999999"/>
    <n v="26918"/>
    <n v="1.2999999999999999E-3"/>
    <x v="2"/>
  </r>
  <r>
    <x v="0"/>
    <x v="2"/>
    <x v="2"/>
    <s v="United Kingdom"/>
    <s v="Europe"/>
    <n v="2031.78215"/>
    <n v="1734"/>
    <n v="1.1717"/>
    <x v="2"/>
  </r>
  <r>
    <x v="0"/>
    <x v="6"/>
    <x v="0"/>
    <s v="Andorra"/>
    <s v="Europe"/>
    <n v="65.811874000000003"/>
    <n v="4753"/>
    <n v="1.38E-2"/>
    <x v="2"/>
  </r>
  <r>
    <x v="1"/>
    <x v="6"/>
    <x v="0"/>
    <s v="Paraguay"/>
    <s v="South America"/>
    <n v="18.008108"/>
    <n v="12863"/>
    <n v="1.2999999999999999E-3"/>
    <x v="2"/>
  </r>
  <r>
    <x v="0"/>
    <x v="6"/>
    <x v="2"/>
    <s v="United Kingdom"/>
    <s v="Europe"/>
    <n v="290.19189899999998"/>
    <n v="304"/>
    <n v="0.95450000000000002"/>
    <x v="2"/>
  </r>
  <r>
    <x v="1"/>
    <x v="2"/>
    <x v="0"/>
    <s v="Paraguay"/>
    <s v="South America"/>
    <n v="9.6123709999999996"/>
    <n v="6866"/>
    <n v="1.2999999999999999E-3"/>
    <x v="2"/>
  </r>
  <r>
    <x v="0"/>
    <x v="3"/>
    <x v="2"/>
    <s v="Norway"/>
    <s v="Europe"/>
    <n v="35.518014999999998"/>
    <n v="37"/>
    <n v="0.95989999999999998"/>
    <x v="2"/>
  </r>
  <r>
    <x v="1"/>
    <x v="5"/>
    <x v="0"/>
    <s v="Italy"/>
    <s v="Europe"/>
    <n v="10842.537823000001"/>
    <n v="2504710"/>
    <n v="4.3E-3"/>
    <x v="2"/>
  </r>
  <r>
    <x v="1"/>
    <x v="5"/>
    <x v="1"/>
    <s v="Dominican Republic"/>
    <s v="North America"/>
    <n v="735.43586100000005"/>
    <n v="565721"/>
    <n v="1.1999999999999999E-3"/>
    <x v="2"/>
  </r>
  <r>
    <x v="0"/>
    <x v="1"/>
    <x v="0"/>
    <s v="Argentina"/>
    <s v="South America"/>
    <n v="1.77529"/>
    <n v="327"/>
    <n v="5.4000000000000003E-3"/>
    <x v="2"/>
  </r>
  <r>
    <x v="0"/>
    <x v="8"/>
    <x v="0"/>
    <s v="Argentina"/>
    <s v="South America"/>
    <n v="2.9000000000000001E-2"/>
    <n v="29"/>
    <n v="1E-3"/>
    <x v="2"/>
  </r>
  <r>
    <x v="0"/>
    <x v="4"/>
    <x v="0"/>
    <s v="Lebanon"/>
    <s v="Asia"/>
    <n v="1.6219380000000001"/>
    <n v="9"/>
    <n v="0.1802"/>
    <x v="2"/>
  </r>
  <r>
    <x v="0"/>
    <x v="4"/>
    <x v="0"/>
    <s v="Venezuela, Bolivarian Republic of"/>
    <s v="South America"/>
    <n v="5.5452000000000001E-2"/>
    <n v="12"/>
    <n v="4.5999999999999999E-3"/>
    <x v="2"/>
  </r>
  <r>
    <x v="0"/>
    <x v="4"/>
    <x v="0"/>
    <s v="Netherlands Antilles"/>
    <s v="North America"/>
    <n v="1.57E-3"/>
    <n v="1"/>
    <n v="1.5E-3"/>
    <x v="2"/>
  </r>
  <r>
    <x v="1"/>
    <x v="6"/>
    <x v="0"/>
    <s v="Germany"/>
    <s v="Europe"/>
    <n v="124814.69907800001"/>
    <n v="11916969"/>
    <n v="1.04E-2"/>
    <x v="2"/>
  </r>
  <r>
    <x v="0"/>
    <x v="0"/>
    <x v="1"/>
    <s v="Ireland"/>
    <s v="Europe"/>
    <n v="393.45521400000001"/>
    <n v="475704"/>
    <n v="8.0000000000000004E-4"/>
    <x v="2"/>
  </r>
  <r>
    <x v="0"/>
    <x v="5"/>
    <x v="1"/>
    <s v="Denmark"/>
    <s v="Europe"/>
    <n v="2505.0125739999999"/>
    <n v="1899753"/>
    <n v="1.2999999999999999E-3"/>
    <x v="2"/>
  </r>
  <r>
    <x v="0"/>
    <x v="2"/>
    <x v="0"/>
    <s v="New Zealand"/>
    <s v="Oceania"/>
    <n v="7044.064464"/>
    <n v="655653"/>
    <n v="1.0699999999999999E-2"/>
    <x v="2"/>
  </r>
  <r>
    <x v="0"/>
    <x v="7"/>
    <x v="1"/>
    <s v="Australia"/>
    <s v="Oceania"/>
    <n v="6019.2116640000004"/>
    <n v="2672488"/>
    <n v="2.2000000000000001E-3"/>
    <x v="2"/>
  </r>
  <r>
    <x v="0"/>
    <x v="11"/>
    <x v="1"/>
    <s v="France"/>
    <s v="Europe"/>
    <n v="9819.5745160000006"/>
    <n v="2824150"/>
    <n v="3.3999999999999998E-3"/>
    <x v="2"/>
  </r>
  <r>
    <x v="1"/>
    <x v="4"/>
    <x v="1"/>
    <s v="Czech Republic"/>
    <s v="Europe"/>
    <n v="1650.009035"/>
    <n v="739674"/>
    <n v="2.2000000000000001E-3"/>
    <x v="2"/>
  </r>
  <r>
    <x v="0"/>
    <x v="5"/>
    <x v="0"/>
    <s v="Portugal"/>
    <s v="Europe"/>
    <n v="519.24111900000003"/>
    <n v="263933"/>
    <n v="1.9E-3"/>
    <x v="2"/>
  </r>
  <r>
    <x v="0"/>
    <x v="5"/>
    <x v="0"/>
    <s v="Lithuania"/>
    <s v="Europe"/>
    <n v="174.608464"/>
    <n v="51351"/>
    <n v="3.3999999999999998E-3"/>
    <x v="2"/>
  </r>
  <r>
    <x v="1"/>
    <x v="7"/>
    <x v="1"/>
    <s v="Greece"/>
    <s v="Europe"/>
    <n v="3251.220546"/>
    <n v="931687"/>
    <n v="3.3999999999999998E-3"/>
    <x v="2"/>
  </r>
  <r>
    <x v="1"/>
    <x v="4"/>
    <x v="1"/>
    <s v="Panama"/>
    <s v="North America"/>
    <n v="196.035731"/>
    <n v="140026"/>
    <n v="1.2999999999999999E-3"/>
    <x v="2"/>
  </r>
  <r>
    <x v="1"/>
    <x v="6"/>
    <x v="0"/>
    <s v="Ecuador"/>
    <s v="South America"/>
    <n v="67.793659000000005"/>
    <n v="52149"/>
    <n v="1.1999999999999999E-3"/>
    <x v="2"/>
  </r>
  <r>
    <x v="0"/>
    <x v="10"/>
    <x v="0"/>
    <s v="Malta"/>
    <s v="Europe"/>
    <n v="1.875283"/>
    <n v="689"/>
    <n v="2.7000000000000001E-3"/>
    <x v="2"/>
  </r>
  <r>
    <x v="0"/>
    <x v="0"/>
    <x v="0"/>
    <s v="Czech Republic"/>
    <s v="Europe"/>
    <n v="5.0859170000000002"/>
    <n v="763"/>
    <n v="6.6E-3"/>
    <x v="2"/>
  </r>
  <r>
    <x v="0"/>
    <x v="6"/>
    <x v="0"/>
    <s v="South Korea"/>
    <s v="Asia"/>
    <n v="10.082725"/>
    <n v="350"/>
    <n v="2.8799999999999999E-2"/>
    <x v="2"/>
  </r>
  <r>
    <x v="0"/>
    <x v="11"/>
    <x v="0"/>
    <s v="Virgin Islands, U.S."/>
    <s v="North America"/>
    <n v="0.60124999999999995"/>
    <n v="37"/>
    <n v="1.6199999999999999E-2"/>
    <x v="2"/>
  </r>
  <r>
    <x v="0"/>
    <x v="5"/>
    <x v="0"/>
    <s v="Turkey"/>
    <s v="Europe"/>
    <n v="4.7576700000000001"/>
    <n v="598"/>
    <n v="7.9000000000000008E-3"/>
    <x v="2"/>
  </r>
  <r>
    <x v="1"/>
    <x v="6"/>
    <x v="0"/>
    <s v="Kazakhstan"/>
    <s v="Europe"/>
    <n v="1.058962"/>
    <n v="23"/>
    <n v="4.5999999999999999E-2"/>
    <x v="2"/>
  </r>
  <r>
    <x v="0"/>
    <x v="8"/>
    <x v="0"/>
    <s v="Ethiopia"/>
    <s v="Africa"/>
    <n v="0.232101"/>
    <n v="6"/>
    <n v="3.8600000000000002E-2"/>
    <x v="2"/>
  </r>
  <r>
    <x v="0"/>
    <x v="3"/>
    <x v="0"/>
    <s v="Australia"/>
    <s v="Oceania"/>
    <n v="60677.631995999996"/>
    <n v="5250178"/>
    <n v="1.15E-2"/>
    <x v="2"/>
  </r>
  <r>
    <x v="0"/>
    <x v="2"/>
    <x v="1"/>
    <s v="Sweden"/>
    <s v="Europe"/>
    <n v="6987.1233910000001"/>
    <n v="5617326"/>
    <n v="1.1999999999999999E-3"/>
    <x v="2"/>
  </r>
  <r>
    <x v="0"/>
    <x v="10"/>
    <x v="0"/>
    <s v="Finland"/>
    <s v="Europe"/>
    <n v="75490.587511000005"/>
    <n v="6641253"/>
    <n v="1.1299999999999999E-2"/>
    <x v="2"/>
  </r>
  <r>
    <x v="1"/>
    <x v="4"/>
    <x v="0"/>
    <s v="Norway"/>
    <s v="Europe"/>
    <n v="254404.98082900001"/>
    <n v="21676283"/>
    <n v="1.17E-2"/>
    <x v="2"/>
  </r>
  <r>
    <x v="0"/>
    <x v="10"/>
    <x v="1"/>
    <s v="Argentina"/>
    <s v="South America"/>
    <n v="3499.7561150000001"/>
    <n v="2047974"/>
    <n v="1.6999999999999999E-3"/>
    <x v="2"/>
  </r>
  <r>
    <x v="0"/>
    <x v="10"/>
    <x v="1"/>
    <s v="Norway"/>
    <s v="Europe"/>
    <n v="3748.9772250000001"/>
    <n v="2151597"/>
    <n v="1.6999999999999999E-3"/>
    <x v="2"/>
  </r>
  <r>
    <x v="1"/>
    <x v="6"/>
    <x v="0"/>
    <s v="Peru"/>
    <s v="South America"/>
    <n v="206.16379000000001"/>
    <n v="158588"/>
    <n v="1.1999999999999999E-3"/>
    <x v="2"/>
  </r>
  <r>
    <x v="0"/>
    <x v="0"/>
    <x v="0"/>
    <s v="Liechtenstein"/>
    <s v="Europe"/>
    <n v="37.149012999999997"/>
    <n v="1837"/>
    <n v="2.0199999999999999E-2"/>
    <x v="2"/>
  </r>
  <r>
    <x v="0"/>
    <x v="2"/>
    <x v="0"/>
    <s v="Israel"/>
    <s v="Europe"/>
    <n v="6.2186630000000003"/>
    <n v="473"/>
    <n v="1.3100000000000001E-2"/>
    <x v="2"/>
  </r>
  <r>
    <x v="0"/>
    <x v="5"/>
    <x v="0"/>
    <s v="Venezuela, Bolivarian Republic of"/>
    <s v="South America"/>
    <n v="7.2539999999999993E-2"/>
    <n v="6"/>
    <n v="1.2E-2"/>
    <x v="2"/>
  </r>
  <r>
    <x v="1"/>
    <x v="5"/>
    <x v="1"/>
    <s v="Spain"/>
    <s v="Europe"/>
    <n v="177222.94521500001"/>
    <n v="43335658"/>
    <n v="4.0000000000000001E-3"/>
    <x v="2"/>
  </r>
  <r>
    <x v="0"/>
    <x v="1"/>
    <x v="0"/>
    <s v="South Africa"/>
    <s v="Africa"/>
    <n v="0.245366"/>
    <n v="11"/>
    <n v="2.23E-2"/>
    <x v="2"/>
  </r>
  <r>
    <x v="0"/>
    <x v="1"/>
    <x v="0"/>
    <s v="Colombia"/>
    <s v="South America"/>
    <n v="0.91994100000000001"/>
    <n v="11"/>
    <n v="8.3599999999999994E-2"/>
    <x v="2"/>
  </r>
  <r>
    <x v="0"/>
    <x v="9"/>
    <x v="0"/>
    <s v="Gibraltar"/>
    <s v="Europe"/>
    <n v="1.1879740000000001"/>
    <n v="133"/>
    <n v="8.8999999999999999E-3"/>
    <x v="2"/>
  </r>
  <r>
    <x v="0"/>
    <x v="6"/>
    <x v="0"/>
    <s v="Spain"/>
    <s v="Europe"/>
    <n v="133838.97614799999"/>
    <n v="20156368"/>
    <n v="6.6E-3"/>
    <x v="2"/>
  </r>
  <r>
    <x v="0"/>
    <x v="2"/>
    <x v="0"/>
    <s v="Spain"/>
    <s v="Europe"/>
    <n v="135051.628019"/>
    <n v="21580332"/>
    <n v="6.1999999999999998E-3"/>
    <x v="2"/>
  </r>
  <r>
    <x v="0"/>
    <x v="11"/>
    <x v="1"/>
    <s v="Italy"/>
    <s v="Europe"/>
    <n v="6083.3180400000001"/>
    <n v="4942867"/>
    <n v="1.1999999999999999E-3"/>
    <x v="2"/>
  </r>
  <r>
    <x v="0"/>
    <x v="10"/>
    <x v="0"/>
    <s v="France"/>
    <s v="Europe"/>
    <n v="64191.256935999998"/>
    <n v="6385575"/>
    <n v="0.01"/>
    <x v="2"/>
  </r>
  <r>
    <x v="1"/>
    <x v="6"/>
    <x v="0"/>
    <s v="Poland"/>
    <s v="Europe"/>
    <n v="3333.7596490000001"/>
    <n v="1936498"/>
    <n v="1.6999999999999999E-3"/>
    <x v="2"/>
  </r>
  <r>
    <x v="0"/>
    <x v="0"/>
    <x v="0"/>
    <s v="Austria"/>
    <s v="Europe"/>
    <n v="6731.9307239999998"/>
    <n v="640192"/>
    <n v="1.0500000000000001E-2"/>
    <x v="2"/>
  </r>
  <r>
    <x v="0"/>
    <x v="8"/>
    <x v="0"/>
    <s v="Italy"/>
    <s v="Europe"/>
    <n v="15174.089239999999"/>
    <n v="1547555"/>
    <n v="9.7999999999999997E-3"/>
    <x v="2"/>
  </r>
  <r>
    <x v="0"/>
    <x v="10"/>
    <x v="1"/>
    <s v="Ecuador"/>
    <s v="South America"/>
    <n v="165.83765299999999"/>
    <n v="127568"/>
    <n v="1.1999999999999999E-3"/>
    <x v="2"/>
  </r>
  <r>
    <x v="0"/>
    <x v="2"/>
    <x v="1"/>
    <s v="Denmark"/>
    <s v="Europe"/>
    <n v="1668.1333910000001"/>
    <n v="2364695"/>
    <n v="6.9999999999999999E-4"/>
    <x v="2"/>
  </r>
  <r>
    <x v="0"/>
    <x v="6"/>
    <x v="1"/>
    <s v="Denmark"/>
    <s v="Europe"/>
    <n v="2826.8535659999998"/>
    <n v="2072455"/>
    <n v="1.2999999999999999E-3"/>
    <x v="2"/>
  </r>
  <r>
    <x v="0"/>
    <x v="10"/>
    <x v="0"/>
    <s v="Luxembourg"/>
    <s v="Europe"/>
    <n v="957.29539899999997"/>
    <n v="81806"/>
    <n v="1.17E-2"/>
    <x v="2"/>
  </r>
  <r>
    <x v="1"/>
    <x v="2"/>
    <x v="0"/>
    <s v="Austria"/>
    <s v="Europe"/>
    <n v="7118.0280199999997"/>
    <n v="751638"/>
    <n v="9.4000000000000004E-3"/>
    <x v="2"/>
  </r>
  <r>
    <x v="1"/>
    <x v="4"/>
    <x v="1"/>
    <s v="Malta"/>
    <s v="Europe"/>
    <n v="233.348186"/>
    <n v="85591"/>
    <n v="2.7000000000000001E-3"/>
    <x v="2"/>
  </r>
  <r>
    <x v="0"/>
    <x v="5"/>
    <x v="0"/>
    <s v="Malaysia"/>
    <s v="Asia"/>
    <n v="331.739035"/>
    <n v="97429"/>
    <n v="3.3999999999999998E-3"/>
    <x v="2"/>
  </r>
  <r>
    <x v="0"/>
    <x v="7"/>
    <x v="0"/>
    <s v="Andorra"/>
    <s v="Europe"/>
    <n v="13.505129"/>
    <n v="6939"/>
    <n v="1.9E-3"/>
    <x v="2"/>
  </r>
  <r>
    <x v="0"/>
    <x v="9"/>
    <x v="0"/>
    <s v="Faroe Islands"/>
    <s v="Europe"/>
    <n v="2.3027090000000001"/>
    <n v="281"/>
    <n v="8.0999999999999996E-3"/>
    <x v="2"/>
  </r>
  <r>
    <x v="1"/>
    <x v="7"/>
    <x v="0"/>
    <s v="Paraguay"/>
    <s v="South America"/>
    <n v="36.736061999999997"/>
    <n v="20647"/>
    <n v="1.6999999999999999E-3"/>
    <x v="2"/>
  </r>
  <r>
    <x v="0"/>
    <x v="2"/>
    <x v="0"/>
    <s v="Portugal"/>
    <s v="Europe"/>
    <n v="2.580505"/>
    <n v="396"/>
    <n v="6.4999999999999997E-3"/>
    <x v="2"/>
  </r>
  <r>
    <x v="0"/>
    <x v="10"/>
    <x v="0"/>
    <s v="Costa Rica"/>
    <s v="North America"/>
    <n v="2.9161670000000002"/>
    <n v="2083"/>
    <n v="1.2999999999999999E-3"/>
    <x v="2"/>
  </r>
  <r>
    <x v="0"/>
    <x v="2"/>
    <x v="0"/>
    <s v="Monaco"/>
    <s v="Europe"/>
    <n v="15.167849"/>
    <n v="700"/>
    <n v="2.1600000000000001E-2"/>
    <x v="2"/>
  </r>
  <r>
    <x v="0"/>
    <x v="2"/>
    <x v="0"/>
    <s v="Turkey"/>
    <s v="Europe"/>
    <n v="16.280540999999999"/>
    <n v="924"/>
    <n v="1.7600000000000001E-2"/>
    <x v="2"/>
  </r>
  <r>
    <x v="0"/>
    <x v="2"/>
    <x v="2"/>
    <s v="Spain"/>
    <s v="Europe"/>
    <n v="1350.6883720000001"/>
    <n v="880"/>
    <n v="1.5347999999999999"/>
    <x v="2"/>
  </r>
  <r>
    <x v="0"/>
    <x v="1"/>
    <x v="2"/>
    <s v="Sweden"/>
    <s v="Europe"/>
    <n v="84.862131000000005"/>
    <n v="106"/>
    <n v="0.80049999999999999"/>
    <x v="2"/>
  </r>
  <r>
    <x v="0"/>
    <x v="4"/>
    <x v="1"/>
    <s v="Monaco"/>
    <s v="Europe"/>
    <n v="8.6645E-2"/>
    <n v="518"/>
    <n v="1E-4"/>
    <x v="2"/>
  </r>
  <r>
    <x v="1"/>
    <x v="5"/>
    <x v="1"/>
    <s v="Chile"/>
    <s v="South America"/>
    <n v="7463.9169739999998"/>
    <n v="4314527"/>
    <n v="1.6999999999999999E-3"/>
    <x v="2"/>
  </r>
  <r>
    <x v="1"/>
    <x v="5"/>
    <x v="0"/>
    <s v="Virgin Islands, British"/>
    <s v="North America"/>
    <n v="1.484588"/>
    <n v="363"/>
    <n v="4.0000000000000001E-3"/>
    <x v="2"/>
  </r>
  <r>
    <x v="0"/>
    <x v="10"/>
    <x v="2"/>
    <s v="France"/>
    <s v="Europe"/>
    <n v="7.2927499999999998"/>
    <n v="10"/>
    <n v="0.72919999999999996"/>
    <x v="2"/>
  </r>
  <r>
    <x v="1"/>
    <x v="4"/>
    <x v="0"/>
    <s v="Croatia"/>
    <s v="Europe"/>
    <n v="0.244754"/>
    <n v="40"/>
    <n v="6.1000000000000004E-3"/>
    <x v="2"/>
  </r>
  <r>
    <x v="0"/>
    <x v="6"/>
    <x v="0"/>
    <s v="Ethiopia"/>
    <s v="Africa"/>
    <n v="1.0089000000000001E-2"/>
    <n v="1"/>
    <n v="0.01"/>
    <x v="2"/>
  </r>
  <r>
    <x v="0"/>
    <x v="6"/>
    <x v="0"/>
    <s v="Sweden"/>
    <s v="Europe"/>
    <n v="532823.15903099999"/>
    <n v="52345820"/>
    <n v="1.01E-2"/>
    <x v="2"/>
  </r>
  <r>
    <x v="0"/>
    <x v="11"/>
    <x v="1"/>
    <s v="United Kingdom"/>
    <s v="Europe"/>
    <n v="27373.718621"/>
    <n v="6410920"/>
    <n v="4.1999999999999997E-3"/>
    <x v="2"/>
  </r>
  <r>
    <x v="0"/>
    <x v="8"/>
    <x v="0"/>
    <s v="United Kingdom"/>
    <s v="Europe"/>
    <n v="259894.26726299999"/>
    <n v="25062797"/>
    <n v="1.03E-2"/>
    <x v="2"/>
  </r>
  <r>
    <x v="0"/>
    <x v="10"/>
    <x v="0"/>
    <s v="Norway"/>
    <s v="Europe"/>
    <n v="285498.08986200002"/>
    <n v="22323999"/>
    <n v="1.2699999999999999E-2"/>
    <x v="2"/>
  </r>
  <r>
    <x v="1"/>
    <x v="2"/>
    <x v="1"/>
    <s v="Ireland"/>
    <s v="Europe"/>
    <n v="783.71730000000002"/>
    <n v="1078550"/>
    <n v="6.9999999999999999E-4"/>
    <x v="2"/>
  </r>
  <r>
    <x v="1"/>
    <x v="4"/>
    <x v="1"/>
    <s v="France"/>
    <s v="Europe"/>
    <n v="9774.1974869999995"/>
    <n v="6092646"/>
    <n v="1.6000000000000001E-3"/>
    <x v="2"/>
  </r>
  <r>
    <x v="1"/>
    <x v="6"/>
    <x v="1"/>
    <s v="Ireland"/>
    <s v="Europe"/>
    <n v="1021.300288"/>
    <n v="1092099"/>
    <n v="8.9999999999999998E-4"/>
    <x v="2"/>
  </r>
  <r>
    <x v="0"/>
    <x v="1"/>
    <x v="0"/>
    <s v="New Zealand"/>
    <s v="Oceania"/>
    <n v="9927.3117910000001"/>
    <n v="1127260"/>
    <n v="8.8000000000000005E-3"/>
    <x v="2"/>
  </r>
  <r>
    <x v="1"/>
    <x v="7"/>
    <x v="0"/>
    <s v="Taiwan, Province Of China"/>
    <s v="Asia"/>
    <n v="1045.59247"/>
    <n v="496495"/>
    <n v="2.0999999999999999E-3"/>
    <x v="2"/>
  </r>
  <r>
    <x v="1"/>
    <x v="2"/>
    <x v="0"/>
    <s v="Czech Republic"/>
    <s v="Europe"/>
    <n v="156.85618199999999"/>
    <n v="71788"/>
    <n v="2.0999999999999999E-3"/>
    <x v="2"/>
  </r>
  <r>
    <x v="0"/>
    <x v="5"/>
    <x v="1"/>
    <s v="Hong Kong"/>
    <s v="Asia"/>
    <n v="311.00474600000001"/>
    <n v="184763"/>
    <n v="1.6000000000000001E-3"/>
    <x v="2"/>
  </r>
  <r>
    <x v="0"/>
    <x v="10"/>
    <x v="0"/>
    <s v="Argentina"/>
    <s v="South America"/>
    <n v="1082.139046"/>
    <n v="633239"/>
    <n v="1.6999999999999999E-3"/>
    <x v="2"/>
  </r>
  <r>
    <x v="1"/>
    <x v="6"/>
    <x v="1"/>
    <s v="Bolivia"/>
    <s v="South America"/>
    <n v="164.65101300000001"/>
    <n v="117608"/>
    <n v="1.2999999999999999E-3"/>
    <x v="2"/>
  </r>
  <r>
    <x v="1"/>
    <x v="6"/>
    <x v="1"/>
    <s v="Brazil"/>
    <s v="South America"/>
    <n v="50.527079999999998"/>
    <n v="27828"/>
    <n v="1.8E-3"/>
    <x v="2"/>
  </r>
  <r>
    <x v="0"/>
    <x v="5"/>
    <x v="0"/>
    <s v="Greece"/>
    <s v="Europe"/>
    <n v="2.87663"/>
    <n v="405"/>
    <n v="7.1000000000000004E-3"/>
    <x v="2"/>
  </r>
  <r>
    <x v="0"/>
    <x v="7"/>
    <x v="0"/>
    <s v="China"/>
    <s v="Asia"/>
    <n v="0.55392799999999998"/>
    <n v="229"/>
    <n v="2.3999999999999998E-3"/>
    <x v="2"/>
  </r>
  <r>
    <x v="0"/>
    <x v="2"/>
    <x v="2"/>
    <s v="Sweden"/>
    <s v="Europe"/>
    <n v="1163.9647709999999"/>
    <n v="733"/>
    <n v="1.5879000000000001"/>
    <x v="2"/>
  </r>
  <r>
    <x v="1"/>
    <x v="6"/>
    <x v="0"/>
    <s v="Slovenia"/>
    <s v="Europe"/>
    <n v="0.44330199999999997"/>
    <n v="52"/>
    <n v="8.5000000000000006E-3"/>
    <x v="2"/>
  </r>
  <r>
    <x v="1"/>
    <x v="5"/>
    <x v="0"/>
    <s v="Turkey"/>
    <s v="Europe"/>
    <n v="5718.1165019999999"/>
    <n v="1481597"/>
    <n v="3.8E-3"/>
    <x v="2"/>
  </r>
  <r>
    <x v="1"/>
    <x v="5"/>
    <x v="1"/>
    <s v="Denmark"/>
    <s v="Europe"/>
    <n v="2370.2072269999999"/>
    <n v="3477599"/>
    <n v="5.9999999999999995E-4"/>
    <x v="2"/>
  </r>
  <r>
    <x v="1"/>
    <x v="5"/>
    <x v="1"/>
    <s v="Colombia"/>
    <s v="South America"/>
    <n v="9459.8669169999994"/>
    <n v="4496862"/>
    <n v="2.0999999999999999E-3"/>
    <x v="2"/>
  </r>
  <r>
    <x v="0"/>
    <x v="7"/>
    <x v="0"/>
    <s v="Argentina"/>
    <s v="South America"/>
    <n v="0.187364"/>
    <n v="93"/>
    <n v="2E-3"/>
    <x v="2"/>
  </r>
  <r>
    <x v="0"/>
    <x v="10"/>
    <x v="2"/>
    <s v="Norway"/>
    <s v="Europe"/>
    <n v="8.0740979999999993"/>
    <n v="3"/>
    <n v="2.6913"/>
    <x v="2"/>
  </r>
  <r>
    <x v="0"/>
    <x v="11"/>
    <x v="1"/>
    <s v="Poland"/>
    <s v="Europe"/>
    <n v="1567.0799489999999"/>
    <n v="2462582"/>
    <n v="5.9999999999999995E-4"/>
    <x v="2"/>
  </r>
  <r>
    <x v="0"/>
    <x v="2"/>
    <x v="0"/>
    <s v="Denmark"/>
    <s v="Europe"/>
    <n v="68676.313225999998"/>
    <n v="5558576"/>
    <n v="1.23E-2"/>
    <x v="2"/>
  </r>
  <r>
    <x v="0"/>
    <x v="0"/>
    <x v="0"/>
    <s v="Denmark"/>
    <s v="Europe"/>
    <n v="81854.246400999997"/>
    <n v="6350449"/>
    <n v="1.2800000000000001E-2"/>
    <x v="2"/>
  </r>
  <r>
    <x v="0"/>
    <x v="6"/>
    <x v="0"/>
    <s v="Denmark"/>
    <s v="Europe"/>
    <n v="66165.981631000002"/>
    <n v="5419298"/>
    <n v="1.2200000000000001E-2"/>
    <x v="2"/>
  </r>
  <r>
    <x v="0"/>
    <x v="8"/>
    <x v="1"/>
    <s v="Netherlands"/>
    <s v="Europe"/>
    <n v="5133.6793619999999"/>
    <n v="2736978"/>
    <n v="1.8E-3"/>
    <x v="2"/>
  </r>
  <r>
    <x v="0"/>
    <x v="1"/>
    <x v="1"/>
    <s v="Norway"/>
    <s v="Europe"/>
    <n v="4405.0212190000002"/>
    <n v="1398334"/>
    <n v="3.0999999999999999E-3"/>
    <x v="2"/>
  </r>
  <r>
    <x v="1"/>
    <x v="2"/>
    <x v="0"/>
    <s v="Colombia"/>
    <s v="South America"/>
    <n v="185.52420499999999"/>
    <n v="93701"/>
    <n v="1.9E-3"/>
    <x v="2"/>
  </r>
  <r>
    <x v="0"/>
    <x v="10"/>
    <x v="1"/>
    <s v="Bolivia"/>
    <s v="South America"/>
    <n v="34.740796000000003"/>
    <n v="24815"/>
    <n v="1.2999999999999999E-3"/>
    <x v="2"/>
  </r>
  <r>
    <x v="0"/>
    <x v="10"/>
    <x v="0"/>
    <s v="Ecuador"/>
    <s v="South America"/>
    <n v="1.527488"/>
    <n v="1175"/>
    <n v="1.1999999999999999E-3"/>
    <x v="2"/>
  </r>
  <r>
    <x v="1"/>
    <x v="7"/>
    <x v="0"/>
    <s v="Puerto Rico"/>
    <s v="North America"/>
    <n v="18.520357000000001"/>
    <n v="897"/>
    <n v="2.06E-2"/>
    <x v="2"/>
  </r>
  <r>
    <x v="0"/>
    <x v="8"/>
    <x v="0"/>
    <s v="Russia"/>
    <s v="Europe"/>
    <n v="6.9067980000000002"/>
    <n v="1445"/>
    <n v="4.7000000000000002E-3"/>
    <x v="2"/>
  </r>
  <r>
    <x v="0"/>
    <x v="4"/>
    <x v="0"/>
    <s v="Greece"/>
    <s v="Europe"/>
    <n v="1.701033"/>
    <n v="222"/>
    <n v="7.6E-3"/>
    <x v="2"/>
  </r>
  <r>
    <x v="0"/>
    <x v="6"/>
    <x v="0"/>
    <s v="Israel"/>
    <s v="Europe"/>
    <n v="6.5962589999999999"/>
    <n v="337"/>
    <n v="1.95E-2"/>
    <x v="2"/>
  </r>
  <r>
    <x v="0"/>
    <x v="3"/>
    <x v="0"/>
    <s v="Virgin Islands, U.S."/>
    <s v="North America"/>
    <n v="3.4105479999999999"/>
    <n v="125"/>
    <n v="2.7199999999999998E-2"/>
    <x v="2"/>
  </r>
  <r>
    <x v="1"/>
    <x v="5"/>
    <x v="1"/>
    <s v="Portugal"/>
    <s v="Europe"/>
    <n v="10021.351113999999"/>
    <n v="3712839"/>
    <n v="2.5999999999999999E-3"/>
    <x v="2"/>
  </r>
  <r>
    <x v="1"/>
    <x v="5"/>
    <x v="1"/>
    <s v="Lithuania"/>
    <s v="Europe"/>
    <n v="826.10187699999994"/>
    <n v="320646"/>
    <n v="2.5000000000000001E-3"/>
    <x v="2"/>
  </r>
  <r>
    <x v="1"/>
    <x v="5"/>
    <x v="0"/>
    <s v="Romania"/>
    <s v="Europe"/>
    <n v="1.3317810000000001"/>
    <n v="257"/>
    <n v="5.1000000000000004E-3"/>
    <x v="2"/>
  </r>
  <r>
    <x v="0"/>
    <x v="7"/>
    <x v="2"/>
    <s v="Finland"/>
    <s v="Europe"/>
    <n v="43.219701000000001"/>
    <n v="68"/>
    <n v="0.63549999999999995"/>
    <x v="2"/>
  </r>
  <r>
    <x v="0"/>
    <x v="0"/>
    <x v="0"/>
    <s v="South Africa"/>
    <s v="Africa"/>
    <n v="1.7297979999999999"/>
    <n v="49"/>
    <n v="3.5299999999999998E-2"/>
    <x v="2"/>
  </r>
  <r>
    <x v="0"/>
    <x v="0"/>
    <x v="0"/>
    <s v="Colombia"/>
    <s v="South America"/>
    <n v="1.6548069999999999"/>
    <n v="36"/>
    <n v="4.5900000000000003E-2"/>
    <x v="2"/>
  </r>
  <r>
    <x v="0"/>
    <x v="11"/>
    <x v="2"/>
    <s v="Belgium"/>
    <s v="Europe"/>
    <n v="1.7171700000000001"/>
    <n v="3"/>
    <n v="0.57230000000000003"/>
    <x v="2"/>
  </r>
  <r>
    <x v="0"/>
    <x v="8"/>
    <x v="0"/>
    <s v="Lebanon"/>
    <s v="Asia"/>
    <n v="0.68940000000000001"/>
    <n v="1"/>
    <n v="0.68940000000000001"/>
    <x v="2"/>
  </r>
  <r>
    <x v="0"/>
    <x v="10"/>
    <x v="1"/>
    <s v="Finland"/>
    <s v="Europe"/>
    <n v="1454.3605010000001"/>
    <n v="1918076"/>
    <n v="6.9999999999999999E-4"/>
    <x v="2"/>
  </r>
  <r>
    <x v="1"/>
    <x v="2"/>
    <x v="1"/>
    <s v="Netherlands"/>
    <s v="Europe"/>
    <n v="3946.4181389999999"/>
    <n v="6423665"/>
    <n v="5.9999999999999995E-4"/>
    <x v="2"/>
  </r>
  <r>
    <x v="0"/>
    <x v="0"/>
    <x v="1"/>
    <s v="Netherlands"/>
    <s v="Europe"/>
    <n v="6402.4676589999999"/>
    <n v="3151898"/>
    <n v="2E-3"/>
    <x v="2"/>
  </r>
  <r>
    <x v="1"/>
    <x v="6"/>
    <x v="1"/>
    <s v="United Kingdom"/>
    <s v="Europe"/>
    <n v="17293.846173999998"/>
    <n v="14286415"/>
    <n v="1.1999999999999999E-3"/>
    <x v="2"/>
  </r>
  <r>
    <x v="0"/>
    <x v="3"/>
    <x v="1"/>
    <s v="Australia"/>
    <s v="Oceania"/>
    <n v="9007.3561430000009"/>
    <n v="3154837"/>
    <n v="2.8E-3"/>
    <x v="2"/>
  </r>
  <r>
    <x v="0"/>
    <x v="1"/>
    <x v="0"/>
    <s v="Austria"/>
    <s v="Europe"/>
    <n v="5556.4593860000004"/>
    <n v="585327"/>
    <n v="9.4000000000000004E-3"/>
    <x v="2"/>
  </r>
  <r>
    <x v="0"/>
    <x v="11"/>
    <x v="1"/>
    <s v="Norway"/>
    <s v="Europe"/>
    <n v="6203.7585509999999"/>
    <n v="1592335"/>
    <n v="3.8E-3"/>
    <x v="2"/>
  </r>
  <r>
    <x v="1"/>
    <x v="4"/>
    <x v="0"/>
    <s v="Mexico"/>
    <s v="North America"/>
    <n v="9617.1465630000002"/>
    <n v="4877880"/>
    <n v="1.9E-3"/>
    <x v="2"/>
  </r>
  <r>
    <x v="0"/>
    <x v="3"/>
    <x v="0"/>
    <s v="Taiwan, Province Of China"/>
    <s v="Asia"/>
    <n v="25.988968"/>
    <n v="15271"/>
    <n v="1.6999999999999999E-3"/>
    <x v="2"/>
  </r>
  <r>
    <x v="0"/>
    <x v="8"/>
    <x v="0"/>
    <s v="China"/>
    <s v="Asia"/>
    <n v="0.72637600000000002"/>
    <n v="220"/>
    <n v="3.3E-3"/>
    <x v="2"/>
  </r>
  <r>
    <x v="1"/>
    <x v="2"/>
    <x v="0"/>
    <s v="Russia"/>
    <s v="Europe"/>
    <n v="10.536194"/>
    <n v="745"/>
    <n v="1.41E-2"/>
    <x v="2"/>
  </r>
  <r>
    <x v="0"/>
    <x v="11"/>
    <x v="2"/>
    <s v="Finland"/>
    <s v="Europe"/>
    <n v="26.196437"/>
    <n v="55"/>
    <n v="0.47620000000000001"/>
    <x v="2"/>
  </r>
  <r>
    <x v="0"/>
    <x v="10"/>
    <x v="0"/>
    <s v="Nicaragua"/>
    <s v="North America"/>
    <n v="0.69030000000000002"/>
    <n v="531"/>
    <n v="1.2999999999999999E-3"/>
    <x v="2"/>
  </r>
  <r>
    <x v="0"/>
    <x v="4"/>
    <x v="0"/>
    <s v="Singapore"/>
    <s v="Asia"/>
    <n v="5.3256750000000004"/>
    <n v="352"/>
    <n v="1.5100000000000001E-2"/>
    <x v="2"/>
  </r>
  <r>
    <x v="0"/>
    <x v="4"/>
    <x v="0"/>
    <s v="India"/>
    <s v="Asia"/>
    <n v="3.1070820000000001"/>
    <n v="122"/>
    <n v="2.5399999999999999E-2"/>
    <x v="2"/>
  </r>
  <r>
    <x v="1"/>
    <x v="5"/>
    <x v="1"/>
    <s v="Ireland"/>
    <s v="Europe"/>
    <n v="1504.560275"/>
    <n v="1412704"/>
    <n v="1E-3"/>
    <x v="2"/>
  </r>
  <r>
    <x v="1"/>
    <x v="5"/>
    <x v="0"/>
    <s v="Czech Republic"/>
    <s v="Europe"/>
    <n v="638.71140600000001"/>
    <n v="289228"/>
    <n v="2.2000000000000001E-3"/>
    <x v="2"/>
  </r>
  <r>
    <x v="0"/>
    <x v="0"/>
    <x v="1"/>
    <s v="USA"/>
    <s v="North America"/>
    <n v="117138.647538"/>
    <n v="75420754"/>
    <n v="1.5E-3"/>
    <x v="2"/>
  </r>
  <r>
    <x v="0"/>
    <x v="4"/>
    <x v="0"/>
    <s v="Denmark"/>
    <s v="Europe"/>
    <n v="62944.270464000001"/>
    <n v="5786146"/>
    <n v="1.0800000000000001E-2"/>
    <x v="2"/>
  </r>
  <r>
    <x v="1"/>
    <x v="7"/>
    <x v="1"/>
    <s v="Lithuania"/>
    <s v="Europe"/>
    <n v="1048.0224700000001"/>
    <n v="314633"/>
    <n v="3.3E-3"/>
    <x v="2"/>
  </r>
  <r>
    <x v="0"/>
    <x v="10"/>
    <x v="0"/>
    <s v="Austria"/>
    <s v="Europe"/>
    <n v="7921.5263269999996"/>
    <n v="784929"/>
    <n v="0.01"/>
    <x v="2"/>
  </r>
  <r>
    <x v="0"/>
    <x v="1"/>
    <x v="1"/>
    <s v="Netherlands"/>
    <s v="Europe"/>
    <n v="5128.3868329999996"/>
    <n v="2820007"/>
    <n v="1.8E-3"/>
    <x v="2"/>
  </r>
  <r>
    <x v="1"/>
    <x v="7"/>
    <x v="1"/>
    <s v="Turkey"/>
    <s v="Europe"/>
    <n v="7715.9809930000001"/>
    <n v="5650595"/>
    <n v="1.2999999999999999E-3"/>
    <x v="2"/>
  </r>
  <r>
    <x v="0"/>
    <x v="9"/>
    <x v="1"/>
    <s v="Portugal"/>
    <s v="Europe"/>
    <n v="4193.6349300000002"/>
    <n v="1558306"/>
    <n v="2.5999999999999999E-3"/>
    <x v="2"/>
  </r>
  <r>
    <x v="0"/>
    <x v="6"/>
    <x v="1"/>
    <s v="Ireland"/>
    <s v="Europe"/>
    <n v="690.07353499999999"/>
    <n v="573516"/>
    <n v="1.1999999999999999E-3"/>
    <x v="2"/>
  </r>
  <r>
    <x v="0"/>
    <x v="10"/>
    <x v="1"/>
    <s v="Latvia"/>
    <s v="Europe"/>
    <n v="684.75851599999999"/>
    <n v="264999"/>
    <n v="2.5000000000000001E-3"/>
    <x v="2"/>
  </r>
  <r>
    <x v="0"/>
    <x v="9"/>
    <x v="0"/>
    <s v="Romania"/>
    <s v="Europe"/>
    <n v="1.859928"/>
    <n v="200"/>
    <n v="9.1999999999999998E-3"/>
    <x v="2"/>
  </r>
  <r>
    <x v="0"/>
    <x v="2"/>
    <x v="1"/>
    <s v="Liechtenstein"/>
    <s v="Europe"/>
    <n v="0.12260500000000001"/>
    <n v="378"/>
    <n v="2.9999999999999997E-4"/>
    <x v="2"/>
  </r>
  <r>
    <x v="0"/>
    <x v="5"/>
    <x v="2"/>
    <s v="Sweden"/>
    <s v="Europe"/>
    <n v="69.363080999999994"/>
    <n v="82"/>
    <n v="0.8458"/>
    <x v="2"/>
  </r>
  <r>
    <x v="0"/>
    <x v="2"/>
    <x v="0"/>
    <s v="Czech Republic"/>
    <s v="Europe"/>
    <n v="7.6332610000000001"/>
    <n v="895"/>
    <n v="8.5000000000000006E-3"/>
    <x v="2"/>
  </r>
  <r>
    <x v="1"/>
    <x v="5"/>
    <x v="1"/>
    <s v="Mexico"/>
    <s v="North America"/>
    <n v="48836.443175"/>
    <n v="25810895"/>
    <n v="1.8E-3"/>
    <x v="2"/>
  </r>
  <r>
    <x v="1"/>
    <x v="5"/>
    <x v="1"/>
    <s v="Belgium"/>
    <s v="Europe"/>
    <n v="3155.564402"/>
    <n v="3315703"/>
    <n v="8.9999999999999998E-4"/>
    <x v="2"/>
  </r>
  <r>
    <x v="1"/>
    <x v="5"/>
    <x v="0"/>
    <s v="Cayman Islands"/>
    <s v="North America"/>
    <n v="4.805097"/>
    <n v="33"/>
    <n v="0.14560000000000001"/>
    <x v="2"/>
  </r>
  <r>
    <x v="1"/>
    <x v="2"/>
    <x v="0"/>
    <s v="Norway"/>
    <s v="Europe"/>
    <n v="236933.81064499999"/>
    <n v="20915308"/>
    <n v="1.1299999999999999E-2"/>
    <x v="2"/>
  </r>
  <r>
    <x v="0"/>
    <x v="5"/>
    <x v="0"/>
    <s v="Finland"/>
    <s v="Europe"/>
    <n v="55095.806753999997"/>
    <n v="5633745"/>
    <n v="9.7000000000000003E-3"/>
    <x v="2"/>
  </r>
  <r>
    <x v="0"/>
    <x v="1"/>
    <x v="1"/>
    <s v="Poland"/>
    <s v="Europe"/>
    <n v="1068.969613"/>
    <n v="2280827"/>
    <n v="4.0000000000000002E-4"/>
    <x v="2"/>
  </r>
  <r>
    <x v="0"/>
    <x v="3"/>
    <x v="1"/>
    <s v="Germany"/>
    <s v="Europe"/>
    <n v="17483.411773"/>
    <n v="6923257"/>
    <n v="2.5000000000000001E-3"/>
    <x v="2"/>
  </r>
  <r>
    <x v="1"/>
    <x v="7"/>
    <x v="0"/>
    <s v="Italy"/>
    <s v="Europe"/>
    <n v="12405.873892"/>
    <n v="2326473"/>
    <n v="5.3E-3"/>
    <x v="2"/>
  </r>
  <r>
    <x v="0"/>
    <x v="2"/>
    <x v="0"/>
    <s v="Switzerland"/>
    <s v="Europe"/>
    <n v="12060.085303"/>
    <n v="1158061"/>
    <n v="1.04E-2"/>
    <x v="2"/>
  </r>
  <r>
    <x v="1"/>
    <x v="6"/>
    <x v="1"/>
    <s v="Slovakia"/>
    <s v="Europe"/>
    <n v="437.75297899999998"/>
    <n v="221803"/>
    <n v="1.9E-3"/>
    <x v="2"/>
  </r>
  <r>
    <x v="0"/>
    <x v="7"/>
    <x v="1"/>
    <s v="Austria"/>
    <s v="Europe"/>
    <n v="282.969561"/>
    <n v="395204"/>
    <n v="6.9999999999999999E-4"/>
    <x v="2"/>
  </r>
  <r>
    <x v="0"/>
    <x v="8"/>
    <x v="0"/>
    <s v="Latvia"/>
    <s v="Europe"/>
    <n v="396.56893600000001"/>
    <n v="96487"/>
    <n v="4.1000000000000003E-3"/>
    <x v="2"/>
  </r>
  <r>
    <x v="0"/>
    <x v="10"/>
    <x v="0"/>
    <s v="Ireland"/>
    <s v="Europe"/>
    <n v="15435.588481000001"/>
    <n v="1253064"/>
    <n v="1.23E-2"/>
    <x v="2"/>
  </r>
  <r>
    <x v="1"/>
    <x v="2"/>
    <x v="0"/>
    <s v="Luxembourg"/>
    <s v="Europe"/>
    <n v="910.96568200000002"/>
    <n v="82293"/>
    <n v="1.0999999999999999E-2"/>
    <x v="2"/>
  </r>
  <r>
    <x v="1"/>
    <x v="6"/>
    <x v="0"/>
    <s v="Luxembourg"/>
    <s v="Europe"/>
    <n v="999.13100199999997"/>
    <n v="78605"/>
    <n v="1.2699999999999999E-2"/>
    <x v="2"/>
  </r>
  <r>
    <x v="1"/>
    <x v="7"/>
    <x v="1"/>
    <s v="Dominican Republic"/>
    <s v="North America"/>
    <n v="762.90080799999998"/>
    <n v="461747"/>
    <n v="1.6000000000000001E-3"/>
    <x v="2"/>
  </r>
  <r>
    <x v="1"/>
    <x v="2"/>
    <x v="0"/>
    <s v="Malaysia"/>
    <s v="Asia"/>
    <n v="1410.239333"/>
    <n v="275608"/>
    <n v="5.1000000000000004E-3"/>
    <x v="2"/>
  </r>
  <r>
    <x v="0"/>
    <x v="10"/>
    <x v="0"/>
    <s v="Brazil"/>
    <s v="South America"/>
    <n v="48.249398999999997"/>
    <n v="4228"/>
    <n v="1.14E-2"/>
    <x v="2"/>
  </r>
  <r>
    <x v="0"/>
    <x v="11"/>
    <x v="0"/>
    <s v="Malta"/>
    <s v="Europe"/>
    <n v="2.2586740000000001"/>
    <n v="99"/>
    <n v="2.2800000000000001E-2"/>
    <x v="2"/>
  </r>
  <r>
    <x v="0"/>
    <x v="2"/>
    <x v="2"/>
    <s v="Switzerland"/>
    <s v="Europe"/>
    <n v="417.57033300000001"/>
    <n v="193"/>
    <n v="2.1635"/>
    <x v="2"/>
  </r>
  <r>
    <x v="1"/>
    <x v="5"/>
    <x v="1"/>
    <s v="Cyprus"/>
    <s v="Europe"/>
    <n v="173.71834200000001"/>
    <n v="64362"/>
    <n v="2.5999999999999999E-3"/>
    <x v="2"/>
  </r>
  <r>
    <x v="1"/>
    <x v="5"/>
    <x v="1"/>
    <s v="Uruguay"/>
    <s v="South America"/>
    <n v="640.13918799999999"/>
    <n v="492416"/>
    <n v="1.1999999999999999E-3"/>
    <x v="2"/>
  </r>
  <r>
    <x v="0"/>
    <x v="5"/>
    <x v="0"/>
    <s v="Sweden"/>
    <s v="Europe"/>
    <n v="449157.63985500002"/>
    <n v="52551279"/>
    <n v="8.5000000000000006E-3"/>
    <x v="2"/>
  </r>
  <r>
    <x v="1"/>
    <x v="7"/>
    <x v="0"/>
    <s v="Switzerland"/>
    <s v="Europe"/>
    <n v="39906.031537000003"/>
    <n v="2525384"/>
    <n v="1.5800000000000002E-2"/>
    <x v="2"/>
  </r>
  <r>
    <x v="0"/>
    <x v="6"/>
    <x v="0"/>
    <s v="Germany"/>
    <s v="Europe"/>
    <n v="57148.547252999997"/>
    <n v="6526788"/>
    <n v="8.6999999999999994E-3"/>
    <x v="2"/>
  </r>
  <r>
    <x v="0"/>
    <x v="5"/>
    <x v="1"/>
    <s v="Mexico"/>
    <s v="North America"/>
    <n v="6659.2791980000002"/>
    <n v="5909155"/>
    <n v="1.1000000000000001E-3"/>
    <x v="2"/>
  </r>
  <r>
    <x v="0"/>
    <x v="11"/>
    <x v="0"/>
    <s v="Ireland"/>
    <s v="Europe"/>
    <n v="7393.6761479999996"/>
    <n v="717015"/>
    <n v="1.03E-2"/>
    <x v="2"/>
  </r>
  <r>
    <x v="0"/>
    <x v="1"/>
    <x v="1"/>
    <s v="Spain"/>
    <s v="Europe"/>
    <n v="10412.281503"/>
    <n v="14688035"/>
    <n v="6.9999999999999999E-4"/>
    <x v="2"/>
  </r>
  <r>
    <x v="0"/>
    <x v="3"/>
    <x v="0"/>
    <s v="Finland"/>
    <s v="Europe"/>
    <n v="71659.723819999999"/>
    <n v="6085158"/>
    <n v="1.17E-2"/>
    <x v="2"/>
  </r>
  <r>
    <x v="0"/>
    <x v="3"/>
    <x v="1"/>
    <s v="Norway"/>
    <s v="Europe"/>
    <n v="6160.0726860000004"/>
    <n v="1360838"/>
    <n v="4.4999999999999997E-3"/>
    <x v="2"/>
  </r>
  <r>
    <x v="0"/>
    <x v="6"/>
    <x v="1"/>
    <s v="Italy"/>
    <s v="Europe"/>
    <n v="3216.6218680000002"/>
    <n v="1401253"/>
    <n v="2.2000000000000001E-3"/>
    <x v="2"/>
  </r>
  <r>
    <x v="0"/>
    <x v="1"/>
    <x v="1"/>
    <s v="United Kingdom"/>
    <s v="Europe"/>
    <n v="28883.635730000002"/>
    <n v="5915636"/>
    <n v="4.7999999999999996E-3"/>
    <x v="2"/>
  </r>
  <r>
    <x v="1"/>
    <x v="4"/>
    <x v="0"/>
    <s v="Portugal"/>
    <s v="Europe"/>
    <n v="1596.6668979999999"/>
    <n v="585640"/>
    <n v="2.7000000000000001E-3"/>
    <x v="2"/>
  </r>
  <r>
    <x v="0"/>
    <x v="8"/>
    <x v="0"/>
    <s v="Poland"/>
    <s v="Europe"/>
    <n v="4538.0899499999996"/>
    <n v="1212410"/>
    <n v="3.7000000000000002E-3"/>
    <x v="2"/>
  </r>
  <r>
    <x v="0"/>
    <x v="0"/>
    <x v="1"/>
    <s v="New Zealand"/>
    <s v="Oceania"/>
    <n v="669.89689699999997"/>
    <n v="962765"/>
    <n v="5.9999999999999995E-4"/>
    <x v="2"/>
  </r>
  <r>
    <x v="1"/>
    <x v="6"/>
    <x v="1"/>
    <s v="New Zealand"/>
    <s v="Oceania"/>
    <n v="68.675157999999996"/>
    <n v="1000727"/>
    <n v="0"/>
    <x v="2"/>
  </r>
  <r>
    <x v="0"/>
    <x v="0"/>
    <x v="0"/>
    <s v="Singapore"/>
    <s v="Asia"/>
    <n v="3787.0328589999999"/>
    <n v="419961"/>
    <n v="8.9999999999999993E-3"/>
    <x v="2"/>
  </r>
  <r>
    <x v="0"/>
    <x v="10"/>
    <x v="1"/>
    <s v="El Salvador"/>
    <s v="North America"/>
    <n v="95.669342"/>
    <n v="73592"/>
    <n v="1.1999999999999999E-3"/>
    <x v="2"/>
  </r>
  <r>
    <x v="1"/>
    <x v="4"/>
    <x v="0"/>
    <s v="El Salvador"/>
    <s v="North America"/>
    <n v="42.017124000000003"/>
    <n v="32321"/>
    <n v="1.1999999999999999E-3"/>
    <x v="2"/>
  </r>
  <r>
    <x v="0"/>
    <x v="11"/>
    <x v="0"/>
    <s v="Brazil"/>
    <s v="South America"/>
    <n v="12.196348"/>
    <n v="1643"/>
    <n v="7.4000000000000003E-3"/>
    <x v="2"/>
  </r>
  <r>
    <x v="0"/>
    <x v="10"/>
    <x v="0"/>
    <s v="Bulgaria"/>
    <s v="Europe"/>
    <n v="2.1109270000000002"/>
    <n v="1280"/>
    <n v="1.6000000000000001E-3"/>
    <x v="2"/>
  </r>
  <r>
    <x v="0"/>
    <x v="10"/>
    <x v="0"/>
    <s v="Romania"/>
    <s v="Europe"/>
    <n v="4.6274249999999997"/>
    <n v="571"/>
    <n v="8.0999999999999996E-3"/>
    <x v="2"/>
  </r>
  <r>
    <x v="0"/>
    <x v="7"/>
    <x v="0"/>
    <s v="Romania"/>
    <s v="Europe"/>
    <n v="1.27545"/>
    <n v="323"/>
    <n v="3.8999999999999998E-3"/>
    <x v="2"/>
  </r>
  <r>
    <x v="1"/>
    <x v="5"/>
    <x v="1"/>
    <s v="Philippines"/>
    <s v="Asia"/>
    <n v="1519.3215319999999"/>
    <n v="2219808"/>
    <n v="5.9999999999999995E-4"/>
    <x v="2"/>
  </r>
  <r>
    <x v="1"/>
    <x v="5"/>
    <x v="0"/>
    <s v="Slovenia"/>
    <s v="Europe"/>
    <n v="1.488659"/>
    <n v="226"/>
    <n v="6.4999999999999997E-3"/>
    <x v="2"/>
  </r>
  <r>
    <x v="0"/>
    <x v="9"/>
    <x v="0"/>
    <s v="Kazakhstan"/>
    <s v="Europe"/>
    <n v="0.99732900000000002"/>
    <n v="16"/>
    <n v="6.2300000000000001E-2"/>
    <x v="2"/>
  </r>
  <r>
    <x v="0"/>
    <x v="3"/>
    <x v="0"/>
    <s v="South Africa"/>
    <s v="Africa"/>
    <n v="2.1015450000000002"/>
    <n v="43"/>
    <n v="4.8800000000000003E-2"/>
    <x v="2"/>
  </r>
  <r>
    <x v="0"/>
    <x v="4"/>
    <x v="0"/>
    <s v="Serbia and Montenegro"/>
    <s v="Europe"/>
    <n v="0.14704"/>
    <n v="16"/>
    <n v="9.1000000000000004E-3"/>
    <x v="2"/>
  </r>
  <r>
    <x v="1"/>
    <x v="6"/>
    <x v="0"/>
    <s v="Italy"/>
    <s v="Europe"/>
    <n v="8964.6142010000003"/>
    <n v="2165239"/>
    <n v="4.1000000000000003E-3"/>
    <x v="2"/>
  </r>
  <r>
    <x v="0"/>
    <x v="11"/>
    <x v="0"/>
    <s v="Spain"/>
    <s v="Europe"/>
    <n v="133781.87609999999"/>
    <n v="23389783"/>
    <n v="5.7000000000000002E-3"/>
    <x v="2"/>
  </r>
  <r>
    <x v="0"/>
    <x v="10"/>
    <x v="0"/>
    <s v="Australia"/>
    <s v="Oceania"/>
    <n v="74299.492337999996"/>
    <n v="6291476"/>
    <n v="1.18E-2"/>
    <x v="2"/>
  </r>
  <r>
    <x v="0"/>
    <x v="9"/>
    <x v="1"/>
    <s v="Poland"/>
    <s v="Europe"/>
    <n v="257.98530199999999"/>
    <n v="1938903"/>
    <n v="1E-4"/>
    <x v="2"/>
  </r>
  <r>
    <x v="0"/>
    <x v="4"/>
    <x v="1"/>
    <s v="Finland"/>
    <s v="Europe"/>
    <n v="2843.1682879999998"/>
    <n v="1858045"/>
    <n v="1.5E-3"/>
    <x v="2"/>
  </r>
  <r>
    <x v="0"/>
    <x v="9"/>
    <x v="0"/>
    <s v="Ireland"/>
    <s v="Europe"/>
    <n v="12521.129634999999"/>
    <n v="1038259"/>
    <n v="1.2E-2"/>
    <x v="2"/>
  </r>
  <r>
    <x v="1"/>
    <x v="6"/>
    <x v="1"/>
    <s v="Dominican Republic"/>
    <s v="North America"/>
    <n v="378.974265"/>
    <n v="291519"/>
    <n v="1.1999999999999999E-3"/>
    <x v="2"/>
  </r>
  <r>
    <x v="0"/>
    <x v="9"/>
    <x v="0"/>
    <s v="Brazil"/>
    <s v="South America"/>
    <n v="35.798723000000003"/>
    <n v="3472"/>
    <n v="1.03E-2"/>
    <x v="2"/>
  </r>
  <r>
    <x v="0"/>
    <x v="3"/>
    <x v="1"/>
    <s v="Taiwan, Province Of China"/>
    <s v="Asia"/>
    <n v="203.32393400000001"/>
    <n v="119474"/>
    <n v="1.6999999999999999E-3"/>
    <x v="2"/>
  </r>
  <r>
    <x v="0"/>
    <x v="5"/>
    <x v="0"/>
    <s v="Virgin Islands, U.S."/>
    <s v="North America"/>
    <n v="1.23078"/>
    <n v="108"/>
    <n v="1.1299999999999999E-2"/>
    <x v="2"/>
  </r>
  <r>
    <x v="0"/>
    <x v="6"/>
    <x v="2"/>
    <s v="Belgium"/>
    <s v="Europe"/>
    <n v="21.427465000000002"/>
    <n v="36"/>
    <n v="0.59519999999999995"/>
    <x v="2"/>
  </r>
  <r>
    <x v="1"/>
    <x v="5"/>
    <x v="0"/>
    <s v="Latvia"/>
    <s v="Europe"/>
    <n v="488.92421400000001"/>
    <n v="190776"/>
    <n v="2.5000000000000001E-3"/>
    <x v="2"/>
  </r>
  <r>
    <x v="1"/>
    <x v="5"/>
    <x v="1"/>
    <s v="Panama"/>
    <s v="North America"/>
    <n v="350.65436499999998"/>
    <n v="250468"/>
    <n v="1.2999999999999999E-3"/>
    <x v="2"/>
  </r>
  <r>
    <x v="1"/>
    <x v="5"/>
    <x v="0"/>
    <s v="South Africa"/>
    <s v="Africa"/>
    <n v="5.9779410000000004"/>
    <n v="439"/>
    <n v="1.3599999999999999E-2"/>
    <x v="2"/>
  </r>
  <r>
    <x v="1"/>
    <x v="5"/>
    <x v="0"/>
    <s v="Isle Of Man"/>
    <s v="Europe"/>
    <n v="0.87240200000000001"/>
    <n v="51"/>
    <n v="1.7100000000000001E-2"/>
    <x v="2"/>
  </r>
  <r>
    <x v="0"/>
    <x v="7"/>
    <x v="2"/>
    <s v="Belgium"/>
    <s v="Europe"/>
    <n v="1.540378"/>
    <n v="1"/>
    <n v="1.5403"/>
    <x v="2"/>
  </r>
  <r>
    <x v="0"/>
    <x v="4"/>
    <x v="0"/>
    <s v="United Kingdom"/>
    <s v="Europe"/>
    <n v="255977.06432999999"/>
    <n v="25410271"/>
    <n v="0.01"/>
    <x v="2"/>
  </r>
  <r>
    <x v="0"/>
    <x v="3"/>
    <x v="1"/>
    <s v="Hong Kong"/>
    <s v="Asia"/>
    <n v="1.4360729999999999"/>
    <n v="204918"/>
    <n v="0"/>
    <x v="2"/>
  </r>
  <r>
    <x v="0"/>
    <x v="0"/>
    <x v="1"/>
    <s v="Taiwan, Province Of China"/>
    <s v="Asia"/>
    <n v="1158.9830959999999"/>
    <n v="682541"/>
    <n v="1.6000000000000001E-3"/>
    <x v="2"/>
  </r>
  <r>
    <x v="1"/>
    <x v="6"/>
    <x v="0"/>
    <s v="France"/>
    <s v="Europe"/>
    <n v="54595.877054999997"/>
    <n v="5520351"/>
    <n v="9.7999999999999997E-3"/>
    <x v="2"/>
  </r>
  <r>
    <x v="1"/>
    <x v="4"/>
    <x v="1"/>
    <s v="Peru"/>
    <s v="South America"/>
    <n v="2323.9371350000001"/>
    <n v="1787651"/>
    <n v="1.1999999999999999E-3"/>
    <x v="2"/>
  </r>
  <r>
    <x v="1"/>
    <x v="4"/>
    <x v="0"/>
    <s v="Paraguay"/>
    <s v="South America"/>
    <n v="25.086471"/>
    <n v="17919"/>
    <n v="1.2999999999999999E-3"/>
    <x v="2"/>
  </r>
  <r>
    <x v="0"/>
    <x v="5"/>
    <x v="0"/>
    <s v="Russia"/>
    <s v="Europe"/>
    <n v="6.3350179999999998"/>
    <n v="1045"/>
    <n v="6.0000000000000001E-3"/>
    <x v="2"/>
  </r>
  <r>
    <x v="0"/>
    <x v="10"/>
    <x v="0"/>
    <s v="Dominican Republic"/>
    <s v="North America"/>
    <n v="1.979887"/>
    <n v="1523"/>
    <n v="1.1999999999999999E-3"/>
    <x v="2"/>
  </r>
  <r>
    <x v="0"/>
    <x v="2"/>
    <x v="0"/>
    <s v="United Arab Emirates"/>
    <s v="Asia"/>
    <n v="4.6307780000000003"/>
    <n v="297"/>
    <n v="1.55E-2"/>
    <x v="2"/>
  </r>
  <r>
    <x v="0"/>
    <x v="3"/>
    <x v="2"/>
    <s v="Netherlands"/>
    <s v="Europe"/>
    <n v="91.562830000000005"/>
    <n v="136"/>
    <n v="0.67320000000000002"/>
    <x v="2"/>
  </r>
  <r>
    <x v="1"/>
    <x v="5"/>
    <x v="0"/>
    <s v="Brazil"/>
    <s v="South America"/>
    <n v="421.12638099999998"/>
    <n v="222077"/>
    <n v="1.8E-3"/>
    <x v="2"/>
  </r>
  <r>
    <x v="1"/>
    <x v="5"/>
    <x v="1"/>
    <s v="Paraguay"/>
    <s v="South America"/>
    <n v="265.59756700000003"/>
    <n v="189713"/>
    <n v="1.2999999999999999E-3"/>
    <x v="2"/>
  </r>
  <r>
    <x v="0"/>
    <x v="3"/>
    <x v="2"/>
    <s v="United Kingdom"/>
    <s v="Europe"/>
    <n v="123.428033"/>
    <n v="139"/>
    <n v="0.88790000000000002"/>
    <x v="2"/>
  </r>
  <r>
    <x v="0"/>
    <x v="11"/>
    <x v="0"/>
    <s v="Ethiopia"/>
    <s v="Africa"/>
    <n v="0.45370100000000002"/>
    <n v="6"/>
    <n v="7.5600000000000001E-2"/>
    <x v="2"/>
  </r>
  <r>
    <x v="0"/>
    <x v="4"/>
    <x v="0"/>
    <s v="Ethiopia"/>
    <s v="Africa"/>
    <n v="0.10237"/>
    <n v="5"/>
    <n v="2.0400000000000001E-2"/>
    <x v="2"/>
  </r>
  <r>
    <x v="1"/>
    <x v="6"/>
    <x v="0"/>
    <s v="Philippines"/>
    <s v="Asia"/>
    <n v="4.8800000000000003E-2"/>
    <n v="8"/>
    <n v="6.1000000000000004E-3"/>
    <x v="2"/>
  </r>
  <r>
    <x v="0"/>
    <x v="11"/>
    <x v="1"/>
    <s v="Germany"/>
    <s v="Europe"/>
    <n v="15517.057725999999"/>
    <n v="8593282"/>
    <n v="1.8E-3"/>
    <x v="2"/>
  </r>
  <r>
    <x v="0"/>
    <x v="4"/>
    <x v="1"/>
    <s v="Germany"/>
    <s v="Europe"/>
    <n v="9934.7092780000003"/>
    <n v="10289462"/>
    <n v="8.9999999999999998E-4"/>
    <x v="2"/>
  </r>
  <r>
    <x v="0"/>
    <x v="1"/>
    <x v="0"/>
    <s v="Australia"/>
    <s v="Oceania"/>
    <n v="50505.355941000002"/>
    <n v="5547606"/>
    <n v="9.1000000000000004E-3"/>
    <x v="2"/>
  </r>
  <r>
    <x v="0"/>
    <x v="8"/>
    <x v="1"/>
    <s v="France"/>
    <s v="Europe"/>
    <n v="4059.477774"/>
    <n v="2474175"/>
    <n v="1.6000000000000001E-3"/>
    <x v="2"/>
  </r>
  <r>
    <x v="1"/>
    <x v="4"/>
    <x v="1"/>
    <s v="Switzerland"/>
    <s v="Europe"/>
    <n v="1131.0297399999999"/>
    <n v="1290193"/>
    <n v="8.0000000000000004E-4"/>
    <x v="2"/>
  </r>
  <r>
    <x v="0"/>
    <x v="8"/>
    <x v="0"/>
    <s v="Denmark"/>
    <s v="Europe"/>
    <n v="66745.066286000001"/>
    <n v="5364272"/>
    <n v="1.24E-2"/>
    <x v="2"/>
  </r>
  <r>
    <x v="1"/>
    <x v="2"/>
    <x v="1"/>
    <s v="Guatemala"/>
    <s v="North America"/>
    <n v="292.51673099999999"/>
    <n v="208941"/>
    <n v="1.2999999999999999E-3"/>
    <x v="2"/>
  </r>
  <r>
    <x v="1"/>
    <x v="7"/>
    <x v="1"/>
    <s v="Poland"/>
    <s v="Europe"/>
    <n v="8149.7470510000003"/>
    <n v="3745190"/>
    <n v="2.0999999999999999E-3"/>
    <x v="2"/>
  </r>
  <r>
    <x v="0"/>
    <x v="5"/>
    <x v="0"/>
    <s v="Estonia"/>
    <s v="Europe"/>
    <n v="291.91963099999998"/>
    <n v="76061"/>
    <n v="3.8E-3"/>
    <x v="2"/>
  </r>
  <r>
    <x v="0"/>
    <x v="11"/>
    <x v="1"/>
    <s v="Denmark"/>
    <s v="Europe"/>
    <n v="2876.9811439999999"/>
    <n v="1804481"/>
    <n v="1.5E-3"/>
    <x v="2"/>
  </r>
  <r>
    <x v="0"/>
    <x v="4"/>
    <x v="0"/>
    <s v="Andorra"/>
    <s v="Europe"/>
    <n v="70.521270999999999"/>
    <n v="6616"/>
    <n v="1.06E-2"/>
    <x v="2"/>
  </r>
  <r>
    <x v="1"/>
    <x v="6"/>
    <x v="0"/>
    <s v="Honduras"/>
    <s v="North America"/>
    <n v="19.527156000000002"/>
    <n v="13948"/>
    <n v="1.2999999999999999E-3"/>
    <x v="2"/>
  </r>
  <r>
    <x v="1"/>
    <x v="2"/>
    <x v="0"/>
    <s v="Honduras"/>
    <s v="North America"/>
    <n v="6.7941820000000002"/>
    <n v="4853"/>
    <n v="1.2999999999999999E-3"/>
    <x v="2"/>
  </r>
  <r>
    <x v="0"/>
    <x v="6"/>
    <x v="0"/>
    <s v="Croatia"/>
    <s v="Europe"/>
    <n v="1.00915"/>
    <n v="117"/>
    <n v="8.6E-3"/>
    <x v="2"/>
  </r>
  <r>
    <x v="0"/>
    <x v="7"/>
    <x v="0"/>
    <s v="Chile"/>
    <s v="South America"/>
    <n v="2.6302650000000001"/>
    <n v="181"/>
    <n v="1.4500000000000001E-2"/>
    <x v="2"/>
  </r>
  <r>
    <x v="0"/>
    <x v="2"/>
    <x v="0"/>
    <s v="Croatia"/>
    <s v="Europe"/>
    <n v="1.6799249999999999"/>
    <n v="223"/>
    <n v="7.4999999999999997E-3"/>
    <x v="2"/>
  </r>
  <r>
    <x v="1"/>
    <x v="5"/>
    <x v="1"/>
    <s v="Norway"/>
    <s v="Europe"/>
    <n v="4072.4292"/>
    <n v="2905099"/>
    <n v="1.4E-3"/>
    <x v="2"/>
  </r>
  <r>
    <x v="0"/>
    <x v="9"/>
    <x v="0"/>
    <s v="Chile"/>
    <s v="South America"/>
    <n v="2.154347"/>
    <n v="297"/>
    <n v="7.1999999999999998E-3"/>
    <x v="2"/>
  </r>
  <r>
    <x v="1"/>
    <x v="5"/>
    <x v="0"/>
    <s v="Gibraltar"/>
    <s v="Europe"/>
    <n v="1.779234"/>
    <n v="157"/>
    <n v="1.1299999999999999E-2"/>
    <x v="2"/>
  </r>
  <r>
    <x v="0"/>
    <x v="0"/>
    <x v="0"/>
    <s v="USA"/>
    <s v="North America"/>
    <n v="794156.011466"/>
    <n v="90709022"/>
    <n v="8.6999999999999994E-3"/>
    <x v="2"/>
  </r>
  <r>
    <x v="0"/>
    <x v="8"/>
    <x v="1"/>
    <s v="Italy"/>
    <s v="Europe"/>
    <n v="9796.0183059999999"/>
    <n v="5560278"/>
    <n v="1.6999999999999999E-3"/>
    <x v="2"/>
  </r>
  <r>
    <x v="0"/>
    <x v="3"/>
    <x v="0"/>
    <s v="Switzerland"/>
    <s v="Europe"/>
    <n v="25459.302046000001"/>
    <n v="1875190"/>
    <n v="1.35E-2"/>
    <x v="2"/>
  </r>
  <r>
    <x v="1"/>
    <x v="2"/>
    <x v="0"/>
    <s v="USA"/>
    <s v="North America"/>
    <n v="787912.62447499996"/>
    <n v="95356690"/>
    <n v="8.2000000000000007E-3"/>
    <x v="2"/>
  </r>
  <r>
    <x v="1"/>
    <x v="4"/>
    <x v="0"/>
    <s v="Czech Republic"/>
    <s v="Europe"/>
    <n v="490.75764099999998"/>
    <n v="219999"/>
    <n v="2.2000000000000001E-3"/>
    <x v="2"/>
  </r>
  <r>
    <x v="0"/>
    <x v="0"/>
    <x v="1"/>
    <s v="Austria"/>
    <s v="Europe"/>
    <n v="37.483004000000001"/>
    <n v="355720"/>
    <n v="1E-4"/>
    <x v="2"/>
  </r>
  <r>
    <x v="0"/>
    <x v="6"/>
    <x v="0"/>
    <s v="Ireland"/>
    <s v="Europe"/>
    <n v="4548.6873439999999"/>
    <n v="432187"/>
    <n v="1.0500000000000001E-2"/>
    <x v="2"/>
  </r>
  <r>
    <x v="0"/>
    <x v="10"/>
    <x v="0"/>
    <s v="Latvia"/>
    <s v="Europe"/>
    <n v="473.199949"/>
    <n v="183128"/>
    <n v="2.5000000000000001E-3"/>
    <x v="2"/>
  </r>
  <r>
    <x v="0"/>
    <x v="5"/>
    <x v="0"/>
    <s v="Singapore"/>
    <s v="Asia"/>
    <n v="1162.056981"/>
    <n v="204585"/>
    <n v="5.5999999999999999E-3"/>
    <x v="2"/>
  </r>
  <r>
    <x v="0"/>
    <x v="10"/>
    <x v="1"/>
    <s v="Costa Rica"/>
    <s v="North America"/>
    <n v="187.55068499999999"/>
    <n v="133966"/>
    <n v="1.2999999999999999E-3"/>
    <x v="2"/>
  </r>
  <r>
    <x v="0"/>
    <x v="6"/>
    <x v="0"/>
    <s v="Brazil"/>
    <s v="South America"/>
    <n v="19.393325999999998"/>
    <n v="1193"/>
    <n v="1.6199999999999999E-2"/>
    <x v="2"/>
  </r>
  <r>
    <x v="0"/>
    <x v="11"/>
    <x v="0"/>
    <s v="Andorra"/>
    <s v="Europe"/>
    <n v="86.386933999999997"/>
    <n v="8419"/>
    <n v="1.0200000000000001E-2"/>
    <x v="2"/>
  </r>
  <r>
    <x v="1"/>
    <x v="6"/>
    <x v="0"/>
    <s v="Monaco"/>
    <s v="Europe"/>
    <n v="55.434623999999999"/>
    <n v="3211"/>
    <n v="1.72E-2"/>
    <x v="2"/>
  </r>
  <r>
    <x v="1"/>
    <x v="4"/>
    <x v="0"/>
    <s v="Panama"/>
    <s v="North America"/>
    <n v="51.452680000000001"/>
    <n v="36752"/>
    <n v="1.2999999999999999E-3"/>
    <x v="2"/>
  </r>
  <r>
    <x v="0"/>
    <x v="8"/>
    <x v="0"/>
    <s v="Puerto Rico"/>
    <s v="North America"/>
    <n v="11.421435000000001"/>
    <n v="930"/>
    <n v="1.2200000000000001E-2"/>
    <x v="2"/>
  </r>
  <r>
    <x v="1"/>
    <x v="5"/>
    <x v="0"/>
    <s v="Belgium"/>
    <s v="Europe"/>
    <n v="30661.327827000001"/>
    <n v="2850103"/>
    <n v="1.0699999999999999E-2"/>
    <x v="2"/>
  </r>
  <r>
    <x v="1"/>
    <x v="5"/>
    <x v="0"/>
    <s v="India"/>
    <s v="Asia"/>
    <n v="1.0762240000000001"/>
    <n v="202"/>
    <n v="5.3E-3"/>
    <x v="2"/>
  </r>
  <r>
    <x v="0"/>
    <x v="8"/>
    <x v="0"/>
    <s v="United Arab Emirates"/>
    <s v="Asia"/>
    <n v="4.074274"/>
    <n v="476"/>
    <n v="8.5000000000000006E-3"/>
    <x v="2"/>
  </r>
  <r>
    <x v="0"/>
    <x v="10"/>
    <x v="0"/>
    <s v="South Africa"/>
    <s v="Africa"/>
    <n v="1.322595"/>
    <n v="54"/>
    <n v="2.4400000000000002E-2"/>
    <x v="2"/>
  </r>
  <r>
    <x v="0"/>
    <x v="8"/>
    <x v="0"/>
    <s v="Colombia"/>
    <s v="South America"/>
    <n v="0.201597"/>
    <n v="11"/>
    <n v="1.83E-2"/>
    <x v="2"/>
  </r>
  <r>
    <x v="1"/>
    <x v="4"/>
    <x v="0"/>
    <s v="Bermuda"/>
    <s v="North America"/>
    <n v="0.2535"/>
    <n v="1"/>
    <n v="0.2535"/>
    <x v="2"/>
  </r>
  <r>
    <x v="0"/>
    <x v="8"/>
    <x v="0"/>
    <s v="Thailand"/>
    <s v="Asia"/>
    <n v="5.4999999999999997E-3"/>
    <n v="11"/>
    <n v="5.0000000000000001E-4"/>
    <x v="2"/>
  </r>
  <r>
    <x v="0"/>
    <x v="11"/>
    <x v="0"/>
    <s v="Sweden"/>
    <s v="Europe"/>
    <n v="442274.74532699998"/>
    <n v="49056838"/>
    <n v="8.9999999999999993E-3"/>
    <x v="2"/>
  </r>
  <r>
    <x v="0"/>
    <x v="9"/>
    <x v="0"/>
    <s v="USA"/>
    <s v="North America"/>
    <n v="799174.01083599997"/>
    <n v="86835541"/>
    <n v="9.1999999999999998E-3"/>
    <x v="2"/>
  </r>
  <r>
    <x v="0"/>
    <x v="8"/>
    <x v="0"/>
    <s v="Finland"/>
    <s v="Europe"/>
    <n v="59658.685271000002"/>
    <n v="5748328"/>
    <n v="1.03E-2"/>
    <x v="2"/>
  </r>
  <r>
    <x v="1"/>
    <x v="6"/>
    <x v="0"/>
    <s v="Norway"/>
    <s v="Europe"/>
    <n v="248463.46920600001"/>
    <n v="19369978"/>
    <n v="1.2800000000000001E-2"/>
    <x v="2"/>
  </r>
  <r>
    <x v="1"/>
    <x v="4"/>
    <x v="1"/>
    <s v="Belgium"/>
    <s v="Europe"/>
    <n v="3288.62381"/>
    <n v="3059546"/>
    <n v="1E-3"/>
    <x v="2"/>
  </r>
  <r>
    <x v="0"/>
    <x v="6"/>
    <x v="0"/>
    <s v="Switzerland"/>
    <s v="Europe"/>
    <n v="12717.919343"/>
    <n v="1179628"/>
    <n v="1.0699999999999999E-2"/>
    <x v="2"/>
  </r>
  <r>
    <x v="0"/>
    <x v="3"/>
    <x v="0"/>
    <s v="Mexico"/>
    <s v="North America"/>
    <n v="27507.438439000001"/>
    <n v="2807585"/>
    <n v="9.7000000000000003E-3"/>
    <x v="2"/>
  </r>
  <r>
    <x v="0"/>
    <x v="10"/>
    <x v="1"/>
    <s v="Sweden"/>
    <s v="Europe"/>
    <n v="10802.72373"/>
    <n v="6559416"/>
    <n v="1.6000000000000001E-3"/>
    <x v="2"/>
  </r>
  <r>
    <x v="1"/>
    <x v="6"/>
    <x v="0"/>
    <s v="Hungary"/>
    <s v="Europe"/>
    <n v="851.68667600000003"/>
    <n v="131154"/>
    <n v="6.4000000000000003E-3"/>
    <x v="2"/>
  </r>
  <r>
    <x v="0"/>
    <x v="9"/>
    <x v="1"/>
    <s v="Austria"/>
    <s v="Europe"/>
    <n v="246.40195499999999"/>
    <n v="357133"/>
    <n v="5.9999999999999995E-4"/>
    <x v="2"/>
  </r>
  <r>
    <x v="0"/>
    <x v="8"/>
    <x v="1"/>
    <s v="Iceland"/>
    <s v="Europe"/>
    <n v="88.817802999999998"/>
    <n v="128166"/>
    <n v="5.9999999999999995E-4"/>
    <x v="2"/>
  </r>
  <r>
    <x v="0"/>
    <x v="1"/>
    <x v="0"/>
    <s v="Brazil"/>
    <s v="South America"/>
    <n v="24.545121999999999"/>
    <n v="2858"/>
    <n v="8.5000000000000006E-3"/>
    <x v="2"/>
  </r>
  <r>
    <x v="0"/>
    <x v="1"/>
    <x v="0"/>
    <s v="Latvia"/>
    <s v="Europe"/>
    <n v="462.00421599999999"/>
    <n v="109757"/>
    <n v="4.1999999999999997E-3"/>
    <x v="2"/>
  </r>
  <r>
    <x v="1"/>
    <x v="7"/>
    <x v="1"/>
    <s v="Guatemala"/>
    <s v="North America"/>
    <n v="679.64806499999997"/>
    <n v="381974"/>
    <n v="1.6999999999999999E-3"/>
    <x v="2"/>
  </r>
  <r>
    <x v="0"/>
    <x v="10"/>
    <x v="0"/>
    <s v="Chile"/>
    <s v="South America"/>
    <n v="20.695062"/>
    <n v="11453"/>
    <n v="1.8E-3"/>
    <x v="2"/>
  </r>
  <r>
    <x v="0"/>
    <x v="9"/>
    <x v="0"/>
    <s v="Liechtenstein"/>
    <s v="Europe"/>
    <n v="38.380687999999999"/>
    <n v="1926"/>
    <n v="1.9900000000000001E-2"/>
    <x v="2"/>
  </r>
  <r>
    <x v="1"/>
    <x v="5"/>
    <x v="1"/>
    <s v="Taiwan, Province Of China"/>
    <s v="Asia"/>
    <n v="1630.4850739999999"/>
    <n v="979882"/>
    <n v="1.6000000000000001E-3"/>
    <x v="2"/>
  </r>
  <r>
    <x v="1"/>
    <x v="5"/>
    <x v="0"/>
    <s v="Peru"/>
    <s v="South America"/>
    <n v="478.69529299999999"/>
    <n v="368228"/>
    <n v="1.1999999999999999E-3"/>
    <x v="2"/>
  </r>
  <r>
    <x v="1"/>
    <x v="4"/>
    <x v="0"/>
    <s v="Cayman Islands"/>
    <s v="North America"/>
    <n v="3.8611"/>
    <n v="114"/>
    <n v="3.3799999999999997E-2"/>
    <x v="2"/>
  </r>
  <r>
    <x v="0"/>
    <x v="4"/>
    <x v="0"/>
    <s v="China"/>
    <s v="Asia"/>
    <n v="2.3550840000000002"/>
    <n v="290"/>
    <n v="8.0999999999999996E-3"/>
    <x v="2"/>
  </r>
  <r>
    <x v="0"/>
    <x v="8"/>
    <x v="0"/>
    <s v="South Africa"/>
    <s v="Africa"/>
    <n v="0.70090300000000005"/>
    <n v="15"/>
    <n v="4.6699999999999998E-2"/>
    <x v="2"/>
  </r>
  <r>
    <x v="0"/>
    <x v="1"/>
    <x v="0"/>
    <s v="Sweden"/>
    <s v="Europe"/>
    <n v="477365.23999700003"/>
    <n v="51127487"/>
    <n v="9.2999999999999992E-3"/>
    <x v="2"/>
  </r>
  <r>
    <x v="1"/>
    <x v="6"/>
    <x v="1"/>
    <s v="USA"/>
    <s v="North America"/>
    <n v="104421.48104"/>
    <n v="104762632"/>
    <n v="8.9999999999999998E-4"/>
    <x v="2"/>
  </r>
  <r>
    <x v="0"/>
    <x v="7"/>
    <x v="0"/>
    <s v="United Kingdom"/>
    <s v="Europe"/>
    <n v="222819.787985"/>
    <n v="23842346"/>
    <n v="9.2999999999999992E-3"/>
    <x v="2"/>
  </r>
  <r>
    <x v="0"/>
    <x v="7"/>
    <x v="0"/>
    <s v="Netherlands"/>
    <s v="Europe"/>
    <n v="127424.382656"/>
    <n v="12846618"/>
    <n v="9.9000000000000008E-3"/>
    <x v="2"/>
  </r>
  <r>
    <x v="0"/>
    <x v="0"/>
    <x v="1"/>
    <s v="Denmark"/>
    <s v="Europe"/>
    <n v="1750.6814919999999"/>
    <n v="1503300"/>
    <n v="1.1000000000000001E-3"/>
    <x v="2"/>
  </r>
  <r>
    <x v="0"/>
    <x v="0"/>
    <x v="0"/>
    <s v="Spain"/>
    <s v="Europe"/>
    <n v="181233.25934300001"/>
    <n v="26170315"/>
    <n v="6.8999999999999999E-3"/>
    <x v="2"/>
  </r>
  <r>
    <x v="0"/>
    <x v="1"/>
    <x v="0"/>
    <s v="Portugal"/>
    <s v="Europe"/>
    <n v="2373.7056870000001"/>
    <n v="399023"/>
    <n v="5.8999999999999999E-3"/>
    <x v="2"/>
  </r>
  <r>
    <x v="0"/>
    <x v="1"/>
    <x v="1"/>
    <s v="Estonia"/>
    <s v="Europe"/>
    <n v="85.741997999999995"/>
    <n v="213822"/>
    <n v="4.0000000000000002E-4"/>
    <x v="2"/>
  </r>
  <r>
    <x v="0"/>
    <x v="1"/>
    <x v="0"/>
    <s v="Lithuania"/>
    <s v="Europe"/>
    <n v="387.56344999999999"/>
    <n v="71115"/>
    <n v="5.4000000000000003E-3"/>
    <x v="2"/>
  </r>
  <r>
    <x v="0"/>
    <x v="2"/>
    <x v="0"/>
    <s v="Greece"/>
    <s v="Europe"/>
    <n v="3.1035889999999999"/>
    <n v="256"/>
    <n v="1.21E-2"/>
    <x v="2"/>
  </r>
  <r>
    <x v="1"/>
    <x v="4"/>
    <x v="0"/>
    <s v="India"/>
    <s v="Asia"/>
    <n v="1.029174"/>
    <n v="208"/>
    <n v="4.8999999999999998E-3"/>
    <x v="2"/>
  </r>
  <r>
    <x v="1"/>
    <x v="5"/>
    <x v="0"/>
    <s v="Malaysia"/>
    <s v="Asia"/>
    <n v="1684.282414"/>
    <n v="418658"/>
    <n v="4.0000000000000001E-3"/>
    <x v="2"/>
  </r>
  <r>
    <x v="1"/>
    <x v="5"/>
    <x v="0"/>
    <s v="Luxembourg"/>
    <s v="Europe"/>
    <n v="1034.2996989999999"/>
    <n v="93181"/>
    <n v="1.0999999999999999E-2"/>
    <x v="2"/>
  </r>
  <r>
    <x v="0"/>
    <x v="6"/>
    <x v="0"/>
    <s v="Greece"/>
    <s v="Europe"/>
    <n v="3.327013"/>
    <n v="161"/>
    <n v="2.06E-2"/>
    <x v="2"/>
  </r>
  <r>
    <x v="0"/>
    <x v="4"/>
    <x v="0"/>
    <s v="Taiwan, Province Of China"/>
    <s v="Asia"/>
    <n v="0.53061000000000003"/>
    <n v="34"/>
    <n v="1.5599999999999999E-2"/>
    <x v="2"/>
  </r>
  <r>
    <x v="0"/>
    <x v="0"/>
    <x v="2"/>
    <s v="Norway"/>
    <s v="Europe"/>
    <n v="17.670482"/>
    <n v="16"/>
    <n v="1.1044"/>
    <x v="2"/>
  </r>
  <r>
    <x v="1"/>
    <x v="4"/>
    <x v="1"/>
    <s v="Netherlands"/>
    <s v="Europe"/>
    <n v="5040.7146570000004"/>
    <n v="7238177"/>
    <n v="5.9999999999999995E-4"/>
    <x v="2"/>
  </r>
  <r>
    <x v="0"/>
    <x v="0"/>
    <x v="0"/>
    <s v="Netherlands"/>
    <s v="Europe"/>
    <n v="159858.22229500001"/>
    <n v="15128913"/>
    <n v="1.0500000000000001E-2"/>
    <x v="2"/>
  </r>
  <r>
    <x v="0"/>
    <x v="8"/>
    <x v="0"/>
    <s v="Mexico"/>
    <s v="North America"/>
    <n v="10772.251425"/>
    <n v="2720433"/>
    <n v="3.8999999999999998E-3"/>
    <x v="2"/>
  </r>
  <r>
    <x v="1"/>
    <x v="2"/>
    <x v="1"/>
    <s v="Colombia"/>
    <s v="South America"/>
    <n v="3327.4254959999998"/>
    <n v="1680568"/>
    <n v="1.9E-3"/>
    <x v="2"/>
  </r>
  <r>
    <x v="1"/>
    <x v="4"/>
    <x v="0"/>
    <s v="Singapore"/>
    <s v="Asia"/>
    <n v="4209.1620339999999"/>
    <n v="552763"/>
    <n v="7.6E-3"/>
    <x v="2"/>
  </r>
  <r>
    <x v="1"/>
    <x v="4"/>
    <x v="1"/>
    <s v="Hungary"/>
    <s v="Europe"/>
    <n v="973.68746899999996"/>
    <n v="523785"/>
    <n v="1.8E-3"/>
    <x v="2"/>
  </r>
  <r>
    <x v="0"/>
    <x v="10"/>
    <x v="1"/>
    <s v="Taiwan, Province Of China"/>
    <s v="Asia"/>
    <n v="1286.875867"/>
    <n v="770332"/>
    <n v="1.6000000000000001E-3"/>
    <x v="2"/>
  </r>
  <r>
    <x v="1"/>
    <x v="4"/>
    <x v="1"/>
    <s v="Greece"/>
    <s v="Europe"/>
    <n v="2649.4821969999998"/>
    <n v="971798"/>
    <n v="2.7000000000000001E-3"/>
    <x v="2"/>
  </r>
  <r>
    <x v="1"/>
    <x v="7"/>
    <x v="0"/>
    <s v="Costa Rica"/>
    <s v="North America"/>
    <n v="305.785281"/>
    <n v="171859"/>
    <n v="1.6999999999999999E-3"/>
    <x v="2"/>
  </r>
  <r>
    <x v="0"/>
    <x v="3"/>
    <x v="0"/>
    <s v="Greece"/>
    <s v="Europe"/>
    <n v="39.043244000000001"/>
    <n v="14487"/>
    <n v="2.5999999999999999E-3"/>
    <x v="2"/>
  </r>
  <r>
    <x v="1"/>
    <x v="6"/>
    <x v="0"/>
    <s v="Andorra"/>
    <s v="Europe"/>
    <n v="58.281578000000003"/>
    <n v="14077"/>
    <n v="4.1000000000000003E-3"/>
    <x v="2"/>
  </r>
  <r>
    <x v="0"/>
    <x v="0"/>
    <x v="0"/>
    <s v="Hungary"/>
    <s v="Europe"/>
    <n v="1.963662"/>
    <n v="187"/>
    <n v="1.0500000000000001E-2"/>
    <x v="2"/>
  </r>
  <r>
    <x v="1"/>
    <x v="5"/>
    <x v="1"/>
    <s v="Bulgaria"/>
    <s v="Europe"/>
    <n v="490.89953600000001"/>
    <n v="300088"/>
    <n v="1.6000000000000001E-3"/>
    <x v="2"/>
  </r>
  <r>
    <x v="1"/>
    <x v="5"/>
    <x v="0"/>
    <s v="Honduras"/>
    <s v="North America"/>
    <n v="50.065309999999997"/>
    <n v="35761"/>
    <n v="1.2999999999999999E-3"/>
    <x v="2"/>
  </r>
  <r>
    <x v="0"/>
    <x v="9"/>
    <x v="0"/>
    <s v="Greenland"/>
    <s v="Europe"/>
    <n v="0.10290000000000001"/>
    <n v="5"/>
    <n v="2.0500000000000001E-2"/>
    <x v="2"/>
  </r>
  <r>
    <x v="0"/>
    <x v="10"/>
    <x v="0"/>
    <s v="Netherlands"/>
    <s v="Europe"/>
    <n v="175785.93199700001"/>
    <n v="16820332"/>
    <n v="1.04E-2"/>
    <x v="2"/>
  </r>
  <r>
    <x v="1"/>
    <x v="2"/>
    <x v="1"/>
    <s v="Latvia"/>
    <s v="Europe"/>
    <n v="856.92009599999994"/>
    <n v="337938"/>
    <n v="2.5000000000000001E-3"/>
    <x v="2"/>
  </r>
  <r>
    <x v="0"/>
    <x v="0"/>
    <x v="0"/>
    <s v="Italy"/>
    <s v="Europe"/>
    <n v="23875.446664999999"/>
    <n v="2135743"/>
    <n v="1.11E-2"/>
    <x v="2"/>
  </r>
  <r>
    <x v="0"/>
    <x v="2"/>
    <x v="0"/>
    <s v="Ireland"/>
    <s v="Europe"/>
    <n v="3850.1347989999999"/>
    <n v="392289"/>
    <n v="9.7999999999999997E-3"/>
    <x v="2"/>
  </r>
  <r>
    <x v="0"/>
    <x v="8"/>
    <x v="0"/>
    <s v="Lithuania"/>
    <s v="Europe"/>
    <n v="330.81485900000001"/>
    <n v="62451"/>
    <n v="5.1999999999999998E-3"/>
    <x v="2"/>
  </r>
  <r>
    <x v="0"/>
    <x v="1"/>
    <x v="1"/>
    <s v="Finland"/>
    <s v="Europe"/>
    <n v="1075.454021"/>
    <n v="1367152"/>
    <n v="6.9999999999999999E-4"/>
    <x v="2"/>
  </r>
  <r>
    <x v="1"/>
    <x v="4"/>
    <x v="1"/>
    <s v="Bolivia"/>
    <s v="South America"/>
    <n v="211.535245"/>
    <n v="151097"/>
    <n v="1.2999999999999999E-3"/>
    <x v="2"/>
  </r>
  <r>
    <x v="0"/>
    <x v="6"/>
    <x v="2"/>
    <s v="Norway"/>
    <s v="Europe"/>
    <n v="118.30911999999999"/>
    <n v="105"/>
    <n v="1.1267"/>
    <x v="2"/>
  </r>
  <r>
    <x v="1"/>
    <x v="2"/>
    <x v="0"/>
    <s v="Malta"/>
    <s v="Europe"/>
    <n v="13.615411999999999"/>
    <n v="5098"/>
    <n v="2.5999999999999999E-3"/>
    <x v="2"/>
  </r>
  <r>
    <x v="0"/>
    <x v="7"/>
    <x v="0"/>
    <s v="Hungary"/>
    <s v="Europe"/>
    <n v="1.737217"/>
    <n v="213"/>
    <n v="8.0999999999999996E-3"/>
    <x v="2"/>
  </r>
  <r>
    <x v="0"/>
    <x v="7"/>
    <x v="0"/>
    <s v="Greece"/>
    <s v="Europe"/>
    <n v="1.017963"/>
    <n v="80"/>
    <n v="1.2699999999999999E-2"/>
    <x v="2"/>
  </r>
  <r>
    <x v="0"/>
    <x v="2"/>
    <x v="2"/>
    <s v="Norway"/>
    <s v="Europe"/>
    <n v="1363.8144990000001"/>
    <n v="600"/>
    <n v="2.2730000000000001"/>
    <x v="2"/>
  </r>
  <r>
    <x v="0"/>
    <x v="10"/>
    <x v="2"/>
    <s v="United Kingdom"/>
    <s v="Europe"/>
    <n v="66.471838000000005"/>
    <n v="45"/>
    <n v="1.4771000000000001"/>
    <x v="2"/>
  </r>
  <r>
    <x v="1"/>
    <x v="7"/>
    <x v="0"/>
    <s v="Bermuda"/>
    <s v="North America"/>
    <n v="2.6100970000000001"/>
    <n v="15"/>
    <n v="0.17399999999999999"/>
    <x v="2"/>
  </r>
  <r>
    <x v="1"/>
    <x v="7"/>
    <x v="0"/>
    <s v="United Kingdom"/>
    <s v="Europe"/>
    <n v="507146.81460099999"/>
    <n v="30768759"/>
    <n v="1.6400000000000001E-2"/>
    <x v="2"/>
  </r>
  <r>
    <x v="0"/>
    <x v="7"/>
    <x v="0"/>
    <s v="USA"/>
    <s v="North America"/>
    <n v="504117.21122400003"/>
    <n v="70078824"/>
    <n v="7.1000000000000004E-3"/>
    <x v="2"/>
  </r>
  <r>
    <x v="0"/>
    <x v="5"/>
    <x v="1"/>
    <s v="Italy"/>
    <s v="Europe"/>
    <n v="7918.4802680000003"/>
    <n v="4806099"/>
    <n v="1.6000000000000001E-3"/>
    <x v="2"/>
  </r>
  <r>
    <x v="1"/>
    <x v="7"/>
    <x v="0"/>
    <s v="Spain"/>
    <s v="Europe"/>
    <n v="148378.38819699999"/>
    <n v="25330190"/>
    <n v="5.7999999999999996E-3"/>
    <x v="2"/>
  </r>
  <r>
    <x v="1"/>
    <x v="7"/>
    <x v="1"/>
    <s v="Denmark"/>
    <s v="Europe"/>
    <n v="1915.0514820000001"/>
    <n v="3390673"/>
    <n v="5.0000000000000001E-4"/>
    <x v="2"/>
  </r>
  <r>
    <x v="0"/>
    <x v="6"/>
    <x v="0"/>
    <s v="Netherlands"/>
    <s v="Europe"/>
    <n v="136111.420927"/>
    <n v="12568257"/>
    <n v="1.0800000000000001E-2"/>
    <x v="2"/>
  </r>
  <r>
    <x v="0"/>
    <x v="0"/>
    <x v="1"/>
    <s v="Poland"/>
    <s v="Europe"/>
    <n v="751.59476400000005"/>
    <n v="1978865"/>
    <n v="2.9999999999999997E-4"/>
    <x v="2"/>
  </r>
  <r>
    <x v="0"/>
    <x v="9"/>
    <x v="1"/>
    <s v="Hong Kong"/>
    <s v="Asia"/>
    <n v="63.154933"/>
    <n v="217222"/>
    <n v="2.0000000000000001E-4"/>
    <x v="2"/>
  </r>
  <r>
    <x v="1"/>
    <x v="4"/>
    <x v="0"/>
    <s v="Ecuador"/>
    <s v="South America"/>
    <n v="99.106555999999998"/>
    <n v="76236"/>
    <n v="1.1999999999999999E-3"/>
    <x v="2"/>
  </r>
  <r>
    <x v="0"/>
    <x v="10"/>
    <x v="0"/>
    <s v="Peru"/>
    <s v="South America"/>
    <n v="7.8441729999999996"/>
    <n v="6034"/>
    <n v="1.1999999999999999E-3"/>
    <x v="2"/>
  </r>
  <r>
    <x v="0"/>
    <x v="10"/>
    <x v="0"/>
    <s v="Liechtenstein"/>
    <s v="Europe"/>
    <n v="61.255775"/>
    <n v="3120"/>
    <n v="1.9599999999999999E-2"/>
    <x v="2"/>
  </r>
  <r>
    <x v="1"/>
    <x v="2"/>
    <x v="0"/>
    <s v="Monaco"/>
    <s v="Europe"/>
    <n v="47.798076999999999"/>
    <n v="2867"/>
    <n v="1.66E-2"/>
    <x v="2"/>
  </r>
  <r>
    <x v="0"/>
    <x v="2"/>
    <x v="0"/>
    <s v="Brazil"/>
    <s v="South America"/>
    <n v="13.838760000000001"/>
    <n v="846"/>
    <n v="1.6299999999999999E-2"/>
    <x v="2"/>
  </r>
  <r>
    <x v="0"/>
    <x v="9"/>
    <x v="2"/>
    <s v="United Kingdom"/>
    <s v="Europe"/>
    <n v="146.07097899999999"/>
    <n v="81"/>
    <n v="1.8032999999999999"/>
    <x v="2"/>
  </r>
  <r>
    <x v="0"/>
    <x v="11"/>
    <x v="2"/>
    <s v="Sweden"/>
    <s v="Europe"/>
    <n v="97.319944000000007"/>
    <n v="116"/>
    <n v="0.83889999999999998"/>
    <x v="2"/>
  </r>
  <r>
    <x v="0"/>
    <x v="5"/>
    <x v="0"/>
    <s v="United Arab Emirates"/>
    <s v="Asia"/>
    <n v="2.4074270000000002"/>
    <n v="123"/>
    <n v="1.95E-2"/>
    <x v="2"/>
  </r>
  <r>
    <x v="0"/>
    <x v="2"/>
    <x v="0"/>
    <s v="Latvia"/>
    <s v="Europe"/>
    <n v="0.210845"/>
    <n v="21"/>
    <n v="0.01"/>
    <x v="2"/>
  </r>
  <r>
    <x v="0"/>
    <x v="5"/>
    <x v="0"/>
    <s v="USA"/>
    <s v="North America"/>
    <n v="530257.085356"/>
    <n v="75108934"/>
    <n v="7.0000000000000001E-3"/>
    <x v="2"/>
  </r>
  <r>
    <x v="1"/>
    <x v="2"/>
    <x v="0"/>
    <s v="Poland"/>
    <s v="Europe"/>
    <n v="3439.3236139999999"/>
    <n v="2088513"/>
    <n v="1.6000000000000001E-3"/>
    <x v="2"/>
  </r>
  <r>
    <x v="0"/>
    <x v="4"/>
    <x v="1"/>
    <s v="Spain"/>
    <s v="Europe"/>
    <n v="18834.832763999999"/>
    <n v="24311932"/>
    <n v="6.9999999999999999E-4"/>
    <x v="2"/>
  </r>
  <r>
    <x v="0"/>
    <x v="7"/>
    <x v="0"/>
    <s v="France"/>
    <s v="Europe"/>
    <n v="39028.340144000002"/>
    <n v="5125197"/>
    <n v="7.6E-3"/>
    <x v="2"/>
  </r>
  <r>
    <x v="0"/>
    <x v="11"/>
    <x v="1"/>
    <s v="Spain"/>
    <s v="Europe"/>
    <n v="20867.520821999999"/>
    <n v="17374073"/>
    <n v="1.1999999999999999E-3"/>
    <x v="2"/>
  </r>
  <r>
    <x v="0"/>
    <x v="8"/>
    <x v="1"/>
    <s v="Australia"/>
    <s v="Oceania"/>
    <n v="1747.472436"/>
    <n v="2908609"/>
    <n v="5.9999999999999995E-4"/>
    <x v="2"/>
  </r>
  <r>
    <x v="0"/>
    <x v="3"/>
    <x v="1"/>
    <s v="Latvia"/>
    <s v="Europe"/>
    <n v="637.47785699999997"/>
    <n v="249111"/>
    <n v="2.5000000000000001E-3"/>
    <x v="2"/>
  </r>
  <r>
    <x v="1"/>
    <x v="4"/>
    <x v="0"/>
    <s v="Ireland"/>
    <s v="Europe"/>
    <n v="16496.738377999998"/>
    <n v="1393952"/>
    <n v="1.18E-2"/>
    <x v="2"/>
  </r>
  <r>
    <x v="1"/>
    <x v="6"/>
    <x v="1"/>
    <s v="Malaysia"/>
    <s v="Asia"/>
    <n v="301.59900399999998"/>
    <n v="657122"/>
    <n v="4.0000000000000002E-4"/>
    <x v="2"/>
  </r>
  <r>
    <x v="1"/>
    <x v="7"/>
    <x v="0"/>
    <s v="Hong Kong"/>
    <s v="Asia"/>
    <n v="2524.339438"/>
    <n v="330237"/>
    <n v="7.6E-3"/>
    <x v="2"/>
  </r>
  <r>
    <x v="0"/>
    <x v="10"/>
    <x v="0"/>
    <s v="Malaysia"/>
    <s v="Asia"/>
    <n v="1379.694872"/>
    <n v="276086"/>
    <n v="4.8999999999999998E-3"/>
    <x v="2"/>
  </r>
  <r>
    <x v="1"/>
    <x v="7"/>
    <x v="0"/>
    <s v="Panama"/>
    <s v="North America"/>
    <n v="81.414501000000001"/>
    <n v="45757"/>
    <n v="1.6999999999999999E-3"/>
    <x v="2"/>
  </r>
  <r>
    <x v="1"/>
    <x v="4"/>
    <x v="0"/>
    <s v="Brazil"/>
    <s v="South America"/>
    <n v="37.489207999999998"/>
    <n v="20038"/>
    <n v="1.8E-3"/>
    <x v="2"/>
  </r>
  <r>
    <x v="1"/>
    <x v="2"/>
    <x v="0"/>
    <s v="Cyprus"/>
    <s v="Europe"/>
    <n v="9.3288670000000007"/>
    <n v="3493"/>
    <n v="2.5999999999999999E-3"/>
    <x v="2"/>
  </r>
  <r>
    <x v="0"/>
    <x v="9"/>
    <x v="0"/>
    <s v="Czech Republic"/>
    <s v="Europe"/>
    <n v="14.387328"/>
    <n v="1926"/>
    <n v="7.4000000000000003E-3"/>
    <x v="2"/>
  </r>
  <r>
    <x v="0"/>
    <x v="4"/>
    <x v="0"/>
    <s v="Russia"/>
    <s v="Europe"/>
    <n v="11.124216000000001"/>
    <n v="1219"/>
    <n v="9.1000000000000004E-3"/>
    <x v="2"/>
  </r>
  <r>
    <x v="0"/>
    <x v="8"/>
    <x v="2"/>
    <s v="Norway"/>
    <s v="Europe"/>
    <n v="66.115700000000004"/>
    <n v="71"/>
    <n v="0.93120000000000003"/>
    <x v="2"/>
  </r>
  <r>
    <x v="1"/>
    <x v="5"/>
    <x v="0"/>
    <s v="New Zealand"/>
    <s v="Oceania"/>
    <n v="17783.625773"/>
    <n v="1741731"/>
    <n v="1.0200000000000001E-2"/>
    <x v="2"/>
  </r>
  <r>
    <x v="1"/>
    <x v="5"/>
    <x v="1"/>
    <s v="Slovakia"/>
    <s v="Europe"/>
    <n v="591.31968500000005"/>
    <n v="303346"/>
    <n v="1.9E-3"/>
    <x v="2"/>
  </r>
  <r>
    <x v="0"/>
    <x v="10"/>
    <x v="2"/>
    <s v="Sweden"/>
    <s v="Europe"/>
    <n v="19.022943999999999"/>
    <n v="12"/>
    <n v="1.5851999999999999"/>
    <x v="2"/>
  </r>
  <r>
    <x v="0"/>
    <x v="3"/>
    <x v="0"/>
    <s v="Malta"/>
    <s v="Europe"/>
    <n v="0.698546"/>
    <n v="18"/>
    <n v="3.8800000000000001E-2"/>
    <x v="2"/>
  </r>
  <r>
    <x v="1"/>
    <x v="2"/>
    <x v="0"/>
    <s v="Faroe Islands"/>
    <s v="Europe"/>
    <n v="0.28699999999999998"/>
    <n v="2"/>
    <n v="0.14349999999999999"/>
    <x v="2"/>
  </r>
  <r>
    <x v="0"/>
    <x v="5"/>
    <x v="1"/>
    <s v="Switzerland"/>
    <s v="Europe"/>
    <n v="799.92716399999995"/>
    <n v="597484"/>
    <n v="1.2999999999999999E-3"/>
    <x v="2"/>
  </r>
  <r>
    <x v="0"/>
    <x v="3"/>
    <x v="0"/>
    <s v="Germany"/>
    <s v="Europe"/>
    <n v="102873.21395799999"/>
    <n v="9352283"/>
    <n v="1.09E-2"/>
    <x v="2"/>
  </r>
  <r>
    <x v="0"/>
    <x v="10"/>
    <x v="1"/>
    <s v="United Kingdom"/>
    <s v="Europe"/>
    <n v="41924.054799999998"/>
    <n v="10280143"/>
    <n v="4.0000000000000001E-3"/>
    <x v="2"/>
  </r>
  <r>
    <x v="0"/>
    <x v="7"/>
    <x v="1"/>
    <s v="Netherlands"/>
    <s v="Europe"/>
    <n v="5180.581459"/>
    <n v="3606009"/>
    <n v="1.4E-3"/>
    <x v="2"/>
  </r>
  <r>
    <x v="0"/>
    <x v="10"/>
    <x v="0"/>
    <s v="Poland"/>
    <s v="Europe"/>
    <n v="8349.9981549999993"/>
    <n v="1997174"/>
    <n v="4.1000000000000003E-3"/>
    <x v="2"/>
  </r>
  <r>
    <x v="0"/>
    <x v="3"/>
    <x v="1"/>
    <s v="Italy"/>
    <s v="Europe"/>
    <n v="7961.9070780000002"/>
    <n v="4544010"/>
    <n v="1.6999999999999999E-3"/>
    <x v="2"/>
  </r>
  <r>
    <x v="0"/>
    <x v="7"/>
    <x v="0"/>
    <s v="Austria"/>
    <s v="Europe"/>
    <n v="4234.9679809999998"/>
    <n v="492288"/>
    <n v="8.6E-3"/>
    <x v="2"/>
  </r>
  <r>
    <x v="0"/>
    <x v="6"/>
    <x v="1"/>
    <s v="Netherlands"/>
    <s v="Europe"/>
    <n v="3563.2728929999998"/>
    <n v="3928277"/>
    <n v="8.9999999999999998E-4"/>
    <x v="2"/>
  </r>
  <r>
    <x v="1"/>
    <x v="4"/>
    <x v="1"/>
    <s v="Ecuador"/>
    <s v="South America"/>
    <n v="869.23295299999995"/>
    <n v="668643"/>
    <n v="1.1999999999999999E-3"/>
    <x v="2"/>
  </r>
  <r>
    <x v="0"/>
    <x v="5"/>
    <x v="0"/>
    <s v="Iceland"/>
    <s v="Europe"/>
    <n v="259.80194699999998"/>
    <n v="66027"/>
    <n v="3.8999999999999998E-3"/>
    <x v="2"/>
  </r>
  <r>
    <x v="0"/>
    <x v="8"/>
    <x v="0"/>
    <s v="Hong Kong"/>
    <s v="Asia"/>
    <n v="827.05861900000002"/>
    <n v="160617"/>
    <n v="5.1000000000000004E-3"/>
    <x v="2"/>
  </r>
  <r>
    <x v="0"/>
    <x v="1"/>
    <x v="1"/>
    <s v="Lithuania"/>
    <s v="Europe"/>
    <n v="219.084529"/>
    <n v="215022"/>
    <n v="1E-3"/>
    <x v="2"/>
  </r>
  <r>
    <x v="0"/>
    <x v="7"/>
    <x v="0"/>
    <s v="Russia"/>
    <s v="Europe"/>
    <n v="6.2330240000000003"/>
    <n v="1092"/>
    <n v="5.7000000000000002E-3"/>
    <x v="2"/>
  </r>
  <r>
    <x v="0"/>
    <x v="9"/>
    <x v="0"/>
    <s v="Russia"/>
    <s v="Europe"/>
    <n v="12.852637"/>
    <n v="1045"/>
    <n v="1.2200000000000001E-2"/>
    <x v="2"/>
  </r>
  <r>
    <x v="0"/>
    <x v="9"/>
    <x v="0"/>
    <s v="Dominican Republic"/>
    <s v="North America"/>
    <n v="0.43142000000000003"/>
    <n v="214"/>
    <n v="2E-3"/>
    <x v="2"/>
  </r>
  <r>
    <x v="0"/>
    <x v="7"/>
    <x v="0"/>
    <s v="Venezuela, Bolivarian Republic of"/>
    <s v="South America"/>
    <n v="4.0050000000000002E-2"/>
    <n v="3"/>
    <n v="1.3299999999999999E-2"/>
    <x v="2"/>
  </r>
  <r>
    <x v="1"/>
    <x v="7"/>
    <x v="0"/>
    <s v="USA"/>
    <s v="North America"/>
    <n v="974766.82323500002"/>
    <n v="99233650"/>
    <n v="9.7999999999999997E-3"/>
    <x v="2"/>
  </r>
  <r>
    <x v="0"/>
    <x v="4"/>
    <x v="0"/>
    <s v="Spain"/>
    <s v="Europe"/>
    <n v="139041.77454700001"/>
    <n v="22387965"/>
    <n v="6.1999999999999998E-3"/>
    <x v="2"/>
  </r>
  <r>
    <x v="0"/>
    <x v="0"/>
    <x v="0"/>
    <s v="Switzerland"/>
    <s v="Europe"/>
    <n v="26642.652859000002"/>
    <n v="2128435"/>
    <n v="1.2500000000000001E-2"/>
    <x v="2"/>
  </r>
  <r>
    <x v="1"/>
    <x v="7"/>
    <x v="0"/>
    <s v="Malaysia"/>
    <s v="Asia"/>
    <n v="1927.403096"/>
    <n v="361073"/>
    <n v="5.3E-3"/>
    <x v="2"/>
  </r>
  <r>
    <x v="1"/>
    <x v="7"/>
    <x v="1"/>
    <s v="Bulgaria"/>
    <s v="Europe"/>
    <n v="597.79277200000001"/>
    <n v="282657"/>
    <n v="2.0999999999999999E-3"/>
    <x v="2"/>
  </r>
  <r>
    <x v="1"/>
    <x v="6"/>
    <x v="0"/>
    <s v="Malaysia"/>
    <s v="Asia"/>
    <n v="1326.541479"/>
    <n v="274893"/>
    <n v="4.7999999999999996E-3"/>
    <x v="2"/>
  </r>
  <r>
    <x v="0"/>
    <x v="4"/>
    <x v="1"/>
    <s v="Denmark"/>
    <s v="Europe"/>
    <n v="2869.8395369999998"/>
    <n v="2045011"/>
    <n v="1.4E-3"/>
    <x v="2"/>
  </r>
  <r>
    <x v="0"/>
    <x v="3"/>
    <x v="1"/>
    <s v="Iceland"/>
    <s v="Europe"/>
    <n v="31.812161"/>
    <n v="159606"/>
    <n v="1E-4"/>
    <x v="2"/>
  </r>
  <r>
    <x v="0"/>
    <x v="11"/>
    <x v="0"/>
    <s v="Portugal"/>
    <s v="Europe"/>
    <n v="592.95349799999997"/>
    <n v="299672"/>
    <n v="1.9E-3"/>
    <x v="2"/>
  </r>
  <r>
    <x v="0"/>
    <x v="4"/>
    <x v="0"/>
    <s v="Portugal"/>
    <s v="Europe"/>
    <n v="872.561014"/>
    <n v="164107"/>
    <n v="5.3E-3"/>
    <x v="2"/>
  </r>
  <r>
    <x v="0"/>
    <x v="11"/>
    <x v="0"/>
    <s v="Lithuania"/>
    <s v="Europe"/>
    <n v="265.06693899999999"/>
    <n v="55036"/>
    <n v="4.7999999999999996E-3"/>
    <x v="2"/>
  </r>
  <r>
    <x v="1"/>
    <x v="7"/>
    <x v="1"/>
    <s v="Austria"/>
    <s v="Europe"/>
    <n v="950.08844099999999"/>
    <n v="770054"/>
    <n v="1.1999999999999999E-3"/>
    <x v="2"/>
  </r>
  <r>
    <x v="0"/>
    <x v="10"/>
    <x v="1"/>
    <s v="Malta"/>
    <s v="Europe"/>
    <n v="52.473807999999998"/>
    <n v="19280"/>
    <n v="2.7000000000000001E-3"/>
    <x v="2"/>
  </r>
  <r>
    <x v="0"/>
    <x v="10"/>
    <x v="0"/>
    <s v="Slovakia"/>
    <s v="Europe"/>
    <n v="9.734083"/>
    <n v="4952"/>
    <n v="1.9E-3"/>
    <x v="2"/>
  </r>
  <r>
    <x v="1"/>
    <x v="7"/>
    <x v="0"/>
    <s v="Honduras"/>
    <s v="North America"/>
    <n v="47.753836"/>
    <n v="26839"/>
    <n v="1.6999999999999999E-3"/>
    <x v="2"/>
  </r>
  <r>
    <x v="0"/>
    <x v="11"/>
    <x v="0"/>
    <s v="Monaco"/>
    <s v="Europe"/>
    <n v="22.091988000000001"/>
    <n v="1816"/>
    <n v="1.21E-2"/>
    <x v="2"/>
  </r>
  <r>
    <x v="0"/>
    <x v="9"/>
    <x v="0"/>
    <s v="Croatia"/>
    <s v="Europe"/>
    <n v="1.0472030000000001"/>
    <n v="111"/>
    <n v="9.4000000000000004E-3"/>
    <x v="2"/>
  </r>
  <r>
    <x v="0"/>
    <x v="4"/>
    <x v="2"/>
    <s v="United Kingdom"/>
    <s v="Europe"/>
    <n v="227.897547"/>
    <n v="284"/>
    <n v="0.8024"/>
    <x v="2"/>
  </r>
  <r>
    <x v="0"/>
    <x v="11"/>
    <x v="2"/>
    <s v="Norway"/>
    <s v="Europe"/>
    <n v="31.263041999999999"/>
    <n v="39"/>
    <n v="0.80159999999999998"/>
    <x v="2"/>
  </r>
  <r>
    <x v="0"/>
    <x v="11"/>
    <x v="0"/>
    <s v="Turkey"/>
    <s v="Europe"/>
    <n v="18.420857999999999"/>
    <n v="4374"/>
    <n v="4.1999999999999997E-3"/>
    <x v="2"/>
  </r>
  <r>
    <x v="0"/>
    <x v="7"/>
    <x v="0"/>
    <s v="Croatia"/>
    <s v="Europe"/>
    <n v="1.173408"/>
    <n v="120"/>
    <n v="9.7000000000000003E-3"/>
    <x v="2"/>
  </r>
  <r>
    <x v="0"/>
    <x v="4"/>
    <x v="2"/>
    <s v="Netherlands"/>
    <s v="Europe"/>
    <n v="153.14341099999999"/>
    <n v="202"/>
    <n v="0.7581"/>
    <x v="2"/>
  </r>
  <r>
    <x v="1"/>
    <x v="5"/>
    <x v="1"/>
    <s v="Argentina"/>
    <s v="South America"/>
    <n v="8558.6683499999999"/>
    <n v="6205879"/>
    <n v="1.2999999999999999E-3"/>
    <x v="2"/>
  </r>
  <r>
    <x v="1"/>
    <x v="5"/>
    <x v="0"/>
    <s v="Ukraine"/>
    <s v="Europe"/>
    <n v="0.53588999999999998"/>
    <n v="75"/>
    <n v="7.1000000000000004E-3"/>
    <x v="2"/>
  </r>
  <r>
    <x v="0"/>
    <x v="8"/>
    <x v="0"/>
    <s v="Virgin Islands, U.S."/>
    <s v="North America"/>
    <n v="0.44293300000000002"/>
    <n v="42"/>
    <n v="1.0500000000000001E-2"/>
    <x v="2"/>
  </r>
  <r>
    <x v="0"/>
    <x v="1"/>
    <x v="2"/>
    <s v="Belgium"/>
    <s v="Europe"/>
    <n v="4.6745340000000004"/>
    <n v="6"/>
    <n v="0.77900000000000003"/>
    <x v="2"/>
  </r>
  <r>
    <x v="1"/>
    <x v="4"/>
    <x v="0"/>
    <s v="Faroe Islands"/>
    <s v="Europe"/>
    <n v="2.3294999999999999"/>
    <n v="3"/>
    <n v="0.77649999999999997"/>
    <x v="2"/>
  </r>
  <r>
    <x v="0"/>
    <x v="5"/>
    <x v="0"/>
    <s v="Norway"/>
    <s v="Europe"/>
    <n v="212307.35084100001"/>
    <n v="21062362"/>
    <n v="0.01"/>
    <x v="2"/>
  </r>
  <r>
    <x v="1"/>
    <x v="7"/>
    <x v="0"/>
    <s v="Finland"/>
    <s v="Europe"/>
    <n v="89442.831678999995"/>
    <n v="6365938"/>
    <n v="1.4E-2"/>
    <x v="2"/>
  </r>
  <r>
    <x v="0"/>
    <x v="0"/>
    <x v="1"/>
    <s v="Portugal"/>
    <s v="Europe"/>
    <n v="4583.5916139999999"/>
    <n v="1704174"/>
    <n v="2.5999999999999999E-3"/>
    <x v="2"/>
  </r>
  <r>
    <x v="0"/>
    <x v="11"/>
    <x v="0"/>
    <s v="Switzerland"/>
    <s v="Europe"/>
    <n v="16907.500564000002"/>
    <n v="1623596"/>
    <n v="1.04E-2"/>
    <x v="2"/>
  </r>
  <r>
    <x v="0"/>
    <x v="4"/>
    <x v="0"/>
    <s v="Switzerland"/>
    <s v="Europe"/>
    <n v="14368.365809000001"/>
    <n v="1406140"/>
    <n v="1.0200000000000001E-2"/>
    <x v="2"/>
  </r>
  <r>
    <x v="0"/>
    <x v="0"/>
    <x v="1"/>
    <s v="Lithuania"/>
    <s v="Europe"/>
    <n v="610.77421500000003"/>
    <n v="237906"/>
    <n v="2.5000000000000001E-3"/>
    <x v="2"/>
  </r>
  <r>
    <x v="0"/>
    <x v="11"/>
    <x v="1"/>
    <s v="New Zealand"/>
    <s v="Oceania"/>
    <n v="530.31071599999996"/>
    <n v="853933"/>
    <n v="5.9999999999999995E-4"/>
    <x v="2"/>
  </r>
  <r>
    <x v="0"/>
    <x v="1"/>
    <x v="1"/>
    <s v="Malaysia"/>
    <s v="Asia"/>
    <n v="450.26482399999998"/>
    <n v="426798"/>
    <n v="1E-3"/>
    <x v="2"/>
  </r>
  <r>
    <x v="0"/>
    <x v="9"/>
    <x v="0"/>
    <s v="Estonia"/>
    <s v="Europe"/>
    <n v="1108.4438600000001"/>
    <n v="160557"/>
    <n v="6.8999999999999999E-3"/>
    <x v="2"/>
  </r>
  <r>
    <x v="0"/>
    <x v="8"/>
    <x v="0"/>
    <s v="Czech Republic"/>
    <s v="Europe"/>
    <n v="4.8274609999999996"/>
    <n v="776"/>
    <n v="6.1999999999999998E-3"/>
    <x v="2"/>
  </r>
  <r>
    <x v="0"/>
    <x v="4"/>
    <x v="0"/>
    <s v="Croatia"/>
    <s v="Europe"/>
    <n v="1.765568"/>
    <n v="201"/>
    <n v="8.6999999999999994E-3"/>
    <x v="2"/>
  </r>
  <r>
    <x v="1"/>
    <x v="6"/>
    <x v="0"/>
    <s v="Gibraltar"/>
    <s v="Europe"/>
    <n v="1.421907"/>
    <n v="149"/>
    <n v="9.4999999999999998E-3"/>
    <x v="2"/>
  </r>
  <r>
    <x v="0"/>
    <x v="11"/>
    <x v="0"/>
    <s v="United Arab Emirates"/>
    <s v="Asia"/>
    <n v="1.4193549999999999"/>
    <n v="297"/>
    <n v="4.7000000000000002E-3"/>
    <x v="2"/>
  </r>
  <r>
    <x v="1"/>
    <x v="7"/>
    <x v="0"/>
    <s v="South Africa"/>
    <s v="Africa"/>
    <n v="6.7606849999999996"/>
    <n v="236"/>
    <n v="2.86E-2"/>
    <x v="2"/>
  </r>
  <r>
    <x v="1"/>
    <x v="5"/>
    <x v="0"/>
    <s v="Uruguay"/>
    <s v="South America"/>
    <n v="107.25626"/>
    <n v="82505"/>
    <n v="1.1999999999999999E-3"/>
    <x v="2"/>
  </r>
  <r>
    <x v="0"/>
    <x v="1"/>
    <x v="0"/>
    <s v="Egypt"/>
    <s v="Africa"/>
    <n v="0.866506"/>
    <n v="27"/>
    <n v="3.2000000000000001E-2"/>
    <x v="2"/>
  </r>
  <r>
    <x v="0"/>
    <x v="3"/>
    <x v="0"/>
    <s v="Romania"/>
    <s v="Europe"/>
    <n v="3.4832879999999999"/>
    <n v="223"/>
    <n v="1.5599999999999999E-2"/>
    <x v="2"/>
  </r>
  <r>
    <x v="0"/>
    <x v="2"/>
    <x v="2"/>
    <s v="Austria"/>
    <s v="Europe"/>
    <n v="66.129418000000001"/>
    <n v="50"/>
    <n v="1.3225"/>
    <x v="2"/>
  </r>
  <r>
    <x v="0"/>
    <x v="8"/>
    <x v="0"/>
    <s v="South Korea"/>
    <s v="Asia"/>
    <n v="1.403249"/>
    <n v="117"/>
    <n v="1.1900000000000001E-2"/>
    <x v="2"/>
  </r>
  <r>
    <x v="1"/>
    <x v="4"/>
    <x v="1"/>
    <s v="Costa Rica"/>
    <s v="North America"/>
    <n v="828.30752299999995"/>
    <n v="591651"/>
    <n v="1.2999999999999999E-3"/>
    <x v="2"/>
  </r>
  <r>
    <x v="0"/>
    <x v="2"/>
    <x v="0"/>
    <s v="France"/>
    <s v="Europe"/>
    <n v="43893.852174"/>
    <n v="5452827"/>
    <n v="8.0000000000000002E-3"/>
    <x v="2"/>
  </r>
  <r>
    <x v="0"/>
    <x v="4"/>
    <x v="1"/>
    <s v="France"/>
    <s v="Europe"/>
    <n v="8454.0398409999998"/>
    <n v="3355111"/>
    <n v="2.5000000000000001E-3"/>
    <x v="2"/>
  </r>
  <r>
    <x v="1"/>
    <x v="2"/>
    <x v="1"/>
    <s v="Malaysia"/>
    <s v="Asia"/>
    <n v="581.09108700000002"/>
    <n v="673880"/>
    <n v="8.0000000000000004E-4"/>
    <x v="2"/>
  </r>
  <r>
    <x v="1"/>
    <x v="4"/>
    <x v="1"/>
    <s v="Paraguay"/>
    <s v="South America"/>
    <n v="173.82324499999999"/>
    <n v="124160"/>
    <n v="1.2999999999999999E-3"/>
    <x v="2"/>
  </r>
  <r>
    <x v="1"/>
    <x v="7"/>
    <x v="1"/>
    <s v="Ireland"/>
    <s v="Europe"/>
    <n v="691.44545200000005"/>
    <n v="1312798"/>
    <n v="5.0000000000000001E-4"/>
    <x v="2"/>
  </r>
  <r>
    <x v="0"/>
    <x v="9"/>
    <x v="0"/>
    <s v="Taiwan, Province Of China"/>
    <s v="Asia"/>
    <n v="358.12324799999999"/>
    <n v="212464"/>
    <n v="1.6000000000000001E-3"/>
    <x v="2"/>
  </r>
  <r>
    <x v="0"/>
    <x v="1"/>
    <x v="1"/>
    <s v="Australia"/>
    <s v="Oceania"/>
    <n v="5336.9585859999997"/>
    <n v="3261026"/>
    <n v="1.6000000000000001E-3"/>
    <x v="2"/>
  </r>
  <r>
    <x v="1"/>
    <x v="6"/>
    <x v="1"/>
    <s v="Honduras"/>
    <s v="North America"/>
    <n v="179.15238600000001"/>
    <n v="127966"/>
    <n v="1.2999999999999999E-3"/>
    <x v="2"/>
  </r>
  <r>
    <x v="1"/>
    <x v="4"/>
    <x v="0"/>
    <s v="Latvia"/>
    <s v="Europe"/>
    <n v="506.95202399999999"/>
    <n v="195827"/>
    <n v="2.5000000000000001E-3"/>
    <x v="2"/>
  </r>
  <r>
    <x v="1"/>
    <x v="7"/>
    <x v="0"/>
    <s v="Czech Republic"/>
    <s v="Europe"/>
    <n v="723.13780999999994"/>
    <n v="253282"/>
    <n v="2.8E-3"/>
    <x v="2"/>
  </r>
  <r>
    <x v="0"/>
    <x v="6"/>
    <x v="0"/>
    <s v="Czech Republic"/>
    <s v="Europe"/>
    <n v="4.5495460000000003"/>
    <n v="747"/>
    <n v="6.0000000000000001E-3"/>
    <x v="2"/>
  </r>
  <r>
    <x v="1"/>
    <x v="2"/>
    <x v="1"/>
    <s v="Honduras"/>
    <s v="North America"/>
    <n v="129.59631400000001"/>
    <n v="92569"/>
    <n v="1.2999999999999999E-3"/>
    <x v="2"/>
  </r>
  <r>
    <x v="0"/>
    <x v="8"/>
    <x v="0"/>
    <s v="Monaco"/>
    <s v="Europe"/>
    <n v="22.266159999999999"/>
    <n v="1850"/>
    <n v="1.2E-2"/>
    <x v="2"/>
  </r>
  <r>
    <x v="0"/>
    <x v="11"/>
    <x v="0"/>
    <s v="Russia"/>
    <s v="Europe"/>
    <n v="7.3461970000000001"/>
    <n v="1544"/>
    <n v="4.7000000000000002E-3"/>
    <x v="2"/>
  </r>
  <r>
    <x v="0"/>
    <x v="2"/>
    <x v="0"/>
    <s v="Andorra"/>
    <s v="Europe"/>
    <n v="50.224657000000001"/>
    <n v="4931"/>
    <n v="1.01E-2"/>
    <x v="2"/>
  </r>
  <r>
    <x v="0"/>
    <x v="4"/>
    <x v="1"/>
    <s v="Andorra"/>
    <s v="Europe"/>
    <n v="2.5280490000000002"/>
    <n v="10374"/>
    <n v="2.0000000000000001E-4"/>
    <x v="2"/>
  </r>
  <r>
    <x v="0"/>
    <x v="9"/>
    <x v="0"/>
    <s v="South Korea"/>
    <s v="Asia"/>
    <n v="2.2522259999999998"/>
    <n v="61"/>
    <n v="3.6900000000000002E-2"/>
    <x v="2"/>
  </r>
  <r>
    <x v="1"/>
    <x v="7"/>
    <x v="0"/>
    <s v="South Korea"/>
    <s v="Asia"/>
    <n v="1.8896539999999999"/>
    <n v="331"/>
    <n v="5.7000000000000002E-3"/>
    <x v="2"/>
  </r>
  <r>
    <x v="0"/>
    <x v="10"/>
    <x v="1"/>
    <s v="Portugal"/>
    <s v="Europe"/>
    <n v="5284.3139650000003"/>
    <n v="1941681"/>
    <n v="2.7000000000000001E-3"/>
    <x v="2"/>
  </r>
  <r>
    <x v="1"/>
    <x v="4"/>
    <x v="0"/>
    <s v="Sweden"/>
    <s v="Europe"/>
    <n v="529470.37731000001"/>
    <n v="53436399"/>
    <n v="9.9000000000000008E-3"/>
    <x v="2"/>
  </r>
  <r>
    <x v="0"/>
    <x v="2"/>
    <x v="1"/>
    <s v="United Kingdom"/>
    <s v="Europe"/>
    <n v="13606.021896"/>
    <n v="8632744"/>
    <n v="1.5E-3"/>
    <x v="2"/>
  </r>
  <r>
    <x v="1"/>
    <x v="7"/>
    <x v="0"/>
    <s v="Australia"/>
    <s v="Oceania"/>
    <n v="84535.122208999994"/>
    <n v="6508149"/>
    <n v="1.29E-2"/>
    <x v="2"/>
  </r>
  <r>
    <x v="0"/>
    <x v="8"/>
    <x v="0"/>
    <s v="Estonia"/>
    <s v="Europe"/>
    <n v="556.37613299999998"/>
    <n v="102913"/>
    <n v="5.4000000000000003E-3"/>
    <x v="2"/>
  </r>
  <r>
    <x v="0"/>
    <x v="10"/>
    <x v="1"/>
    <s v="Lithuania"/>
    <s v="Europe"/>
    <n v="279.43434200000002"/>
    <n v="215722"/>
    <n v="1.1999999999999999E-3"/>
    <x v="2"/>
  </r>
  <r>
    <x v="0"/>
    <x v="10"/>
    <x v="1"/>
    <s v="Turkey"/>
    <s v="Europe"/>
    <n v="4620.6691920000003"/>
    <n v="1652677"/>
    <n v="2.7000000000000001E-3"/>
    <x v="2"/>
  </r>
  <r>
    <x v="1"/>
    <x v="6"/>
    <x v="1"/>
    <s v="Guatemala"/>
    <s v="North America"/>
    <n v="371.63913400000001"/>
    <n v="265457"/>
    <n v="1.2999999999999999E-3"/>
    <x v="2"/>
  </r>
  <r>
    <x v="0"/>
    <x v="5"/>
    <x v="0"/>
    <s v="Czech Republic"/>
    <s v="Europe"/>
    <n v="5.8426559999999998"/>
    <n v="874"/>
    <n v="6.6E-3"/>
    <x v="2"/>
  </r>
  <r>
    <x v="0"/>
    <x v="3"/>
    <x v="0"/>
    <s v="India"/>
    <s v="Asia"/>
    <n v="6.9216230000000003"/>
    <n v="491"/>
    <n v="1.4E-2"/>
    <x v="2"/>
  </r>
  <r>
    <x v="1"/>
    <x v="5"/>
    <x v="0"/>
    <s v="Puerto Rico"/>
    <s v="North America"/>
    <n v="13.224447"/>
    <n v="553"/>
    <n v="2.3900000000000001E-2"/>
    <x v="2"/>
  </r>
  <r>
    <x v="0"/>
    <x v="2"/>
    <x v="0"/>
    <s v="Lebanon"/>
    <s v="Asia"/>
    <n v="0.32875900000000002"/>
    <n v="3"/>
    <n v="0.1095"/>
    <x v="2"/>
  </r>
  <r>
    <x v="0"/>
    <x v="5"/>
    <x v="1"/>
    <s v="USA"/>
    <s v="North America"/>
    <n v="91288.989853999999"/>
    <n v="72235389"/>
    <n v="1.1999999999999999E-3"/>
    <x v="2"/>
  </r>
  <r>
    <x v="0"/>
    <x v="4"/>
    <x v="0"/>
    <s v="USA"/>
    <s v="North America"/>
    <n v="534759.02780499996"/>
    <n v="72644910"/>
    <n v="7.3000000000000001E-3"/>
    <x v="2"/>
  </r>
  <r>
    <x v="0"/>
    <x v="4"/>
    <x v="0"/>
    <s v="Australia"/>
    <s v="Oceania"/>
    <n v="43029.776269000002"/>
    <n v="3817532"/>
    <n v="1.12E-2"/>
    <x v="2"/>
  </r>
  <r>
    <x v="0"/>
    <x v="1"/>
    <x v="0"/>
    <s v="Germany"/>
    <s v="Europe"/>
    <n v="86608.755665000004"/>
    <n v="9664783"/>
    <n v="8.8999999999999999E-3"/>
    <x v="2"/>
  </r>
  <r>
    <x v="0"/>
    <x v="9"/>
    <x v="1"/>
    <s v="Norway"/>
    <s v="Europe"/>
    <n v="4682.2340889999996"/>
    <n v="1390950"/>
    <n v="3.3E-3"/>
    <x v="2"/>
  </r>
  <r>
    <x v="0"/>
    <x v="9"/>
    <x v="0"/>
    <s v="Finland"/>
    <s v="Europe"/>
    <n v="69644.897966000004"/>
    <n v="6319566"/>
    <n v="1.0999999999999999E-2"/>
    <x v="2"/>
  </r>
  <r>
    <x v="0"/>
    <x v="7"/>
    <x v="1"/>
    <s v="Belgium"/>
    <s v="Europe"/>
    <n v="2389.734774"/>
    <n v="1628245"/>
    <n v="1.4E-3"/>
    <x v="2"/>
  </r>
  <r>
    <x v="0"/>
    <x v="3"/>
    <x v="1"/>
    <s v="France"/>
    <s v="Europe"/>
    <n v="11504.278764999999"/>
    <n v="2422664"/>
    <n v="4.7000000000000002E-3"/>
    <x v="2"/>
  </r>
  <r>
    <x v="0"/>
    <x v="10"/>
    <x v="1"/>
    <s v="Luxembourg"/>
    <s v="Europe"/>
    <n v="127.28992"/>
    <n v="47960"/>
    <n v="2.5999999999999999E-3"/>
    <x v="2"/>
  </r>
  <r>
    <x v="1"/>
    <x v="4"/>
    <x v="0"/>
    <s v="Luxembourg"/>
    <s v="Europe"/>
    <n v="1040.4286099999999"/>
    <n v="93061"/>
    <n v="1.11E-2"/>
    <x v="2"/>
  </r>
  <r>
    <x v="1"/>
    <x v="6"/>
    <x v="1"/>
    <s v="Cyprus"/>
    <s v="Europe"/>
    <n v="108.353538"/>
    <n v="39651"/>
    <n v="2.7000000000000001E-3"/>
    <x v="2"/>
  </r>
  <r>
    <x v="1"/>
    <x v="2"/>
    <x v="0"/>
    <s v="Puerto Rico"/>
    <s v="North America"/>
    <n v="12.746828000000001"/>
    <n v="739"/>
    <n v="1.72E-2"/>
    <x v="2"/>
  </r>
  <r>
    <x v="0"/>
    <x v="10"/>
    <x v="0"/>
    <s v="Uruguay"/>
    <s v="South America"/>
    <n v="1.3247"/>
    <n v="1019"/>
    <n v="1.2999999999999999E-3"/>
    <x v="2"/>
  </r>
  <r>
    <x v="0"/>
    <x v="10"/>
    <x v="0"/>
    <s v="Cyprus"/>
    <s v="Europe"/>
    <n v="1.317105"/>
    <n v="484"/>
    <n v="2.7000000000000001E-3"/>
    <x v="2"/>
  </r>
  <r>
    <x v="1"/>
    <x v="5"/>
    <x v="1"/>
    <s v="United Kingdom"/>
    <s v="Europe"/>
    <n v="24174.692513999998"/>
    <n v="19753212"/>
    <n v="1.1999999999999999E-3"/>
    <x v="2"/>
  </r>
  <r>
    <x v="1"/>
    <x v="5"/>
    <x v="1"/>
    <s v="Netherlands"/>
    <s v="Europe"/>
    <n v="3449.944536"/>
    <n v="7534201"/>
    <n v="4.0000000000000002E-4"/>
    <x v="2"/>
  </r>
  <r>
    <x v="1"/>
    <x v="5"/>
    <x v="1"/>
    <s v="Hungary"/>
    <s v="Europe"/>
    <n v="1182.8098990000001"/>
    <n v="642731"/>
    <n v="1.8E-3"/>
    <x v="2"/>
  </r>
  <r>
    <x v="0"/>
    <x v="5"/>
    <x v="0"/>
    <s v="Malta"/>
    <s v="Europe"/>
    <n v="1.3587670000000001"/>
    <n v="69"/>
    <n v="1.9599999999999999E-2"/>
    <x v="2"/>
  </r>
  <r>
    <x v="0"/>
    <x v="1"/>
    <x v="2"/>
    <s v="Denmark"/>
    <s v="Europe"/>
    <n v="1.3660939999999999"/>
    <n v="1"/>
    <n v="1.3660000000000001"/>
    <x v="2"/>
  </r>
  <r>
    <x v="0"/>
    <x v="7"/>
    <x v="0"/>
    <s v="Spain"/>
    <s v="Europe"/>
    <n v="121920.02837"/>
    <n v="22179355"/>
    <n v="5.4000000000000003E-3"/>
    <x v="2"/>
  </r>
  <r>
    <x v="0"/>
    <x v="1"/>
    <x v="0"/>
    <s v="France"/>
    <s v="Europe"/>
    <n v="47799.278623999999"/>
    <n v="5400081"/>
    <n v="8.8000000000000005E-3"/>
    <x v="2"/>
  </r>
  <r>
    <x v="1"/>
    <x v="6"/>
    <x v="1"/>
    <s v="Netherlands"/>
    <s v="Europe"/>
    <n v="2259.2467809999998"/>
    <n v="6299736"/>
    <n v="2.9999999999999997E-4"/>
    <x v="2"/>
  </r>
  <r>
    <x v="0"/>
    <x v="3"/>
    <x v="0"/>
    <s v="New Zealand"/>
    <s v="Oceania"/>
    <n v="12542.550592"/>
    <n v="1062571"/>
    <n v="1.18E-2"/>
    <x v="2"/>
  </r>
  <r>
    <x v="0"/>
    <x v="1"/>
    <x v="0"/>
    <s v="Andorra"/>
    <s v="Europe"/>
    <n v="121.183697"/>
    <n v="9687"/>
    <n v="1.2500000000000001E-2"/>
    <x v="2"/>
  </r>
  <r>
    <x v="1"/>
    <x v="6"/>
    <x v="0"/>
    <s v="Austria"/>
    <s v="Europe"/>
    <n v="7379.6598949999998"/>
    <n v="686864"/>
    <n v="1.0699999999999999E-2"/>
    <x v="2"/>
  </r>
  <r>
    <x v="0"/>
    <x v="0"/>
    <x v="1"/>
    <s v="Latvia"/>
    <s v="Europe"/>
    <n v="657.76232600000003"/>
    <n v="257562"/>
    <n v="2.5000000000000001E-3"/>
    <x v="2"/>
  </r>
  <r>
    <x v="0"/>
    <x v="4"/>
    <x v="1"/>
    <s v="Ireland"/>
    <s v="Europe"/>
    <n v="863.20693000000006"/>
    <n v="679636"/>
    <n v="1.1999999999999999E-3"/>
    <x v="2"/>
  </r>
  <r>
    <x v="0"/>
    <x v="7"/>
    <x v="1"/>
    <s v="Denmark"/>
    <s v="Europe"/>
    <n v="1200.7189940000001"/>
    <n v="1756925"/>
    <n v="5.9999999999999995E-4"/>
    <x v="2"/>
  </r>
  <r>
    <x v="0"/>
    <x v="7"/>
    <x v="0"/>
    <s v="Portugal"/>
    <s v="Europe"/>
    <n v="405.29241500000001"/>
    <n v="208236"/>
    <n v="1.9E-3"/>
    <x v="2"/>
  </r>
  <r>
    <x v="0"/>
    <x v="11"/>
    <x v="0"/>
    <s v="Hong Kong"/>
    <s v="Asia"/>
    <n v="716.55731900000001"/>
    <n v="135389"/>
    <n v="5.1999999999999998E-3"/>
    <x v="2"/>
  </r>
  <r>
    <x v="1"/>
    <x v="4"/>
    <x v="0"/>
    <s v="Puerto Rico"/>
    <s v="North America"/>
    <n v="14.050022"/>
    <n v="1194"/>
    <n v="1.17E-2"/>
    <x v="2"/>
  </r>
  <r>
    <x v="0"/>
    <x v="0"/>
    <x v="0"/>
    <s v="Malta"/>
    <s v="Europe"/>
    <n v="3.0185719999999998"/>
    <n v="154"/>
    <n v="1.9599999999999999E-2"/>
    <x v="2"/>
  </r>
  <r>
    <x v="1"/>
    <x v="5"/>
    <x v="0"/>
    <s v="Norway"/>
    <s v="Europe"/>
    <n v="217585.49226999999"/>
    <n v="19442697"/>
    <n v="1.11E-2"/>
    <x v="2"/>
  </r>
  <r>
    <x v="1"/>
    <x v="5"/>
    <x v="0"/>
    <s v="Iceland"/>
    <s v="Europe"/>
    <n v="3373.138931"/>
    <n v="248778"/>
    <n v="1.35E-2"/>
    <x v="2"/>
  </r>
  <r>
    <x v="0"/>
    <x v="4"/>
    <x v="0"/>
    <s v="Slovenia"/>
    <s v="Europe"/>
    <n v="0.52739400000000003"/>
    <n v="99"/>
    <n v="5.3E-3"/>
    <x v="2"/>
  </r>
  <r>
    <x v="0"/>
    <x v="3"/>
    <x v="0"/>
    <s v="Virgin Islands, British"/>
    <s v="North America"/>
    <n v="0.142705"/>
    <n v="11"/>
    <n v="1.29E-2"/>
    <x v="2"/>
  </r>
  <r>
    <x v="1"/>
    <x v="4"/>
    <x v="0"/>
    <s v="Kazakhstan"/>
    <s v="Europe"/>
    <n v="1.2313000000000001"/>
    <n v="7"/>
    <n v="0.1759"/>
    <x v="2"/>
  </r>
  <r>
    <x v="1"/>
    <x v="7"/>
    <x v="0"/>
    <s v="Germany"/>
    <s v="Europe"/>
    <n v="160554.94475"/>
    <n v="12625637"/>
    <n v="1.2699999999999999E-2"/>
    <x v="2"/>
  </r>
  <r>
    <x v="0"/>
    <x v="4"/>
    <x v="0"/>
    <s v="Finland"/>
    <s v="Europe"/>
    <n v="62019.036044"/>
    <n v="6337122"/>
    <n v="9.7000000000000003E-3"/>
    <x v="2"/>
  </r>
  <r>
    <x v="0"/>
    <x v="8"/>
    <x v="0"/>
    <s v="Sweden"/>
    <s v="Europe"/>
    <n v="460716.97504200001"/>
    <n v="48091922"/>
    <n v="9.4999999999999998E-3"/>
    <x v="2"/>
  </r>
  <r>
    <x v="0"/>
    <x v="9"/>
    <x v="1"/>
    <s v="Ireland"/>
    <s v="Europe"/>
    <n v="1160.3037119999999"/>
    <n v="541611"/>
    <n v="2.0999999999999999E-3"/>
    <x v="2"/>
  </r>
  <r>
    <x v="0"/>
    <x v="7"/>
    <x v="0"/>
    <s v="New Zealand"/>
    <s v="Oceania"/>
    <n v="7139.0552479999997"/>
    <n v="789404"/>
    <n v="8.9999999999999993E-3"/>
    <x v="2"/>
  </r>
  <r>
    <x v="0"/>
    <x v="5"/>
    <x v="1"/>
    <s v="Estonia"/>
    <s v="Europe"/>
    <n v="61.577710000000003"/>
    <n v="203043"/>
    <n v="2.9999999999999997E-4"/>
    <x v="2"/>
  </r>
  <r>
    <x v="1"/>
    <x v="2"/>
    <x v="0"/>
    <s v="Singapore"/>
    <s v="Asia"/>
    <n v="3657.4294559999998"/>
    <n v="466322"/>
    <n v="7.7999999999999996E-3"/>
    <x v="2"/>
  </r>
  <r>
    <x v="1"/>
    <x v="2"/>
    <x v="0"/>
    <s v="Uruguay"/>
    <s v="South America"/>
    <n v="18.04006"/>
    <n v="13877"/>
    <n v="1.1999999999999999E-3"/>
    <x v="2"/>
  </r>
  <r>
    <x v="1"/>
    <x v="4"/>
    <x v="1"/>
    <s v="Cyprus"/>
    <s v="Europe"/>
    <n v="137.547901"/>
    <n v="50452"/>
    <n v="2.7000000000000001E-3"/>
    <x v="2"/>
  </r>
  <r>
    <x v="0"/>
    <x v="7"/>
    <x v="0"/>
    <s v="Czech Republic"/>
    <s v="Europe"/>
    <n v="2.9835129999999999"/>
    <n v="525"/>
    <n v="5.5999999999999999E-3"/>
    <x v="2"/>
  </r>
  <r>
    <x v="0"/>
    <x v="7"/>
    <x v="0"/>
    <s v="South Korea"/>
    <s v="Asia"/>
    <n v="0.88843399999999995"/>
    <n v="617"/>
    <n v="1.4E-3"/>
    <x v="2"/>
  </r>
  <r>
    <x v="0"/>
    <x v="2"/>
    <x v="0"/>
    <s v="Iceland"/>
    <s v="Europe"/>
    <n v="4.0002149999999999"/>
    <n v="546"/>
    <n v="7.3000000000000001E-3"/>
    <x v="2"/>
  </r>
  <r>
    <x v="1"/>
    <x v="5"/>
    <x v="0"/>
    <s v="Guatemala"/>
    <s v="North America"/>
    <n v="101.401719"/>
    <n v="72430"/>
    <n v="1.2999999999999999E-3"/>
    <x v="2"/>
  </r>
  <r>
    <x v="1"/>
    <x v="5"/>
    <x v="0"/>
    <s v="Indonesia"/>
    <s v="Asia"/>
    <n v="0.68225000000000002"/>
    <n v="299"/>
    <n v="2.2000000000000001E-3"/>
    <x v="2"/>
  </r>
  <r>
    <x v="0"/>
    <x v="4"/>
    <x v="0"/>
    <s v="South Africa"/>
    <s v="Africa"/>
    <n v="0.133025"/>
    <n v="2"/>
    <n v="6.6500000000000004E-2"/>
    <x v="2"/>
  </r>
  <r>
    <x v="1"/>
    <x v="4"/>
    <x v="0"/>
    <s v="Isle Of Man"/>
    <s v="Europe"/>
    <n v="0.21260000000000001"/>
    <n v="3"/>
    <n v="7.0800000000000002E-2"/>
    <x v="2"/>
  </r>
  <r>
    <x v="0"/>
    <x v="11"/>
    <x v="0"/>
    <s v="Slovakia"/>
    <s v="Europe"/>
    <n v="2.7437E-2"/>
    <n v="1"/>
    <n v="2.7400000000000001E-2"/>
    <x v="2"/>
  </r>
  <r>
    <x v="0"/>
    <x v="6"/>
    <x v="0"/>
    <s v="Poland"/>
    <s v="Europe"/>
    <n v="745.49010799999996"/>
    <n v="240980"/>
    <n v="3.0000000000000001E-3"/>
    <x v="2"/>
  </r>
  <r>
    <x v="0"/>
    <x v="6"/>
    <x v="1"/>
    <s v="United Kingdom"/>
    <s v="Europe"/>
    <n v="17268.523679000002"/>
    <n v="7442639"/>
    <n v="2.3E-3"/>
    <x v="2"/>
  </r>
  <r>
    <x v="0"/>
    <x v="7"/>
    <x v="0"/>
    <s v="Poland"/>
    <s v="Europe"/>
    <n v="3361.6810340000002"/>
    <n v="978373"/>
    <n v="3.3999999999999998E-3"/>
    <x v="2"/>
  </r>
  <r>
    <x v="0"/>
    <x v="9"/>
    <x v="1"/>
    <s v="France"/>
    <s v="Europe"/>
    <n v="5936.5789539999996"/>
    <n v="2464789"/>
    <n v="2.3999999999999998E-3"/>
    <x v="2"/>
  </r>
  <r>
    <x v="0"/>
    <x v="2"/>
    <x v="1"/>
    <s v="Netherlands"/>
    <s v="Europe"/>
    <n v="2956.7078959999999"/>
    <n v="4494610"/>
    <n v="5.9999999999999995E-4"/>
    <x v="2"/>
  </r>
  <r>
    <x v="0"/>
    <x v="2"/>
    <x v="0"/>
    <s v="Austria"/>
    <s v="Europe"/>
    <n v="4347.1528340000004"/>
    <n v="493326"/>
    <n v="8.8000000000000005E-3"/>
    <x v="2"/>
  </r>
  <r>
    <x v="1"/>
    <x v="4"/>
    <x v="1"/>
    <s v="Dominican Republic"/>
    <s v="North America"/>
    <n v="532.03958299999999"/>
    <n v="409262"/>
    <n v="1.1999999999999999E-3"/>
    <x v="2"/>
  </r>
  <r>
    <x v="0"/>
    <x v="10"/>
    <x v="1"/>
    <s v="Malaysia"/>
    <s v="Asia"/>
    <n v="1731.2857489999999"/>
    <n v="602541"/>
    <n v="2.8E-3"/>
    <x v="2"/>
  </r>
  <r>
    <x v="1"/>
    <x v="2"/>
    <x v="0"/>
    <s v="Slovakia"/>
    <s v="Europe"/>
    <n v="101.852159"/>
    <n v="52805"/>
    <n v="1.9E-3"/>
    <x v="2"/>
  </r>
  <r>
    <x v="0"/>
    <x v="8"/>
    <x v="1"/>
    <s v="Ireland"/>
    <s v="Europe"/>
    <n v="739.87933599999997"/>
    <n v="485584"/>
    <n v="1.5E-3"/>
    <x v="2"/>
  </r>
  <r>
    <x v="1"/>
    <x v="4"/>
    <x v="0"/>
    <s v="Malaysia"/>
    <s v="Asia"/>
    <n v="1514.3433649999999"/>
    <n v="331181"/>
    <n v="4.4999999999999997E-3"/>
    <x v="2"/>
  </r>
  <r>
    <x v="1"/>
    <x v="7"/>
    <x v="0"/>
    <s v="Latvia"/>
    <s v="Europe"/>
    <n v="635.37703099999999"/>
    <n v="191767"/>
    <n v="3.3E-3"/>
    <x v="2"/>
  </r>
  <r>
    <x v="1"/>
    <x v="7"/>
    <x v="1"/>
    <s v="Costa Rica"/>
    <s v="North America"/>
    <n v="1178.9009329999999"/>
    <n v="662563"/>
    <n v="1.6999999999999999E-3"/>
    <x v="2"/>
  </r>
  <r>
    <x v="1"/>
    <x v="2"/>
    <x v="0"/>
    <s v="Dominican Republic"/>
    <s v="North America"/>
    <n v="19.479182000000002"/>
    <n v="14984"/>
    <n v="1.1999999999999999E-3"/>
    <x v="2"/>
  </r>
  <r>
    <x v="0"/>
    <x v="6"/>
    <x v="0"/>
    <s v="Russia"/>
    <s v="Europe"/>
    <n v="10.663911000000001"/>
    <n v="910"/>
    <n v="1.17E-2"/>
    <x v="2"/>
  </r>
  <r>
    <x v="1"/>
    <x v="5"/>
    <x v="0"/>
    <s v="Germany"/>
    <s v="Europe"/>
    <n v="122410.66358199999"/>
    <n v="13152079"/>
    <n v="9.2999999999999992E-3"/>
    <x v="2"/>
  </r>
  <r>
    <x v="1"/>
    <x v="5"/>
    <x v="0"/>
    <s v="Singapore"/>
    <s v="Asia"/>
    <n v="4211.6902890000001"/>
    <n v="582869"/>
    <n v="7.1999999999999998E-3"/>
    <x v="2"/>
  </r>
  <r>
    <x v="0"/>
    <x v="5"/>
    <x v="0"/>
    <s v="Virgin Islands, British"/>
    <s v="North America"/>
    <n v="2.0073000000000001E-2"/>
    <n v="30"/>
    <n v="5.9999999999999995E-4"/>
    <x v="2"/>
  </r>
  <r>
    <x v="0"/>
    <x v="9"/>
    <x v="0"/>
    <s v="Virgin Islands, U.S."/>
    <s v="North America"/>
    <n v="0.43209900000000001"/>
    <n v="12"/>
    <n v="3.5999999999999997E-2"/>
    <x v="2"/>
  </r>
  <r>
    <x v="0"/>
    <x v="0"/>
    <x v="0"/>
    <s v="Nepal"/>
    <s v="Asia"/>
    <n v="1.38E-2"/>
    <n v="2"/>
    <n v="6.8999999999999999E-3"/>
    <x v="2"/>
  </r>
  <r>
    <x v="1"/>
    <x v="2"/>
    <x v="0"/>
    <s v="Switzerland"/>
    <s v="Europe"/>
    <n v="29410.094956000001"/>
    <n v="2552171"/>
    <n v="1.15E-2"/>
    <x v="2"/>
  </r>
  <r>
    <x v="1"/>
    <x v="4"/>
    <x v="0"/>
    <s v="Spain"/>
    <s v="Europe"/>
    <n v="121050.819814"/>
    <n v="26533295"/>
    <n v="4.4999999999999997E-3"/>
    <x v="2"/>
  </r>
  <r>
    <x v="0"/>
    <x v="2"/>
    <x v="0"/>
    <s v="Germany"/>
    <s v="Europe"/>
    <n v="53064.322752"/>
    <n v="6434284"/>
    <n v="8.2000000000000007E-3"/>
    <x v="2"/>
  </r>
  <r>
    <x v="0"/>
    <x v="4"/>
    <x v="0"/>
    <s v="Netherlands"/>
    <s v="Europe"/>
    <n v="143916.069472"/>
    <n v="14747526"/>
    <n v="9.7000000000000003E-3"/>
    <x v="2"/>
  </r>
  <r>
    <x v="0"/>
    <x v="8"/>
    <x v="1"/>
    <s v="United Kingdom"/>
    <s v="Europe"/>
    <n v="23347.779901000002"/>
    <n v="5936333"/>
    <n v="3.8999999999999998E-3"/>
    <x v="2"/>
  </r>
  <r>
    <x v="1"/>
    <x v="6"/>
    <x v="1"/>
    <s v="Taiwan, Province Of China"/>
    <s v="Asia"/>
    <n v="1105.8995299999999"/>
    <n v="671007"/>
    <n v="1.6000000000000001E-3"/>
    <x v="2"/>
  </r>
  <r>
    <x v="0"/>
    <x v="7"/>
    <x v="1"/>
    <s v="Norway"/>
    <s v="Europe"/>
    <n v="6714.529724"/>
    <n v="1987482"/>
    <n v="3.3E-3"/>
    <x v="2"/>
  </r>
  <r>
    <x v="1"/>
    <x v="4"/>
    <x v="1"/>
    <s v="Denmark"/>
    <s v="Europe"/>
    <n v="2014.778476"/>
    <n v="4043297"/>
    <n v="4.0000000000000002E-4"/>
    <x v="2"/>
  </r>
  <r>
    <x v="1"/>
    <x v="4"/>
    <x v="1"/>
    <s v="Colombia"/>
    <s v="South America"/>
    <n v="6283.0685100000001"/>
    <n v="3104525"/>
    <n v="2E-3"/>
    <x v="2"/>
  </r>
  <r>
    <x v="0"/>
    <x v="5"/>
    <x v="0"/>
    <s v="Austria"/>
    <s v="Europe"/>
    <n v="4576.5486920000003"/>
    <n v="537432"/>
    <n v="8.5000000000000006E-3"/>
    <x v="2"/>
  </r>
  <r>
    <x v="0"/>
    <x v="1"/>
    <x v="1"/>
    <s v="New Zealand"/>
    <s v="Oceania"/>
    <n v="180.31273100000001"/>
    <n v="933047"/>
    <n v="1E-4"/>
    <x v="2"/>
  </r>
  <r>
    <x v="0"/>
    <x v="10"/>
    <x v="1"/>
    <s v="Hungary"/>
    <s v="Europe"/>
    <n v="450.10661700000003"/>
    <n v="242563"/>
    <n v="1.8E-3"/>
    <x v="2"/>
  </r>
  <r>
    <x v="1"/>
    <x v="2"/>
    <x v="0"/>
    <s v="United Arab Emirates"/>
    <s v="Asia"/>
    <n v="12.13429"/>
    <n v="483"/>
    <n v="2.5100000000000001E-2"/>
    <x v="2"/>
  </r>
  <r>
    <x v="0"/>
    <x v="11"/>
    <x v="0"/>
    <s v="Greece"/>
    <s v="Europe"/>
    <n v="3.636943"/>
    <n v="318"/>
    <n v="1.14E-2"/>
    <x v="2"/>
  </r>
  <r>
    <x v="0"/>
    <x v="0"/>
    <x v="0"/>
    <s v="United Arab Emirates"/>
    <s v="Asia"/>
    <n v="11.284303"/>
    <n v="565"/>
    <n v="1.9900000000000001E-2"/>
    <x v="2"/>
  </r>
  <r>
    <x v="0"/>
    <x v="3"/>
    <x v="0"/>
    <s v="Colombia"/>
    <s v="South America"/>
    <n v="2.4713889999999998"/>
    <n v="92"/>
    <n v="2.6800000000000001E-2"/>
    <x v="2"/>
  </r>
  <r>
    <x v="0"/>
    <x v="0"/>
    <x v="0"/>
    <s v="Puerto Rico"/>
    <s v="North America"/>
    <n v="15.585364"/>
    <n v="588"/>
    <n v="2.6499999999999999E-2"/>
    <x v="2"/>
  </r>
  <r>
    <x v="0"/>
    <x v="2"/>
    <x v="0"/>
    <s v="Hong Kong"/>
    <s v="Asia"/>
    <n v="8.4437800000000003"/>
    <n v="398"/>
    <n v="2.12E-2"/>
    <x v="2"/>
  </r>
  <r>
    <x v="0"/>
    <x v="6"/>
    <x v="2"/>
    <s v="Finland"/>
    <s v="Europe"/>
    <n v="58.108961000000001"/>
    <n v="60"/>
    <n v="0.96840000000000004"/>
    <x v="2"/>
  </r>
  <r>
    <x v="1"/>
    <x v="5"/>
    <x v="0"/>
    <s v="Slovakia"/>
    <s v="Europe"/>
    <n v="279.02624900000001"/>
    <n v="143141"/>
    <n v="1.9E-3"/>
    <x v="2"/>
  </r>
  <r>
    <x v="1"/>
    <x v="7"/>
    <x v="0"/>
    <s v="Croatia"/>
    <s v="Europe"/>
    <n v="0.226772"/>
    <n v="28"/>
    <n v="8.0000000000000002E-3"/>
    <x v="2"/>
  </r>
  <r>
    <x v="0"/>
    <x v="3"/>
    <x v="2"/>
    <s v="Denmark"/>
    <s v="Europe"/>
    <n v="2.1364570000000001"/>
    <n v="1"/>
    <n v="2.1364000000000001"/>
    <x v="2"/>
  </r>
  <r>
    <x v="0"/>
    <x v="7"/>
    <x v="1"/>
    <s v="Italy"/>
    <s v="Europe"/>
    <n v="4911.973806"/>
    <n v="3850823"/>
    <n v="1.1999999999999999E-3"/>
    <x v="2"/>
  </r>
  <r>
    <x v="0"/>
    <x v="8"/>
    <x v="1"/>
    <s v="Spain"/>
    <s v="Europe"/>
    <n v="19692.446399"/>
    <n v="14984357"/>
    <n v="1.2999999999999999E-3"/>
    <x v="2"/>
  </r>
  <r>
    <x v="0"/>
    <x v="7"/>
    <x v="0"/>
    <s v="Germany"/>
    <s v="Europe"/>
    <n v="59909.025831999999"/>
    <n v="7370093"/>
    <n v="8.0999999999999996E-3"/>
    <x v="2"/>
  </r>
  <r>
    <x v="1"/>
    <x v="2"/>
    <x v="0"/>
    <s v="Mexico"/>
    <s v="North America"/>
    <n v="7479.0539399999998"/>
    <n v="4003573"/>
    <n v="1.8E-3"/>
    <x v="2"/>
  </r>
  <r>
    <x v="1"/>
    <x v="6"/>
    <x v="0"/>
    <s v="Belgium"/>
    <s v="Europe"/>
    <n v="31339.431363"/>
    <n v="2563398"/>
    <n v="1.2200000000000001E-2"/>
    <x v="2"/>
  </r>
  <r>
    <x v="1"/>
    <x v="2"/>
    <x v="1"/>
    <s v="Czech Republic"/>
    <s v="Europe"/>
    <n v="1279.380596"/>
    <n v="585526"/>
    <n v="2.0999999999999999E-3"/>
    <x v="2"/>
  </r>
  <r>
    <x v="0"/>
    <x v="9"/>
    <x v="0"/>
    <s v="Switzerland"/>
    <s v="Europe"/>
    <n v="27790.007367999999"/>
    <n v="2237252"/>
    <n v="1.24E-2"/>
    <x v="2"/>
  </r>
  <r>
    <x v="1"/>
    <x v="2"/>
    <x v="0"/>
    <s v="Belgium"/>
    <s v="Europe"/>
    <n v="30028.920999999998"/>
    <n v="2765611"/>
    <n v="1.0800000000000001E-2"/>
    <x v="2"/>
  </r>
  <r>
    <x v="0"/>
    <x v="8"/>
    <x v="1"/>
    <s v="Portugal"/>
    <s v="Europe"/>
    <n v="4091.6754989999999"/>
    <n v="2053265"/>
    <n v="1.9E-3"/>
    <x v="2"/>
  </r>
  <r>
    <x v="1"/>
    <x v="4"/>
    <x v="0"/>
    <s v="Malta"/>
    <s v="Europe"/>
    <n v="51.876061999999997"/>
    <n v="19028"/>
    <n v="2.7000000000000001E-3"/>
    <x v="2"/>
  </r>
  <r>
    <x v="0"/>
    <x v="2"/>
    <x v="2"/>
    <s v="Denmark"/>
    <s v="Europe"/>
    <n v="446.913476"/>
    <n v="120"/>
    <n v="3.7242000000000002"/>
    <x v="2"/>
  </r>
  <r>
    <x v="0"/>
    <x v="7"/>
    <x v="0"/>
    <s v="Puerto Rico"/>
    <s v="North America"/>
    <n v="0.53768099999999996"/>
    <n v="713"/>
    <n v="6.9999999999999999E-4"/>
    <x v="2"/>
  </r>
  <r>
    <x v="0"/>
    <x v="5"/>
    <x v="0"/>
    <s v="Romania"/>
    <s v="Europe"/>
    <n v="1.059906"/>
    <n v="226"/>
    <n v="4.5999999999999999E-3"/>
    <x v="2"/>
  </r>
  <r>
    <x v="0"/>
    <x v="2"/>
    <x v="1"/>
    <s v="Luxembourg"/>
    <s v="Europe"/>
    <n v="1.9307510000000001"/>
    <n v="13020"/>
    <n v="1E-4"/>
    <x v="2"/>
  </r>
  <r>
    <x v="0"/>
    <x v="6"/>
    <x v="0"/>
    <s v="Colombia"/>
    <s v="South America"/>
    <n v="1.1837519999999999"/>
    <n v="178"/>
    <n v="6.6E-3"/>
    <x v="2"/>
  </r>
  <r>
    <x v="0"/>
    <x v="1"/>
    <x v="0"/>
    <s v="India"/>
    <s v="Asia"/>
    <n v="1.5749919999999999"/>
    <n v="436"/>
    <n v="3.5999999999999999E-3"/>
    <x v="2"/>
  </r>
  <r>
    <x v="0"/>
    <x v="3"/>
    <x v="0"/>
    <s v="Gibraltar"/>
    <s v="Europe"/>
    <n v="0.333013"/>
    <n v="64"/>
    <n v="5.1999999999999998E-3"/>
    <x v="2"/>
  </r>
  <r>
    <x v="1"/>
    <x v="5"/>
    <x v="1"/>
    <s v="Sweden"/>
    <s v="Europe"/>
    <n v="9346.7549290000006"/>
    <n v="8958098"/>
    <n v="1E-3"/>
    <x v="2"/>
  </r>
  <r>
    <x v="1"/>
    <x v="5"/>
    <x v="1"/>
    <s v="Nicaragua"/>
    <s v="North America"/>
    <n v="160.26759100000001"/>
    <n v="123283"/>
    <n v="1.1999999999999999E-3"/>
    <x v="2"/>
  </r>
  <r>
    <x v="1"/>
    <x v="5"/>
    <x v="0"/>
    <s v="Liechtenstein"/>
    <s v="Europe"/>
    <n v="49.579602999999999"/>
    <n v="2600"/>
    <n v="1.9E-2"/>
    <x v="2"/>
  </r>
  <r>
    <x v="0"/>
    <x v="0"/>
    <x v="0"/>
    <s v="India"/>
    <s v="Asia"/>
    <n v="2.9328419999999999"/>
    <n v="336"/>
    <n v="8.6999999999999994E-3"/>
    <x v="2"/>
  </r>
  <r>
    <x v="0"/>
    <x v="2"/>
    <x v="0"/>
    <s v="Colombia"/>
    <s v="South America"/>
    <n v="0.16213"/>
    <n v="27"/>
    <n v="6.0000000000000001E-3"/>
    <x v="2"/>
  </r>
  <r>
    <x v="0"/>
    <x v="6"/>
    <x v="0"/>
    <s v="United Arab Emirates"/>
    <s v="Asia"/>
    <n v="2.9612180000000001"/>
    <n v="107"/>
    <n v="2.76E-2"/>
    <x v="2"/>
  </r>
  <r>
    <x v="0"/>
    <x v="3"/>
    <x v="0"/>
    <s v="Sweden"/>
    <s v="Europe"/>
    <n v="589891.187087"/>
    <n v="50226346"/>
    <n v="1.17E-2"/>
    <x v="2"/>
  </r>
  <r>
    <x v="1"/>
    <x v="7"/>
    <x v="1"/>
    <s v="USA"/>
    <s v="North America"/>
    <n v="151219.46784500001"/>
    <n v="119424464"/>
    <n v="1.1999999999999999E-3"/>
    <x v="2"/>
  </r>
  <r>
    <x v="0"/>
    <x v="6"/>
    <x v="0"/>
    <s v="Norway"/>
    <s v="Europe"/>
    <n v="229276.76468299999"/>
    <n v="19948036"/>
    <n v="1.14E-2"/>
    <x v="2"/>
  </r>
  <r>
    <x v="0"/>
    <x v="10"/>
    <x v="0"/>
    <s v="United Kingdom"/>
    <s v="Europe"/>
    <n v="461757.71263800003"/>
    <n v="34506861"/>
    <n v="1.3299999999999999E-2"/>
    <x v="2"/>
  </r>
  <r>
    <x v="1"/>
    <x v="2"/>
    <x v="1"/>
    <s v="Australia"/>
    <s v="Oceania"/>
    <n v="4819.4271060000001"/>
    <n v="3582242"/>
    <n v="1.2999999999999999E-3"/>
    <x v="2"/>
  </r>
  <r>
    <x v="0"/>
    <x v="10"/>
    <x v="0"/>
    <s v="Italy"/>
    <s v="Europe"/>
    <n v="26506.141492999999"/>
    <n v="2360323"/>
    <n v="1.12E-2"/>
    <x v="2"/>
  </r>
  <r>
    <x v="0"/>
    <x v="10"/>
    <x v="0"/>
    <s v="New Zealand"/>
    <s v="Oceania"/>
    <n v="17924.559533"/>
    <n v="1403717"/>
    <n v="1.2699999999999999E-2"/>
    <x v="2"/>
  </r>
  <r>
    <x v="1"/>
    <x v="7"/>
    <x v="1"/>
    <s v="Chile"/>
    <s v="South America"/>
    <n v="7048.8567320000002"/>
    <n v="3292741"/>
    <n v="2.0999999999999999E-3"/>
    <x v="2"/>
  </r>
  <r>
    <x v="0"/>
    <x v="1"/>
    <x v="1"/>
    <s v="Latvia"/>
    <s v="Europe"/>
    <n v="94.045625000000001"/>
    <n v="235860"/>
    <n v="2.9999999999999997E-4"/>
    <x v="2"/>
  </r>
  <r>
    <x v="1"/>
    <x v="4"/>
    <x v="1"/>
    <s v="Argentina"/>
    <s v="South America"/>
    <n v="2342.5973199999999"/>
    <n v="4297515"/>
    <n v="5.0000000000000001E-4"/>
    <x v="2"/>
  </r>
  <r>
    <x v="0"/>
    <x v="7"/>
    <x v="0"/>
    <s v="Luxembourg"/>
    <s v="Europe"/>
    <n v="402.59561100000002"/>
    <n v="37767"/>
    <n v="1.06E-2"/>
    <x v="2"/>
  </r>
  <r>
    <x v="0"/>
    <x v="8"/>
    <x v="0"/>
    <s v="Turkey"/>
    <s v="Europe"/>
    <n v="5.1163679999999996"/>
    <n v="735"/>
    <n v="6.8999999999999999E-3"/>
    <x v="2"/>
  </r>
  <r>
    <x v="0"/>
    <x v="6"/>
    <x v="0"/>
    <s v="Iceland"/>
    <s v="Europe"/>
    <n v="2.484416"/>
    <n v="328"/>
    <n v="7.4999999999999997E-3"/>
    <x v="2"/>
  </r>
  <r>
    <x v="1"/>
    <x v="4"/>
    <x v="0"/>
    <s v="South Africa"/>
    <s v="Africa"/>
    <n v="1.9431179999999999"/>
    <n v="142"/>
    <n v="1.3599999999999999E-2"/>
    <x v="2"/>
  </r>
  <r>
    <x v="1"/>
    <x v="4"/>
    <x v="0"/>
    <s v="Gibraltar"/>
    <s v="Europe"/>
    <n v="0.66780200000000001"/>
    <n v="62"/>
    <n v="1.0699999999999999E-2"/>
    <x v="2"/>
  </r>
  <r>
    <x v="1"/>
    <x v="5"/>
    <x v="0"/>
    <s v="France"/>
    <s v="Europe"/>
    <n v="51388.160925999997"/>
    <n v="5762320"/>
    <n v="8.8999999999999999E-3"/>
    <x v="2"/>
  </r>
  <r>
    <x v="1"/>
    <x v="5"/>
    <x v="1"/>
    <s v="Finland"/>
    <s v="Europe"/>
    <n v="1883.966686"/>
    <n v="2960198"/>
    <n v="5.9999999999999995E-4"/>
    <x v="2"/>
  </r>
  <r>
    <x v="1"/>
    <x v="5"/>
    <x v="0"/>
    <s v="Andorra"/>
    <s v="Europe"/>
    <n v="62.603963999999998"/>
    <n v="15308"/>
    <n v="4.0000000000000001E-3"/>
    <x v="2"/>
  </r>
  <r>
    <x v="0"/>
    <x v="1"/>
    <x v="0"/>
    <s v="Malta"/>
    <s v="Europe"/>
    <n v="3.0836329999999998"/>
    <n v="87"/>
    <n v="3.5400000000000001E-2"/>
    <x v="2"/>
  </r>
  <r>
    <x v="0"/>
    <x v="9"/>
    <x v="0"/>
    <s v="Bermuda"/>
    <s v="North America"/>
    <n v="5.0815979999999996"/>
    <n v="18"/>
    <n v="0.2823"/>
    <x v="2"/>
  </r>
  <r>
    <x v="0"/>
    <x v="7"/>
    <x v="0"/>
    <s v="Virgin Islands, British"/>
    <s v="North America"/>
    <n v="2.0768999999999999E-2"/>
    <n v="43"/>
    <n v="4.0000000000000002E-4"/>
    <x v="2"/>
  </r>
  <r>
    <x v="0"/>
    <x v="3"/>
    <x v="0"/>
    <s v="Aruba"/>
    <s v="North America"/>
    <n v="1.3548210000000001"/>
    <n v="54"/>
    <n v="2.5000000000000001E-2"/>
    <x v="2"/>
  </r>
  <r>
    <x v="0"/>
    <x v="10"/>
    <x v="0"/>
    <s v="USA"/>
    <s v="North America"/>
    <n v="838188.375306"/>
    <n v="91926094"/>
    <n v="9.1000000000000004E-3"/>
    <x v="2"/>
  </r>
  <r>
    <x v="0"/>
    <x v="4"/>
    <x v="0"/>
    <s v="Sweden"/>
    <s v="Europe"/>
    <n v="530210.35360599996"/>
    <n v="56701098"/>
    <n v="9.2999999999999992E-3"/>
    <x v="2"/>
  </r>
  <r>
    <x v="1"/>
    <x v="7"/>
    <x v="0"/>
    <s v="Norway"/>
    <s v="Europe"/>
    <n v="291840.88766200002"/>
    <n v="19213104"/>
    <n v="1.5100000000000001E-2"/>
    <x v="2"/>
  </r>
  <r>
    <x v="0"/>
    <x v="10"/>
    <x v="1"/>
    <s v="Austria"/>
    <s v="Europe"/>
    <n v="243.04986600000001"/>
    <n v="516728"/>
    <n v="4.0000000000000002E-4"/>
    <x v="2"/>
  </r>
  <r>
    <x v="0"/>
    <x v="3"/>
    <x v="1"/>
    <s v="Singapore"/>
    <s v="Asia"/>
    <n v="174.698522"/>
    <n v="417087"/>
    <n v="4.0000000000000002E-4"/>
    <x v="2"/>
  </r>
  <r>
    <x v="0"/>
    <x v="2"/>
    <x v="0"/>
    <s v="Belgium"/>
    <s v="Europe"/>
    <n v="17037.777180000001"/>
    <n v="1902661"/>
    <n v="8.8999999999999999E-3"/>
    <x v="2"/>
  </r>
  <r>
    <x v="0"/>
    <x v="4"/>
    <x v="1"/>
    <s v="Belgium"/>
    <s v="Europe"/>
    <n v="2886.4245000000001"/>
    <n v="1928617"/>
    <n v="1.4E-3"/>
    <x v="2"/>
  </r>
  <r>
    <x v="1"/>
    <x v="7"/>
    <x v="0"/>
    <s v="Luxembourg"/>
    <s v="Europe"/>
    <n v="1347.9895289999999"/>
    <n v="88919"/>
    <n v="1.5100000000000001E-2"/>
    <x v="2"/>
  </r>
  <r>
    <x v="0"/>
    <x v="1"/>
    <x v="0"/>
    <s v="Italy"/>
    <s v="Europe"/>
    <n v="17774.199956"/>
    <n v="1555359"/>
    <n v="1.14E-2"/>
    <x v="2"/>
  </r>
  <r>
    <x v="1"/>
    <x v="6"/>
    <x v="0"/>
    <s v="Iceland"/>
    <s v="Europe"/>
    <n v="3156.2177780000002"/>
    <n v="216760"/>
    <n v="1.4500000000000001E-2"/>
    <x v="2"/>
  </r>
  <r>
    <x v="1"/>
    <x v="7"/>
    <x v="1"/>
    <s v="Slovakia"/>
    <s v="Europe"/>
    <n v="2.165524"/>
    <n v="262675"/>
    <n v="0"/>
    <x v="2"/>
  </r>
  <r>
    <x v="0"/>
    <x v="9"/>
    <x v="0"/>
    <s v="Hungary"/>
    <s v="Europe"/>
    <n v="4.3674730000000004"/>
    <n v="455"/>
    <n v="9.4999999999999998E-3"/>
    <x v="2"/>
  </r>
  <r>
    <x v="0"/>
    <x v="3"/>
    <x v="0"/>
    <s v="Turkey"/>
    <s v="Europe"/>
    <n v="39.926698999999999"/>
    <n v="26479"/>
    <n v="1.5E-3"/>
    <x v="2"/>
  </r>
  <r>
    <x v="1"/>
    <x v="2"/>
    <x v="0"/>
    <s v="Bolivia"/>
    <s v="South America"/>
    <n v="4.7515970000000003"/>
    <n v="3394"/>
    <n v="1.2999999999999999E-3"/>
    <x v="2"/>
  </r>
  <r>
    <x v="0"/>
    <x v="2"/>
    <x v="2"/>
    <s v="Belgium"/>
    <s v="Europe"/>
    <n v="229.17567"/>
    <n v="198"/>
    <n v="1.1574"/>
    <x v="2"/>
  </r>
  <r>
    <x v="0"/>
    <x v="5"/>
    <x v="0"/>
    <s v="Puerto Rico"/>
    <s v="North America"/>
    <n v="0.57146200000000003"/>
    <n v="601"/>
    <n v="8.9999999999999998E-4"/>
    <x v="2"/>
  </r>
  <r>
    <x v="1"/>
    <x v="4"/>
    <x v="0"/>
    <s v="Slovenia"/>
    <s v="Europe"/>
    <n v="0.32572000000000001"/>
    <n v="75"/>
    <n v="4.3E-3"/>
    <x v="2"/>
  </r>
  <r>
    <x v="1"/>
    <x v="5"/>
    <x v="1"/>
    <s v="Ecuador"/>
    <s v="South America"/>
    <n v="1393.3612760000001"/>
    <n v="1071819"/>
    <n v="1.1999999999999999E-3"/>
    <x v="2"/>
  </r>
  <r>
    <x v="1"/>
    <x v="2"/>
    <x v="0"/>
    <s v="China"/>
    <s v="Asia"/>
    <n v="2.4374129999999998"/>
    <n v="22"/>
    <n v="0.11070000000000001"/>
    <x v="2"/>
  </r>
  <r>
    <x v="0"/>
    <x v="8"/>
    <x v="1"/>
    <s v="USA"/>
    <s v="North America"/>
    <n v="102486.494898"/>
    <n v="66426400"/>
    <n v="1.5E-3"/>
    <x v="2"/>
  </r>
  <r>
    <x v="1"/>
    <x v="2"/>
    <x v="0"/>
    <s v="Germany"/>
    <s v="Europe"/>
    <n v="120510.550806"/>
    <n v="12926411"/>
    <n v="9.2999999999999992E-3"/>
    <x v="2"/>
  </r>
  <r>
    <x v="0"/>
    <x v="0"/>
    <x v="0"/>
    <s v="Germany"/>
    <s v="Europe"/>
    <n v="108515.09572"/>
    <n v="10778854"/>
    <n v="0.01"/>
    <x v="2"/>
  </r>
  <r>
    <x v="1"/>
    <x v="6"/>
    <x v="1"/>
    <s v="Italy"/>
    <s v="Europe"/>
    <n v="34902.240190999997"/>
    <n v="8429962"/>
    <n v="4.1000000000000003E-3"/>
    <x v="2"/>
  </r>
  <r>
    <x v="0"/>
    <x v="7"/>
    <x v="1"/>
    <s v="Ireland"/>
    <s v="Europe"/>
    <n v="219.68798000000001"/>
    <n v="673200"/>
    <n v="2.9999999999999997E-4"/>
    <x v="2"/>
  </r>
  <r>
    <x v="0"/>
    <x v="10"/>
    <x v="0"/>
    <s v="Taiwan, Province Of China"/>
    <s v="Asia"/>
    <n v="467.82804900000002"/>
    <n v="280041"/>
    <n v="1.6000000000000001E-3"/>
    <x v="2"/>
  </r>
  <r>
    <x v="0"/>
    <x v="3"/>
    <x v="1"/>
    <s v="Malaysia"/>
    <s v="Asia"/>
    <n v="256.887495"/>
    <n v="462565"/>
    <n v="5.0000000000000001E-4"/>
    <x v="2"/>
  </r>
  <r>
    <x v="0"/>
    <x v="10"/>
    <x v="1"/>
    <s v="Greece"/>
    <s v="Europe"/>
    <n v="2611.5683920000001"/>
    <n v="745234"/>
    <n v="3.5000000000000001E-3"/>
    <x v="2"/>
  </r>
  <r>
    <x v="1"/>
    <x v="4"/>
    <x v="0"/>
    <s v="Hungary"/>
    <s v="Europe"/>
    <n v="344.25527699999998"/>
    <n v="185188"/>
    <n v="1.8E-3"/>
    <x v="2"/>
  </r>
  <r>
    <x v="0"/>
    <x v="0"/>
    <x v="1"/>
    <s v="Malaysia"/>
    <s v="Asia"/>
    <n v="752.02338799999995"/>
    <n v="516767"/>
    <n v="1.4E-3"/>
    <x v="2"/>
  </r>
  <r>
    <x v="1"/>
    <x v="4"/>
    <x v="0"/>
    <s v="Greece"/>
    <s v="Europe"/>
    <n v="3082.60421"/>
    <n v="404213"/>
    <n v="7.6E-3"/>
    <x v="2"/>
  </r>
  <r>
    <x v="1"/>
    <x v="4"/>
    <x v="1"/>
    <s v="Hong Kong"/>
    <s v="Asia"/>
    <n v="11.712965000000001"/>
    <n v="525879"/>
    <n v="0"/>
    <x v="2"/>
  </r>
  <r>
    <x v="0"/>
    <x v="3"/>
    <x v="0"/>
    <s v="Estonia"/>
    <s v="Europe"/>
    <n v="939.54677200000003"/>
    <n v="122592"/>
    <n v="7.6E-3"/>
    <x v="2"/>
  </r>
  <r>
    <x v="1"/>
    <x v="6"/>
    <x v="0"/>
    <s v="Puerto Rico"/>
    <s v="North America"/>
    <n v="15.612663"/>
    <n v="1074"/>
    <n v="1.4500000000000001E-2"/>
    <x v="2"/>
  </r>
  <r>
    <x v="1"/>
    <x v="6"/>
    <x v="0"/>
    <s v="United Arab Emirates"/>
    <s v="Asia"/>
    <n v="12.998877"/>
    <n v="582"/>
    <n v="2.23E-2"/>
    <x v="2"/>
  </r>
  <r>
    <x v="0"/>
    <x v="4"/>
    <x v="0"/>
    <s v="Latvia"/>
    <s v="Europe"/>
    <n v="1.4066590000000001"/>
    <n v="372"/>
    <n v="3.7000000000000002E-3"/>
    <x v="2"/>
  </r>
  <r>
    <x v="0"/>
    <x v="9"/>
    <x v="2"/>
    <s v="Finland"/>
    <s v="Europe"/>
    <n v="56.317923999999998"/>
    <n v="46"/>
    <n v="1.2242999999999999"/>
    <x v="2"/>
  </r>
  <r>
    <x v="1"/>
    <x v="5"/>
    <x v="0"/>
    <s v="Austria"/>
    <s v="Europe"/>
    <n v="7224.4448810000004"/>
    <n v="747888"/>
    <n v="9.5999999999999992E-3"/>
    <x v="2"/>
  </r>
  <r>
    <x v="1"/>
    <x v="5"/>
    <x v="1"/>
    <s v="El Salvador"/>
    <s v="North America"/>
    <n v="445.73074400000002"/>
    <n v="342871"/>
    <n v="1.1999999999999999E-3"/>
    <x v="2"/>
  </r>
  <r>
    <x v="1"/>
    <x v="5"/>
    <x v="0"/>
    <s v="Bulgaria"/>
    <s v="Europe"/>
    <n v="129.40093999999999"/>
    <n v="79102"/>
    <n v="1.6000000000000001E-3"/>
    <x v="2"/>
  </r>
  <r>
    <x v="0"/>
    <x v="1"/>
    <x v="0"/>
    <s v="Uruguay"/>
    <s v="South America"/>
    <n v="0.59036299999999997"/>
    <n v="186"/>
    <n v="3.0999999999999999E-3"/>
    <x v="2"/>
  </r>
  <r>
    <x v="0"/>
    <x v="7"/>
    <x v="0"/>
    <s v="Slovenia"/>
    <s v="Europe"/>
    <n v="2.7244000000000001E-2"/>
    <n v="14"/>
    <n v="1.9E-3"/>
    <x v="2"/>
  </r>
  <r>
    <x v="1"/>
    <x v="6"/>
    <x v="0"/>
    <s v="Thailand"/>
    <s v="Asia"/>
    <n v="3.3327"/>
    <n v="3"/>
    <n v="1.1109"/>
    <x v="2"/>
  </r>
  <r>
    <x v="1"/>
    <x v="7"/>
    <x v="0"/>
    <s v="Kazakhstan"/>
    <s v="Europe"/>
    <n v="0.66051599999999999"/>
    <n v="5"/>
    <n v="0.1321"/>
    <x v="2"/>
  </r>
  <r>
    <x v="0"/>
    <x v="0"/>
    <x v="2"/>
    <s v="Denmark"/>
    <s v="Europe"/>
    <n v="0.58889800000000003"/>
    <n v="1"/>
    <n v="0.58879999999999999"/>
    <x v="2"/>
  </r>
  <r>
    <x v="0"/>
    <x v="0"/>
    <x v="0"/>
    <s v="Egypt"/>
    <s v="Africa"/>
    <n v="0.79979999999999996"/>
    <n v="3"/>
    <n v="0.2666"/>
    <x v="2"/>
  </r>
  <r>
    <x v="0"/>
    <x v="8"/>
    <x v="0"/>
    <s v="Austria"/>
    <s v="Europe"/>
    <n v="5143.5956829999996"/>
    <n v="569576"/>
    <n v="8.9999999999999993E-3"/>
    <x v="2"/>
  </r>
  <r>
    <x v="1"/>
    <x v="4"/>
    <x v="0"/>
    <s v="Turkey"/>
    <s v="Europe"/>
    <n v="4202.528507"/>
    <n v="1032324"/>
    <n v="4.0000000000000001E-3"/>
    <x v="2"/>
  </r>
  <r>
    <x v="1"/>
    <x v="2"/>
    <x v="1"/>
    <s v="Luxembourg"/>
    <s v="Europe"/>
    <n v="7.6663170000000003"/>
    <n v="65929"/>
    <n v="1E-4"/>
    <x v="2"/>
  </r>
  <r>
    <x v="0"/>
    <x v="0"/>
    <x v="1"/>
    <s v="Norway"/>
    <s v="Europe"/>
    <n v="4355.2259379999996"/>
    <n v="1352902"/>
    <n v="3.2000000000000002E-3"/>
    <x v="2"/>
  </r>
  <r>
    <x v="0"/>
    <x v="9"/>
    <x v="1"/>
    <s v="Italy"/>
    <s v="Europe"/>
    <n v="7658.4096390000004"/>
    <n v="4239873"/>
    <n v="1.8E-3"/>
    <x v="2"/>
  </r>
  <r>
    <x v="0"/>
    <x v="10"/>
    <x v="1"/>
    <s v="Ireland"/>
    <s v="Europe"/>
    <n v="1964.5393320000001"/>
    <n v="850222"/>
    <n v="2.3E-3"/>
    <x v="2"/>
  </r>
  <r>
    <x v="0"/>
    <x v="5"/>
    <x v="1"/>
    <s v="Finland"/>
    <s v="Europe"/>
    <n v="2498.8434480000001"/>
    <n v="1465072"/>
    <n v="1.6999999999999999E-3"/>
    <x v="2"/>
  </r>
  <r>
    <x v="0"/>
    <x v="3"/>
    <x v="1"/>
    <s v="Argentina"/>
    <s v="South America"/>
    <n v="461.89435600000002"/>
    <n v="238574"/>
    <n v="1.9E-3"/>
    <x v="2"/>
  </r>
  <r>
    <x v="0"/>
    <x v="0"/>
    <x v="0"/>
    <s v="Estonia"/>
    <s v="Europe"/>
    <n v="1048.8975129999999"/>
    <n v="149507"/>
    <n v="7.0000000000000001E-3"/>
    <x v="2"/>
  </r>
  <r>
    <x v="1"/>
    <x v="4"/>
    <x v="0"/>
    <s v="Lithuania"/>
    <s v="Europe"/>
    <n v="340.02812799999998"/>
    <n v="130650"/>
    <n v="2.5999999999999999E-3"/>
    <x v="2"/>
  </r>
  <r>
    <x v="1"/>
    <x v="7"/>
    <x v="1"/>
    <s v="New Zealand"/>
    <s v="Oceania"/>
    <n v="857.29782299999999"/>
    <n v="1277579"/>
    <n v="5.9999999999999995E-4"/>
    <x v="2"/>
  </r>
  <r>
    <x v="1"/>
    <x v="4"/>
    <x v="0"/>
    <s v="Monaco"/>
    <s v="Europe"/>
    <n v="60.260368999999997"/>
    <n v="3549"/>
    <n v="1.6899999999999998E-2"/>
    <x v="2"/>
  </r>
  <r>
    <x v="0"/>
    <x v="0"/>
    <x v="1"/>
    <s v="Luxembourg"/>
    <s v="Europe"/>
    <n v="202.515398"/>
    <n v="29235"/>
    <n v="6.8999999999999999E-3"/>
    <x v="2"/>
  </r>
  <r>
    <x v="0"/>
    <x v="9"/>
    <x v="0"/>
    <s v="United Arab Emirates"/>
    <s v="Asia"/>
    <n v="14.927944"/>
    <n v="540"/>
    <n v="2.76E-2"/>
    <x v="2"/>
  </r>
  <r>
    <x v="1"/>
    <x v="2"/>
    <x v="0"/>
    <s v="South Africa"/>
    <s v="Africa"/>
    <n v="2.1151960000000001"/>
    <n v="121"/>
    <n v="1.7399999999999999E-2"/>
    <x v="2"/>
  </r>
  <r>
    <x v="1"/>
    <x v="7"/>
    <x v="0"/>
    <s v="United Arab Emirates"/>
    <s v="Asia"/>
    <n v="22.002334000000001"/>
    <n v="706"/>
    <n v="3.1099999999999999E-2"/>
    <x v="2"/>
  </r>
  <r>
    <x v="0"/>
    <x v="11"/>
    <x v="0"/>
    <s v="Chile"/>
    <s v="South America"/>
    <n v="2.4783409999999999"/>
    <n v="215"/>
    <n v="1.15E-2"/>
    <x v="2"/>
  </r>
  <r>
    <x v="1"/>
    <x v="5"/>
    <x v="1"/>
    <s v="Turkey"/>
    <s v="Europe"/>
    <n v="6439.8685240000004"/>
    <n v="6394777"/>
    <n v="1E-3"/>
    <x v="2"/>
  </r>
  <r>
    <x v="1"/>
    <x v="5"/>
    <x v="0"/>
    <s v="Paraguay"/>
    <s v="South America"/>
    <n v="41.757722999999999"/>
    <n v="29827"/>
    <n v="1.2999999999999999E-3"/>
    <x v="2"/>
  </r>
  <r>
    <x v="0"/>
    <x v="5"/>
    <x v="0"/>
    <s v="Switzerland"/>
    <s v="Europe"/>
    <n v="16085.051546000001"/>
    <n v="1579114"/>
    <n v="1.01E-2"/>
    <x v="2"/>
  </r>
  <r>
    <x v="0"/>
    <x v="4"/>
    <x v="1"/>
    <s v="Australia"/>
    <s v="Oceania"/>
    <n v="6751.7335039999998"/>
    <n v="2730995"/>
    <n v="2.3999999999999998E-3"/>
    <x v="2"/>
  </r>
  <r>
    <x v="0"/>
    <x v="3"/>
    <x v="0"/>
    <s v="Italy"/>
    <s v="Europe"/>
    <n v="21149.632136"/>
    <n v="1698530"/>
    <n v="1.24E-2"/>
    <x v="2"/>
  </r>
  <r>
    <x v="1"/>
    <x v="2"/>
    <x v="0"/>
    <s v="Sweden"/>
    <s v="Europe"/>
    <n v="553291.569609"/>
    <n v="52843943"/>
    <n v="1.04E-2"/>
    <x v="2"/>
  </r>
  <r>
    <x v="1"/>
    <x v="6"/>
    <x v="0"/>
    <s v="Sweden"/>
    <s v="Europe"/>
    <n v="555746.053847"/>
    <n v="47822832"/>
    <n v="1.1599999999999999E-2"/>
    <x v="2"/>
  </r>
  <r>
    <x v="1"/>
    <x v="7"/>
    <x v="1"/>
    <s v="Colombia"/>
    <s v="South America"/>
    <n v="9296.2498759999999"/>
    <n v="3548331"/>
    <n v="2.5999999999999999E-3"/>
    <x v="2"/>
  </r>
  <r>
    <x v="1"/>
    <x v="2"/>
    <x v="0"/>
    <s v="Portugal"/>
    <s v="Europe"/>
    <n v="1502.1464570000001"/>
    <n v="562468"/>
    <n v="2.5999999999999999E-3"/>
    <x v="2"/>
  </r>
  <r>
    <x v="1"/>
    <x v="2"/>
    <x v="1"/>
    <s v="Denmark"/>
    <s v="Europe"/>
    <n v="950.98531600000001"/>
    <n v="3416070"/>
    <n v="2.0000000000000001E-4"/>
    <x v="2"/>
  </r>
  <r>
    <x v="0"/>
    <x v="7"/>
    <x v="1"/>
    <s v="Hong Kong"/>
    <s v="Asia"/>
    <n v="165.66362899999999"/>
    <n v="73924"/>
    <n v="2.2000000000000001E-3"/>
    <x v="2"/>
  </r>
  <r>
    <x v="0"/>
    <x v="7"/>
    <x v="2"/>
    <s v="United Kingdom"/>
    <s v="Europe"/>
    <n v="166.22793100000001"/>
    <n v="237"/>
    <n v="0.70130000000000003"/>
    <x v="2"/>
  </r>
  <r>
    <x v="0"/>
    <x v="8"/>
    <x v="1"/>
    <s v="Austria"/>
    <s v="Europe"/>
    <n v="569.30651899999998"/>
    <n v="322780"/>
    <n v="1.6999999999999999E-3"/>
    <x v="2"/>
  </r>
  <r>
    <x v="0"/>
    <x v="0"/>
    <x v="0"/>
    <s v="Turkey"/>
    <s v="Europe"/>
    <n v="338.268415"/>
    <n v="113027"/>
    <n v="2.8999999999999998E-3"/>
    <x v="2"/>
  </r>
  <r>
    <x v="0"/>
    <x v="0"/>
    <x v="1"/>
    <s v="Estonia"/>
    <s v="Europe"/>
    <n v="166.16606100000001"/>
    <n v="214318"/>
    <n v="6.9999999999999999E-4"/>
    <x v="2"/>
  </r>
  <r>
    <x v="0"/>
    <x v="1"/>
    <x v="1"/>
    <s v="Singapore"/>
    <s v="Asia"/>
    <n v="606.89417300000002"/>
    <n v="385510"/>
    <n v="1.5E-3"/>
    <x v="2"/>
  </r>
  <r>
    <x v="0"/>
    <x v="0"/>
    <x v="0"/>
    <s v="Monaco"/>
    <s v="Europe"/>
    <n v="44.611311000000001"/>
    <n v="2415"/>
    <n v="1.84E-2"/>
    <x v="2"/>
  </r>
  <r>
    <x v="1"/>
    <x v="2"/>
    <x v="0"/>
    <s v="Nicaragua"/>
    <s v="North America"/>
    <n v="6.587078"/>
    <n v="5067"/>
    <n v="1.1999999999999999E-3"/>
    <x v="2"/>
  </r>
  <r>
    <x v="0"/>
    <x v="6"/>
    <x v="0"/>
    <s v="Turkey"/>
    <s v="Europe"/>
    <n v="13.715449"/>
    <n v="761"/>
    <n v="1.7999999999999999E-2"/>
    <x v="2"/>
  </r>
  <r>
    <x v="0"/>
    <x v="6"/>
    <x v="0"/>
    <s v="Hungary"/>
    <s v="Europe"/>
    <n v="3.6987760000000001"/>
    <n v="361"/>
    <n v="1.0200000000000001E-2"/>
    <x v="2"/>
  </r>
  <r>
    <x v="0"/>
    <x v="11"/>
    <x v="0"/>
    <s v="Czech Republic"/>
    <s v="Europe"/>
    <n v="2.2222749999999998"/>
    <n v="286"/>
    <n v="7.7000000000000002E-3"/>
    <x v="2"/>
  </r>
  <r>
    <x v="0"/>
    <x v="7"/>
    <x v="2"/>
    <s v="Netherlands"/>
    <s v="Europe"/>
    <n v="138.88992400000001"/>
    <n v="173"/>
    <n v="0.80279999999999996"/>
    <x v="2"/>
  </r>
  <r>
    <x v="0"/>
    <x v="5"/>
    <x v="0"/>
    <s v="Croatia"/>
    <s v="Europe"/>
    <n v="1.0527899999999999"/>
    <n v="136"/>
    <n v="7.7000000000000002E-3"/>
    <x v="2"/>
  </r>
  <r>
    <x v="0"/>
    <x v="7"/>
    <x v="0"/>
    <s v="Norway"/>
    <s v="Europe"/>
    <n v="200883.959454"/>
    <n v="19949413"/>
    <n v="0.01"/>
    <x v="2"/>
  </r>
  <r>
    <x v="0"/>
    <x v="3"/>
    <x v="0"/>
    <s v="France"/>
    <s v="Europe"/>
    <n v="56236.682522000003"/>
    <n v="5496252"/>
    <n v="1.0200000000000001E-2"/>
    <x v="2"/>
  </r>
  <r>
    <x v="1"/>
    <x v="7"/>
    <x v="1"/>
    <s v="Australia"/>
    <s v="Oceania"/>
    <n v="7982.4008130000002"/>
    <n v="4712467"/>
    <n v="1.6000000000000001E-3"/>
    <x v="2"/>
  </r>
  <r>
    <x v="1"/>
    <x v="7"/>
    <x v="1"/>
    <s v="Netherlands"/>
    <s v="Europe"/>
    <n v="2877.0311900000002"/>
    <n v="7218771"/>
    <n v="2.9999999999999997E-4"/>
    <x v="2"/>
  </r>
  <r>
    <x v="0"/>
    <x v="6"/>
    <x v="1"/>
    <s v="Australia"/>
    <s v="Oceania"/>
    <n v="7484.4228380000004"/>
    <n v="2455832"/>
    <n v="3.0000000000000001E-3"/>
    <x v="2"/>
  </r>
  <r>
    <x v="1"/>
    <x v="6"/>
    <x v="0"/>
    <s v="Taiwan, Province Of China"/>
    <s v="Asia"/>
    <n v="538.93416300000001"/>
    <n v="327007"/>
    <n v="1.6000000000000001E-3"/>
    <x v="2"/>
  </r>
  <r>
    <x v="0"/>
    <x v="8"/>
    <x v="1"/>
    <s v="Finland"/>
    <s v="Europe"/>
    <n v="1542.7677080000001"/>
    <n v="1323471"/>
    <n v="1.1000000000000001E-3"/>
    <x v="2"/>
  </r>
  <r>
    <x v="1"/>
    <x v="6"/>
    <x v="1"/>
    <s v="Greece"/>
    <s v="Europe"/>
    <n v="2470.9733390000001"/>
    <n v="904253"/>
    <n v="2.7000000000000001E-3"/>
    <x v="2"/>
  </r>
  <r>
    <x v="1"/>
    <x v="2"/>
    <x v="0"/>
    <s v="Taiwan, Province Of China"/>
    <s v="Asia"/>
    <n v="503.18417499999998"/>
    <n v="305322"/>
    <n v="1.6000000000000001E-3"/>
    <x v="2"/>
  </r>
  <r>
    <x v="0"/>
    <x v="11"/>
    <x v="1"/>
    <s v="Lithuania"/>
    <s v="Europe"/>
    <n v="69.359071"/>
    <n v="189042"/>
    <n v="2.9999999999999997E-4"/>
    <x v="2"/>
  </r>
  <r>
    <x v="0"/>
    <x v="7"/>
    <x v="0"/>
    <s v="Iceland"/>
    <s v="Europe"/>
    <n v="45.005211000000003"/>
    <n v="11561"/>
    <n v="3.8E-3"/>
    <x v="2"/>
  </r>
  <r>
    <x v="1"/>
    <x v="4"/>
    <x v="0"/>
    <s v="Liechtenstein"/>
    <s v="Europe"/>
    <n v="83.633702999999997"/>
    <n v="3756"/>
    <n v="2.2200000000000001E-2"/>
    <x v="2"/>
  </r>
  <r>
    <x v="1"/>
    <x v="4"/>
    <x v="0"/>
    <s v="Peru"/>
    <s v="South America"/>
    <n v="296.41460000000001"/>
    <n v="228012"/>
    <n v="1.1999999999999999E-3"/>
    <x v="2"/>
  </r>
  <r>
    <x v="0"/>
    <x v="0"/>
    <x v="0"/>
    <s v="Taiwan, Province Of China"/>
    <s v="Asia"/>
    <n v="74.448297999999994"/>
    <n v="43843"/>
    <n v="1.6000000000000001E-3"/>
    <x v="2"/>
  </r>
  <r>
    <x v="0"/>
    <x v="5"/>
    <x v="2"/>
    <s v="United Kingdom"/>
    <s v="Europe"/>
    <n v="190.868604"/>
    <n v="253"/>
    <n v="0.75439999999999996"/>
    <x v="2"/>
  </r>
  <r>
    <x v="1"/>
    <x v="6"/>
    <x v="0"/>
    <s v="Uruguay"/>
    <s v="South America"/>
    <n v="45.593387999999997"/>
    <n v="35072"/>
    <n v="1.1999999999999999E-3"/>
    <x v="2"/>
  </r>
  <r>
    <x v="0"/>
    <x v="2"/>
    <x v="0"/>
    <s v="Argentina"/>
    <s v="South America"/>
    <n v="1.6011770000000001"/>
    <n v="419"/>
    <n v="3.8E-3"/>
    <x v="2"/>
  </r>
  <r>
    <x v="0"/>
    <x v="11"/>
    <x v="0"/>
    <s v="Israel"/>
    <s v="Europe"/>
    <n v="5.5992550000000003"/>
    <n v="393"/>
    <n v="1.4200000000000001E-2"/>
    <x v="2"/>
  </r>
  <r>
    <x v="0"/>
    <x v="5"/>
    <x v="2"/>
    <s v="Netherlands"/>
    <s v="Europe"/>
    <n v="253.91618700000001"/>
    <n v="339"/>
    <n v="0.749"/>
    <x v="2"/>
  </r>
  <r>
    <x v="0"/>
    <x v="6"/>
    <x v="0"/>
    <s v="Argentina"/>
    <s v="South America"/>
    <n v="0.24257600000000001"/>
    <n v="38"/>
    <n v="6.3E-3"/>
    <x v="2"/>
  </r>
  <r>
    <x v="0"/>
    <x v="3"/>
    <x v="2"/>
    <s v="Sweden"/>
    <s v="Europe"/>
    <n v="81.952329000000006"/>
    <n v="86"/>
    <n v="0.95289999999999997"/>
    <x v="2"/>
  </r>
  <r>
    <x v="1"/>
    <x v="6"/>
    <x v="1"/>
    <s v="Sweden"/>
    <s v="Europe"/>
    <n v="5182.8423579999999"/>
    <n v="8033646"/>
    <n v="5.9999999999999995E-4"/>
    <x v="2"/>
  </r>
  <r>
    <x v="0"/>
    <x v="3"/>
    <x v="1"/>
    <s v="United Kingdom"/>
    <s v="Europe"/>
    <n v="32610.987880000001"/>
    <n v="5741437"/>
    <n v="5.5999999999999999E-3"/>
    <x v="2"/>
  </r>
  <r>
    <x v="0"/>
    <x v="9"/>
    <x v="1"/>
    <s v="Argentina"/>
    <s v="South America"/>
    <n v="2393.7458999999999"/>
    <n v="1708453"/>
    <n v="1.4E-3"/>
    <x v="2"/>
  </r>
  <r>
    <x v="0"/>
    <x v="7"/>
    <x v="1"/>
    <s v="Mexico"/>
    <s v="North America"/>
    <n v="2250.3375460000002"/>
    <n v="1875291"/>
    <n v="1.1000000000000001E-3"/>
    <x v="2"/>
  </r>
  <r>
    <x v="0"/>
    <x v="11"/>
    <x v="0"/>
    <s v="Belgium"/>
    <s v="Europe"/>
    <n v="21064.163614000001"/>
    <n v="2201260"/>
    <n v="9.4999999999999998E-3"/>
    <x v="2"/>
  </r>
  <r>
    <x v="0"/>
    <x v="0"/>
    <x v="1"/>
    <s v="France"/>
    <s v="Europe"/>
    <n v="8566.9596729999994"/>
    <n v="2586666"/>
    <n v="3.3E-3"/>
    <x v="2"/>
  </r>
  <r>
    <x v="1"/>
    <x v="2"/>
    <x v="1"/>
    <s v="France"/>
    <s v="Europe"/>
    <n v="2123.8835250000002"/>
    <n v="5135059"/>
    <n v="4.0000000000000002E-4"/>
    <x v="2"/>
  </r>
  <r>
    <x v="0"/>
    <x v="1"/>
    <x v="0"/>
    <s v="Singapore"/>
    <s v="Asia"/>
    <n v="2315.7942870000002"/>
    <n v="361645"/>
    <n v="6.4000000000000003E-3"/>
    <x v="2"/>
  </r>
  <r>
    <x v="1"/>
    <x v="7"/>
    <x v="1"/>
    <s v="Sweden"/>
    <s v="Europe"/>
    <n v="11101.093842"/>
    <n v="8783249"/>
    <n v="1.1999999999999999E-3"/>
    <x v="2"/>
  </r>
  <r>
    <x v="1"/>
    <x v="2"/>
    <x v="0"/>
    <s v="Denmark"/>
    <s v="Europe"/>
    <n v="91657.600835999998"/>
    <n v="7467129"/>
    <n v="1.2200000000000001E-2"/>
    <x v="2"/>
  </r>
  <r>
    <x v="0"/>
    <x v="3"/>
    <x v="0"/>
    <s v="Poland"/>
    <s v="Europe"/>
    <n v="6412.3564560000004"/>
    <n v="1445409"/>
    <n v="4.4000000000000003E-3"/>
    <x v="2"/>
  </r>
  <r>
    <x v="0"/>
    <x v="6"/>
    <x v="1"/>
    <s v="Portugal"/>
    <s v="Europe"/>
    <n v="409.61169000000001"/>
    <n v="531095"/>
    <n v="6.9999999999999999E-4"/>
    <x v="2"/>
  </r>
  <r>
    <x v="0"/>
    <x v="11"/>
    <x v="0"/>
    <s v="Mexico"/>
    <s v="North America"/>
    <n v="8704.4753049999999"/>
    <n v="2190355"/>
    <n v="3.8999999999999998E-3"/>
    <x v="2"/>
  </r>
  <r>
    <x v="0"/>
    <x v="5"/>
    <x v="1"/>
    <s v="Latvia"/>
    <s v="Europe"/>
    <n v="23.989073000000001"/>
    <n v="191376"/>
    <n v="1E-4"/>
    <x v="2"/>
  </r>
  <r>
    <x v="0"/>
    <x v="1"/>
    <x v="0"/>
    <s v="Estonia"/>
    <s v="Europe"/>
    <n v="653.27392599999996"/>
    <n v="120947"/>
    <n v="5.4000000000000003E-3"/>
    <x v="2"/>
  </r>
  <r>
    <x v="0"/>
    <x v="0"/>
    <x v="0"/>
    <s v="Israel"/>
    <s v="Europe"/>
    <n v="15.068887"/>
    <n v="319"/>
    <n v="4.7199999999999999E-2"/>
    <x v="2"/>
  </r>
  <r>
    <x v="1"/>
    <x v="6"/>
    <x v="0"/>
    <s v="Israel"/>
    <s v="Europe"/>
    <n v="5.2353529999999999"/>
    <n v="167"/>
    <n v="3.1300000000000001E-2"/>
    <x v="2"/>
  </r>
  <r>
    <x v="1"/>
    <x v="5"/>
    <x v="1"/>
    <s v="Greece"/>
    <s v="Europe"/>
    <n v="2718.3680920000002"/>
    <n v="1007139"/>
    <n v="2.5999999999999999E-3"/>
    <x v="2"/>
  </r>
  <r>
    <x v="1"/>
    <x v="2"/>
    <x v="0"/>
    <s v="Israel"/>
    <s v="Europe"/>
    <n v="6.2796079999999996"/>
    <n v="198"/>
    <n v="3.1699999999999999E-2"/>
    <x v="2"/>
  </r>
  <r>
    <x v="1"/>
    <x v="6"/>
    <x v="0"/>
    <s v="Denmark"/>
    <s v="Europe"/>
    <n v="107959.58220999999"/>
    <n v="8004561"/>
    <n v="1.34E-2"/>
    <x v="2"/>
  </r>
  <r>
    <x v="1"/>
    <x v="7"/>
    <x v="1"/>
    <s v="Italy"/>
    <s v="Europe"/>
    <n v="51287.361614000001"/>
    <n v="9700216"/>
    <n v="5.1999999999999998E-3"/>
    <x v="2"/>
  </r>
  <r>
    <x v="0"/>
    <x v="2"/>
    <x v="1"/>
    <s v="Switzerland"/>
    <s v="Europe"/>
    <n v="805.94356600000003"/>
    <n v="653973"/>
    <n v="1.1999999999999999E-3"/>
    <x v="2"/>
  </r>
  <r>
    <x v="0"/>
    <x v="5"/>
    <x v="0"/>
    <s v="Italy"/>
    <s v="Europe"/>
    <n v="11130.168519999999"/>
    <n v="1140075"/>
    <n v="9.7000000000000003E-3"/>
    <x v="2"/>
  </r>
  <r>
    <x v="0"/>
    <x v="8"/>
    <x v="1"/>
    <s v="Latvia"/>
    <s v="Europe"/>
    <n v="39.910156999999998"/>
    <n v="206371"/>
    <n v="1E-4"/>
    <x v="2"/>
  </r>
  <r>
    <x v="0"/>
    <x v="9"/>
    <x v="0"/>
    <s v="Hong Kong"/>
    <s v="Asia"/>
    <n v="1792.066155"/>
    <n v="246926"/>
    <n v="7.1999999999999998E-3"/>
    <x v="2"/>
  </r>
  <r>
    <x v="1"/>
    <x v="7"/>
    <x v="0"/>
    <s v="Colombia"/>
    <s v="South America"/>
    <n v="989.47881800000005"/>
    <n v="377676"/>
    <n v="2.5999999999999999E-3"/>
    <x v="2"/>
  </r>
  <r>
    <x v="0"/>
    <x v="3"/>
    <x v="0"/>
    <s v="Russia"/>
    <s v="Europe"/>
    <n v="24.164856"/>
    <n v="1413"/>
    <n v="1.7100000000000001E-2"/>
    <x v="2"/>
  </r>
  <r>
    <x v="1"/>
    <x v="7"/>
    <x v="0"/>
    <s v="Israel"/>
    <s v="Europe"/>
    <n v="7.8230130000000004"/>
    <n v="208"/>
    <n v="3.7600000000000001E-2"/>
    <x v="2"/>
  </r>
  <r>
    <x v="1"/>
    <x v="7"/>
    <x v="0"/>
    <s v="Thailand"/>
    <s v="Asia"/>
    <n v="1.861137"/>
    <n v="169"/>
    <n v="1.0999999999999999E-2"/>
    <x v="2"/>
  </r>
  <r>
    <x v="0"/>
    <x v="10"/>
    <x v="0"/>
    <s v="South Korea"/>
    <s v="Asia"/>
    <n v="6.7726499999999996"/>
    <n v="157"/>
    <n v="4.3099999999999999E-2"/>
    <x v="2"/>
  </r>
  <r>
    <x v="0"/>
    <x v="6"/>
    <x v="0"/>
    <s v="Hong Kong"/>
    <s v="Asia"/>
    <n v="6.1279370000000002"/>
    <n v="231"/>
    <n v="2.6499999999999999E-2"/>
    <x v="2"/>
  </r>
  <r>
    <x v="1"/>
    <x v="5"/>
    <x v="1"/>
    <s v="Brazil"/>
    <s v="South America"/>
    <n v="4013.8527349999999"/>
    <n v="2116639"/>
    <n v="1.8E-3"/>
    <x v="2"/>
  </r>
  <r>
    <x v="0"/>
    <x v="1"/>
    <x v="1"/>
    <s v="USA"/>
    <s v="North America"/>
    <n v="123895.12869899999"/>
    <n v="68817048"/>
    <n v="1.8E-3"/>
    <x v="2"/>
  </r>
  <r>
    <x v="1"/>
    <x v="7"/>
    <x v="1"/>
    <s v="Argentina"/>
    <s v="South America"/>
    <n v="8745.5233129999997"/>
    <n v="4941499"/>
    <n v="1.6999999999999999E-3"/>
    <x v="2"/>
  </r>
  <r>
    <x v="0"/>
    <x v="10"/>
    <x v="1"/>
    <s v="Australia"/>
    <s v="Oceania"/>
    <n v="12038.599146"/>
    <n v="3228552"/>
    <n v="3.7000000000000002E-3"/>
    <x v="2"/>
  </r>
  <r>
    <x v="0"/>
    <x v="0"/>
    <x v="0"/>
    <s v="Hong Kong"/>
    <s v="Asia"/>
    <n v="1650.4970780000001"/>
    <n v="232933"/>
    <n v="7.0000000000000001E-3"/>
    <x v="2"/>
  </r>
  <r>
    <x v="1"/>
    <x v="4"/>
    <x v="1"/>
    <s v="Guatemala"/>
    <s v="North America"/>
    <n v="488.41680100000002"/>
    <n v="348870"/>
    <n v="1.2999999999999999E-3"/>
    <x v="2"/>
  </r>
  <r>
    <x v="1"/>
    <x v="2"/>
    <x v="1"/>
    <s v="Lithuania"/>
    <s v="Europe"/>
    <n v="713.77325699999994"/>
    <n v="280004"/>
    <n v="2.5000000000000001E-3"/>
    <x v="2"/>
  </r>
  <r>
    <x v="1"/>
    <x v="7"/>
    <x v="1"/>
    <s v="Bolivia"/>
    <s v="South America"/>
    <n v="315.316216"/>
    <n v="177215"/>
    <n v="1.6999999999999999E-3"/>
    <x v="2"/>
  </r>
  <r>
    <x v="1"/>
    <x v="7"/>
    <x v="0"/>
    <s v="Ecuador"/>
    <s v="South America"/>
    <n v="159.548125"/>
    <n v="96569"/>
    <n v="1.6000000000000001E-3"/>
    <x v="2"/>
  </r>
  <r>
    <x v="1"/>
    <x v="7"/>
    <x v="0"/>
    <s v="Slovenia"/>
    <s v="Europe"/>
    <n v="1.0316989999999999"/>
    <n v="160"/>
    <n v="6.4000000000000003E-3"/>
    <x v="2"/>
  </r>
  <r>
    <x v="0"/>
    <x v="5"/>
    <x v="0"/>
    <s v="Monaco"/>
    <s v="Europe"/>
    <n v="18.338374999999999"/>
    <n v="1579"/>
    <n v="1.1599999999999999E-2"/>
    <x v="2"/>
  </r>
  <r>
    <x v="0"/>
    <x v="5"/>
    <x v="2"/>
    <s v="Norway"/>
    <s v="Europe"/>
    <n v="92.359255000000005"/>
    <n v="99"/>
    <n v="0.93289999999999995"/>
    <x v="2"/>
  </r>
  <r>
    <x v="0"/>
    <x v="6"/>
    <x v="2"/>
    <s v="Austria"/>
    <s v="Europe"/>
    <n v="0.52546700000000002"/>
    <n v="1"/>
    <n v="0.52539999999999998"/>
    <x v="2"/>
  </r>
  <r>
    <x v="0"/>
    <x v="7"/>
    <x v="0"/>
    <s v="Finland"/>
    <s v="Europe"/>
    <n v="54465.970769"/>
    <n v="5806039"/>
    <n v="9.2999999999999992E-3"/>
    <x v="2"/>
  </r>
  <r>
    <x v="0"/>
    <x v="5"/>
    <x v="1"/>
    <s v="Netherlands"/>
    <s v="Europe"/>
    <n v="6095.6092710000003"/>
    <n v="3573229"/>
    <n v="1.6999999999999999E-3"/>
    <x v="2"/>
  </r>
  <r>
    <x v="0"/>
    <x v="5"/>
    <x v="1"/>
    <s v="United Kingdom"/>
    <s v="Europe"/>
    <n v="20913.680245"/>
    <n v="7760638"/>
    <n v="2.5999999999999999E-3"/>
    <x v="2"/>
  </r>
  <r>
    <x v="0"/>
    <x v="2"/>
    <x v="0"/>
    <s v="Finland"/>
    <s v="Europe"/>
    <n v="62446.312645999998"/>
    <n v="5855957"/>
    <n v="1.06E-2"/>
    <x v="2"/>
  </r>
  <r>
    <x v="1"/>
    <x v="4"/>
    <x v="1"/>
    <s v="Chile"/>
    <s v="South America"/>
    <n v="4603.6255199999996"/>
    <n v="2662613"/>
    <n v="1.6999999999999999E-3"/>
    <x v="2"/>
  </r>
  <r>
    <x v="1"/>
    <x v="7"/>
    <x v="0"/>
    <s v="Mexico"/>
    <s v="North America"/>
    <n v="12705.454218000001"/>
    <n v="4941820"/>
    <n v="2.5000000000000001E-3"/>
    <x v="2"/>
  </r>
  <r>
    <x v="0"/>
    <x v="1"/>
    <x v="0"/>
    <s v="Switzerland"/>
    <s v="Europe"/>
    <n v="20616.415195000001"/>
    <n v="1810506"/>
    <n v="1.1299999999999999E-2"/>
    <x v="2"/>
  </r>
  <r>
    <x v="1"/>
    <x v="2"/>
    <x v="1"/>
    <s v="Taiwan, Province Of China"/>
    <s v="Asia"/>
    <n v="1294.7170269999999"/>
    <n v="785610"/>
    <n v="1.6000000000000001E-3"/>
    <x v="2"/>
  </r>
  <r>
    <x v="1"/>
    <x v="6"/>
    <x v="1"/>
    <s v="Uruguay"/>
    <s v="South America"/>
    <n v="328.42996199999999"/>
    <n v="252639"/>
    <n v="1.1999999999999999E-3"/>
    <x v="2"/>
  </r>
  <r>
    <x v="1"/>
    <x v="6"/>
    <x v="0"/>
    <s v="Lithuania"/>
    <s v="Europe"/>
    <n v="295.65252199999998"/>
    <n v="113351"/>
    <n v="2.5999999999999999E-3"/>
    <x v="2"/>
  </r>
  <r>
    <x v="1"/>
    <x v="7"/>
    <x v="1"/>
    <s v="Singapore"/>
    <s v="Asia"/>
    <n v="618.10591099999999"/>
    <n v="954113"/>
    <n v="5.9999999999999995E-4"/>
    <x v="2"/>
  </r>
  <r>
    <x v="0"/>
    <x v="10"/>
    <x v="0"/>
    <s v="Singapore"/>
    <s v="Asia"/>
    <n v="4107.6272440000002"/>
    <n v="443318"/>
    <n v="9.1999999999999998E-3"/>
    <x v="2"/>
  </r>
  <r>
    <x v="1"/>
    <x v="2"/>
    <x v="0"/>
    <s v="Peru"/>
    <s v="South America"/>
    <n v="77.609825000000001"/>
    <n v="59700"/>
    <n v="1.1999999999999999E-3"/>
    <x v="2"/>
  </r>
  <r>
    <x v="0"/>
    <x v="9"/>
    <x v="1"/>
    <s v="Iceland"/>
    <s v="Europe"/>
    <n v="7.3167929999999997"/>
    <n v="116217"/>
    <n v="0"/>
    <x v="2"/>
  </r>
  <r>
    <x v="1"/>
    <x v="7"/>
    <x v="1"/>
    <s v="Uruguay"/>
    <s v="South America"/>
    <n v="650.04188399999998"/>
    <n v="393441"/>
    <n v="1.6000000000000001E-3"/>
    <x v="2"/>
  </r>
  <r>
    <x v="0"/>
    <x v="11"/>
    <x v="0"/>
    <s v="Luxembourg"/>
    <s v="Europe"/>
    <n v="533.99980700000003"/>
    <n v="52908"/>
    <n v="0.01"/>
    <x v="2"/>
  </r>
  <r>
    <x v="0"/>
    <x v="7"/>
    <x v="0"/>
    <s v="Estonia"/>
    <s v="Europe"/>
    <n v="11.014329999999999"/>
    <n v="16974"/>
    <n v="5.9999999999999995E-4"/>
    <x v="2"/>
  </r>
  <r>
    <x v="0"/>
    <x v="7"/>
    <x v="0"/>
    <s v="India"/>
    <s v="Asia"/>
    <n v="0.99502800000000002"/>
    <n v="80"/>
    <n v="1.24E-2"/>
    <x v="2"/>
  </r>
  <r>
    <x v="0"/>
    <x v="3"/>
    <x v="0"/>
    <s v="Liechtenstein"/>
    <s v="Europe"/>
    <n v="52.032578000000001"/>
    <n v="2462"/>
    <n v="2.1100000000000001E-2"/>
    <x v="2"/>
  </r>
  <r>
    <x v="0"/>
    <x v="1"/>
    <x v="0"/>
    <s v="United Arab Emirates"/>
    <s v="Asia"/>
    <n v="2.579812"/>
    <n v="157"/>
    <n v="1.6400000000000001E-2"/>
    <x v="2"/>
  </r>
  <r>
    <x v="1"/>
    <x v="5"/>
    <x v="0"/>
    <s v="Dominican Republic"/>
    <s v="North America"/>
    <n v="106.61282799999999"/>
    <n v="82010"/>
    <n v="1.1999999999999999E-3"/>
    <x v="2"/>
  </r>
  <r>
    <x v="0"/>
    <x v="0"/>
    <x v="0"/>
    <s v="Peru"/>
    <s v="South America"/>
    <n v="7.0459999999999995E-2"/>
    <n v="13"/>
    <n v="5.4000000000000003E-3"/>
    <x v="2"/>
  </r>
  <r>
    <x v="0"/>
    <x v="5"/>
    <x v="0"/>
    <s v="Lebanon"/>
    <s v="Asia"/>
    <n v="0.2273"/>
    <n v="4"/>
    <n v="5.6800000000000003E-2"/>
    <x v="2"/>
  </r>
  <r>
    <x v="0"/>
    <x v="2"/>
    <x v="1"/>
    <s v="New Zealand"/>
    <s v="Oceania"/>
    <n v="1047.0431080000001"/>
    <n v="740450"/>
    <n v="1.4E-3"/>
    <x v="2"/>
  </r>
  <r>
    <x v="1"/>
    <x v="2"/>
    <x v="1"/>
    <s v="Germany"/>
    <s v="Europe"/>
    <n v="5282.3958249999996"/>
    <n v="12346050"/>
    <n v="4.0000000000000002E-4"/>
    <x v="2"/>
  </r>
  <r>
    <x v="0"/>
    <x v="0"/>
    <x v="1"/>
    <s v="Germany"/>
    <s v="Europe"/>
    <n v="9869.8606189999991"/>
    <n v="7222427"/>
    <n v="1.2999999999999999E-3"/>
    <x v="2"/>
  </r>
  <r>
    <x v="0"/>
    <x v="7"/>
    <x v="0"/>
    <s v="Switzerland"/>
    <s v="Europe"/>
    <n v="14146.983620999999"/>
    <n v="1369335"/>
    <n v="1.03E-2"/>
    <x v="2"/>
  </r>
  <r>
    <x v="0"/>
    <x v="5"/>
    <x v="1"/>
    <s v="Sweden"/>
    <s v="Europe"/>
    <n v="10308.156601999999"/>
    <n v="4412596"/>
    <n v="2.3E-3"/>
    <x v="2"/>
  </r>
  <r>
    <x v="0"/>
    <x v="11"/>
    <x v="1"/>
    <s v="Australia"/>
    <s v="Oceania"/>
    <n v="4896.476345"/>
    <n v="2955781"/>
    <n v="1.6000000000000001E-3"/>
    <x v="2"/>
  </r>
  <r>
    <x v="0"/>
    <x v="0"/>
    <x v="0"/>
    <s v="Mexico"/>
    <s v="North America"/>
    <n v="21140.134719999998"/>
    <n v="3261054"/>
    <n v="6.4000000000000003E-3"/>
    <x v="2"/>
  </r>
  <r>
    <x v="1"/>
    <x v="4"/>
    <x v="0"/>
    <s v="Austria"/>
    <s v="Europe"/>
    <n v="7503.8631459999997"/>
    <n v="783143"/>
    <n v="9.4999999999999998E-3"/>
    <x v="2"/>
  </r>
  <r>
    <x v="0"/>
    <x v="10"/>
    <x v="1"/>
    <s v="Bulgaria"/>
    <s v="Europe"/>
    <n v="172.89027899999999"/>
    <n v="104828"/>
    <n v="1.6000000000000001E-3"/>
    <x v="2"/>
  </r>
  <r>
    <x v="0"/>
    <x v="9"/>
    <x v="0"/>
    <s v="Malaysia"/>
    <s v="Asia"/>
    <n v="1370.0802650000001"/>
    <n v="257516"/>
    <n v="5.3E-3"/>
    <x v="2"/>
  </r>
  <r>
    <x v="0"/>
    <x v="10"/>
    <x v="0"/>
    <s v="Croatia"/>
    <s v="Europe"/>
    <n v="1.211773"/>
    <n v="155"/>
    <n v="7.7999999999999996E-3"/>
    <x v="2"/>
  </r>
  <r>
    <x v="1"/>
    <x v="5"/>
    <x v="0"/>
    <s v="USA"/>
    <s v="North America"/>
    <n v="766881.08183200005"/>
    <n v="102763547"/>
    <n v="7.4000000000000003E-3"/>
    <x v="2"/>
  </r>
  <r>
    <x v="0"/>
    <x v="11"/>
    <x v="0"/>
    <s v="USA"/>
    <s v="North America"/>
    <n v="547238.95531800005"/>
    <n v="72832556"/>
    <n v="7.4999999999999997E-3"/>
    <x v="2"/>
  </r>
  <r>
    <x v="0"/>
    <x v="7"/>
    <x v="1"/>
    <s v="United Kingdom"/>
    <s v="Europe"/>
    <n v="14689.563700000001"/>
    <n v="7575729"/>
    <n v="1.9E-3"/>
    <x v="2"/>
  </r>
  <r>
    <x v="0"/>
    <x v="10"/>
    <x v="0"/>
    <s v="Germany"/>
    <s v="Europe"/>
    <n v="135542.34821299999"/>
    <n v="13100015"/>
    <n v="1.03E-2"/>
    <x v="2"/>
  </r>
  <r>
    <x v="0"/>
    <x v="9"/>
    <x v="1"/>
    <s v="New Zealand"/>
    <s v="Oceania"/>
    <n v="1001.867806"/>
    <n v="873582"/>
    <n v="1.1000000000000001E-3"/>
    <x v="2"/>
  </r>
  <r>
    <x v="1"/>
    <x v="4"/>
    <x v="1"/>
    <s v="Finland"/>
    <s v="Europe"/>
    <n v="2897.7123919999999"/>
    <n v="3099066"/>
    <n v="8.9999999999999998E-4"/>
    <x v="2"/>
  </r>
  <r>
    <x v="1"/>
    <x v="4"/>
    <x v="0"/>
    <s v="Nicaragua"/>
    <s v="North America"/>
    <n v="22.941081000000001"/>
    <n v="17647"/>
    <n v="1.1999999999999999E-3"/>
    <x v="2"/>
  </r>
  <r>
    <x v="0"/>
    <x v="2"/>
    <x v="0"/>
    <s v="Singapore"/>
    <s v="Asia"/>
    <n v="6.4078540000000004"/>
    <n v="521"/>
    <n v="1.2200000000000001E-2"/>
    <x v="2"/>
  </r>
  <r>
    <x v="1"/>
    <x v="5"/>
    <x v="0"/>
    <s v="Denmark"/>
    <s v="Europe"/>
    <n v="78331.260011000006"/>
    <n v="6807120"/>
    <n v="1.15E-2"/>
    <x v="2"/>
  </r>
  <r>
    <x v="1"/>
    <x v="5"/>
    <x v="1"/>
    <s v="Malaysia"/>
    <s v="Asia"/>
    <n v="574.57015799999999"/>
    <n v="1002924"/>
    <n v="5.0000000000000001E-4"/>
    <x v="2"/>
  </r>
  <r>
    <x v="1"/>
    <x v="5"/>
    <x v="0"/>
    <s v="Israel"/>
    <s v="Europe"/>
    <n v="5.7053890000000003"/>
    <n v="266"/>
    <n v="2.1399999999999999E-2"/>
    <x v="2"/>
  </r>
  <r>
    <x v="1"/>
    <x v="2"/>
    <x v="0"/>
    <s v="India"/>
    <s v="Asia"/>
    <n v="2.760586"/>
    <n v="417"/>
    <n v="6.6E-3"/>
    <x v="2"/>
  </r>
  <r>
    <x v="0"/>
    <x v="6"/>
    <x v="0"/>
    <s v="Singapore"/>
    <s v="Asia"/>
    <n v="4.9178360000000003"/>
    <n v="363"/>
    <n v="1.35E-2"/>
    <x v="2"/>
  </r>
  <r>
    <x v="0"/>
    <x v="3"/>
    <x v="2"/>
    <s v="Finland"/>
    <s v="Europe"/>
    <n v="32.268450000000001"/>
    <n v="49"/>
    <n v="0.65849999999999997"/>
    <x v="2"/>
  </r>
  <r>
    <x v="1"/>
    <x v="7"/>
    <x v="0"/>
    <s v="Zambia"/>
    <s v="Africa"/>
    <n v="0.509019"/>
    <n v="7"/>
    <n v="7.2700000000000001E-2"/>
    <x v="2"/>
  </r>
  <r>
    <x v="0"/>
    <x v="1"/>
    <x v="0"/>
    <s v="Spain"/>
    <s v="Europe"/>
    <n v="151729.65949399999"/>
    <n v="23104958"/>
    <n v="6.4999999999999997E-3"/>
    <x v="2"/>
  </r>
  <r>
    <x v="0"/>
    <x v="9"/>
    <x v="0"/>
    <s v="Italy"/>
    <s v="Europe"/>
    <n v="23982.349576000001"/>
    <n v="2122745"/>
    <n v="1.12E-2"/>
    <x v="2"/>
  </r>
  <r>
    <x v="1"/>
    <x v="4"/>
    <x v="0"/>
    <s v="Estonia"/>
    <s v="Europe"/>
    <n v="527.62143600000002"/>
    <n v="200618"/>
    <n v="2.5999999999999999E-3"/>
    <x v="2"/>
  </r>
  <r>
    <x v="0"/>
    <x v="7"/>
    <x v="0"/>
    <s v="Italy"/>
    <s v="Europe"/>
    <n v="8643.9634470000001"/>
    <n v="860226"/>
    <n v="0.01"/>
    <x v="2"/>
  </r>
  <r>
    <x v="1"/>
    <x v="2"/>
    <x v="1"/>
    <s v="Chile"/>
    <s v="South America"/>
    <n v="2520.05908"/>
    <n v="1473726"/>
    <n v="1.6999999999999999E-3"/>
    <x v="2"/>
  </r>
  <r>
    <x v="0"/>
    <x v="11"/>
    <x v="0"/>
    <s v="Poland"/>
    <s v="Europe"/>
    <n v="4132.5521150000004"/>
    <n v="1142585"/>
    <n v="3.5999999999999999E-3"/>
    <x v="2"/>
  </r>
  <r>
    <x v="1"/>
    <x v="6"/>
    <x v="1"/>
    <s v="Chile"/>
    <s v="South America"/>
    <n v="3106.2521390000002"/>
    <n v="1826622"/>
    <n v="1.6999999999999999E-3"/>
    <x v="2"/>
  </r>
  <r>
    <x v="0"/>
    <x v="3"/>
    <x v="1"/>
    <s v="Switzerland"/>
    <s v="Europe"/>
    <n v="3309.516255"/>
    <n v="455028"/>
    <n v="7.1999999999999998E-3"/>
    <x v="2"/>
  </r>
  <r>
    <x v="0"/>
    <x v="5"/>
    <x v="1"/>
    <s v="Iceland"/>
    <s v="Europe"/>
    <n v="650.65651600000001"/>
    <n v="165360"/>
    <n v="3.8999999999999998E-3"/>
    <x v="2"/>
  </r>
  <r>
    <x v="0"/>
    <x v="8"/>
    <x v="1"/>
    <s v="Hong Kong"/>
    <s v="Asia"/>
    <n v="494.08343100000002"/>
    <n v="190371"/>
    <n v="2.5000000000000001E-3"/>
    <x v="2"/>
  </r>
  <r>
    <x v="0"/>
    <x v="0"/>
    <x v="0"/>
    <s v="Luxembourg"/>
    <s v="Europe"/>
    <n v="832.343842"/>
    <n v="67490"/>
    <n v="1.23E-2"/>
    <x v="2"/>
  </r>
  <r>
    <x v="0"/>
    <x v="9"/>
    <x v="0"/>
    <s v="New Zealand"/>
    <s v="Oceania"/>
    <n v="13556.550611999999"/>
    <n v="1224672"/>
    <n v="1.0999999999999999E-2"/>
    <x v="2"/>
  </r>
  <r>
    <x v="1"/>
    <x v="7"/>
    <x v="1"/>
    <s v="Brazil"/>
    <s v="South America"/>
    <n v="816.51293299999998"/>
    <n v="337182"/>
    <n v="2.3999999999999998E-3"/>
    <x v="2"/>
  </r>
  <r>
    <x v="1"/>
    <x v="6"/>
    <x v="0"/>
    <s v="Czech Republic"/>
    <s v="Europe"/>
    <n v="326.33977099999998"/>
    <n v="145960"/>
    <n v="2.2000000000000001E-3"/>
    <x v="2"/>
  </r>
  <r>
    <x v="0"/>
    <x v="3"/>
    <x v="0"/>
    <s v="Andorra"/>
    <s v="Europe"/>
    <n v="210.477643"/>
    <n v="12387"/>
    <n v="1.6899999999999998E-2"/>
    <x v="2"/>
  </r>
  <r>
    <x v="0"/>
    <x v="6"/>
    <x v="0"/>
    <s v="Malaysia"/>
    <s v="Asia"/>
    <n v="1.406069"/>
    <n v="134"/>
    <n v="1.04E-2"/>
    <x v="2"/>
  </r>
  <r>
    <x v="0"/>
    <x v="8"/>
    <x v="0"/>
    <s v="Greece"/>
    <s v="Europe"/>
    <n v="6.8167499999999999"/>
    <n v="402"/>
    <n v="1.6899999999999998E-2"/>
    <x v="2"/>
  </r>
  <r>
    <x v="1"/>
    <x v="6"/>
    <x v="0"/>
    <s v="South Korea"/>
    <s v="Asia"/>
    <n v="1.3382270000000001"/>
    <n v="57"/>
    <n v="2.3400000000000001E-2"/>
    <x v="2"/>
  </r>
  <r>
    <x v="1"/>
    <x v="2"/>
    <x v="0"/>
    <s v="Virgin Islands, British"/>
    <s v="North America"/>
    <n v="2.3346420000000001"/>
    <n v="577"/>
    <n v="4.0000000000000001E-3"/>
    <x v="2"/>
  </r>
  <r>
    <x v="0"/>
    <x v="0"/>
    <x v="0"/>
    <s v="Virgin Islands, British"/>
    <s v="North America"/>
    <n v="1.65046"/>
    <n v="405"/>
    <n v="4.0000000000000001E-3"/>
    <x v="2"/>
  </r>
  <r>
    <x v="0"/>
    <x v="8"/>
    <x v="2"/>
    <s v="United Kingdom"/>
    <s v="Europe"/>
    <n v="184.59426099999999"/>
    <n v="237"/>
    <n v="0.77880000000000005"/>
    <x v="2"/>
  </r>
  <r>
    <x v="0"/>
    <x v="1"/>
    <x v="2"/>
    <s v="Norway"/>
    <s v="Europe"/>
    <n v="36.109271"/>
    <n v="31"/>
    <n v="1.1648000000000001"/>
    <x v="2"/>
  </r>
  <r>
    <x v="1"/>
    <x v="5"/>
    <x v="0"/>
    <s v="Sweden"/>
    <s v="Europe"/>
    <n v="473419.16695300001"/>
    <n v="48904624"/>
    <n v="9.5999999999999992E-3"/>
    <x v="2"/>
  </r>
  <r>
    <x v="1"/>
    <x v="5"/>
    <x v="0"/>
    <s v="Portugal"/>
    <s v="Europe"/>
    <n v="1633.552412"/>
    <n v="605223"/>
    <n v="2.5999999999999999E-3"/>
    <x v="2"/>
  </r>
  <r>
    <x v="1"/>
    <x v="5"/>
    <x v="1"/>
    <s v="Estonia"/>
    <s v="Europe"/>
    <n v="69.290189999999996"/>
    <n v="307156"/>
    <n v="2.0000000000000001E-4"/>
    <x v="2"/>
  </r>
  <r>
    <x v="1"/>
    <x v="5"/>
    <x v="0"/>
    <s v="Lithuania"/>
    <s v="Europe"/>
    <n v="333.57096200000001"/>
    <n v="129474"/>
    <n v="2.5000000000000001E-3"/>
    <x v="2"/>
  </r>
  <r>
    <x v="1"/>
    <x v="5"/>
    <x v="0"/>
    <s v="Nicaragua"/>
    <s v="North America"/>
    <n v="37.094143000000003"/>
    <n v="28534"/>
    <n v="1.1999999999999999E-3"/>
    <x v="2"/>
  </r>
  <r>
    <x v="0"/>
    <x v="2"/>
    <x v="0"/>
    <s v="Malaysia"/>
    <s v="Asia"/>
    <n v="2.8064279999999999"/>
    <n v="303"/>
    <n v="9.1999999999999998E-3"/>
    <x v="2"/>
  </r>
  <r>
    <x v="0"/>
    <x v="8"/>
    <x v="2"/>
    <s v="Netherlands"/>
    <s v="Europe"/>
    <n v="199.9462"/>
    <n v="243"/>
    <n v="0.82279999999999998"/>
    <x v="2"/>
  </r>
  <r>
    <x v="0"/>
    <x v="0"/>
    <x v="2"/>
    <s v="France"/>
    <s v="Europe"/>
    <n v="8.8309069999999998"/>
    <n v="13"/>
    <n v="0.67930000000000001"/>
    <x v="2"/>
  </r>
  <r>
    <x v="0"/>
    <x v="0"/>
    <x v="0"/>
    <s v="New Zealand"/>
    <s v="Oceania"/>
    <n v="13139.456405999999"/>
    <n v="1220598"/>
    <n v="1.0699999999999999E-2"/>
    <x v="2"/>
  </r>
  <r>
    <x v="1"/>
    <x v="2"/>
    <x v="0"/>
    <s v="New Zealand"/>
    <s v="Oceania"/>
    <n v="12820.246012"/>
    <n v="1319979"/>
    <n v="9.7000000000000003E-3"/>
    <x v="2"/>
  </r>
  <r>
    <x v="1"/>
    <x v="4"/>
    <x v="0"/>
    <s v="Denmark"/>
    <s v="Europe"/>
    <n v="90776.009650000007"/>
    <n v="7669067"/>
    <n v="1.18E-2"/>
    <x v="2"/>
  </r>
  <r>
    <x v="0"/>
    <x v="9"/>
    <x v="1"/>
    <s v="Latvia"/>
    <s v="Europe"/>
    <n v="527.64974700000005"/>
    <n v="206498"/>
    <n v="2.5000000000000001E-3"/>
    <x v="2"/>
  </r>
  <r>
    <x v="0"/>
    <x v="10"/>
    <x v="0"/>
    <s v="Turkey"/>
    <s v="Europe"/>
    <n v="2689.8517179999999"/>
    <n v="572194"/>
    <n v="4.7000000000000002E-3"/>
    <x v="2"/>
  </r>
  <r>
    <x v="1"/>
    <x v="7"/>
    <x v="0"/>
    <s v="Austria"/>
    <s v="Europe"/>
    <n v="9500.5513759999994"/>
    <n v="732458"/>
    <n v="1.29E-2"/>
    <x v="2"/>
  </r>
  <r>
    <x v="0"/>
    <x v="5"/>
    <x v="0"/>
    <s v="Belgium"/>
    <s v="Europe"/>
    <n v="20006.452834"/>
    <n v="2207031"/>
    <n v="8.9999999999999993E-3"/>
    <x v="2"/>
  </r>
  <r>
    <x v="0"/>
    <x v="3"/>
    <x v="0"/>
    <s v="Iceland"/>
    <s v="Europe"/>
    <n v="2665.6914320000001"/>
    <n v="151619"/>
    <n v="1.7500000000000002E-2"/>
    <x v="2"/>
  </r>
  <r>
    <x v="0"/>
    <x v="10"/>
    <x v="1"/>
    <s v="Colombia"/>
    <s v="South America"/>
    <n v="2998.7676390000001"/>
    <n v="752020"/>
    <n v="3.8999999999999998E-3"/>
    <x v="2"/>
  </r>
  <r>
    <x v="1"/>
    <x v="7"/>
    <x v="1"/>
    <s v="Latvia"/>
    <s v="Europe"/>
    <n v="1248.0486490000001"/>
    <n v="376678"/>
    <n v="3.3E-3"/>
    <x v="2"/>
  </r>
  <r>
    <x v="1"/>
    <x v="4"/>
    <x v="0"/>
    <s v="Colombia"/>
    <s v="South America"/>
    <n v="658.02243399999998"/>
    <n v="325131"/>
    <n v="2E-3"/>
    <x v="2"/>
  </r>
  <r>
    <x v="1"/>
    <x v="4"/>
    <x v="0"/>
    <s v="United Arab Emirates"/>
    <s v="Asia"/>
    <n v="17.097027000000001"/>
    <n v="594"/>
    <n v="2.87E-2"/>
    <x v="2"/>
  </r>
  <r>
    <x v="1"/>
    <x v="7"/>
    <x v="0"/>
    <s v="Bulgaria"/>
    <s v="Europe"/>
    <n v="168.49623"/>
    <n v="79671"/>
    <n v="2.0999999999999999E-3"/>
    <x v="2"/>
  </r>
  <r>
    <x v="0"/>
    <x v="8"/>
    <x v="0"/>
    <s v="Andorra"/>
    <s v="Europe"/>
    <n v="103.15553300000001"/>
    <n v="10705"/>
    <n v="9.5999999999999992E-3"/>
    <x v="2"/>
  </r>
  <r>
    <x v="0"/>
    <x v="7"/>
    <x v="0"/>
    <s v="Monaco"/>
    <s v="Europe"/>
    <n v="16.274021999999999"/>
    <n v="767"/>
    <n v="2.12E-2"/>
    <x v="2"/>
  </r>
  <r>
    <x v="0"/>
    <x v="4"/>
    <x v="0"/>
    <s v="Hong Kong"/>
    <s v="Asia"/>
    <n v="7.9145399999999997"/>
    <n v="464"/>
    <n v="1.7000000000000001E-2"/>
    <x v="2"/>
  </r>
  <r>
    <x v="1"/>
    <x v="2"/>
    <x v="0"/>
    <s v="South Korea"/>
    <s v="Asia"/>
    <n v="3.1162830000000001"/>
    <n v="161"/>
    <n v="1.9300000000000001E-2"/>
    <x v="2"/>
  </r>
  <r>
    <x v="0"/>
    <x v="7"/>
    <x v="2"/>
    <s v="Norway"/>
    <s v="Europe"/>
    <n v="82.940196"/>
    <n v="86"/>
    <n v="0.96440000000000003"/>
    <x v="2"/>
  </r>
  <r>
    <x v="1"/>
    <x v="5"/>
    <x v="1"/>
    <s v="Germany"/>
    <s v="Europe"/>
    <n v="16422.370582"/>
    <n v="14540158"/>
    <n v="1.1000000000000001E-3"/>
    <x v="2"/>
  </r>
  <r>
    <x v="1"/>
    <x v="5"/>
    <x v="0"/>
    <s v="Argentina"/>
    <s v="South America"/>
    <n v="1976.7172399999999"/>
    <n v="1433322"/>
    <n v="1.2999999999999999E-3"/>
    <x v="2"/>
  </r>
  <r>
    <x v="1"/>
    <x v="4"/>
    <x v="0"/>
    <s v="Thailand"/>
    <s v="Asia"/>
    <n v="0.79833799999999999"/>
    <n v="55"/>
    <n v="1.4500000000000001E-2"/>
    <x v="2"/>
  </r>
  <r>
    <x v="0"/>
    <x v="3"/>
    <x v="0"/>
    <s v="Spain"/>
    <s v="Europe"/>
    <n v="179451.13485999999"/>
    <n v="23865997"/>
    <n v="7.4999999999999997E-3"/>
    <x v="2"/>
  </r>
  <r>
    <x v="0"/>
    <x v="6"/>
    <x v="0"/>
    <s v="France"/>
    <s v="Europe"/>
    <n v="42991.291811000003"/>
    <n v="5158793"/>
    <n v="8.3000000000000001E-3"/>
    <x v="2"/>
  </r>
  <r>
    <x v="1"/>
    <x v="2"/>
    <x v="0"/>
    <s v="Hong Kong"/>
    <s v="Asia"/>
    <n v="1707.450591"/>
    <n v="269967"/>
    <n v="6.3E-3"/>
    <x v="2"/>
  </r>
  <r>
    <x v="0"/>
    <x v="2"/>
    <x v="1"/>
    <s v="Finland"/>
    <s v="Europe"/>
    <n v="1967.778294"/>
    <n v="1849174"/>
    <n v="1E-3"/>
    <x v="2"/>
  </r>
  <r>
    <x v="0"/>
    <x v="11"/>
    <x v="1"/>
    <s v="Netherlands"/>
    <s v="Europe"/>
    <n v="5591.1193720000001"/>
    <n v="3337195"/>
    <n v="1.6000000000000001E-3"/>
    <x v="2"/>
  </r>
  <r>
    <x v="0"/>
    <x v="8"/>
    <x v="0"/>
    <s v="Norway"/>
    <s v="Europe"/>
    <n v="214045.31603099999"/>
    <n v="18284881"/>
    <n v="1.17E-2"/>
    <x v="2"/>
  </r>
  <r>
    <x v="0"/>
    <x v="1"/>
    <x v="0"/>
    <s v="Norway"/>
    <s v="Europe"/>
    <n v="224579.23828200001"/>
    <n v="19580375"/>
    <n v="1.14E-2"/>
    <x v="2"/>
  </r>
  <r>
    <x v="0"/>
    <x v="9"/>
    <x v="1"/>
    <s v="Belgium"/>
    <s v="Europe"/>
    <n v="3484.0733730000002"/>
    <n v="1326361"/>
    <n v="2.5999999999999999E-3"/>
    <x v="2"/>
  </r>
  <r>
    <x v="1"/>
    <x v="4"/>
    <x v="0"/>
    <s v="Australia"/>
    <s v="Oceania"/>
    <n v="67752.657336000004"/>
    <n v="6780846"/>
    <n v="9.9000000000000008E-3"/>
    <x v="2"/>
  </r>
  <r>
    <x v="0"/>
    <x v="4"/>
    <x v="1"/>
    <s v="United Kingdom"/>
    <s v="Europe"/>
    <n v="32721.239108000002"/>
    <n v="8146470"/>
    <n v="4.0000000000000001E-3"/>
    <x v="2"/>
  </r>
  <r>
    <x v="0"/>
    <x v="5"/>
    <x v="0"/>
    <s v="Ireland"/>
    <s v="Europe"/>
    <n v="6348.2237340000001"/>
    <n v="678093"/>
    <n v="9.2999999999999992E-3"/>
    <x v="2"/>
  </r>
  <r>
    <x v="0"/>
    <x v="6"/>
    <x v="1"/>
    <s v="Finland"/>
    <s v="Europe"/>
    <n v="1702.0373139999999"/>
    <n v="1716620"/>
    <n v="8.9999999999999998E-4"/>
    <x v="2"/>
  </r>
  <r>
    <x v="0"/>
    <x v="5"/>
    <x v="1"/>
    <s v="Poland"/>
    <s v="Europe"/>
    <n v="1817.127461"/>
    <n v="2487797"/>
    <n v="6.9999999999999999E-4"/>
    <x v="2"/>
  </r>
  <r>
    <x v="0"/>
    <x v="11"/>
    <x v="0"/>
    <s v="Singapore"/>
    <s v="Asia"/>
    <n v="1655.6363879999999"/>
    <n v="255187"/>
    <n v="6.4000000000000003E-3"/>
    <x v="2"/>
  </r>
  <r>
    <x v="0"/>
    <x v="3"/>
    <x v="1"/>
    <s v="Denmark"/>
    <s v="Europe"/>
    <n v="1606.568352"/>
    <n v="1465441"/>
    <n v="1E-3"/>
    <x v="2"/>
  </r>
  <r>
    <x v="1"/>
    <x v="6"/>
    <x v="0"/>
    <s v="Hong Kong"/>
    <s v="Asia"/>
    <n v="1831.8138300000001"/>
    <n v="267478"/>
    <n v="6.7999999999999996E-3"/>
    <x v="2"/>
  </r>
  <r>
    <x v="0"/>
    <x v="1"/>
    <x v="1"/>
    <s v="Switzerland"/>
    <s v="Europe"/>
    <n v="1264.0902100000001"/>
    <n v="458393"/>
    <n v="2.7000000000000001E-3"/>
    <x v="2"/>
  </r>
  <r>
    <x v="0"/>
    <x v="1"/>
    <x v="0"/>
    <s v="Iceland"/>
    <s v="Europe"/>
    <n v="1307.1500599999999"/>
    <n v="124407"/>
    <n v="1.0500000000000001E-2"/>
    <x v="2"/>
  </r>
  <r>
    <x v="1"/>
    <x v="6"/>
    <x v="0"/>
    <s v="Panama"/>
    <s v="North America"/>
    <n v="37.836544000000004"/>
    <n v="27026"/>
    <n v="1.4E-3"/>
    <x v="2"/>
  </r>
  <r>
    <x v="0"/>
    <x v="0"/>
    <x v="0"/>
    <s v="Andorra"/>
    <s v="Europe"/>
    <n v="176.83021400000001"/>
    <n v="13090"/>
    <n v="1.35E-2"/>
    <x v="2"/>
  </r>
  <r>
    <x v="1"/>
    <x v="2"/>
    <x v="0"/>
    <s v="Panama"/>
    <s v="North America"/>
    <n v="18.162175000000001"/>
    <n v="12973"/>
    <n v="1.2999999999999999E-3"/>
    <x v="2"/>
  </r>
  <r>
    <x v="0"/>
    <x v="5"/>
    <x v="0"/>
    <s v="Brazil"/>
    <s v="South America"/>
    <n v="11.054883999999999"/>
    <n v="1649"/>
    <n v="6.7000000000000002E-3"/>
    <x v="2"/>
  </r>
  <r>
    <x v="0"/>
    <x v="1"/>
    <x v="0"/>
    <s v="China"/>
    <s v="Asia"/>
    <n v="5.1512890000000002"/>
    <n v="187"/>
    <n v="2.75E-2"/>
    <x v="2"/>
  </r>
  <r>
    <x v="0"/>
    <x v="6"/>
    <x v="2"/>
    <s v="Sweden"/>
    <s v="Europe"/>
    <n v="308.83903299999997"/>
    <n v="336"/>
    <n v="0.91910000000000003"/>
    <x v="2"/>
  </r>
  <r>
    <x v="1"/>
    <x v="5"/>
    <x v="0"/>
    <s v="Malta"/>
    <s v="Europe"/>
    <n v="64.918099999999995"/>
    <n v="24052"/>
    <n v="2.5999999999999999E-3"/>
    <x v="2"/>
  </r>
  <r>
    <x v="0"/>
    <x v="8"/>
    <x v="0"/>
    <s v="Hungary"/>
    <s v="Europe"/>
    <n v="3.4369589999999999"/>
    <n v="218"/>
    <n v="1.5699999999999999E-2"/>
    <x v="2"/>
  </r>
  <r>
    <x v="0"/>
    <x v="11"/>
    <x v="0"/>
    <s v="Lebanon"/>
    <s v="Asia"/>
    <n v="0.52215400000000001"/>
    <n v="5"/>
    <n v="0.10440000000000001"/>
    <x v="2"/>
  </r>
  <r>
    <x v="0"/>
    <x v="9"/>
    <x v="0"/>
    <s v="Cayman Islands"/>
    <s v="North America"/>
    <n v="0.91520000000000001"/>
    <n v="1"/>
    <n v="0.91520000000000001"/>
    <x v="2"/>
  </r>
  <r>
    <x v="1"/>
    <x v="6"/>
    <x v="0"/>
    <s v="United Kingdom"/>
    <s v="Europe"/>
    <n v="396014.549979"/>
    <n v="28691656"/>
    <n v="1.38E-2"/>
    <x v="2"/>
  </r>
  <r>
    <x v="0"/>
    <x v="6"/>
    <x v="0"/>
    <s v="USA"/>
    <s v="North America"/>
    <n v="491447.13584"/>
    <n v="64712093"/>
    <n v="7.4999999999999997E-3"/>
    <x v="2"/>
  </r>
  <r>
    <x v="0"/>
    <x v="5"/>
    <x v="1"/>
    <s v="Norway"/>
    <s v="Europe"/>
    <n v="5892.2452569999996"/>
    <n v="1884432"/>
    <n v="3.0999999999999999E-3"/>
    <x v="2"/>
  </r>
  <r>
    <x v="1"/>
    <x v="2"/>
    <x v="0"/>
    <s v="Netherlands"/>
    <s v="Europe"/>
    <n v="158164.04267200001"/>
    <n v="16268247"/>
    <n v="9.7000000000000003E-3"/>
    <x v="2"/>
  </r>
  <r>
    <x v="0"/>
    <x v="3"/>
    <x v="0"/>
    <s v="Belgium"/>
    <s v="Europe"/>
    <n v="28856.558024999998"/>
    <n v="2224924"/>
    <n v="1.29E-2"/>
    <x v="2"/>
  </r>
  <r>
    <x v="0"/>
    <x v="1"/>
    <x v="1"/>
    <s v="Hong Kong"/>
    <s v="Asia"/>
    <n v="27.410640999999998"/>
    <n v="201903"/>
    <n v="1E-4"/>
    <x v="2"/>
  </r>
  <r>
    <x v="0"/>
    <x v="6"/>
    <x v="1"/>
    <s v="Austria"/>
    <s v="Europe"/>
    <n v="197.5668"/>
    <n v="427204"/>
    <n v="4.0000000000000002E-4"/>
    <x v="2"/>
  </r>
  <r>
    <x v="0"/>
    <x v="0"/>
    <x v="0"/>
    <s v="Greece"/>
    <s v="Europe"/>
    <n v="131.47765100000001"/>
    <n v="48882"/>
    <n v="2.5999999999999999E-3"/>
    <x v="2"/>
  </r>
  <r>
    <x v="1"/>
    <x v="7"/>
    <x v="1"/>
    <s v="Estonia"/>
    <s v="Europe"/>
    <n v="990.35030700000004"/>
    <n v="294206"/>
    <n v="3.3E-3"/>
    <x v="2"/>
  </r>
  <r>
    <x v="1"/>
    <x v="4"/>
    <x v="0"/>
    <s v="Uruguay"/>
    <s v="South America"/>
    <n v="70.610230000000001"/>
    <n v="54316"/>
    <n v="1.1999999999999999E-3"/>
    <x v="2"/>
  </r>
  <r>
    <x v="1"/>
    <x v="2"/>
    <x v="0"/>
    <s v="Hungary"/>
    <s v="Europe"/>
    <n v="127.550825"/>
    <n v="70048"/>
    <n v="1.8E-3"/>
    <x v="2"/>
  </r>
  <r>
    <x v="1"/>
    <x v="4"/>
    <x v="0"/>
    <s v="Cyprus"/>
    <s v="Europe"/>
    <n v="35.362732999999999"/>
    <n v="12971"/>
    <n v="2.7000000000000001E-3"/>
    <x v="2"/>
  </r>
  <r>
    <x v="0"/>
    <x v="7"/>
    <x v="0"/>
    <s v="Liechtenstein"/>
    <s v="Europe"/>
    <n v="4.9361090000000001"/>
    <n v="1268"/>
    <n v="3.8E-3"/>
    <x v="2"/>
  </r>
  <r>
    <x v="0"/>
    <x v="11"/>
    <x v="0"/>
    <s v="China"/>
    <s v="Asia"/>
    <n v="1.4718340000000001"/>
    <n v="740"/>
    <n v="1.9E-3"/>
    <x v="2"/>
  </r>
  <r>
    <x v="0"/>
    <x v="1"/>
    <x v="2"/>
    <s v="Netherlands"/>
    <s v="Europe"/>
    <n v="143.44498400000001"/>
    <n v="156"/>
    <n v="0.91949999999999998"/>
    <x v="2"/>
  </r>
  <r>
    <x v="0"/>
    <x v="5"/>
    <x v="2"/>
    <s v="Finland"/>
    <s v="Europe"/>
    <n v="31.998401999999999"/>
    <n v="50"/>
    <n v="0.63990000000000002"/>
    <x v="2"/>
  </r>
  <r>
    <x v="0"/>
    <x v="10"/>
    <x v="0"/>
    <s v="Gibraltar"/>
    <s v="Europe"/>
    <n v="1.5766249999999999"/>
    <n v="206"/>
    <n v="7.6E-3"/>
    <x v="2"/>
  </r>
  <r>
    <x v="0"/>
    <x v="6"/>
    <x v="0"/>
    <s v="Chile"/>
    <s v="South America"/>
    <n v="1.379875"/>
    <n v="163"/>
    <n v="8.3999999999999995E-3"/>
    <x v="2"/>
  </r>
  <r>
    <x v="0"/>
    <x v="9"/>
    <x v="0"/>
    <s v="Peru"/>
    <s v="South America"/>
    <n v="0.74653599999999998"/>
    <n v="116"/>
    <n v="6.4000000000000003E-3"/>
    <x v="2"/>
  </r>
  <r>
    <x v="0"/>
    <x v="4"/>
    <x v="2"/>
    <s v="France"/>
    <s v="Europe"/>
    <n v="14.308539"/>
    <n v="19"/>
    <n v="0.753"/>
    <x v="2"/>
  </r>
  <r>
    <x v="1"/>
    <x v="2"/>
    <x v="0"/>
    <s v="United Kingdom"/>
    <s v="Europe"/>
    <n v="387846.26543299999"/>
    <n v="30940218"/>
    <n v="1.2500000000000001E-2"/>
    <x v="2"/>
  </r>
  <r>
    <x v="0"/>
    <x v="2"/>
    <x v="0"/>
    <s v="USA"/>
    <s v="North America"/>
    <n v="491528.56951499998"/>
    <n v="63558958"/>
    <n v="7.7000000000000002E-3"/>
    <x v="2"/>
  </r>
  <r>
    <x v="1"/>
    <x v="4"/>
    <x v="1"/>
    <s v="USA"/>
    <s v="North America"/>
    <n v="148965.296803"/>
    <n v="119241360"/>
    <n v="1.1999999999999999E-3"/>
    <x v="2"/>
  </r>
  <r>
    <x v="1"/>
    <x v="7"/>
    <x v="0"/>
    <s v="Turkey"/>
    <s v="Europe"/>
    <n v="1687.0756819999999"/>
    <n v="1235469"/>
    <n v="1.2999999999999999E-3"/>
    <x v="2"/>
  </r>
  <r>
    <x v="0"/>
    <x v="1"/>
    <x v="0"/>
    <s v="Mexico"/>
    <s v="North America"/>
    <n v="13735.943665000001"/>
    <n v="3114892"/>
    <n v="4.4000000000000003E-3"/>
    <x v="2"/>
  </r>
  <r>
    <x v="1"/>
    <x v="6"/>
    <x v="1"/>
    <s v="Finland"/>
    <s v="Europe"/>
    <n v="1417.9043529999999"/>
    <n v="2555240"/>
    <n v="5.0000000000000001E-4"/>
    <x v="2"/>
  </r>
  <r>
    <x v="0"/>
    <x v="8"/>
    <x v="1"/>
    <s v="New Zealand"/>
    <s v="Oceania"/>
    <n v="209.213031"/>
    <n v="859572"/>
    <n v="2.0000000000000001E-4"/>
    <x v="2"/>
  </r>
  <r>
    <x v="0"/>
    <x v="4"/>
    <x v="0"/>
    <s v="Luxembourg"/>
    <s v="Europe"/>
    <n v="378.55757699999998"/>
    <n v="34412"/>
    <n v="1.0999999999999999E-2"/>
    <x v="2"/>
  </r>
  <r>
    <x v="0"/>
    <x v="9"/>
    <x v="0"/>
    <s v="Lithuania"/>
    <s v="Europe"/>
    <n v="254.39526000000001"/>
    <n v="99030"/>
    <n v="2.5000000000000001E-3"/>
    <x v="2"/>
  </r>
  <r>
    <x v="1"/>
    <x v="7"/>
    <x v="0"/>
    <s v="Lithuania"/>
    <s v="Europe"/>
    <n v="426.89018199999998"/>
    <n v="128160"/>
    <n v="3.3E-3"/>
    <x v="2"/>
  </r>
  <r>
    <x v="1"/>
    <x v="4"/>
    <x v="1"/>
    <s v="Honduras"/>
    <s v="North America"/>
    <n v="247.79513800000001"/>
    <n v="176997"/>
    <n v="1.2999999999999999E-3"/>
    <x v="2"/>
  </r>
  <r>
    <x v="1"/>
    <x v="2"/>
    <x v="1"/>
    <s v="Ecuador"/>
    <s v="South America"/>
    <n v="478.936508"/>
    <n v="368414"/>
    <n v="1.1999999999999999E-3"/>
    <x v="2"/>
  </r>
  <r>
    <x v="1"/>
    <x v="7"/>
    <x v="0"/>
    <s v="Philippines"/>
    <s v="Asia"/>
    <n v="17.750178999999999"/>
    <n v="10485"/>
    <n v="1.6000000000000001E-3"/>
    <x v="2"/>
  </r>
  <r>
    <x v="0"/>
    <x v="10"/>
    <x v="0"/>
    <s v="India"/>
    <s v="Asia"/>
    <n v="1.5316639999999999"/>
    <n v="191"/>
    <n v="8.0000000000000002E-3"/>
    <x v="2"/>
  </r>
  <r>
    <x v="0"/>
    <x v="5"/>
    <x v="0"/>
    <s v="India"/>
    <s v="Asia"/>
    <n v="0.82262999999999997"/>
    <n v="174"/>
    <n v="4.7000000000000002E-3"/>
    <x v="2"/>
  </r>
  <r>
    <x v="0"/>
    <x v="11"/>
    <x v="0"/>
    <s v="Argentina"/>
    <s v="South America"/>
    <n v="4.2906E-2"/>
    <n v="17"/>
    <n v="2.5000000000000001E-3"/>
    <x v="2"/>
  </r>
  <r>
    <x v="1"/>
    <x v="5"/>
    <x v="0"/>
    <s v="Zambia"/>
    <s v="Africa"/>
    <n v="0.46149899999999999"/>
    <n v="17"/>
    <n v="2.7099999999999999E-2"/>
    <x v="2"/>
  </r>
  <r>
    <x v="0"/>
    <x v="7"/>
    <x v="0"/>
    <s v="South Africa"/>
    <s v="Africa"/>
    <n v="0.46796900000000002"/>
    <n v="15"/>
    <n v="3.1099999999999999E-2"/>
    <x v="2"/>
  </r>
  <r>
    <x v="1"/>
    <x v="4"/>
    <x v="0"/>
    <s v="Netherlands Antilles"/>
    <s v="North America"/>
    <n v="5.4999999999999997E-3"/>
    <n v="1"/>
    <n v="5.4999999999999997E-3"/>
    <x v="2"/>
  </r>
  <r>
    <x v="0"/>
    <x v="10"/>
    <x v="0"/>
    <s v="Serbia and Montenegro"/>
    <s v="Europe"/>
    <n v="0.12039999999999999"/>
    <n v="1"/>
    <n v="0.12039999999999999"/>
    <x v="2"/>
  </r>
  <r>
    <x v="0"/>
    <x v="1"/>
    <x v="0"/>
    <s v="Denmark"/>
    <s v="Europe"/>
    <n v="70500.163167000006"/>
    <n v="6041498"/>
    <n v="1.1599999999999999E-2"/>
    <x v="2"/>
  </r>
  <r>
    <x v="1"/>
    <x v="6"/>
    <x v="0"/>
    <s v="Chile"/>
    <s v="South America"/>
    <n v="502.58844099999999"/>
    <n v="295538"/>
    <n v="1.6999999999999999E-3"/>
    <x v="2"/>
  </r>
  <r>
    <x v="0"/>
    <x v="5"/>
    <x v="1"/>
    <s v="Australia"/>
    <s v="Oceania"/>
    <n v="7168.8893090000001"/>
    <n v="3026225"/>
    <n v="2.3E-3"/>
    <x v="2"/>
  </r>
  <r>
    <x v="0"/>
    <x v="3"/>
    <x v="1"/>
    <s v="New Zealand"/>
    <s v="Oceania"/>
    <n v="982.19471299999998"/>
    <n v="902693"/>
    <n v="1E-3"/>
    <x v="2"/>
  </r>
  <r>
    <x v="0"/>
    <x v="0"/>
    <x v="1"/>
    <s v="Sweden"/>
    <s v="Europe"/>
    <n v="10919.805313999999"/>
    <n v="3830389"/>
    <n v="2.8E-3"/>
    <x v="2"/>
  </r>
  <r>
    <x v="1"/>
    <x v="2"/>
    <x v="1"/>
    <s v="Sweden"/>
    <s v="Europe"/>
    <n v="3408.0072740000001"/>
    <n v="7907602"/>
    <n v="4.0000000000000002E-4"/>
    <x v="2"/>
  </r>
  <r>
    <x v="0"/>
    <x v="1"/>
    <x v="1"/>
    <s v="France"/>
    <s v="Europe"/>
    <n v="1411.5263199999999"/>
    <n v="2384347"/>
    <n v="5.0000000000000001E-4"/>
    <x v="2"/>
  </r>
  <r>
    <x v="1"/>
    <x v="2"/>
    <x v="1"/>
    <s v="Bulgaria"/>
    <s v="Europe"/>
    <n v="358.06476400000003"/>
    <n v="221218"/>
    <n v="1.6000000000000001E-3"/>
    <x v="2"/>
  </r>
  <r>
    <x v="0"/>
    <x v="7"/>
    <x v="1"/>
    <s v="Portugal"/>
    <s v="Europe"/>
    <n v="2965.3117889999999"/>
    <n v="1523523"/>
    <n v="1.9E-3"/>
    <x v="2"/>
  </r>
  <r>
    <x v="0"/>
    <x v="4"/>
    <x v="0"/>
    <s v="Malaysia"/>
    <s v="Asia"/>
    <n v="2.4632239999999999"/>
    <n v="272"/>
    <n v="8.9999999999999993E-3"/>
    <x v="2"/>
  </r>
  <r>
    <x v="0"/>
    <x v="10"/>
    <x v="0"/>
    <s v="Estonia"/>
    <s v="Europe"/>
    <n v="1226.7066609999999"/>
    <n v="182332"/>
    <n v="6.7000000000000002E-3"/>
    <x v="2"/>
  </r>
  <r>
    <x v="1"/>
    <x v="2"/>
    <x v="0"/>
    <s v="Liechtenstein"/>
    <s v="Europe"/>
    <n v="46.238205999999998"/>
    <n v="2263"/>
    <n v="2.0400000000000001E-2"/>
    <x v="2"/>
  </r>
  <r>
    <x v="1"/>
    <x v="2"/>
    <x v="1"/>
    <s v="Nicaragua"/>
    <s v="North America"/>
    <n v="80.513864999999996"/>
    <n v="61934"/>
    <n v="1.1999999999999999E-3"/>
    <x v="2"/>
  </r>
  <r>
    <x v="1"/>
    <x v="4"/>
    <x v="0"/>
    <s v="Iceland"/>
    <s v="Europe"/>
    <n v="3523.8421039999998"/>
    <n v="250831"/>
    <n v="1.4E-2"/>
    <x v="2"/>
  </r>
  <r>
    <x v="1"/>
    <x v="7"/>
    <x v="0"/>
    <s v="Slovakia"/>
    <s v="Europe"/>
    <n v="1016.463152"/>
    <n v="128892"/>
    <n v="7.7999999999999996E-3"/>
    <x v="2"/>
  </r>
  <r>
    <x v="1"/>
    <x v="2"/>
    <x v="0"/>
    <s v="Chile"/>
    <s v="South America"/>
    <n v="233.11146299999999"/>
    <n v="136323"/>
    <n v="1.6999999999999999E-3"/>
    <x v="2"/>
  </r>
  <r>
    <x v="0"/>
    <x v="10"/>
    <x v="1"/>
    <s v="Andorra"/>
    <s v="Europe"/>
    <n v="110.16144"/>
    <n v="26715"/>
    <n v="4.1000000000000003E-3"/>
    <x v="2"/>
  </r>
  <r>
    <x v="1"/>
    <x v="6"/>
    <x v="0"/>
    <s v="Liechtenstein"/>
    <s v="Europe"/>
    <n v="57.535918000000002"/>
    <n v="2853"/>
    <n v="2.01E-2"/>
    <x v="2"/>
  </r>
  <r>
    <x v="0"/>
    <x v="2"/>
    <x v="0"/>
    <s v="Romania"/>
    <s v="Europe"/>
    <n v="3.5868500000000001"/>
    <n v="450"/>
    <n v="7.9000000000000008E-3"/>
    <x v="2"/>
  </r>
  <r>
    <x v="1"/>
    <x v="7"/>
    <x v="0"/>
    <s v="Gibraltar"/>
    <s v="Europe"/>
    <n v="1.5466059999999999"/>
    <n v="137"/>
    <n v="1.12E-2"/>
    <x v="2"/>
  </r>
  <r>
    <x v="0"/>
    <x v="2"/>
    <x v="1"/>
    <s v="Monaco"/>
    <s v="Europe"/>
    <n v="3.7620000000000002E-3"/>
    <n v="550"/>
    <n v="0"/>
    <x v="2"/>
  </r>
  <r>
    <x v="0"/>
    <x v="1"/>
    <x v="0"/>
    <s v="Israel"/>
    <s v="Europe"/>
    <n v="6.2462850000000003"/>
    <n v="104"/>
    <n v="0.06"/>
    <x v="2"/>
  </r>
  <r>
    <x v="0"/>
    <x v="10"/>
    <x v="0"/>
    <s v="Virgin Islands, U.S."/>
    <s v="North America"/>
    <n v="1.2800000000000001E-2"/>
    <n v="1"/>
    <n v="1.2800000000000001E-2"/>
    <x v="2"/>
  </r>
  <r>
    <x v="1"/>
    <x v="4"/>
    <x v="0"/>
    <s v="Germany"/>
    <s v="Europe"/>
    <n v="127535.616645"/>
    <n v="13006381"/>
    <n v="9.7999999999999997E-3"/>
    <x v="2"/>
  </r>
  <r>
    <x v="1"/>
    <x v="4"/>
    <x v="1"/>
    <s v="Italy"/>
    <s v="Europe"/>
    <n v="40395.967320999996"/>
    <n v="9778851"/>
    <n v="4.1000000000000003E-3"/>
    <x v="2"/>
  </r>
  <r>
    <x v="0"/>
    <x v="9"/>
    <x v="0"/>
    <s v="Spain"/>
    <s v="Europe"/>
    <n v="179478.10376100001"/>
    <n v="25337411"/>
    <n v="7.0000000000000001E-3"/>
    <x v="2"/>
  </r>
  <r>
    <x v="1"/>
    <x v="6"/>
    <x v="1"/>
    <s v="Latvia"/>
    <s v="Europe"/>
    <n v="828.99187600000005"/>
    <n v="319504"/>
    <n v="2.5000000000000001E-3"/>
    <x v="2"/>
  </r>
  <r>
    <x v="0"/>
    <x v="9"/>
    <x v="1"/>
    <s v="Denmark"/>
    <s v="Europe"/>
    <n v="1856.0555959999999"/>
    <n v="1464754"/>
    <n v="1.1999999999999999E-3"/>
    <x v="2"/>
  </r>
  <r>
    <x v="0"/>
    <x v="10"/>
    <x v="1"/>
    <s v="Czech Republic"/>
    <s v="Europe"/>
    <n v="579.03499299999999"/>
    <n v="260041"/>
    <n v="2.2000000000000001E-3"/>
    <x v="2"/>
  </r>
  <r>
    <x v="0"/>
    <x v="10"/>
    <x v="1"/>
    <s v="Hong Kong"/>
    <s v="Asia"/>
    <n v="6.0000000000000002E-5"/>
    <n v="301965"/>
    <n v="0"/>
    <x v="2"/>
  </r>
  <r>
    <x v="0"/>
    <x v="9"/>
    <x v="0"/>
    <s v="Portugal"/>
    <s v="Europe"/>
    <n v="1371.611733"/>
    <n v="509682"/>
    <n v="2.5999999999999999E-3"/>
    <x v="2"/>
  </r>
  <r>
    <x v="0"/>
    <x v="5"/>
    <x v="1"/>
    <s v="New Zealand"/>
    <s v="Oceania"/>
    <n v="693.243878"/>
    <n v="847885"/>
    <n v="8.0000000000000004E-4"/>
    <x v="2"/>
  </r>
  <r>
    <x v="0"/>
    <x v="9"/>
    <x v="0"/>
    <s v="Turkey"/>
    <s v="Europe"/>
    <n v="1779.8823890000001"/>
    <n v="411562"/>
    <n v="4.3E-3"/>
    <x v="2"/>
  </r>
  <r>
    <x v="1"/>
    <x v="7"/>
    <x v="0"/>
    <s v="Malta"/>
    <s v="Europe"/>
    <n v="78.011357000000004"/>
    <n v="22355"/>
    <n v="3.3999999999999998E-3"/>
    <x v="2"/>
  </r>
  <r>
    <x v="1"/>
    <x v="7"/>
    <x v="0"/>
    <s v="Monaco"/>
    <s v="Europe"/>
    <n v="82.783264000000003"/>
    <n v="4006"/>
    <n v="2.06E-2"/>
    <x v="2"/>
  </r>
  <r>
    <x v="0"/>
    <x v="10"/>
    <x v="1"/>
    <s v="Panama"/>
    <s v="North America"/>
    <n v="53.373196"/>
    <n v="38124"/>
    <n v="1.2999999999999999E-3"/>
    <x v="2"/>
  </r>
  <r>
    <x v="1"/>
    <x v="6"/>
    <x v="0"/>
    <s v="Nicaragua"/>
    <s v="North America"/>
    <n v="15.142378000000001"/>
    <n v="11648"/>
    <n v="1.1999999999999999E-3"/>
    <x v="2"/>
  </r>
  <r>
    <x v="1"/>
    <x v="6"/>
    <x v="0"/>
    <s v="Malta"/>
    <s v="Europe"/>
    <n v="26.720731000000001"/>
    <n v="9778"/>
    <n v="2.7000000000000001E-3"/>
    <x v="2"/>
  </r>
  <r>
    <x v="0"/>
    <x v="1"/>
    <x v="2"/>
    <s v="United Kingdom"/>
    <s v="Europe"/>
    <n v="121.754181"/>
    <n v="147"/>
    <n v="0.82820000000000005"/>
    <x v="2"/>
  </r>
  <r>
    <x v="0"/>
    <x v="4"/>
    <x v="0"/>
    <s v="Virgin Islands, British"/>
    <s v="North America"/>
    <n v="0.36735699999999999"/>
    <n v="118"/>
    <n v="3.0999999999999999E-3"/>
    <x v="2"/>
  </r>
  <r>
    <x v="0"/>
    <x v="10"/>
    <x v="2"/>
    <s v="Netherlands"/>
    <s v="Europe"/>
    <n v="21.908442999999998"/>
    <n v="12"/>
    <n v="1.8257000000000001"/>
    <x v="2"/>
  </r>
  <r>
    <x v="0"/>
    <x v="2"/>
    <x v="2"/>
    <s v="Ireland"/>
    <s v="Europe"/>
    <n v="13.44267"/>
    <n v="15"/>
    <n v="0.89610000000000001"/>
    <x v="2"/>
  </r>
  <r>
    <x v="1"/>
    <x v="4"/>
    <x v="1"/>
    <s v="United Kingdom"/>
    <s v="Europe"/>
    <n v="34772.609110999998"/>
    <n v="16883223"/>
    <n v="2E-3"/>
    <x v="2"/>
  </r>
  <r>
    <x v="0"/>
    <x v="3"/>
    <x v="0"/>
    <s v="Netherlands"/>
    <s v="Europe"/>
    <n v="159184.587168"/>
    <n v="13893887"/>
    <n v="1.14E-2"/>
    <x v="2"/>
  </r>
  <r>
    <x v="0"/>
    <x v="4"/>
    <x v="1"/>
    <s v="USA"/>
    <s v="North America"/>
    <n v="111553.739286"/>
    <n v="80035035"/>
    <n v="1.2999999999999999E-3"/>
    <x v="2"/>
  </r>
  <r>
    <x v="1"/>
    <x v="7"/>
    <x v="0"/>
    <s v="France"/>
    <s v="Europe"/>
    <n v="67524.040617999999"/>
    <n v="5697548"/>
    <n v="1.18E-2"/>
    <x v="2"/>
  </r>
  <r>
    <x v="0"/>
    <x v="8"/>
    <x v="0"/>
    <s v="Belgium"/>
    <s v="Europe"/>
    <n v="23015.662281000001"/>
    <n v="2211129"/>
    <n v="1.04E-2"/>
    <x v="2"/>
  </r>
  <r>
    <x v="0"/>
    <x v="1"/>
    <x v="1"/>
    <s v="Germany"/>
    <s v="Europe"/>
    <n v="10435.075321"/>
    <n v="7403863"/>
    <n v="1.4E-3"/>
    <x v="2"/>
  </r>
  <r>
    <x v="1"/>
    <x v="2"/>
    <x v="0"/>
    <s v="Andorra"/>
    <s v="Europe"/>
    <n v="62.129455"/>
    <n v="15355"/>
    <n v="4.0000000000000001E-3"/>
    <x v="2"/>
  </r>
  <r>
    <x v="1"/>
    <x v="2"/>
    <x v="0"/>
    <s v="Costa Rica"/>
    <s v="North America"/>
    <n v="56.803426999999999"/>
    <n v="40574"/>
    <n v="1.2999999999999999E-3"/>
    <x v="2"/>
  </r>
  <r>
    <x v="1"/>
    <x v="6"/>
    <x v="0"/>
    <s v="Costa Rica"/>
    <s v="North America"/>
    <n v="128.420132"/>
    <n v="91729"/>
    <n v="1.2999999999999999E-3"/>
    <x v="2"/>
  </r>
  <r>
    <x v="0"/>
    <x v="0"/>
    <x v="2"/>
    <s v="United Kingdom"/>
    <s v="Europe"/>
    <n v="163.427514"/>
    <n v="158"/>
    <n v="1.0343"/>
    <x v="2"/>
  </r>
  <r>
    <x v="0"/>
    <x v="3"/>
    <x v="0"/>
    <s v="Hungary"/>
    <s v="Europe"/>
    <n v="2.8455110000000001"/>
    <n v="178"/>
    <n v="1.5900000000000001E-2"/>
    <x v="2"/>
  </r>
  <r>
    <x v="1"/>
    <x v="6"/>
    <x v="0"/>
    <s v="Indonesia"/>
    <s v="Asia"/>
    <n v="0.13434599999999999"/>
    <n v="123"/>
    <n v="1E-3"/>
    <x v="2"/>
  </r>
  <r>
    <x v="0"/>
    <x v="5"/>
    <x v="0"/>
    <s v="Slovakia"/>
    <s v="Europe"/>
    <n v="3.2789999999999998E-3"/>
    <n v="5"/>
    <n v="5.9999999999999995E-4"/>
    <x v="2"/>
  </r>
  <r>
    <x v="0"/>
    <x v="5"/>
    <x v="0"/>
    <s v="Mexico"/>
    <s v="North America"/>
    <n v="5773.8274430000001"/>
    <n v="1680458"/>
    <n v="3.3999999999999998E-3"/>
    <x v="2"/>
  </r>
  <r>
    <x v="0"/>
    <x v="8"/>
    <x v="1"/>
    <s v="Germany"/>
    <s v="Europe"/>
    <n v="7615.789452"/>
    <n v="7940221"/>
    <n v="8.9999999999999998E-4"/>
    <x v="2"/>
  </r>
  <r>
    <x v="0"/>
    <x v="3"/>
    <x v="0"/>
    <s v="Norway"/>
    <s v="Europe"/>
    <n v="253334.552"/>
    <n v="19146432"/>
    <n v="1.32E-2"/>
    <x v="2"/>
  </r>
  <r>
    <x v="1"/>
    <x v="4"/>
    <x v="1"/>
    <s v="New Zealand"/>
    <s v="Oceania"/>
    <n v="970.70058100000006"/>
    <n v="1248855"/>
    <n v="6.9999999999999999E-4"/>
    <x v="2"/>
  </r>
  <r>
    <x v="0"/>
    <x v="9"/>
    <x v="0"/>
    <s v="Austria"/>
    <s v="Europe"/>
    <n v="7171.5679749999999"/>
    <n v="674225"/>
    <n v="1.06E-2"/>
    <x v="2"/>
  </r>
  <r>
    <x v="0"/>
    <x v="11"/>
    <x v="1"/>
    <s v="Malaysia"/>
    <s v="Asia"/>
    <n v="398.57032199999998"/>
    <n v="338749"/>
    <n v="1.1000000000000001E-3"/>
    <x v="2"/>
  </r>
  <r>
    <x v="0"/>
    <x v="7"/>
    <x v="1"/>
    <s v="Latvia"/>
    <s v="Europe"/>
    <n v="53.017738999999999"/>
    <n v="81709"/>
    <n v="5.9999999999999995E-4"/>
    <x v="2"/>
  </r>
  <r>
    <x v="1"/>
    <x v="6"/>
    <x v="1"/>
    <s v="El Salvador"/>
    <s v="North America"/>
    <n v="230.16355799999999"/>
    <n v="177049"/>
    <n v="1.1999999999999999E-3"/>
    <x v="2"/>
  </r>
  <r>
    <x v="1"/>
    <x v="7"/>
    <x v="1"/>
    <s v="El Salvador"/>
    <s v="North America"/>
    <n v="441.20882499999999"/>
    <n v="267046"/>
    <n v="1.6000000000000001E-3"/>
    <x v="2"/>
  </r>
  <r>
    <x v="1"/>
    <x v="7"/>
    <x v="0"/>
    <s v="Guatemala"/>
    <s v="North America"/>
    <n v="92.484899999999996"/>
    <n v="51979"/>
    <n v="1.6999999999999999E-3"/>
    <x v="2"/>
  </r>
  <r>
    <x v="0"/>
    <x v="8"/>
    <x v="2"/>
    <s v="France"/>
    <s v="Europe"/>
    <n v="14.233686000000001"/>
    <n v="22"/>
    <n v="0.64690000000000003"/>
    <x v="2"/>
  </r>
  <r>
    <x v="1"/>
    <x v="6"/>
    <x v="0"/>
    <s v="Romania"/>
    <s v="Europe"/>
    <n v="2.6234709999999999"/>
    <n v="396"/>
    <n v="6.6E-3"/>
    <x v="2"/>
  </r>
  <r>
    <x v="0"/>
    <x v="11"/>
    <x v="2"/>
    <s v="Denmark"/>
    <s v="Europe"/>
    <n v="5.8760589999999997"/>
    <n v="2"/>
    <n v="2.9380000000000002"/>
    <x v="2"/>
  </r>
  <r>
    <x v="0"/>
    <x v="9"/>
    <x v="0"/>
    <s v="Bulgaria"/>
    <s v="Europe"/>
    <n v="0.25599499999999997"/>
    <n v="35"/>
    <n v="7.3000000000000001E-3"/>
    <x v="2"/>
  </r>
  <r>
    <x v="0"/>
    <x v="7"/>
    <x v="0"/>
    <s v="Malta"/>
    <s v="Europe"/>
    <n v="0.63251999999999997"/>
    <n v="10"/>
    <n v="6.3200000000000006E-2"/>
    <x v="2"/>
  </r>
  <r>
    <x v="0"/>
    <x v="0"/>
    <x v="0"/>
    <s v="Belgium"/>
    <s v="Europe"/>
    <n v="29945.049583"/>
    <n v="2523318"/>
    <n v="1.18E-2"/>
    <x v="2"/>
  </r>
  <r>
    <x v="1"/>
    <x v="6"/>
    <x v="1"/>
    <s v="Germany"/>
    <s v="Europe"/>
    <n v="8953.8071340000006"/>
    <n v="12294745"/>
    <n v="6.9999999999999999E-4"/>
    <x v="2"/>
  </r>
  <r>
    <x v="0"/>
    <x v="11"/>
    <x v="1"/>
    <s v="Finland"/>
    <s v="Europe"/>
    <n v="1791.20245"/>
    <n v="1298300"/>
    <n v="1.2999999999999999E-3"/>
    <x v="2"/>
  </r>
  <r>
    <x v="0"/>
    <x v="1"/>
    <x v="1"/>
    <s v="Austria"/>
    <s v="Europe"/>
    <n v="470.64316000000002"/>
    <n v="313577"/>
    <n v="1.5E-3"/>
    <x v="2"/>
  </r>
  <r>
    <x v="1"/>
    <x v="4"/>
    <x v="1"/>
    <s v="Mexico"/>
    <s v="North America"/>
    <n v="39417.353344000003"/>
    <n v="21159024"/>
    <n v="1.8E-3"/>
    <x v="2"/>
  </r>
  <r>
    <x v="1"/>
    <x v="6"/>
    <x v="0"/>
    <s v="Argentina"/>
    <s v="South America"/>
    <n v="3567.1163799999999"/>
    <n v="816241"/>
    <n v="4.3E-3"/>
    <x v="2"/>
  </r>
  <r>
    <x v="0"/>
    <x v="6"/>
    <x v="1"/>
    <s v="New Zealand"/>
    <s v="Oceania"/>
    <n v="799.505585"/>
    <n v="662101"/>
    <n v="1.1999999999999999E-3"/>
    <x v="2"/>
  </r>
  <r>
    <x v="0"/>
    <x v="1"/>
    <x v="0"/>
    <s v="Ireland"/>
    <s v="Europe"/>
    <n v="9702.3859140000004"/>
    <n v="915016"/>
    <n v="1.06E-2"/>
    <x v="2"/>
  </r>
  <r>
    <x v="0"/>
    <x v="0"/>
    <x v="0"/>
    <s v="Ireland"/>
    <s v="Europe"/>
    <n v="12089.558241999999"/>
    <n v="986007"/>
    <n v="1.2200000000000001E-2"/>
    <x v="2"/>
  </r>
  <r>
    <x v="0"/>
    <x v="5"/>
    <x v="1"/>
    <s v="Lithuania"/>
    <s v="Europe"/>
    <n v="27.844629999999999"/>
    <n v="200372"/>
    <n v="1E-4"/>
    <x v="2"/>
  </r>
  <r>
    <x v="0"/>
    <x v="11"/>
    <x v="1"/>
    <s v="Estonia"/>
    <s v="Europe"/>
    <n v="61.820407000000003"/>
    <n v="181952"/>
    <n v="2.9999999999999997E-4"/>
    <x v="2"/>
  </r>
  <r>
    <x v="0"/>
    <x v="10"/>
    <x v="1"/>
    <s v="Nicaragua"/>
    <s v="North America"/>
    <n v="34.304355999999999"/>
    <n v="26388"/>
    <n v="1.1999999999999999E-3"/>
    <x v="2"/>
  </r>
  <r>
    <x v="0"/>
    <x v="4"/>
    <x v="0"/>
    <s v="Turkey"/>
    <s v="Europe"/>
    <n v="16.768463000000001"/>
    <n v="909"/>
    <n v="1.84E-2"/>
    <x v="2"/>
  </r>
  <r>
    <x v="0"/>
    <x v="5"/>
    <x v="0"/>
    <s v="Israel"/>
    <s v="Europe"/>
    <n v="3.6860219999999999"/>
    <n v="274"/>
    <n v="1.34E-2"/>
    <x v="2"/>
  </r>
  <r>
    <x v="0"/>
    <x v="2"/>
    <x v="0"/>
    <s v="India"/>
    <s v="Asia"/>
    <n v="0.63028700000000004"/>
    <n v="70"/>
    <n v="8.9999999999999993E-3"/>
    <x v="2"/>
  </r>
  <r>
    <x v="1"/>
    <x v="5"/>
    <x v="0"/>
    <s v="Thailand"/>
    <s v="Asia"/>
    <n v="0.87903900000000001"/>
    <n v="205"/>
    <n v="4.1999999999999997E-3"/>
    <x v="2"/>
  </r>
  <r>
    <x v="0"/>
    <x v="1"/>
    <x v="0"/>
    <s v="USA"/>
    <s v="North America"/>
    <n v="616034.18370299996"/>
    <n v="85332956"/>
    <n v="7.1999999999999998E-3"/>
    <x v="2"/>
  </r>
  <r>
    <x v="0"/>
    <x v="11"/>
    <x v="0"/>
    <s v="France"/>
    <s v="Europe"/>
    <n v="42353.330972999996"/>
    <n v="5328409"/>
    <n v="7.9000000000000008E-3"/>
    <x v="2"/>
  </r>
  <r>
    <x v="0"/>
    <x v="4"/>
    <x v="0"/>
    <s v="France"/>
    <s v="Europe"/>
    <n v="44109.669232"/>
    <n v="5569292"/>
    <n v="7.9000000000000008E-3"/>
    <x v="2"/>
  </r>
  <r>
    <x v="0"/>
    <x v="6"/>
    <x v="0"/>
    <s v="Belgium"/>
    <s v="Europe"/>
    <n v="17482.753777000002"/>
    <n v="1810570"/>
    <n v="9.5999999999999992E-3"/>
    <x v="2"/>
  </r>
  <r>
    <x v="1"/>
    <x v="2"/>
    <x v="0"/>
    <s v="Italy"/>
    <s v="Europe"/>
    <n v="9517.4027740000001"/>
    <n v="2352114"/>
    <n v="4.0000000000000001E-3"/>
    <x v="2"/>
  </r>
  <r>
    <x v="0"/>
    <x v="6"/>
    <x v="1"/>
    <s v="Poland"/>
    <s v="Europe"/>
    <n v="379.44003300000003"/>
    <n v="1039940"/>
    <n v="2.9999999999999997E-4"/>
    <x v="2"/>
  </r>
  <r>
    <x v="0"/>
    <x v="7"/>
    <x v="0"/>
    <s v="Latvia"/>
    <s v="Europe"/>
    <n v="6.6855650000000004"/>
    <n v="10303"/>
    <n v="5.9999999999999995E-4"/>
    <x v="2"/>
  </r>
  <r>
    <x v="0"/>
    <x v="9"/>
    <x v="0"/>
    <s v="Greece"/>
    <s v="Europe"/>
    <n v="464.70231899999999"/>
    <n v="154497"/>
    <n v="3.0000000000000001E-3"/>
    <x v="2"/>
  </r>
  <r>
    <x v="1"/>
    <x v="7"/>
    <x v="0"/>
    <s v="Hungary"/>
    <s v="Europe"/>
    <n v="482.38409200000001"/>
    <n v="202748"/>
    <n v="2.3E-3"/>
    <x v="2"/>
  </r>
  <r>
    <x v="1"/>
    <x v="2"/>
    <x v="1"/>
    <s v="Dominican Republic"/>
    <s v="North America"/>
    <n v="279.840059"/>
    <n v="215262"/>
    <n v="1.1999999999999999E-3"/>
    <x v="2"/>
  </r>
  <r>
    <x v="0"/>
    <x v="4"/>
    <x v="2"/>
    <s v="Sweden"/>
    <s v="Europe"/>
    <n v="192.34675799999999"/>
    <n v="151"/>
    <n v="1.2738"/>
    <x v="2"/>
  </r>
  <r>
    <x v="1"/>
    <x v="5"/>
    <x v="0"/>
    <s v="Mexico"/>
    <s v="North America"/>
    <n v="11813.683563000001"/>
    <n v="5691015"/>
    <n v="2E-3"/>
    <x v="2"/>
  </r>
  <r>
    <x v="1"/>
    <x v="5"/>
    <x v="1"/>
    <s v="Czech Republic"/>
    <s v="Europe"/>
    <n v="2061.4158859999998"/>
    <n v="933465"/>
    <n v="2.2000000000000001E-3"/>
    <x v="2"/>
  </r>
  <r>
    <x v="0"/>
    <x v="5"/>
    <x v="0"/>
    <s v="Colombia"/>
    <s v="South America"/>
    <n v="0.73428800000000005"/>
    <n v="113"/>
    <n v="6.4000000000000003E-3"/>
    <x v="2"/>
  </r>
  <r>
    <x v="0"/>
    <x v="5"/>
    <x v="0"/>
    <s v="Thailand"/>
    <s v="Asia"/>
    <n v="3.2500000000000001E-2"/>
    <n v="65"/>
    <n v="5.0000000000000001E-4"/>
    <x v="2"/>
  </r>
  <r>
    <x v="0"/>
    <x v="5"/>
    <x v="2"/>
    <s v="Denmark"/>
    <s v="Europe"/>
    <n v="9.1964210000000008"/>
    <n v="9"/>
    <n v="1.0218"/>
    <x v="2"/>
  </r>
  <r>
    <x v="0"/>
    <x v="7"/>
    <x v="1"/>
    <s v="Switzerland"/>
    <s v="Europe"/>
    <n v="1406.032095"/>
    <n v="555661"/>
    <n v="2.5000000000000001E-3"/>
    <x v="2"/>
  </r>
  <r>
    <x v="0"/>
    <x v="5"/>
    <x v="0"/>
    <s v="New Zealand"/>
    <s v="Oceania"/>
    <n v="8349.3326379999999"/>
    <n v="924911"/>
    <n v="8.9999999999999993E-3"/>
    <x v="2"/>
  </r>
  <r>
    <x v="1"/>
    <x v="4"/>
    <x v="1"/>
    <s v="Poland"/>
    <s v="Europe"/>
    <n v="1596.2656790000001"/>
    <n v="3692353"/>
    <n v="4.0000000000000002E-4"/>
    <x v="2"/>
  </r>
  <r>
    <x v="0"/>
    <x v="1"/>
    <x v="1"/>
    <s v="Mexico"/>
    <s v="North America"/>
    <n v="12732.933159"/>
    <n v="10053461"/>
    <n v="1.1999999999999999E-3"/>
    <x v="2"/>
  </r>
  <r>
    <x v="0"/>
    <x v="9"/>
    <x v="1"/>
    <s v="Malaysia"/>
    <s v="Asia"/>
    <n v="1924.7849100000001"/>
    <n v="505436"/>
    <n v="3.8E-3"/>
    <x v="2"/>
  </r>
  <r>
    <x v="0"/>
    <x v="1"/>
    <x v="1"/>
    <s v="Belgium"/>
    <s v="Europe"/>
    <n v="1645.648154"/>
    <n v="1294060"/>
    <n v="1.1999999999999999E-3"/>
    <x v="2"/>
  </r>
  <r>
    <x v="0"/>
    <x v="10"/>
    <x v="0"/>
    <s v="Czech Republic"/>
    <s v="Europe"/>
    <n v="18.265965999999999"/>
    <n v="8203"/>
    <n v="2.2000000000000001E-3"/>
    <x v="2"/>
  </r>
  <r>
    <x v="1"/>
    <x v="6"/>
    <x v="1"/>
    <s v="France"/>
    <s v="Europe"/>
    <n v="4411.453168"/>
    <n v="5282215"/>
    <n v="8.0000000000000004E-4"/>
    <x v="2"/>
  </r>
  <r>
    <x v="0"/>
    <x v="3"/>
    <x v="0"/>
    <s v="Austria"/>
    <s v="Europe"/>
    <n v="6505.1776390000005"/>
    <n v="555354"/>
    <n v="1.17E-2"/>
    <x v="2"/>
  </r>
  <r>
    <x v="0"/>
    <x v="3"/>
    <x v="1"/>
    <s v="Greece"/>
    <s v="Europe"/>
    <n v="243.38948099999999"/>
    <n v="90309"/>
    <n v="2.5999999999999999E-3"/>
    <x v="2"/>
  </r>
  <r>
    <x v="1"/>
    <x v="6"/>
    <x v="1"/>
    <s v="Costa Rica"/>
    <s v="North America"/>
    <n v="591.37029399999994"/>
    <n v="422409"/>
    <n v="1.2999999999999999E-3"/>
    <x v="2"/>
  </r>
  <r>
    <x v="1"/>
    <x v="6"/>
    <x v="1"/>
    <s v="Andorra"/>
    <s v="Europe"/>
    <n v="144.70050499999999"/>
    <n v="34950"/>
    <n v="4.1000000000000003E-3"/>
    <x v="2"/>
  </r>
  <r>
    <x v="1"/>
    <x v="7"/>
    <x v="1"/>
    <s v="Philippines"/>
    <s v="Asia"/>
    <n v="495.92039999999997"/>
    <n v="580249"/>
    <n v="8.0000000000000004E-4"/>
    <x v="2"/>
  </r>
  <r>
    <x v="0"/>
    <x v="10"/>
    <x v="0"/>
    <s v="Panama"/>
    <s v="North America"/>
    <n v="2.4037929999999998"/>
    <n v="1717"/>
    <n v="1.2999999999999999E-3"/>
    <x v="2"/>
  </r>
  <r>
    <x v="1"/>
    <x v="5"/>
    <x v="1"/>
    <s v="USA"/>
    <s v="North America"/>
    <n v="150660.452991"/>
    <n v="126438376"/>
    <n v="1.1000000000000001E-3"/>
    <x v="2"/>
  </r>
  <r>
    <x v="1"/>
    <x v="5"/>
    <x v="0"/>
    <s v="Bermuda"/>
    <s v="North America"/>
    <n v="2.077283"/>
    <n v="56"/>
    <n v="3.6999999999999998E-2"/>
    <x v="2"/>
  </r>
  <r>
    <x v="0"/>
    <x v="0"/>
    <x v="0"/>
    <s v="Virgin Islands, U.S."/>
    <s v="North America"/>
    <n v="0.89812899999999996"/>
    <n v="88"/>
    <n v="1.0200000000000001E-2"/>
    <x v="2"/>
  </r>
  <r>
    <x v="0"/>
    <x v="1"/>
    <x v="0"/>
    <s v="Cayman Islands"/>
    <s v="North America"/>
    <n v="0.30133599999999999"/>
    <n v="4"/>
    <n v="7.5300000000000006E-2"/>
    <x v="2"/>
  </r>
  <r>
    <x v="1"/>
    <x v="6"/>
    <x v="0"/>
    <s v="Virgin Islands, U.S."/>
    <s v="North America"/>
    <n v="7.9842000000000004"/>
    <n v="120"/>
    <n v="6.6500000000000004E-2"/>
    <x v="2"/>
  </r>
  <r>
    <x v="0"/>
    <x v="3"/>
    <x v="1"/>
    <s v="USA"/>
    <s v="North America"/>
    <n v="120754.624599"/>
    <n v="69831688"/>
    <n v="1.6999999999999999E-3"/>
    <x v="2"/>
  </r>
  <r>
    <x v="0"/>
    <x v="0"/>
    <x v="1"/>
    <s v="Turkey"/>
    <s v="Europe"/>
    <n v="2546.4405459999998"/>
    <n v="902319"/>
    <n v="2.8E-3"/>
    <x v="2"/>
  </r>
  <r>
    <x v="1"/>
    <x v="6"/>
    <x v="1"/>
    <s v="Turkey"/>
    <s v="Europe"/>
    <n v="6201.9639049999996"/>
    <n v="2049602"/>
    <n v="3.0000000000000001E-3"/>
    <x v="2"/>
  </r>
  <r>
    <x v="1"/>
    <x v="6"/>
    <x v="1"/>
    <s v="Malta"/>
    <s v="Europe"/>
    <n v="191.16366300000001"/>
    <n v="69955"/>
    <n v="2.7000000000000001E-3"/>
    <x v="2"/>
  </r>
  <r>
    <x v="0"/>
    <x v="4"/>
    <x v="1"/>
    <s v="New Zealand"/>
    <s v="Oceania"/>
    <n v="956.53760599999998"/>
    <n v="788578"/>
    <n v="1.1999999999999999E-3"/>
    <x v="2"/>
  </r>
  <r>
    <x v="0"/>
    <x v="6"/>
    <x v="0"/>
    <s v="Austria"/>
    <s v="Europe"/>
    <n v="4474.5702810000003"/>
    <n v="486550"/>
    <n v="9.1000000000000004E-3"/>
    <x v="2"/>
  </r>
  <r>
    <x v="1"/>
    <x v="2"/>
    <x v="1"/>
    <s v="Turkey"/>
    <s v="Europe"/>
    <n v="530.84188600000004"/>
    <n v="2231404"/>
    <n v="2.0000000000000001E-4"/>
    <x v="2"/>
  </r>
  <r>
    <x v="0"/>
    <x v="8"/>
    <x v="1"/>
    <s v="Switzerland"/>
    <s v="Europe"/>
    <n v="1075.2487349999999"/>
    <n v="456795"/>
    <n v="2.3E-3"/>
    <x v="2"/>
  </r>
  <r>
    <x v="0"/>
    <x v="1"/>
    <x v="0"/>
    <s v="Poland"/>
    <s v="Europe"/>
    <n v="5204.7167179999997"/>
    <n v="1326801"/>
    <n v="3.8999999999999998E-3"/>
    <x v="2"/>
  </r>
  <r>
    <x v="1"/>
    <x v="7"/>
    <x v="1"/>
    <s v="Portugal"/>
    <s v="Europe"/>
    <n v="11926.078683"/>
    <n v="3417607"/>
    <n v="3.3999999999999998E-3"/>
    <x v="2"/>
  </r>
  <r>
    <x v="0"/>
    <x v="8"/>
    <x v="0"/>
    <s v="Iceland"/>
    <s v="Europe"/>
    <n v="1077.4264659999999"/>
    <n v="105703"/>
    <n v="1.01E-2"/>
    <x v="2"/>
  </r>
  <r>
    <x v="1"/>
    <x v="6"/>
    <x v="0"/>
    <s v="Slovakia"/>
    <s v="Europe"/>
    <n v="189.57672400000001"/>
    <n v="96055"/>
    <n v="1.9E-3"/>
    <x v="2"/>
  </r>
  <r>
    <x v="0"/>
    <x v="5"/>
    <x v="0"/>
    <s v="China"/>
    <s v="Asia"/>
    <n v="0.81799200000000005"/>
    <n v="421"/>
    <n v="1.9E-3"/>
    <x v="2"/>
  </r>
  <r>
    <x v="0"/>
    <x v="4"/>
    <x v="0"/>
    <s v="Puerto Rico"/>
    <s v="North America"/>
    <n v="1.1402129999999999"/>
    <n v="96"/>
    <n v="1.18E-2"/>
    <x v="2"/>
  </r>
  <r>
    <x v="0"/>
    <x v="4"/>
    <x v="0"/>
    <s v="United Arab Emirates"/>
    <s v="Asia"/>
    <n v="5.9891449999999997"/>
    <n v="274"/>
    <n v="2.18E-2"/>
    <x v="2"/>
  </r>
  <r>
    <x v="0"/>
    <x v="5"/>
    <x v="0"/>
    <s v="Argentina"/>
    <s v="South America"/>
    <n v="0.17707999999999999"/>
    <n v="136"/>
    <n v="1.2999999999999999E-3"/>
    <x v="2"/>
  </r>
  <r>
    <x v="0"/>
    <x v="11"/>
    <x v="0"/>
    <s v="Finland"/>
    <s v="Europe"/>
    <n v="54297.197751"/>
    <n v="5413065"/>
    <n v="0.01"/>
    <x v="2"/>
  </r>
  <r>
    <x v="0"/>
    <x v="10"/>
    <x v="0"/>
    <s v="Sweden"/>
    <s v="Europe"/>
    <n v="674459.65303399996"/>
    <n v="61708419"/>
    <n v="1.09E-2"/>
    <x v="2"/>
  </r>
  <r>
    <x v="0"/>
    <x v="10"/>
    <x v="1"/>
    <s v="Mexico"/>
    <s v="North America"/>
    <n v="7705.8785690000004"/>
    <n v="11931703"/>
    <n v="5.9999999999999995E-4"/>
    <x v="2"/>
  </r>
  <r>
    <x v="0"/>
    <x v="0"/>
    <x v="0"/>
    <s v="Poland"/>
    <s v="Europe"/>
    <n v="7031.1919969999999"/>
    <n v="1721323"/>
    <n v="4.0000000000000001E-3"/>
    <x v="2"/>
  </r>
  <r>
    <x v="0"/>
    <x v="10"/>
    <x v="1"/>
    <s v="Belgium"/>
    <s v="Europe"/>
    <n v="3678.582097"/>
    <n v="2135903"/>
    <n v="1.6999999999999999E-3"/>
    <x v="2"/>
  </r>
  <r>
    <x v="0"/>
    <x v="11"/>
    <x v="0"/>
    <s v="India"/>
    <s v="Asia"/>
    <n v="0.96928899999999996"/>
    <n v="254"/>
    <n v="3.8E-3"/>
    <x v="2"/>
  </r>
  <r>
    <x v="0"/>
    <x v="11"/>
    <x v="1"/>
    <s v="Iceland"/>
    <s v="Europe"/>
    <n v="18.629981999999998"/>
    <n v="128402"/>
    <n v="1E-4"/>
    <x v="2"/>
  </r>
  <r>
    <x v="1"/>
    <x v="6"/>
    <x v="1"/>
    <s v="Lithuania"/>
    <s v="Europe"/>
    <n v="683.35316899999998"/>
    <n v="261990"/>
    <n v="2.5999999999999999E-3"/>
    <x v="2"/>
  </r>
  <r>
    <x v="1"/>
    <x v="6"/>
    <x v="1"/>
    <s v="Nicaragua"/>
    <s v="North America"/>
    <n v="86.296458999999999"/>
    <n v="66382"/>
    <n v="1.1999999999999999E-3"/>
    <x v="2"/>
  </r>
  <r>
    <x v="1"/>
    <x v="4"/>
    <x v="0"/>
    <s v="Belgium"/>
    <s v="Europe"/>
    <n v="31231.092032"/>
    <n v="2806651"/>
    <n v="1.11E-2"/>
    <x v="2"/>
  </r>
  <r>
    <x v="0"/>
    <x v="0"/>
    <x v="0"/>
    <s v="Faroe Islands"/>
    <s v="Europe"/>
    <n v="3.0892010000000001"/>
    <n v="27"/>
    <n v="0.1144"/>
    <x v="2"/>
  </r>
  <r>
    <x v="0"/>
    <x v="2"/>
    <x v="0"/>
    <s v="Indonesia"/>
    <s v="Asia"/>
    <n v="0.95244099999999998"/>
    <n v="67"/>
    <n v="1.4200000000000001E-2"/>
    <x v="2"/>
  </r>
  <r>
    <x v="1"/>
    <x v="5"/>
    <x v="1"/>
    <s v="Latvia"/>
    <s v="Europe"/>
    <n v="1018.945811"/>
    <n v="397588"/>
    <n v="2.5000000000000001E-3"/>
    <x v="2"/>
  </r>
  <r>
    <x v="1"/>
    <x v="5"/>
    <x v="0"/>
    <s v="Taiwan, Province Of China"/>
    <s v="Asia"/>
    <n v="940.14636199999995"/>
    <n v="565003"/>
    <n v="1.6000000000000001E-3"/>
    <x v="2"/>
  </r>
  <r>
    <x v="0"/>
    <x v="10"/>
    <x v="0"/>
    <s v="Aruba"/>
    <s v="North America"/>
    <n v="0.73560000000000003"/>
    <n v="6"/>
    <n v="0.1226"/>
    <x v="2"/>
  </r>
  <r>
    <x v="1"/>
    <x v="5"/>
    <x v="0"/>
    <s v="South Korea"/>
    <s v="Asia"/>
    <n v="2.2440920000000002"/>
    <n v="593"/>
    <n v="3.7000000000000002E-3"/>
    <x v="2"/>
  </r>
  <r>
    <x v="0"/>
    <x v="10"/>
    <x v="0"/>
    <s v="Cayman Islands"/>
    <s v="North America"/>
    <n v="2.7730760000000001"/>
    <n v="36"/>
    <n v="7.6999999999999999E-2"/>
    <x v="2"/>
  </r>
  <r>
    <x v="0"/>
    <x v="9"/>
    <x v="0"/>
    <s v="Slovenia"/>
    <s v="Europe"/>
    <n v="0.58533000000000002"/>
    <n v="42"/>
    <n v="1.3899999999999999E-2"/>
    <x v="2"/>
  </r>
  <r>
    <x v="0"/>
    <x v="7"/>
    <x v="2"/>
    <s v="Sweden"/>
    <s v="Europe"/>
    <n v="40.222810000000003"/>
    <n v="51"/>
    <n v="0.78859999999999997"/>
    <x v="2"/>
  </r>
  <r>
    <x v="1"/>
    <x v="4"/>
    <x v="0"/>
    <s v="Zambia"/>
    <s v="Africa"/>
    <n v="0.23469999999999999"/>
    <n v="1"/>
    <n v="0.23469999999999999"/>
    <x v="2"/>
  </r>
  <r>
    <x v="0"/>
    <x v="7"/>
    <x v="0"/>
    <s v="Belgium"/>
    <s v="Europe"/>
    <n v="17843.460111"/>
    <n v="1937212"/>
    <n v="9.1999999999999998E-3"/>
    <x v="2"/>
  </r>
  <r>
    <x v="0"/>
    <x v="0"/>
    <x v="0"/>
    <s v="Lithuania"/>
    <s v="Europe"/>
    <n v="237.02034800000001"/>
    <n v="92324"/>
    <n v="2.5000000000000001E-3"/>
    <x v="2"/>
  </r>
  <r>
    <x v="1"/>
    <x v="7"/>
    <x v="0"/>
    <s v="Argentina"/>
    <s v="South America"/>
    <n v="2092.7697410000001"/>
    <n v="1182477"/>
    <n v="1.6999999999999999E-3"/>
    <x v="2"/>
  </r>
  <r>
    <x v="0"/>
    <x v="5"/>
    <x v="1"/>
    <s v="France"/>
    <s v="Europe"/>
    <n v="4913.6969749999998"/>
    <n v="3005741"/>
    <n v="1.6000000000000001E-3"/>
    <x v="2"/>
  </r>
  <r>
    <x v="0"/>
    <x v="5"/>
    <x v="0"/>
    <s v="Denmark"/>
    <s v="Europe"/>
    <n v="63352.559775000002"/>
    <n v="6155682"/>
    <n v="1.0200000000000001E-2"/>
    <x v="2"/>
  </r>
  <r>
    <x v="0"/>
    <x v="11"/>
    <x v="0"/>
    <s v="New Zealand"/>
    <s v="Oceania"/>
    <n v="8639.2022930000003"/>
    <n v="935168"/>
    <n v="9.1999999999999998E-3"/>
    <x v="2"/>
  </r>
  <r>
    <x v="1"/>
    <x v="4"/>
    <x v="1"/>
    <s v="Turkey"/>
    <s v="Europe"/>
    <n v="2767.3149389999999"/>
    <n v="2978896"/>
    <n v="8.9999999999999998E-4"/>
    <x v="2"/>
  </r>
  <r>
    <x v="0"/>
    <x v="3"/>
    <x v="1"/>
    <s v="Estonia"/>
    <s v="Europe"/>
    <n v="108.48623499999999"/>
    <n v="214765"/>
    <n v="5.0000000000000001E-4"/>
    <x v="2"/>
  </r>
  <r>
    <x v="0"/>
    <x v="8"/>
    <x v="0"/>
    <s v="Liechtenstein"/>
    <s v="Europe"/>
    <n v="29.100577999999999"/>
    <n v="2305"/>
    <n v="1.26E-2"/>
    <x v="2"/>
  </r>
  <r>
    <x v="1"/>
    <x v="5"/>
    <x v="0"/>
    <s v="Netherlands"/>
    <s v="Europe"/>
    <n v="154000.62296199999"/>
    <n v="15820619"/>
    <n v="9.7000000000000003E-3"/>
    <x v="2"/>
  </r>
  <r>
    <x v="1"/>
    <x v="5"/>
    <x v="0"/>
    <s v="Hungary"/>
    <s v="Europe"/>
    <n v="404.87193300000001"/>
    <n v="220006"/>
    <n v="1.8E-3"/>
    <x v="2"/>
  </r>
  <r>
    <x v="0"/>
    <x v="4"/>
    <x v="0"/>
    <s v="Malta"/>
    <s v="Europe"/>
    <n v="1.9078729999999999"/>
    <n v="58"/>
    <n v="3.2800000000000003E-2"/>
    <x v="2"/>
  </r>
  <r>
    <x v="0"/>
    <x v="11"/>
    <x v="0"/>
    <s v="South Korea"/>
    <s v="Asia"/>
    <n v="0.95931"/>
    <n v="240"/>
    <n v="3.8999999999999998E-3"/>
    <x v="2"/>
  </r>
  <r>
    <x v="0"/>
    <x v="8"/>
    <x v="0"/>
    <s v="Chile"/>
    <s v="South America"/>
    <n v="1.270767"/>
    <n v="51"/>
    <n v="2.4899999999999999E-2"/>
    <x v="2"/>
  </r>
  <r>
    <x v="1"/>
    <x v="6"/>
    <x v="0"/>
    <s v="China"/>
    <s v="Asia"/>
    <n v="0.78280300000000003"/>
    <n v="11"/>
    <n v="7.1099999999999997E-2"/>
    <x v="2"/>
  </r>
  <r>
    <x v="1"/>
    <x v="7"/>
    <x v="0"/>
    <s v="China"/>
    <s v="Asia"/>
    <n v="0.368562"/>
    <n v="6"/>
    <n v="6.1400000000000003E-2"/>
    <x v="2"/>
  </r>
  <r>
    <x v="0"/>
    <x v="5"/>
    <x v="1"/>
    <s v="Germany"/>
    <s v="Europe"/>
    <n v="8650.4438470000005"/>
    <n v="9387846"/>
    <n v="8.9999999999999998E-4"/>
    <x v="2"/>
  </r>
  <r>
    <x v="0"/>
    <x v="9"/>
    <x v="1"/>
    <s v="Netherlands"/>
    <s v="Europe"/>
    <n v="5286.1074660000004"/>
    <n v="2930963"/>
    <n v="1.8E-3"/>
    <x v="2"/>
  </r>
  <r>
    <x v="0"/>
    <x v="10"/>
    <x v="0"/>
    <s v="Spain"/>
    <s v="Europe"/>
    <n v="245564.38940499999"/>
    <n v="28282143"/>
    <n v="8.6E-3"/>
    <x v="2"/>
  </r>
  <r>
    <x v="1"/>
    <x v="7"/>
    <x v="1"/>
    <s v="Spain"/>
    <s v="Europe"/>
    <n v="202209.52834399999"/>
    <n v="38245027"/>
    <n v="5.1999999999999998E-3"/>
    <x v="2"/>
  </r>
  <r>
    <x v="0"/>
    <x v="10"/>
    <x v="1"/>
    <s v="Denmark"/>
    <s v="Europe"/>
    <n v="1633.046662"/>
    <n v="2263128"/>
    <n v="6.9999999999999999E-4"/>
    <x v="2"/>
  </r>
  <r>
    <x v="0"/>
    <x v="4"/>
    <x v="1"/>
    <s v="Italy"/>
    <s v="Europe"/>
    <n v="7861.8129790000003"/>
    <n v="3447178"/>
    <n v="2.2000000000000001E-3"/>
    <x v="2"/>
  </r>
  <r>
    <x v="1"/>
    <x v="7"/>
    <x v="0"/>
    <s v="Dominican Republic"/>
    <s v="North America"/>
    <n v="108.367925"/>
    <n v="65591"/>
    <n v="1.6000000000000001E-3"/>
    <x v="2"/>
  </r>
  <r>
    <x v="0"/>
    <x v="2"/>
    <x v="0"/>
    <s v="Italy"/>
    <s v="Europe"/>
    <n v="63.844673"/>
    <n v="3674"/>
    <n v="1.7299999999999999E-2"/>
    <x v="2"/>
  </r>
  <r>
    <x v="1"/>
    <x v="2"/>
    <x v="1"/>
    <s v="Brazil"/>
    <s v="South America"/>
    <n v="49.363551999999999"/>
    <n v="28020"/>
    <n v="1.6999999999999999E-3"/>
    <x v="2"/>
  </r>
  <r>
    <x v="1"/>
    <x v="7"/>
    <x v="0"/>
    <s v="Russia"/>
    <s v="Europe"/>
    <n v="14.145585000000001"/>
    <n v="1390"/>
    <n v="1.01E-2"/>
    <x v="2"/>
  </r>
  <r>
    <x v="0"/>
    <x v="4"/>
    <x v="0"/>
    <s v="Israel"/>
    <s v="Europe"/>
    <n v="5.6271230000000001"/>
    <n v="339"/>
    <n v="1.6500000000000001E-2"/>
    <x v="2"/>
  </r>
  <r>
    <x v="0"/>
    <x v="4"/>
    <x v="0"/>
    <s v="Colombia"/>
    <s v="South America"/>
    <n v="0.62865800000000005"/>
    <n v="125"/>
    <n v="5.0000000000000001E-3"/>
    <x v="2"/>
  </r>
  <r>
    <x v="0"/>
    <x v="3"/>
    <x v="0"/>
    <s v="Czech Republic"/>
    <s v="Europe"/>
    <n v="5.0913930000000001"/>
    <n v="767"/>
    <n v="6.6E-3"/>
    <x v="2"/>
  </r>
  <r>
    <x v="1"/>
    <x v="5"/>
    <x v="1"/>
    <s v="Switzerland"/>
    <s v="Europe"/>
    <n v="1321.8346389999999"/>
    <n v="1463791"/>
    <n v="8.9999999999999998E-4"/>
    <x v="2"/>
  </r>
  <r>
    <x v="1"/>
    <x v="5"/>
    <x v="0"/>
    <s v="Cyprus"/>
    <s v="Europe"/>
    <n v="58.491703000000001"/>
    <n v="21671"/>
    <n v="2.5999999999999999E-3"/>
    <x v="2"/>
  </r>
  <r>
    <x v="0"/>
    <x v="11"/>
    <x v="0"/>
    <s v="Colombia"/>
    <s v="South America"/>
    <n v="0.33558900000000003"/>
    <n v="31"/>
    <n v="1.0800000000000001E-2"/>
    <x v="2"/>
  </r>
  <r>
    <x v="0"/>
    <x v="11"/>
    <x v="0"/>
    <s v="Thailand"/>
    <s v="Asia"/>
    <n v="0.14427499999999999"/>
    <n v="113"/>
    <n v="1.1999999999999999E-3"/>
    <x v="2"/>
  </r>
  <r>
    <x v="0"/>
    <x v="4"/>
    <x v="0"/>
    <s v="Thailand"/>
    <s v="Asia"/>
    <n v="0.55259000000000003"/>
    <n v="76"/>
    <n v="7.1999999999999998E-3"/>
    <x v="2"/>
  </r>
  <r>
    <x v="0"/>
    <x v="6"/>
    <x v="0"/>
    <s v="Taiwan, Province Of China"/>
    <s v="Asia"/>
    <n v="0.24563199999999999"/>
    <n v="10"/>
    <n v="2.4500000000000001E-2"/>
    <x v="2"/>
  </r>
  <r>
    <x v="0"/>
    <x v="0"/>
    <x v="0"/>
    <s v="South Korea"/>
    <s v="Asia"/>
    <n v="0.18221999999999999"/>
    <n v="4"/>
    <n v="4.5499999999999999E-2"/>
    <x v="2"/>
  </r>
  <r>
    <x v="1"/>
    <x v="5"/>
    <x v="0"/>
    <s v="China"/>
    <s v="Asia"/>
    <n v="0.96757700000000002"/>
    <n v="13"/>
    <n v="7.4399999999999994E-2"/>
    <x v="2"/>
  </r>
  <r>
    <x v="0"/>
    <x v="9"/>
    <x v="0"/>
    <s v="Nepal"/>
    <s v="Asia"/>
    <n v="1.7500000000000002E-2"/>
    <n v="3"/>
    <n v="5.7999999999999996E-3"/>
    <x v="2"/>
  </r>
  <r>
    <x v="0"/>
    <x v="2"/>
    <x v="0"/>
    <s v="United Kingdom"/>
    <s v="Europe"/>
    <n v="252772.629648"/>
    <n v="24124657"/>
    <n v="1.04E-2"/>
    <x v="2"/>
  </r>
  <r>
    <x v="0"/>
    <x v="6"/>
    <x v="0"/>
    <s v="United Kingdom"/>
    <s v="Europe"/>
    <n v="241927.763099"/>
    <n v="23036608"/>
    <n v="1.0500000000000001E-2"/>
    <x v="2"/>
  </r>
  <r>
    <x v="0"/>
    <x v="2"/>
    <x v="0"/>
    <s v="Netherlands"/>
    <s v="Europe"/>
    <n v="134770.94441299999"/>
    <n v="13031350"/>
    <n v="1.03E-2"/>
    <x v="2"/>
  </r>
  <r>
    <x v="1"/>
    <x v="2"/>
    <x v="1"/>
    <s v="Slovakia"/>
    <s v="Europe"/>
    <n v="439.955513"/>
    <n v="228096"/>
    <n v="1.9E-3"/>
    <x v="2"/>
  </r>
  <r>
    <x v="1"/>
    <x v="7"/>
    <x v="1"/>
    <s v="Finland"/>
    <s v="Europe"/>
    <n v="2196.046773"/>
    <n v="3021142"/>
    <n v="6.9999999999999999E-4"/>
    <x v="2"/>
  </r>
  <r>
    <x v="0"/>
    <x v="6"/>
    <x v="0"/>
    <s v="Italy"/>
    <s v="Europe"/>
    <n v="604.59612900000002"/>
    <n v="179519"/>
    <n v="3.3E-3"/>
    <x v="2"/>
  </r>
  <r>
    <x v="0"/>
    <x v="7"/>
    <x v="1"/>
    <s v="Estonia"/>
    <s v="Europe"/>
    <n v="73.837508999999997"/>
    <n v="113795"/>
    <n v="5.9999999999999995E-4"/>
    <x v="2"/>
  </r>
  <r>
    <x v="0"/>
    <x v="3"/>
    <x v="0"/>
    <s v="Luxembourg"/>
    <s v="Europe"/>
    <n v="732.58309099999997"/>
    <n v="52277"/>
    <n v="1.4E-2"/>
    <x v="2"/>
  </r>
  <r>
    <x v="0"/>
    <x v="9"/>
    <x v="1"/>
    <s v="Estonia"/>
    <s v="Europe"/>
    <n v="40.890985000000001"/>
    <n v="167852"/>
    <n v="2.0000000000000001E-4"/>
    <x v="2"/>
  </r>
  <r>
    <x v="0"/>
    <x v="10"/>
    <x v="0"/>
    <s v="Lithuania"/>
    <s v="Europe"/>
    <n v="767.62894400000005"/>
    <n v="117900"/>
    <n v="6.4999999999999997E-3"/>
    <x v="2"/>
  </r>
  <r>
    <x v="0"/>
    <x v="10"/>
    <x v="1"/>
    <s v="Uruguay"/>
    <s v="South America"/>
    <n v="118.50507"/>
    <n v="91158"/>
    <n v="1.1999999999999999E-3"/>
    <x v="2"/>
  </r>
  <r>
    <x v="0"/>
    <x v="10"/>
    <x v="1"/>
    <s v="Cyprus"/>
    <s v="Europe"/>
    <n v="40.218853000000003"/>
    <n v="14777"/>
    <n v="2.7000000000000001E-3"/>
    <x v="2"/>
  </r>
  <r>
    <x v="1"/>
    <x v="7"/>
    <x v="0"/>
    <s v="Nicaragua"/>
    <s v="North America"/>
    <n v="28.879484000000001"/>
    <n v="17480"/>
    <n v="1.6000000000000001E-3"/>
    <x v="2"/>
  </r>
  <r>
    <x v="1"/>
    <x v="7"/>
    <x v="0"/>
    <s v="Indonesia"/>
    <s v="Asia"/>
    <n v="1.000429"/>
    <n v="450"/>
    <n v="2.2000000000000001E-3"/>
    <x v="2"/>
  </r>
  <r>
    <x v="1"/>
    <x v="5"/>
    <x v="0"/>
    <s v="Philippines"/>
    <s v="Asia"/>
    <n v="192.46039400000001"/>
    <n v="157982"/>
    <n v="1.1999999999999999E-3"/>
    <x v="2"/>
  </r>
  <r>
    <x v="0"/>
    <x v="11"/>
    <x v="0"/>
    <s v="Cyprus"/>
    <s v="Europe"/>
    <n v="2.0841999999999999E-2"/>
    <n v="1"/>
    <n v="2.0799999999999999E-2"/>
    <x v="2"/>
  </r>
  <r>
    <x v="0"/>
    <x v="9"/>
    <x v="0"/>
    <s v="France"/>
    <s v="Europe"/>
    <n v="55440.022406999997"/>
    <n v="5694887"/>
    <n v="9.7000000000000003E-3"/>
    <x v="2"/>
  </r>
  <r>
    <x v="1"/>
    <x v="7"/>
    <x v="1"/>
    <s v="Switzerland"/>
    <s v="Europe"/>
    <n v="1175.7475870000001"/>
    <n v="1282312"/>
    <n v="8.9999999999999998E-4"/>
    <x v="2"/>
  </r>
  <r>
    <x v="0"/>
    <x v="4"/>
    <x v="0"/>
    <s v="Austria"/>
    <s v="Europe"/>
    <n v="4609.3049549999996"/>
    <n v="528834"/>
    <n v="8.6999999999999994E-3"/>
    <x v="2"/>
  </r>
  <r>
    <x v="0"/>
    <x v="8"/>
    <x v="0"/>
    <s v="Ireland"/>
    <s v="Europe"/>
    <n v="8633.977218"/>
    <n v="855449"/>
    <n v="0.01"/>
    <x v="2"/>
  </r>
  <r>
    <x v="0"/>
    <x v="8"/>
    <x v="1"/>
    <s v="Poland"/>
    <s v="Europe"/>
    <n v="802.61693000000002"/>
    <n v="2298588"/>
    <n v="2.9999999999999997E-4"/>
    <x v="2"/>
  </r>
  <r>
    <x v="1"/>
    <x v="7"/>
    <x v="0"/>
    <s v="Iceland"/>
    <s v="Europe"/>
    <n v="4221.9825289999999"/>
    <n v="240613"/>
    <n v="1.7500000000000002E-2"/>
    <x v="2"/>
  </r>
  <r>
    <x v="0"/>
    <x v="11"/>
    <x v="1"/>
    <s v="Ireland"/>
    <s v="Europe"/>
    <n v="913.60837800000002"/>
    <n v="507392"/>
    <n v="1.8E-3"/>
    <x v="2"/>
  </r>
  <r>
    <x v="1"/>
    <x v="4"/>
    <x v="0"/>
    <s v="Slovakia"/>
    <s v="Europe"/>
    <n v="235.794961"/>
    <n v="119752"/>
    <n v="1.9E-3"/>
    <x v="2"/>
  </r>
  <r>
    <x v="0"/>
    <x v="3"/>
    <x v="0"/>
    <s v="Lithuania"/>
    <s v="Europe"/>
    <n v="196.926849"/>
    <n v="76545"/>
    <n v="2.5000000000000001E-3"/>
    <x v="2"/>
  </r>
  <r>
    <x v="1"/>
    <x v="2"/>
    <x v="0"/>
    <s v="Argentina"/>
    <s v="South America"/>
    <n v="1009.229014"/>
    <n v="726522"/>
    <n v="1.2999999999999999E-3"/>
    <x v="2"/>
  </r>
  <r>
    <x v="0"/>
    <x v="9"/>
    <x v="0"/>
    <s v="Luxembourg"/>
    <s v="Europe"/>
    <n v="833.78547100000003"/>
    <n v="67808"/>
    <n v="1.2200000000000001E-2"/>
    <x v="2"/>
  </r>
  <r>
    <x v="1"/>
    <x v="4"/>
    <x v="0"/>
    <s v="Dominican Republic"/>
    <s v="North America"/>
    <n v="75.268540000000002"/>
    <n v="57899"/>
    <n v="1.1999999999999999E-3"/>
    <x v="2"/>
  </r>
  <r>
    <x v="0"/>
    <x v="9"/>
    <x v="0"/>
    <s v="Andorra"/>
    <s v="Europe"/>
    <n v="151.44299699999999"/>
    <n v="12243"/>
    <n v="1.23E-2"/>
    <x v="2"/>
  </r>
  <r>
    <x v="0"/>
    <x v="3"/>
    <x v="0"/>
    <s v="Monaco"/>
    <s v="Europe"/>
    <n v="56.995055000000001"/>
    <n v="2008"/>
    <n v="2.8299999999999999E-2"/>
    <x v="2"/>
  </r>
  <r>
    <x v="0"/>
    <x v="2"/>
    <x v="2"/>
    <s v="Netherlands"/>
    <s v="Europe"/>
    <n v="925.90092200000004"/>
    <n v="692"/>
    <n v="1.3380000000000001"/>
    <x v="2"/>
  </r>
  <r>
    <x v="0"/>
    <x v="5"/>
    <x v="0"/>
    <s v="Liechtenstein"/>
    <s v="Europe"/>
    <n v="15.163565999999999"/>
    <n v="1329"/>
    <n v="1.14E-2"/>
    <x v="2"/>
  </r>
  <r>
    <x v="0"/>
    <x v="8"/>
    <x v="0"/>
    <s v="Brazil"/>
    <s v="South America"/>
    <n v="19.591335000000001"/>
    <n v="1431"/>
    <n v="1.3599999999999999E-2"/>
    <x v="2"/>
  </r>
  <r>
    <x v="1"/>
    <x v="4"/>
    <x v="0"/>
    <s v="Russia"/>
    <s v="Europe"/>
    <n v="8.3188940000000002"/>
    <n v="1063"/>
    <n v="7.7999999999999996E-3"/>
    <x v="2"/>
  </r>
  <r>
    <x v="0"/>
    <x v="9"/>
    <x v="2"/>
    <s v="France"/>
    <s v="Europe"/>
    <n v="49.077976"/>
    <n v="58"/>
    <n v="0.84609999999999996"/>
    <x v="2"/>
  </r>
  <r>
    <x v="0"/>
    <x v="5"/>
    <x v="0"/>
    <s v="Chile"/>
    <s v="South America"/>
    <n v="1.2467459999999999"/>
    <n v="162"/>
    <n v="7.6E-3"/>
    <x v="2"/>
  </r>
  <r>
    <x v="1"/>
    <x v="2"/>
    <x v="0"/>
    <s v="Cambodia"/>
    <s v="Asia"/>
    <n v="1.2355E-2"/>
    <n v="5"/>
    <n v="2.3999999999999998E-3"/>
    <x v="2"/>
  </r>
  <r>
    <x v="0"/>
    <x v="11"/>
    <x v="0"/>
    <s v="Norway"/>
    <s v="Europe"/>
    <n v="204853.63244300001"/>
    <n v="19580338"/>
    <n v="1.04E-2"/>
    <x v="2"/>
  </r>
  <r>
    <x v="0"/>
    <x v="5"/>
    <x v="1"/>
    <s v="Spain"/>
    <s v="Europe"/>
    <n v="17398.940337"/>
    <n v="20670415"/>
    <n v="8.0000000000000004E-4"/>
    <x v="2"/>
  </r>
  <r>
    <x v="0"/>
    <x v="4"/>
    <x v="0"/>
    <s v="Norway"/>
    <s v="Europe"/>
    <n v="241429.59383"/>
    <n v="21477926"/>
    <n v="1.12E-2"/>
    <x v="2"/>
  </r>
  <r>
    <x v="0"/>
    <x v="1"/>
    <x v="0"/>
    <s v="Belgium"/>
    <s v="Europe"/>
    <n v="24934.779781000001"/>
    <n v="2321407"/>
    <n v="1.0699999999999999E-2"/>
    <x v="2"/>
  </r>
  <r>
    <x v="1"/>
    <x v="7"/>
    <x v="1"/>
    <s v="Taiwan, Province Of China"/>
    <s v="Asia"/>
    <n v="2012.1832489999999"/>
    <n v="955482"/>
    <n v="2.0999999999999999E-3"/>
    <x v="2"/>
  </r>
  <r>
    <x v="0"/>
    <x v="5"/>
    <x v="1"/>
    <s v="Portugal"/>
    <s v="Europe"/>
    <n v="3775.4355989999999"/>
    <n v="1919037"/>
    <n v="1.9E-3"/>
    <x v="2"/>
  </r>
  <r>
    <x v="0"/>
    <x v="3"/>
    <x v="0"/>
    <s v="Latvia"/>
    <s v="Europe"/>
    <n v="288.62440700000002"/>
    <n v="112788"/>
    <n v="2.5000000000000001E-3"/>
    <x v="2"/>
  </r>
  <r>
    <x v="1"/>
    <x v="6"/>
    <x v="1"/>
    <s v="Ecuador"/>
    <s v="South America"/>
    <n v="661.87267899999995"/>
    <n v="509134"/>
    <n v="1.1999999999999999E-3"/>
    <x v="2"/>
  </r>
  <r>
    <x v="1"/>
    <x v="7"/>
    <x v="1"/>
    <s v="Ecuador"/>
    <s v="South America"/>
    <n v="1355.6604090000001"/>
    <n v="820516"/>
    <n v="1.6000000000000001E-3"/>
    <x v="2"/>
  </r>
  <r>
    <x v="0"/>
    <x v="4"/>
    <x v="0"/>
    <s v="Hungary"/>
    <s v="Europe"/>
    <n v="2.1734309999999999"/>
    <n v="292"/>
    <n v="7.4000000000000003E-3"/>
    <x v="2"/>
  </r>
  <r>
    <x v="1"/>
    <x v="5"/>
    <x v="1"/>
    <s v="Austria"/>
    <s v="Europe"/>
    <n v="378.335037"/>
    <n v="850320"/>
    <n v="4.0000000000000002E-4"/>
    <x v="2"/>
  </r>
  <r>
    <x v="1"/>
    <x v="5"/>
    <x v="0"/>
    <s v="Ireland"/>
    <s v="Europe"/>
    <n v="16584.576065000001"/>
    <n v="1492258"/>
    <n v="1.11E-2"/>
    <x v="2"/>
  </r>
  <r>
    <x v="0"/>
    <x v="6"/>
    <x v="0"/>
    <s v="Thailand"/>
    <s v="Asia"/>
    <n v="0.25616899999999998"/>
    <n v="32"/>
    <n v="8.0000000000000002E-3"/>
    <x v="2"/>
  </r>
  <r>
    <x v="0"/>
    <x v="10"/>
    <x v="1"/>
    <s v="Italy"/>
    <s v="Europe"/>
    <n v="17599.621947"/>
    <n v="5682260"/>
    <n v="3.0000000000000001E-3"/>
    <x v="2"/>
  </r>
  <r>
    <x v="0"/>
    <x v="4"/>
    <x v="1"/>
    <s v="Poland"/>
    <s v="Europe"/>
    <n v="773.62296700000002"/>
    <n v="2037351"/>
    <n v="2.9999999999999997E-4"/>
    <x v="2"/>
  </r>
  <r>
    <x v="0"/>
    <x v="7"/>
    <x v="0"/>
    <s v="Denmark"/>
    <s v="Europe"/>
    <n v="56155.931704000002"/>
    <n v="5434621"/>
    <n v="1.03E-2"/>
    <x v="2"/>
  </r>
  <r>
    <x v="1"/>
    <x v="6"/>
    <x v="0"/>
    <s v="Mexico"/>
    <s v="North America"/>
    <n v="7786.9531029999998"/>
    <n v="4033206"/>
    <n v="1.9E-3"/>
    <x v="2"/>
  </r>
  <r>
    <x v="0"/>
    <x v="11"/>
    <x v="1"/>
    <s v="Austria"/>
    <s v="Europe"/>
    <n v="795.54663300000004"/>
    <n v="379772"/>
    <n v="2E-3"/>
    <x v="2"/>
  </r>
  <r>
    <x v="1"/>
    <x v="4"/>
    <x v="0"/>
    <s v="Italy"/>
    <s v="Europe"/>
    <n v="10120.906808"/>
    <n v="2449069"/>
    <n v="4.1000000000000003E-3"/>
    <x v="2"/>
  </r>
  <r>
    <x v="1"/>
    <x v="6"/>
    <x v="1"/>
    <s v="Czech Republic"/>
    <s v="Europe"/>
    <n v="1288.2072250000001"/>
    <n v="576175"/>
    <n v="2.2000000000000001E-3"/>
    <x v="2"/>
  </r>
  <r>
    <x v="0"/>
    <x v="7"/>
    <x v="1"/>
    <s v="Malaysia"/>
    <s v="Asia"/>
    <n v="69.952924999999993"/>
    <n v="87768"/>
    <n v="6.9999999999999999E-4"/>
    <x v="2"/>
  </r>
  <r>
    <x v="0"/>
    <x v="0"/>
    <x v="1"/>
    <s v="Iceland"/>
    <s v="Europe"/>
    <n v="21.313400000000001"/>
    <n v="155387"/>
    <n v="1E-4"/>
    <x v="2"/>
  </r>
  <r>
    <x v="0"/>
    <x v="2"/>
    <x v="0"/>
    <s v="Estonia"/>
    <s v="Europe"/>
    <n v="5.1382919999999999"/>
    <n v="1082"/>
    <n v="4.7000000000000002E-3"/>
    <x v="2"/>
  </r>
  <r>
    <x v="0"/>
    <x v="10"/>
    <x v="0"/>
    <s v="United Arab Emirates"/>
    <s v="Asia"/>
    <n v="11.399913"/>
    <n v="675"/>
    <n v="1.6799999999999999E-2"/>
    <x v="2"/>
  </r>
  <r>
    <x v="1"/>
    <x v="2"/>
    <x v="0"/>
    <s v="Gibraltar"/>
    <s v="Europe"/>
    <n v="0.92274800000000001"/>
    <n v="63"/>
    <n v="1.46E-2"/>
    <x v="2"/>
  </r>
  <r>
    <x v="0"/>
    <x v="1"/>
    <x v="2"/>
    <s v="Finland"/>
    <s v="Europe"/>
    <n v="53.445326999999999"/>
    <n v="104"/>
    <n v="0.51380000000000003"/>
    <x v="2"/>
  </r>
  <r>
    <x v="0"/>
    <x v="7"/>
    <x v="0"/>
    <s v="Colombia"/>
    <s v="South America"/>
    <n v="1.0951519999999999"/>
    <n v="217"/>
    <n v="5.0000000000000001E-3"/>
    <x v="2"/>
  </r>
  <r>
    <x v="0"/>
    <x v="0"/>
    <x v="0"/>
    <s v="Gibraltar"/>
    <s v="Europe"/>
    <n v="0.71719900000000003"/>
    <n v="176"/>
    <n v="4.0000000000000001E-3"/>
    <x v="2"/>
  </r>
  <r>
    <x v="0"/>
    <x v="3"/>
    <x v="0"/>
    <s v="Chile"/>
    <s v="South America"/>
    <n v="5.4130330000000004"/>
    <n v="61"/>
    <n v="8.8700000000000001E-2"/>
    <x v="2"/>
  </r>
  <r>
    <x v="1"/>
    <x v="2"/>
    <x v="0"/>
    <s v="Serbia and Montenegro"/>
    <s v="Europe"/>
    <n v="0.91239999999999999"/>
    <n v="2"/>
    <n v="0.45619999999999999"/>
    <x v="2"/>
  </r>
  <r>
    <x v="0"/>
    <x v="0"/>
    <x v="0"/>
    <s v="Serbia and Montenegro"/>
    <s v="Europe"/>
    <n v="6.9379999999999997E-2"/>
    <n v="2"/>
    <n v="3.4599999999999999E-2"/>
    <x v="2"/>
  </r>
  <r>
    <x v="0"/>
    <x v="6"/>
    <x v="2"/>
    <s v="Denmark"/>
    <s v="Europe"/>
    <n v="3.77094"/>
    <n v="5"/>
    <n v="0.75409999999999999"/>
    <x v="2"/>
  </r>
  <r>
    <x v="0"/>
    <x v="11"/>
    <x v="0"/>
    <s v="Denmark"/>
    <s v="Europe"/>
    <n v="63686.897019000004"/>
    <n v="5962506"/>
    <n v="1.06E-2"/>
    <x v="2"/>
  </r>
  <r>
    <x v="1"/>
    <x v="6"/>
    <x v="1"/>
    <s v="Spain"/>
    <s v="Europe"/>
    <n v="128695.026487"/>
    <n v="31083813"/>
    <n v="4.1000000000000003E-3"/>
    <x v="2"/>
  </r>
  <r>
    <x v="0"/>
    <x v="9"/>
    <x v="0"/>
    <s v="Poland"/>
    <s v="Europe"/>
    <n v="7543.2896940000001"/>
    <n v="1809855"/>
    <n v="4.1000000000000003E-3"/>
    <x v="2"/>
  </r>
  <r>
    <x v="1"/>
    <x v="2"/>
    <x v="1"/>
    <s v="Portugal"/>
    <s v="Europe"/>
    <n v="7683.62291"/>
    <n v="2877099"/>
    <n v="2.5999999999999999E-3"/>
    <x v="2"/>
  </r>
  <r>
    <x v="1"/>
    <x v="2"/>
    <x v="1"/>
    <s v="Spain"/>
    <s v="Europe"/>
    <n v="124395.31701"/>
    <n v="30742866"/>
    <n v="4.0000000000000001E-3"/>
    <x v="2"/>
  </r>
  <r>
    <x v="1"/>
    <x v="4"/>
    <x v="1"/>
    <s v="Taiwan, Province Of China"/>
    <s v="Asia"/>
    <n v="1391.5916259999999"/>
    <n v="849048"/>
    <n v="1.6000000000000001E-3"/>
    <x v="2"/>
  </r>
  <r>
    <x v="0"/>
    <x v="3"/>
    <x v="1"/>
    <s v="Ireland"/>
    <s v="Europe"/>
    <n v="1157.3699879999999"/>
    <n v="432889"/>
    <n v="2.5999999999999999E-3"/>
    <x v="2"/>
  </r>
  <r>
    <x v="1"/>
    <x v="4"/>
    <x v="1"/>
    <s v="Bulgaria"/>
    <s v="Europe"/>
    <n v="459.20485000000002"/>
    <n v="277917"/>
    <n v="1.6000000000000001E-3"/>
    <x v="2"/>
  </r>
  <r>
    <x v="0"/>
    <x v="0"/>
    <x v="1"/>
    <s v="Greece"/>
    <s v="Europe"/>
    <n v="1264.9568870000001"/>
    <n v="470306"/>
    <n v="2.5999999999999999E-3"/>
    <x v="2"/>
  </r>
  <r>
    <x v="1"/>
    <x v="2"/>
    <x v="0"/>
    <s v="Bulgaria"/>
    <s v="Europe"/>
    <n v="45.132252999999999"/>
    <n v="27883"/>
    <n v="1.6000000000000001E-3"/>
    <x v="2"/>
  </r>
  <r>
    <x v="1"/>
    <x v="7"/>
    <x v="1"/>
    <s v="Andorra"/>
    <s v="Europe"/>
    <n v="215.751476"/>
    <n v="40807"/>
    <n v="5.1999999999999998E-3"/>
    <x v="2"/>
  </r>
  <r>
    <x v="1"/>
    <x v="6"/>
    <x v="0"/>
    <s v="Dominican Republic"/>
    <s v="North America"/>
    <n v="46.084940000000003"/>
    <n v="35450"/>
    <n v="1.1999999999999999E-3"/>
    <x v="2"/>
  </r>
  <r>
    <x v="0"/>
    <x v="5"/>
    <x v="0"/>
    <s v="Andorra"/>
    <s v="Europe"/>
    <n v="80.709824999999995"/>
    <n v="8156"/>
    <n v="9.7999999999999997E-3"/>
    <x v="2"/>
  </r>
  <r>
    <x v="0"/>
    <x v="5"/>
    <x v="0"/>
    <s v="Luxembourg"/>
    <s v="Europe"/>
    <n v="493.83478300000002"/>
    <n v="49843"/>
    <n v="9.9000000000000008E-3"/>
    <x v="2"/>
  </r>
  <r>
    <x v="0"/>
    <x v="11"/>
    <x v="0"/>
    <s v="Puerto Rico"/>
    <s v="North America"/>
    <n v="7.100536"/>
    <n v="745"/>
    <n v="9.4999999999999998E-3"/>
    <x v="2"/>
  </r>
  <r>
    <x v="0"/>
    <x v="0"/>
    <x v="0"/>
    <s v="Romania"/>
    <s v="Europe"/>
    <n v="2.4178809999999999"/>
    <n v="274"/>
    <n v="8.8000000000000005E-3"/>
    <x v="2"/>
  </r>
  <r>
    <x v="1"/>
    <x v="5"/>
    <x v="1"/>
    <s v="Honduras"/>
    <s v="North America"/>
    <n v="371.35897199999999"/>
    <n v="265257"/>
    <n v="1.2999999999999999E-3"/>
    <x v="2"/>
  </r>
  <r>
    <x v="0"/>
    <x v="3"/>
    <x v="0"/>
    <s v="South Korea"/>
    <s v="Asia"/>
    <n v="8.8345319999999994"/>
    <n v="46"/>
    <n v="0.192"/>
    <x v="2"/>
  </r>
  <r>
    <x v="1"/>
    <x v="7"/>
    <x v="0"/>
    <s v="Virgin Islands, U.S."/>
    <s v="North America"/>
    <n v="1.764453"/>
    <n v="63"/>
    <n v="2.8000000000000001E-2"/>
    <x v="2"/>
  </r>
  <r>
    <x v="0"/>
    <x v="10"/>
    <x v="0"/>
    <s v="Faroe Islands"/>
    <s v="Europe"/>
    <n v="2.243287"/>
    <n v="87"/>
    <n v="2.5700000000000001E-2"/>
    <x v="2"/>
  </r>
  <r>
    <x v="0"/>
    <x v="0"/>
    <x v="0"/>
    <s v="Bulgaria"/>
    <s v="Europe"/>
    <n v="0.16930100000000001"/>
    <n v="11"/>
    <n v="1.5299999999999999E-2"/>
    <x v="2"/>
  </r>
  <r>
    <x v="0"/>
    <x v="8"/>
    <x v="0"/>
    <s v="Cayman Islands"/>
    <s v="North America"/>
    <n v="0.257463"/>
    <n v="3"/>
    <n v="8.5800000000000001E-2"/>
    <x v="2"/>
  </r>
  <r>
    <x v="1"/>
    <x v="11"/>
    <x v="1"/>
    <s v="USA"/>
    <s v="North America"/>
    <n v="168885.13466105601"/>
    <n v="119887014"/>
    <n v="1.4087024860011611E-3"/>
    <x v="2"/>
  </r>
  <r>
    <x v="1"/>
    <x v="11"/>
    <x v="0"/>
    <s v="USA"/>
    <s v="North America"/>
    <n v="793936.8774305"/>
    <n v="97665589"/>
    <n v="8.1291362245355415E-3"/>
    <x v="2"/>
  </r>
  <r>
    <x v="1"/>
    <x v="11"/>
    <x v="1"/>
    <s v="United Kingdom"/>
    <s v="Europe"/>
    <n v="22810.448068465201"/>
    <n v="17480737"/>
    <n v="1.3048905242648064E-3"/>
    <x v="2"/>
  </r>
  <r>
    <x v="1"/>
    <x v="11"/>
    <x v="0"/>
    <s v="United Kingdom"/>
    <s v="Europe"/>
    <n v="413615.67247756198"/>
    <n v="29961403"/>
    <n v="1.380495007118198E-2"/>
    <x v="2"/>
  </r>
  <r>
    <x v="1"/>
    <x v="11"/>
    <x v="1"/>
    <s v="Germany"/>
    <s v="Europe"/>
    <n v="16047.515392801601"/>
    <n v="13203004"/>
    <n v="1.2154442574433516E-3"/>
    <x v="2"/>
  </r>
  <r>
    <x v="1"/>
    <x v="11"/>
    <x v="0"/>
    <s v="Germany"/>
    <s v="Europe"/>
    <n v="127506.22595586001"/>
    <n v="12144181"/>
    <n v="1.0499368047615563E-2"/>
    <x v="2"/>
  </r>
  <r>
    <x v="1"/>
    <x v="11"/>
    <x v="1"/>
    <s v="Sweden"/>
    <s v="Europe"/>
    <n v="9053.0930739628293"/>
    <n v="7752272"/>
    <n v="1.1677986884313179E-3"/>
    <x v="2"/>
  </r>
  <r>
    <x v="1"/>
    <x v="11"/>
    <x v="0"/>
    <s v="Sweden"/>
    <s v="Europe"/>
    <n v="475546.04403937899"/>
    <n v="43971194"/>
    <n v="1.0814944985104998E-2"/>
    <x v="2"/>
  </r>
  <r>
    <x v="1"/>
    <x v="11"/>
    <x v="1"/>
    <s v="France"/>
    <s v="Europe"/>
    <n v="13005.5428963493"/>
    <n v="6019241"/>
    <n v="2.1606616010804848E-3"/>
    <x v="2"/>
  </r>
  <r>
    <x v="1"/>
    <x v="11"/>
    <x v="0"/>
    <s v="France"/>
    <s v="Europe"/>
    <n v="52794.322193600201"/>
    <n v="5358145"/>
    <n v="9.8530969568013192E-3"/>
    <x v="2"/>
  </r>
  <r>
    <x v="1"/>
    <x v="11"/>
    <x v="1"/>
    <s v="Mexico"/>
    <s v="North America"/>
    <n v="47618.983062284999"/>
    <n v="25437937"/>
    <n v="1.8719671749436678E-3"/>
    <x v="2"/>
  </r>
  <r>
    <x v="1"/>
    <x v="11"/>
    <x v="0"/>
    <s v="Mexico"/>
    <s v="North America"/>
    <n v="12307.040392568901"/>
    <n v="5834798"/>
    <n v="2.1092487507826151E-3"/>
    <x v="2"/>
  </r>
  <r>
    <x v="1"/>
    <x v="11"/>
    <x v="1"/>
    <s v="Australia"/>
    <s v="Oceania"/>
    <n v="10828.899762258399"/>
    <n v="5169629"/>
    <n v="2.0947150679978001E-3"/>
    <x v="2"/>
  </r>
  <r>
    <x v="1"/>
    <x v="11"/>
    <x v="0"/>
    <s v="Australia"/>
    <s v="Oceania"/>
    <n v="68662.372411719494"/>
    <n v="6695494"/>
    <n v="1.0255012163661037E-2"/>
    <x v="2"/>
  </r>
  <r>
    <x v="1"/>
    <x v="11"/>
    <x v="0"/>
    <s v="Israel"/>
    <s v="Europe"/>
    <n v="2.8840512000024301"/>
    <n v="157"/>
    <n v="1.8369752866257517E-2"/>
    <x v="2"/>
  </r>
  <r>
    <x v="1"/>
    <x v="11"/>
    <x v="1"/>
    <s v="Switzerland"/>
    <s v="Europe"/>
    <n v="847.34438179567201"/>
    <n v="1350304"/>
    <n v="6.2752119655697677E-4"/>
    <x v="2"/>
  </r>
  <r>
    <x v="1"/>
    <x v="11"/>
    <x v="0"/>
    <s v="Switzerland"/>
    <s v="Europe"/>
    <n v="32122.940856173602"/>
    <n v="2455775"/>
    <n v="1.3080571655047226E-2"/>
    <x v="2"/>
  </r>
  <r>
    <x v="1"/>
    <x v="11"/>
    <x v="1"/>
    <s v="Italy"/>
    <s v="Europe"/>
    <n v="42024.988690867198"/>
    <n v="10300802"/>
    <n v="4.0797783212285022E-3"/>
    <x v="2"/>
  </r>
  <r>
    <x v="1"/>
    <x v="11"/>
    <x v="0"/>
    <s v="Italy"/>
    <s v="Europe"/>
    <n v="11552.858260904401"/>
    <n v="2501431"/>
    <n v="4.6184996751477058E-3"/>
    <x v="2"/>
  </r>
  <r>
    <x v="1"/>
    <x v="11"/>
    <x v="1"/>
    <s v="Brazil"/>
    <s v="South America"/>
    <n v="16118.609071798101"/>
    <n v="8413046"/>
    <n v="1.9159064471771698E-3"/>
    <x v="2"/>
  </r>
  <r>
    <x v="1"/>
    <x v="11"/>
    <x v="0"/>
    <s v="Brazil"/>
    <s v="South America"/>
    <n v="1140.31643559504"/>
    <n v="567171"/>
    <n v="2.0105337466038284E-3"/>
    <x v="2"/>
  </r>
  <r>
    <x v="1"/>
    <x v="11"/>
    <x v="1"/>
    <s v="Greece"/>
    <s v="Europe"/>
    <n v="2640.09534395433"/>
    <n v="980359"/>
    <n v="2.6929883276986593E-3"/>
    <x v="2"/>
  </r>
  <r>
    <x v="1"/>
    <x v="11"/>
    <x v="0"/>
    <s v="Greece"/>
    <s v="Europe"/>
    <n v="2208.6073781144801"/>
    <n v="471310"/>
    <n v="4.6861033674534388E-3"/>
    <x v="2"/>
  </r>
  <r>
    <x v="1"/>
    <x v="11"/>
    <x v="1"/>
    <s v="Spain"/>
    <s v="Europe"/>
    <n v="165527.432495263"/>
    <n v="40504179"/>
    <n v="4.0866754142890541E-3"/>
    <x v="2"/>
  </r>
  <r>
    <x v="1"/>
    <x v="11"/>
    <x v="0"/>
    <s v="Spain"/>
    <s v="Europe"/>
    <n v="111624.24912484"/>
    <n v="24514528"/>
    <n v="4.5533917326427828E-3"/>
    <x v="2"/>
  </r>
  <r>
    <x v="1"/>
    <x v="11"/>
    <x v="1"/>
    <s v="Austria"/>
    <s v="Europe"/>
    <n v="241.270853189664"/>
    <n v="799560"/>
    <n v="3.0175453147939364E-4"/>
    <x v="2"/>
  </r>
  <r>
    <x v="1"/>
    <x v="11"/>
    <x v="0"/>
    <s v="Austria"/>
    <s v="Europe"/>
    <n v="7670.5295329447799"/>
    <n v="725935"/>
    <n v="1.0566413705007721E-2"/>
    <x v="2"/>
  </r>
  <r>
    <x v="1"/>
    <x v="11"/>
    <x v="1"/>
    <s v="Andorra"/>
    <s v="Europe"/>
    <n v="167.97609980870001"/>
    <n v="40891"/>
    <n v="4.1078990440121298E-3"/>
    <x v="2"/>
  </r>
  <r>
    <x v="1"/>
    <x v="11"/>
    <x v="0"/>
    <s v="Andorra"/>
    <s v="Europe"/>
    <n v="63.790150477550903"/>
    <n v="14900"/>
    <n v="4.2812181528557652E-3"/>
    <x v="2"/>
  </r>
  <r>
    <x v="1"/>
    <x v="11"/>
    <x v="1"/>
    <s v="Argentina"/>
    <s v="South America"/>
    <n v="9137.7236306415798"/>
    <n v="6700024"/>
    <n v="1.3638344624797732E-3"/>
    <x v="2"/>
  </r>
  <r>
    <x v="1"/>
    <x v="11"/>
    <x v="0"/>
    <s v="Argentina"/>
    <s v="South America"/>
    <n v="2090.0275826802199"/>
    <n v="1483487"/>
    <n v="1.4088614074004152E-3"/>
    <x v="2"/>
  </r>
  <r>
    <x v="1"/>
    <x v="11"/>
    <x v="1"/>
    <s v="Belgium"/>
    <s v="Europe"/>
    <n v="3685.2738114984199"/>
    <n v="2906602"/>
    <n v="1.2678976383758147E-3"/>
    <x v="2"/>
  </r>
  <r>
    <x v="1"/>
    <x v="11"/>
    <x v="0"/>
    <s v="Belgium"/>
    <s v="Europe"/>
    <n v="32947.371001691499"/>
    <n v="2574301"/>
    <n v="1.2798569787173877E-2"/>
    <x v="2"/>
  </r>
  <r>
    <x v="1"/>
    <x v="11"/>
    <x v="1"/>
    <s v="Bolivia"/>
    <s v="South America"/>
    <n v="348.59601655404498"/>
    <n v="248854"/>
    <n v="1.4008053579771472E-3"/>
    <x v="2"/>
  </r>
  <r>
    <x v="1"/>
    <x v="11"/>
    <x v="0"/>
    <s v="Bolivia"/>
    <s v="South America"/>
    <n v="18.5637434977106"/>
    <n v="13226"/>
    <n v="1.4035795779306366E-3"/>
    <x v="2"/>
  </r>
  <r>
    <x v="1"/>
    <x v="11"/>
    <x v="1"/>
    <s v="Bulgaria"/>
    <s v="Europe"/>
    <n v="483.10979063378102"/>
    <n v="292863"/>
    <n v="1.6496101953260775E-3"/>
    <x v="2"/>
  </r>
  <r>
    <x v="1"/>
    <x v="11"/>
    <x v="0"/>
    <s v="Bulgaria"/>
    <s v="Europe"/>
    <n v="138.35092157171999"/>
    <n v="83939"/>
    <n v="1.6482317107866427E-3"/>
    <x v="2"/>
  </r>
  <r>
    <x v="1"/>
    <x v="11"/>
    <x v="1"/>
    <s v="Chile"/>
    <s v="South America"/>
    <n v="8164.2924600959504"/>
    <n v="4753673"/>
    <n v="1.7174703561006301E-3"/>
    <x v="2"/>
  </r>
  <r>
    <x v="1"/>
    <x v="11"/>
    <x v="0"/>
    <s v="Chile"/>
    <s v="South America"/>
    <n v="1449.4095946856501"/>
    <n v="844596"/>
    <n v="1.7160981045205637E-3"/>
    <x v="2"/>
  </r>
  <r>
    <x v="1"/>
    <x v="11"/>
    <x v="0"/>
    <s v="China"/>
    <s v="Asia"/>
    <n v="3.8145234659314098"/>
    <n v="85"/>
    <n v="4.4876746658016588E-2"/>
    <x v="2"/>
  </r>
  <r>
    <x v="1"/>
    <x v="11"/>
    <x v="1"/>
    <s v="Colombia"/>
    <s v="South America"/>
    <n v="9004.3439361451892"/>
    <n v="4247381"/>
    <n v="2.1199755652118774E-3"/>
    <x v="2"/>
  </r>
  <r>
    <x v="1"/>
    <x v="11"/>
    <x v="0"/>
    <s v="Colombia"/>
    <s v="South America"/>
    <n v="1049.2919161058901"/>
    <n v="495807"/>
    <n v="2.1163313872250493E-3"/>
    <x v="2"/>
  </r>
  <r>
    <x v="1"/>
    <x v="11"/>
    <x v="1"/>
    <s v="Costa Rica"/>
    <s v="North America"/>
    <n v="1245.5480550357599"/>
    <n v="906462"/>
    <n v="1.3740764147154099E-3"/>
    <x v="2"/>
  </r>
  <r>
    <x v="1"/>
    <x v="11"/>
    <x v="0"/>
    <s v="Costa Rica"/>
    <s v="North America"/>
    <n v="391.56762959377301"/>
    <n v="252087"/>
    <n v="1.5533035404196687E-3"/>
    <x v="2"/>
  </r>
  <r>
    <x v="1"/>
    <x v="11"/>
    <x v="0"/>
    <s v="Croatia"/>
    <s v="Europe"/>
    <n v="0.22439998760819399"/>
    <n v="44"/>
    <n v="5.0999997183680456E-3"/>
    <x v="2"/>
  </r>
  <r>
    <x v="1"/>
    <x v="11"/>
    <x v="1"/>
    <s v="Cyprus"/>
    <s v="Europe"/>
    <n v="158.19394568586699"/>
    <n v="58502"/>
    <n v="2.7040775646279954E-3"/>
    <x v="2"/>
  </r>
  <r>
    <x v="1"/>
    <x v="11"/>
    <x v="0"/>
    <s v="Cyprus"/>
    <s v="Europe"/>
    <n v="60.674422334879601"/>
    <n v="22441"/>
    <n v="2.7037307755839578E-3"/>
    <x v="2"/>
  </r>
  <r>
    <x v="1"/>
    <x v="11"/>
    <x v="1"/>
    <s v="Czech Republic"/>
    <s v="Europe"/>
    <n v="1922.4382040002299"/>
    <n v="867274"/>
    <n v="2.2166445713813973E-3"/>
    <x v="2"/>
  </r>
  <r>
    <x v="1"/>
    <x v="11"/>
    <x v="0"/>
    <s v="Czech Republic"/>
    <s v="Europe"/>
    <n v="659.61086051049597"/>
    <n v="297573"/>
    <n v="2.2166354491519593E-3"/>
    <x v="2"/>
  </r>
  <r>
    <x v="1"/>
    <x v="11"/>
    <x v="1"/>
    <s v="Denmark"/>
    <s v="Europe"/>
    <n v="2577.6465936941599"/>
    <n v="3443270"/>
    <n v="7.4860426097696664E-4"/>
    <x v="2"/>
  </r>
  <r>
    <x v="1"/>
    <x v="11"/>
    <x v="0"/>
    <s v="Denmark"/>
    <s v="Europe"/>
    <n v="79294.164082353906"/>
    <n v="6258484"/>
    <n v="1.2669867668009363E-2"/>
    <x v="2"/>
  </r>
  <r>
    <x v="1"/>
    <x v="11"/>
    <x v="1"/>
    <s v="Dominican Republic"/>
    <s v="North America"/>
    <n v="809.91269094683196"/>
    <n v="622291"/>
    <n v="1.3015015337628729E-3"/>
    <x v="2"/>
  </r>
  <r>
    <x v="1"/>
    <x v="11"/>
    <x v="0"/>
    <s v="Dominican Republic"/>
    <s v="North America"/>
    <n v="117.16260587098"/>
    <n v="89942"/>
    <n v="1.3026462150161216E-3"/>
    <x v="2"/>
  </r>
  <r>
    <x v="1"/>
    <x v="11"/>
    <x v="1"/>
    <s v="Ecuador"/>
    <s v="South America"/>
    <n v="1448.1688048383501"/>
    <n v="1117993"/>
    <n v="1.295329044849431E-3"/>
    <x v="2"/>
  </r>
  <r>
    <x v="1"/>
    <x v="11"/>
    <x v="0"/>
    <s v="Ecuador"/>
    <s v="South America"/>
    <n v="195.64262268191601"/>
    <n v="143645"/>
    <n v="1.3619870004658429E-3"/>
    <x v="2"/>
  </r>
  <r>
    <x v="1"/>
    <x v="11"/>
    <x v="1"/>
    <s v="El Salvador"/>
    <s v="North America"/>
    <n v="440.47755233838598"/>
    <n v="338428"/>
    <n v="1.3015399208646625E-3"/>
    <x v="2"/>
  </r>
  <r>
    <x v="1"/>
    <x v="11"/>
    <x v="0"/>
    <s v="El Salvador"/>
    <s v="North America"/>
    <n v="63.336163821513701"/>
    <n v="48585"/>
    <n v="1.3036155978494123E-3"/>
    <x v="2"/>
  </r>
  <r>
    <x v="1"/>
    <x v="11"/>
    <x v="1"/>
    <s v="Estonia"/>
    <s v="Europe"/>
    <n v="97.3589642471633"/>
    <n v="281770"/>
    <n v="3.4552636635256875E-4"/>
    <x v="2"/>
  </r>
  <r>
    <x v="1"/>
    <x v="11"/>
    <x v="0"/>
    <s v="Estonia"/>
    <s v="Europe"/>
    <n v="1325.0459483121499"/>
    <n v="188294"/>
    <n v="7.0371119011341304E-3"/>
    <x v="2"/>
  </r>
  <r>
    <x v="1"/>
    <x v="11"/>
    <x v="1"/>
    <s v="Finland"/>
    <s v="Europe"/>
    <n v="2885.8991023006902"/>
    <n v="2633471"/>
    <n v="1.0958537619365051E-3"/>
    <x v="2"/>
  </r>
  <r>
    <x v="1"/>
    <x v="11"/>
    <x v="0"/>
    <s v="Finland"/>
    <s v="Europe"/>
    <n v="66589.415736504801"/>
    <n v="5557376"/>
    <n v="1.1982168515591675E-2"/>
    <x v="2"/>
  </r>
  <r>
    <x v="1"/>
    <x v="11"/>
    <x v="1"/>
    <s v="Guatemala"/>
    <s v="North America"/>
    <n v="709.36120621731902"/>
    <n v="506389"/>
    <n v="1.4008226999743655E-3"/>
    <x v="2"/>
  </r>
  <r>
    <x v="1"/>
    <x v="11"/>
    <x v="0"/>
    <s v="Guatemala"/>
    <s v="North America"/>
    <n v="105.952145498478"/>
    <n v="75578"/>
    <n v="1.4018913638688243E-3"/>
    <x v="2"/>
  </r>
  <r>
    <x v="1"/>
    <x v="11"/>
    <x v="0"/>
    <s v="Guyana"/>
    <s v="South America"/>
    <n v="0.202500000596046"/>
    <n v="2"/>
    <n v="0.101250000298023"/>
    <x v="2"/>
  </r>
  <r>
    <x v="1"/>
    <x v="11"/>
    <x v="1"/>
    <s v="Honduras"/>
    <s v="North America"/>
    <n v="387.24529897753303"/>
    <n v="277924"/>
    <n v="1.3933496170806877E-3"/>
    <x v="2"/>
  </r>
  <r>
    <x v="1"/>
    <x v="11"/>
    <x v="0"/>
    <s v="Honduras"/>
    <s v="North America"/>
    <n v="55.879171326523597"/>
    <n v="37084"/>
    <n v="1.5068269692191671E-3"/>
    <x v="2"/>
  </r>
  <r>
    <x v="1"/>
    <x v="11"/>
    <x v="1"/>
    <s v="Hungary"/>
    <s v="Europe"/>
    <n v="145.70245384157101"/>
    <n v="513927"/>
    <n v="2.835080737956383E-4"/>
    <x v="2"/>
  </r>
  <r>
    <x v="1"/>
    <x v="11"/>
    <x v="0"/>
    <s v="Hungary"/>
    <s v="Europe"/>
    <n v="1232.68753366032"/>
    <n v="188342"/>
    <n v="6.5449423583710488E-3"/>
    <x v="2"/>
  </r>
  <r>
    <x v="1"/>
    <x v="11"/>
    <x v="0"/>
    <s v="Iceland"/>
    <s v="Europe"/>
    <n v="3324.7358276592499"/>
    <n v="220647"/>
    <n v="1.5068121604459838E-2"/>
    <x v="2"/>
  </r>
  <r>
    <x v="1"/>
    <x v="11"/>
    <x v="0"/>
    <s v="India"/>
    <s v="Asia"/>
    <n v="1.2521799636306199"/>
    <n v="629"/>
    <n v="1.9907471599850874E-3"/>
    <x v="2"/>
  </r>
  <r>
    <x v="1"/>
    <x v="11"/>
    <x v="0"/>
    <s v="Indonesia"/>
    <s v="Asia"/>
    <n v="0.61517985025420696"/>
    <n v="251"/>
    <n v="2.4509157380645697E-3"/>
    <x v="2"/>
  </r>
  <r>
    <x v="1"/>
    <x v="11"/>
    <x v="1"/>
    <s v="Ireland"/>
    <s v="Europe"/>
    <n v="2036.88513260625"/>
    <n v="1242800"/>
    <n v="1.6389484491521162E-3"/>
    <x v="2"/>
  </r>
  <r>
    <x v="1"/>
    <x v="11"/>
    <x v="0"/>
    <s v="Ireland"/>
    <s v="Europe"/>
    <n v="16881.7185257081"/>
    <n v="1381169"/>
    <n v="1.2222775435669422E-2"/>
    <x v="2"/>
  </r>
  <r>
    <x v="1"/>
    <x v="11"/>
    <x v="0"/>
    <s v="Kazakhstan"/>
    <s v="Europe"/>
    <n v="0.46349998563528"/>
    <n v="5"/>
    <n v="9.2699997127055997E-2"/>
    <x v="2"/>
  </r>
  <r>
    <x v="1"/>
    <x v="11"/>
    <x v="0"/>
    <s v="South Korea"/>
    <s v="Asia"/>
    <n v="3.22526640817523"/>
    <n v="351"/>
    <n v="9.1887931856844164E-3"/>
    <x v="2"/>
  </r>
  <r>
    <x v="1"/>
    <x v="11"/>
    <x v="1"/>
    <s v="Latvia"/>
    <s v="Europe"/>
    <n v="1022.84712570975"/>
    <n v="398514"/>
    <n v="2.566652929908987E-3"/>
    <x v="2"/>
  </r>
  <r>
    <x v="1"/>
    <x v="11"/>
    <x v="0"/>
    <s v="Latvia"/>
    <s v="Europe"/>
    <n v="536.89743779296896"/>
    <n v="209131"/>
    <n v="2.5672781069902067E-3"/>
    <x v="2"/>
  </r>
  <r>
    <x v="1"/>
    <x v="11"/>
    <x v="0"/>
    <s v="Liechtenstein"/>
    <s v="Europe"/>
    <n v="68.4926332505419"/>
    <n v="3125"/>
    <n v="2.1917642640173408E-2"/>
    <x v="2"/>
  </r>
  <r>
    <x v="1"/>
    <x v="11"/>
    <x v="1"/>
    <s v="Lithuania"/>
    <s v="Europe"/>
    <n v="806.23591066501103"/>
    <n v="312386"/>
    <n v="2.5808964251439279E-3"/>
    <x v="2"/>
  </r>
  <r>
    <x v="1"/>
    <x v="11"/>
    <x v="0"/>
    <s v="Lithuania"/>
    <s v="Europe"/>
    <n v="332.39536778652098"/>
    <n v="125431"/>
    <n v="2.6500256538377351E-3"/>
    <x v="2"/>
  </r>
  <r>
    <x v="1"/>
    <x v="11"/>
    <x v="0"/>
    <s v="Luxembourg"/>
    <s v="Europe"/>
    <n v="1095.38151581119"/>
    <n v="86329"/>
    <n v="1.2688453657649109E-2"/>
    <x v="2"/>
  </r>
  <r>
    <x v="1"/>
    <x v="11"/>
    <x v="1"/>
    <s v="Malaysia"/>
    <s v="Asia"/>
    <n v="999.64466826891203"/>
    <n v="1033521"/>
    <n v="9.6722240599747078E-4"/>
    <x v="2"/>
  </r>
  <r>
    <x v="1"/>
    <x v="11"/>
    <x v="0"/>
    <s v="Malaysia"/>
    <s v="Asia"/>
    <n v="1820.9262512922201"/>
    <n v="415562"/>
    <n v="4.38184013767433E-3"/>
    <x v="2"/>
  </r>
  <r>
    <x v="1"/>
    <x v="11"/>
    <x v="1"/>
    <s v="Malta"/>
    <s v="Europe"/>
    <n v="331.493918024469"/>
    <n v="123438"/>
    <n v="2.6855094705396151E-3"/>
    <x v="2"/>
  </r>
  <r>
    <x v="1"/>
    <x v="11"/>
    <x v="0"/>
    <s v="Malta"/>
    <s v="Europe"/>
    <n v="77.620242264587404"/>
    <n v="28851"/>
    <n v="2.6903830808147865E-3"/>
    <x v="2"/>
  </r>
  <r>
    <x v="1"/>
    <x v="11"/>
    <x v="0"/>
    <s v="Monaco"/>
    <s v="Europe"/>
    <n v="76.597543488256605"/>
    <n v="5149"/>
    <n v="1.4876197997330861E-2"/>
    <x v="2"/>
  </r>
  <r>
    <x v="1"/>
    <x v="11"/>
    <x v="1"/>
    <s v="Netherlands"/>
    <s v="Europe"/>
    <n v="5581.5880357270898"/>
    <n v="6591181"/>
    <n v="8.4682669702547842E-4"/>
    <x v="2"/>
  </r>
  <r>
    <x v="1"/>
    <x v="11"/>
    <x v="0"/>
    <s v="Netherlands"/>
    <s v="Europe"/>
    <n v="158723.23367881399"/>
    <n v="13944044"/>
    <n v="1.1382869537618641E-2"/>
    <x v="2"/>
  </r>
  <r>
    <x v="1"/>
    <x v="11"/>
    <x v="1"/>
    <s v="New Zealand"/>
    <s v="Oceania"/>
    <n v="1198.25883673509"/>
    <n v="1388841"/>
    <n v="8.6277611096957098E-4"/>
    <x v="2"/>
  </r>
  <r>
    <x v="1"/>
    <x v="11"/>
    <x v="0"/>
    <s v="New Zealand"/>
    <s v="Oceania"/>
    <n v="18993.728297349899"/>
    <n v="1747325"/>
    <n v="1.0870174865780492E-2"/>
    <x v="2"/>
  </r>
  <r>
    <x v="1"/>
    <x v="11"/>
    <x v="1"/>
    <s v="Nicaragua"/>
    <s v="North America"/>
    <n v="172.63143481628501"/>
    <n v="132608"/>
    <n v="1.3018176491334235E-3"/>
    <x v="2"/>
  </r>
  <r>
    <x v="1"/>
    <x v="11"/>
    <x v="0"/>
    <s v="Nicaragua"/>
    <s v="North America"/>
    <n v="39.659180295886401"/>
    <n v="30436"/>
    <n v="1.3030352311698779E-3"/>
    <x v="2"/>
  </r>
  <r>
    <x v="1"/>
    <x v="11"/>
    <x v="1"/>
    <s v="Norway"/>
    <s v="Europe"/>
    <n v="4902.2676731533102"/>
    <n v="2548903"/>
    <n v="1.9232853008346376E-3"/>
    <x v="2"/>
  </r>
  <r>
    <x v="1"/>
    <x v="11"/>
    <x v="0"/>
    <s v="Norway"/>
    <s v="Europe"/>
    <n v="220228.24147702401"/>
    <n v="17585752"/>
    <n v="1.2523106289513466E-2"/>
    <x v="2"/>
  </r>
  <r>
    <x v="1"/>
    <x v="11"/>
    <x v="1"/>
    <s v="Panama"/>
    <s v="North America"/>
    <n v="370.01087453591703"/>
    <n v="266779"/>
    <n v="1.3869565240739227E-3"/>
    <x v="2"/>
  </r>
  <r>
    <x v="1"/>
    <x v="11"/>
    <x v="0"/>
    <s v="Panama"/>
    <s v="North America"/>
    <n v="97.404554195818406"/>
    <n v="65544"/>
    <n v="1.4860941382249849E-3"/>
    <x v="2"/>
  </r>
  <r>
    <x v="1"/>
    <x v="11"/>
    <x v="1"/>
    <s v="Paraguay"/>
    <s v="South America"/>
    <n v="307.65138924354602"/>
    <n v="219751"/>
    <n v="1.3999999510516266E-3"/>
    <x v="2"/>
  </r>
  <r>
    <x v="1"/>
    <x v="11"/>
    <x v="0"/>
    <s v="Paraguay"/>
    <s v="South America"/>
    <n v="51.794748873915502"/>
    <n v="35262"/>
    <n v="1.4688545423945183E-3"/>
    <x v="2"/>
  </r>
  <r>
    <x v="1"/>
    <x v="11"/>
    <x v="1"/>
    <s v="Peru"/>
    <s v="South America"/>
    <n v="3822.3586389970701"/>
    <n v="2937584"/>
    <n v="1.301191264316891E-3"/>
    <x v="2"/>
  </r>
  <r>
    <x v="1"/>
    <x v="11"/>
    <x v="0"/>
    <s v="Peru"/>
    <s v="South America"/>
    <n v="502.80740499542998"/>
    <n v="386007"/>
    <n v="1.3025862354709369E-3"/>
    <x v="2"/>
  </r>
  <r>
    <x v="1"/>
    <x v="11"/>
    <x v="1"/>
    <s v="Philippines"/>
    <s v="Asia"/>
    <n v="2656.9568885468102"/>
    <n v="3836942"/>
    <n v="6.924673056165066E-4"/>
    <x v="2"/>
  </r>
  <r>
    <x v="1"/>
    <x v="11"/>
    <x v="0"/>
    <s v="Philippines"/>
    <s v="Asia"/>
    <n v="544.38491181505299"/>
    <n v="469067"/>
    <n v="1.160569623987731E-3"/>
    <x v="2"/>
  </r>
  <r>
    <x v="1"/>
    <x v="11"/>
    <x v="1"/>
    <s v="Poland"/>
    <s v="Europe"/>
    <n v="2103.7605908874202"/>
    <n v="3779831"/>
    <n v="5.5657530479204503E-4"/>
    <x v="2"/>
  </r>
  <r>
    <x v="1"/>
    <x v="11"/>
    <x v="0"/>
    <s v="Poland"/>
    <s v="Europe"/>
    <n v="8919.2396408655895"/>
    <n v="1987455"/>
    <n v="4.4877693537039021E-3"/>
    <x v="2"/>
  </r>
  <r>
    <x v="1"/>
    <x v="11"/>
    <x v="1"/>
    <s v="Portugal"/>
    <s v="Europe"/>
    <n v="10735.6801609632"/>
    <n v="3970999"/>
    <n v="2.7035212451484375E-3"/>
    <x v="2"/>
  </r>
  <r>
    <x v="1"/>
    <x v="11"/>
    <x v="0"/>
    <s v="Portugal"/>
    <s v="Europe"/>
    <n v="1610.19692127592"/>
    <n v="595814"/>
    <n v="2.702516089376752E-3"/>
    <x v="2"/>
  </r>
  <r>
    <x v="1"/>
    <x v="11"/>
    <x v="0"/>
    <s v="Romania"/>
    <s v="Europe"/>
    <n v="1.4486563724931301"/>
    <n v="489"/>
    <n v="2.9624874693111045E-3"/>
    <x v="2"/>
  </r>
  <r>
    <x v="1"/>
    <x v="11"/>
    <x v="0"/>
    <s v="Russia"/>
    <s v="Europe"/>
    <n v="13.824469859711799"/>
    <n v="1241"/>
    <n v="1.1139782320476873E-2"/>
    <x v="2"/>
  </r>
  <r>
    <x v="1"/>
    <x v="11"/>
    <x v="1"/>
    <s v="Singapore"/>
    <s v="Asia"/>
    <n v="449.92123491008499"/>
    <n v="1080971"/>
    <n v="4.1621952384484414E-4"/>
    <x v="2"/>
  </r>
  <r>
    <x v="1"/>
    <x v="11"/>
    <x v="0"/>
    <s v="Singapore"/>
    <s v="Asia"/>
    <n v="4434.4820380061801"/>
    <n v="591283"/>
    <n v="7.4997624454046204E-3"/>
    <x v="2"/>
  </r>
  <r>
    <x v="1"/>
    <x v="11"/>
    <x v="1"/>
    <s v="Slovakia"/>
    <s v="Europe"/>
    <n v="20.572710380438298"/>
    <n v="271226"/>
    <n v="7.5850804791717237E-5"/>
    <x v="2"/>
  </r>
  <r>
    <x v="1"/>
    <x v="11"/>
    <x v="0"/>
    <s v="Slovakia"/>
    <s v="Europe"/>
    <n v="913.47100019687696"/>
    <n v="149284"/>
    <n v="6.1190147651247083E-3"/>
    <x v="2"/>
  </r>
  <r>
    <x v="1"/>
    <x v="11"/>
    <x v="0"/>
    <s v="Slovenia"/>
    <s v="Europe"/>
    <n v="1.9912759214639599"/>
    <n v="197"/>
    <n v="1.0107999601339897E-2"/>
    <x v="2"/>
  </r>
  <r>
    <x v="1"/>
    <x v="11"/>
    <x v="0"/>
    <s v="South Africa"/>
    <s v="Africa"/>
    <n v="3.3692909497767598"/>
    <n v="297"/>
    <n v="1.1344413972312322E-2"/>
    <x v="2"/>
  </r>
  <r>
    <x v="1"/>
    <x v="11"/>
    <x v="0"/>
    <s v="Thailand"/>
    <s v="Asia"/>
    <n v="0.45883597992360498"/>
    <n v="49"/>
    <n v="9.3639995902776527E-3"/>
    <x v="2"/>
  </r>
  <r>
    <x v="1"/>
    <x v="11"/>
    <x v="1"/>
    <s v="Turkey"/>
    <s v="Europe"/>
    <n v="8102.49684936623"/>
    <n v="5385348"/>
    <n v="1.5045447108276437E-3"/>
    <x v="2"/>
  </r>
  <r>
    <x v="1"/>
    <x v="11"/>
    <x v="0"/>
    <s v="Turkey"/>
    <s v="Europe"/>
    <n v="7049.3873556060698"/>
    <n v="1632199"/>
    <n v="4.3189509095435483E-3"/>
    <x v="2"/>
  </r>
  <r>
    <x v="1"/>
    <x v="11"/>
    <x v="0"/>
    <s v="Ukraine"/>
    <s v="Europe"/>
    <n v="0.56351041514426403"/>
    <n v="47"/>
    <n v="1.1989583300941789E-2"/>
    <x v="2"/>
  </r>
  <r>
    <x v="1"/>
    <x v="11"/>
    <x v="0"/>
    <s v="United Arab Emirates"/>
    <s v="Asia"/>
    <n v="10.7511198427528"/>
    <n v="492"/>
    <n v="2.1851869599091057E-2"/>
    <x v="2"/>
  </r>
  <r>
    <x v="1"/>
    <x v="11"/>
    <x v="1"/>
    <s v="Uruguay"/>
    <s v="South America"/>
    <n v="218.38188764060001"/>
    <n v="499730"/>
    <n v="4.3699975514898049E-4"/>
    <x v="2"/>
  </r>
  <r>
    <x v="1"/>
    <x v="11"/>
    <x v="0"/>
    <s v="Uruguay"/>
    <s v="South America"/>
    <n v="542.13503018219399"/>
    <n v="87855"/>
    <n v="6.1707931271093733E-3"/>
    <x v="2"/>
  </r>
  <r>
    <x v="1"/>
    <x v="11"/>
    <x v="0"/>
    <s v="Zambia"/>
    <s v="Africa"/>
    <n v="0.183100000023841"/>
    <n v="4"/>
    <n v="4.5775000005960249E-2"/>
    <x v="2"/>
  </r>
  <r>
    <x v="1"/>
    <x v="11"/>
    <x v="1"/>
    <s v="Taiwan, Province Of China"/>
    <s v="Asia"/>
    <n v="1662.81100121446"/>
    <n v="999172"/>
    <n v="1.6641889496647824E-3"/>
    <x v="2"/>
  </r>
  <r>
    <x v="1"/>
    <x v="11"/>
    <x v="0"/>
    <s v="Taiwan, Province Of China"/>
    <s v="Asia"/>
    <n v="997.98888786788996"/>
    <n v="582422"/>
    <n v="1.7135150936398178E-3"/>
    <x v="2"/>
  </r>
  <r>
    <x v="1"/>
    <x v="11"/>
    <x v="0"/>
    <s v="Bermuda"/>
    <s v="North America"/>
    <n v="1.28899999707937"/>
    <n v="12"/>
    <n v="0.10741666642328083"/>
    <x v="2"/>
  </r>
  <r>
    <x v="1"/>
    <x v="11"/>
    <x v="0"/>
    <s v="Gibraltar"/>
    <s v="Europe"/>
    <n v="1.69034739863127"/>
    <n v="231"/>
    <n v="7.3175212061959739E-3"/>
    <x v="2"/>
  </r>
  <r>
    <x v="1"/>
    <x v="11"/>
    <x v="1"/>
    <s v="Hong Kong"/>
    <s v="Asia"/>
    <n v="225.61890379924401"/>
    <n v="661251"/>
    <n v="3.4120009466790069E-4"/>
    <x v="2"/>
  </r>
  <r>
    <x v="1"/>
    <x v="11"/>
    <x v="0"/>
    <s v="Hong Kong"/>
    <s v="Asia"/>
    <n v="2273.9585385075702"/>
    <n v="376416"/>
    <n v="6.0410783242677525E-3"/>
    <x v="2"/>
  </r>
  <r>
    <x v="1"/>
    <x v="11"/>
    <x v="0"/>
    <s v="Cayman Islands"/>
    <s v="North America"/>
    <n v="2.1285999491810799"/>
    <n v="30"/>
    <n v="7.095333163936933E-2"/>
    <x v="2"/>
  </r>
  <r>
    <x v="1"/>
    <x v="11"/>
    <x v="0"/>
    <s v="Virgin Islands, British"/>
    <s v="North America"/>
    <n v="2.9712205925025001"/>
    <n v="736"/>
    <n v="4.0369845006827448E-3"/>
    <x v="2"/>
  </r>
  <r>
    <x v="1"/>
    <x v="11"/>
    <x v="0"/>
    <s v="Isle Of Man"/>
    <s v="Europe"/>
    <n v="1.79180007055401"/>
    <n v="34"/>
    <n v="5.2700002075117942E-2"/>
    <x v="2"/>
  </r>
  <r>
    <x v="1"/>
    <x v="11"/>
    <x v="0"/>
    <s v="Puerto Rico"/>
    <s v="North America"/>
    <n v="15.3544336138293"/>
    <n v="878"/>
    <n v="1.7487965391605124E-2"/>
    <x v="2"/>
  </r>
  <r>
    <x v="1"/>
    <x v="11"/>
    <x v="0"/>
    <s v="Virgin Islands, U.S."/>
    <s v="North America"/>
    <n v="1.05079998075962"/>
    <n v="16"/>
    <n v="6.567499879747625E-2"/>
    <x v="2"/>
  </r>
  <r>
    <x v="2"/>
    <x v="12"/>
    <x v="3"/>
    <m/>
    <m/>
    <m/>
    <m/>
    <m/>
    <x v="3"/>
  </r>
  <r>
    <x v="2"/>
    <x v="12"/>
    <x v="3"/>
    <m/>
    <m/>
    <m/>
    <m/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P15" firstHeaderRow="1" firstDataRow="3" firstDataCol="1"/>
  <pivotFields count="9">
    <pivotField axis="axisCol" showAll="0">
      <items count="4">
        <item x="0"/>
        <item x="1"/>
        <item x="2"/>
        <item t="default"/>
      </items>
    </pivotField>
    <pivotField axis="axisCol" multipleItemSelectionAllowed="1" showAll="0">
      <items count="14">
        <item x="2"/>
        <item x="6"/>
        <item x="4"/>
        <item x="7"/>
        <item x="5"/>
        <item x="11"/>
        <item h="1" x="8"/>
        <item h="1" x="1"/>
        <item h="1" x="3"/>
        <item h="1" x="0"/>
        <item h="1" x="9"/>
        <item h="1" x="10"/>
        <item h="1" x="12"/>
        <item t="default"/>
      </items>
    </pivotField>
    <pivotField axis="axisRow" multipleItemSelectionAllowed="1" showAll="0">
      <items count="5">
        <item x="1"/>
        <item h="1" x="2"/>
        <item x="0"/>
        <item x="3"/>
        <item t="default"/>
      </items>
    </pivotField>
    <pivotField showAll="0"/>
    <pivotField showAll="0"/>
    <pivotField dataField="1" showAll="0"/>
    <pivotField showAll="0"/>
    <pivotField showAll="0" defaultSubtotal="0"/>
    <pivotField axis="axisRow" showAll="0" defaultSubtotal="0">
      <items count="4">
        <item x="2"/>
        <item x="1"/>
        <item x="0"/>
        <item x="3"/>
      </items>
    </pivotField>
  </pivotFields>
  <rowFields count="2">
    <field x="8"/>
    <field x="2"/>
  </rowFields>
  <rowItems count="10">
    <i>
      <x/>
    </i>
    <i r="1">
      <x/>
    </i>
    <i r="1">
      <x v="2"/>
    </i>
    <i>
      <x v="1"/>
    </i>
    <i r="1">
      <x/>
    </i>
    <i r="1">
      <x v="2"/>
    </i>
    <i>
      <x v="2"/>
    </i>
    <i r="1">
      <x/>
    </i>
    <i r="1">
      <x v="2"/>
    </i>
    <i t="grand">
      <x/>
    </i>
  </rowItems>
  <colFields count="2">
    <field x="0"/>
    <field x="1"/>
  </colFields>
  <colItems count="15">
    <i>
      <x/>
      <x/>
    </i>
    <i r="1">
      <x v="1"/>
    </i>
    <i r="1">
      <x v="2"/>
    </i>
    <i r="1">
      <x v="3"/>
    </i>
    <i r="1">
      <x v="4"/>
    </i>
    <i r="1">
      <x v="5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t="default">
      <x v="1"/>
    </i>
    <i t="grand">
      <x/>
    </i>
  </colItems>
  <dataFields count="1">
    <dataField name="Sum of Gross" fld="5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26:P38" firstHeaderRow="1" firstDataRow="3" firstDataCol="1"/>
  <pivotFields count="9">
    <pivotField axis="axisCol" showAll="0">
      <items count="4">
        <item x="0"/>
        <item x="1"/>
        <item x="2"/>
        <item t="default"/>
      </items>
    </pivotField>
    <pivotField axis="axisCol" multipleItemSelectionAllowed="1" showAll="0">
      <items count="14">
        <item x="2"/>
        <item x="6"/>
        <item x="4"/>
        <item x="7"/>
        <item x="5"/>
        <item x="11"/>
        <item h="1" x="8"/>
        <item h="1" x="1"/>
        <item h="1" x="3"/>
        <item h="1" x="0"/>
        <item h="1" x="9"/>
        <item h="1" x="10"/>
        <item h="1" x="12"/>
        <item t="default"/>
      </items>
    </pivotField>
    <pivotField axis="axisRow" multipleItemSelectionAllowed="1" showAll="0">
      <items count="5">
        <item x="1"/>
        <item h="1" x="2"/>
        <item x="0"/>
        <item x="3"/>
        <item t="default"/>
      </items>
    </pivotField>
    <pivotField showAll="0"/>
    <pivotField showAll="0"/>
    <pivotField showAll="0"/>
    <pivotField dataField="1" showAll="0"/>
    <pivotField showAll="0" defaultSubtotal="0"/>
    <pivotField axis="axisRow" showAll="0" defaultSubtotal="0">
      <items count="4">
        <item x="2"/>
        <item x="1"/>
        <item x="0"/>
        <item x="3"/>
      </items>
    </pivotField>
  </pivotFields>
  <rowFields count="2">
    <field x="8"/>
    <field x="2"/>
  </rowFields>
  <rowItems count="10">
    <i>
      <x/>
    </i>
    <i r="1">
      <x/>
    </i>
    <i r="1">
      <x v="2"/>
    </i>
    <i>
      <x v="1"/>
    </i>
    <i r="1">
      <x/>
    </i>
    <i r="1">
      <x v="2"/>
    </i>
    <i>
      <x v="2"/>
    </i>
    <i r="1">
      <x/>
    </i>
    <i r="1">
      <x v="2"/>
    </i>
    <i t="grand">
      <x/>
    </i>
  </rowItems>
  <colFields count="2">
    <field x="0"/>
    <field x="1"/>
  </colFields>
  <colItems count="15">
    <i>
      <x/>
      <x/>
    </i>
    <i r="1">
      <x v="1"/>
    </i>
    <i r="1">
      <x v="2"/>
    </i>
    <i r="1">
      <x v="3"/>
    </i>
    <i r="1">
      <x v="4"/>
    </i>
    <i r="1">
      <x v="5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t="default">
      <x v="1"/>
    </i>
    <i t="grand">
      <x/>
    </i>
  </colItems>
  <dataFields count="1">
    <dataField name="Sum of Units" fld="6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0.39997558519241921"/>
  </sheetPr>
  <dimension ref="A2:U147"/>
  <sheetViews>
    <sheetView showGridLines="0" tabSelected="1" topLeftCell="A2" zoomScale="125" zoomScaleNormal="125" zoomScalePageLayoutView="125" workbookViewId="0">
      <pane xSplit="1" ySplit="2" topLeftCell="P4" activePane="bottomRight" state="frozen"/>
      <selection activeCell="A2" sqref="A2"/>
      <selection pane="topRight" activeCell="B2" sqref="B2"/>
      <selection pane="bottomLeft" activeCell="A4" sqref="A4"/>
      <selection pane="bottomRight" activeCell="AJ14" sqref="AJ14"/>
    </sheetView>
  </sheetViews>
  <sheetFormatPr baseColWidth="10" defaultRowHeight="14" x14ac:dyDescent="0"/>
  <cols>
    <col min="1" max="1" width="35.33203125" customWidth="1"/>
    <col min="2" max="8" width="16.5" customWidth="1"/>
    <col min="9" max="9" width="16.5" style="493" customWidth="1"/>
    <col min="10" max="10" width="16.5" style="494" customWidth="1"/>
    <col min="11" max="15" width="16.5" customWidth="1"/>
    <col min="16" max="16" width="23.33203125" style="507" customWidth="1"/>
    <col min="17" max="19" width="10.83203125" style="507"/>
    <col min="20" max="20" width="58" style="574" customWidth="1"/>
  </cols>
  <sheetData>
    <row r="2" spans="1:20">
      <c r="A2" s="399"/>
      <c r="B2" s="399"/>
      <c r="C2" s="399"/>
      <c r="D2" s="399"/>
      <c r="E2" s="399"/>
      <c r="F2" s="399"/>
      <c r="G2" s="399"/>
      <c r="H2" s="399"/>
      <c r="I2" s="436"/>
      <c r="J2" s="437"/>
      <c r="K2" s="399"/>
      <c r="L2" s="399"/>
      <c r="M2" s="399"/>
      <c r="N2" s="399"/>
      <c r="O2" s="399"/>
      <c r="Q2" s="517" t="s">
        <v>562</v>
      </c>
      <c r="R2" s="517"/>
      <c r="S2" s="517"/>
    </row>
    <row r="3" spans="1:20" ht="28">
      <c r="A3" s="400"/>
      <c r="B3" s="401" t="s">
        <v>520</v>
      </c>
      <c r="C3" s="401" t="s">
        <v>521</v>
      </c>
      <c r="D3" s="401" t="s">
        <v>528</v>
      </c>
      <c r="E3" s="401" t="s">
        <v>522</v>
      </c>
      <c r="F3" s="401" t="s">
        <v>480</v>
      </c>
      <c r="G3" s="401" t="s">
        <v>523</v>
      </c>
      <c r="H3" s="401" t="s">
        <v>524</v>
      </c>
      <c r="I3" s="438" t="s">
        <v>554</v>
      </c>
      <c r="J3" s="439" t="s">
        <v>553</v>
      </c>
      <c r="K3" s="402" t="s">
        <v>530</v>
      </c>
      <c r="L3" s="402" t="s">
        <v>531</v>
      </c>
      <c r="M3" s="402" t="s">
        <v>532</v>
      </c>
      <c r="N3" s="402" t="s">
        <v>533</v>
      </c>
      <c r="O3" s="402" t="s">
        <v>534</v>
      </c>
      <c r="P3" s="508"/>
      <c r="Q3" s="508" t="s">
        <v>559</v>
      </c>
      <c r="R3" s="508" t="s">
        <v>560</v>
      </c>
      <c r="S3" s="508" t="s">
        <v>561</v>
      </c>
      <c r="T3" s="581" t="s">
        <v>566</v>
      </c>
    </row>
    <row r="4" spans="1:20">
      <c r="A4" s="13" t="s">
        <v>540</v>
      </c>
      <c r="B4" s="317"/>
      <c r="C4" s="317"/>
      <c r="D4" s="317"/>
      <c r="E4" s="317"/>
      <c r="F4" s="317"/>
      <c r="G4" s="317"/>
      <c r="H4" s="317"/>
      <c r="I4" s="440"/>
      <c r="J4" s="441"/>
      <c r="K4" s="403"/>
      <c r="L4" s="403"/>
      <c r="M4" s="403"/>
      <c r="N4" s="403"/>
      <c r="O4" s="403"/>
    </row>
    <row r="5" spans="1:20">
      <c r="A5" s="328" t="s">
        <v>8</v>
      </c>
      <c r="B5" s="326">
        <v>2600453.0900000003</v>
      </c>
      <c r="C5" s="326">
        <v>2593809.4699999997</v>
      </c>
      <c r="D5" s="326">
        <v>2629164.77</v>
      </c>
      <c r="E5" s="326">
        <v>2723054.0999999996</v>
      </c>
      <c r="F5" s="326">
        <v>2842284.5</v>
      </c>
      <c r="G5" s="326">
        <v>3048849.3</v>
      </c>
      <c r="H5" s="326">
        <v>3284631.58</v>
      </c>
      <c r="I5" s="442"/>
      <c r="J5" s="443"/>
      <c r="K5" s="407">
        <f>H5+K6</f>
        <v>3504631.58</v>
      </c>
      <c r="L5" s="407">
        <f>K5+L6</f>
        <v>3734631.58</v>
      </c>
      <c r="M5" s="407">
        <f>L5+M6</f>
        <v>3974631.58</v>
      </c>
      <c r="N5" s="407">
        <f>M5+N6</f>
        <v>4249631.58</v>
      </c>
      <c r="O5" s="407">
        <f>N5+O6</f>
        <v>4549631.58</v>
      </c>
      <c r="P5" s="509" t="s">
        <v>8</v>
      </c>
      <c r="Q5" s="510">
        <f>G5/D5-1</f>
        <v>0.15962656079557913</v>
      </c>
      <c r="R5" s="510">
        <f>L5/G5-1</f>
        <v>0.22493151104582321</v>
      </c>
      <c r="S5" s="510">
        <f>O5/L5-1</f>
        <v>0.21822768392056502</v>
      </c>
      <c r="T5" s="575"/>
    </row>
    <row r="6" spans="1:20" s="331" customFormat="1">
      <c r="A6" s="330" t="s">
        <v>536</v>
      </c>
      <c r="B6" s="330"/>
      <c r="C6" s="330">
        <f>+C5-B5</f>
        <v>-6643.6200000005774</v>
      </c>
      <c r="D6" s="599">
        <f t="shared" ref="D6" si="0">+D5-C5</f>
        <v>35355.300000000279</v>
      </c>
      <c r="E6" s="600">
        <f t="shared" ref="E6" si="1">+E5-D5</f>
        <v>93889.329999999609</v>
      </c>
      <c r="F6" s="600">
        <f t="shared" ref="F6" si="2">+F5-E5</f>
        <v>119230.40000000037</v>
      </c>
      <c r="G6" s="600">
        <f t="shared" ref="G6" si="3">+G5-F5</f>
        <v>206564.79999999981</v>
      </c>
      <c r="H6" s="600">
        <f>+H5-G5</f>
        <v>235782.28000000026</v>
      </c>
      <c r="I6" s="444">
        <f>STDEV(B6:G6)</f>
        <v>81826.667210895466</v>
      </c>
      <c r="J6" s="445">
        <f>ABS(H6-G6)/I6</f>
        <v>0.35706550194323511</v>
      </c>
      <c r="K6" s="418">
        <v>220000</v>
      </c>
      <c r="L6" s="418">
        <f>K6+10000</f>
        <v>230000</v>
      </c>
      <c r="M6" s="418">
        <f>L6+10000</f>
        <v>240000</v>
      </c>
      <c r="N6" s="418">
        <v>275000</v>
      </c>
      <c r="O6" s="418">
        <f>N6+25000</f>
        <v>300000</v>
      </c>
      <c r="P6" s="511"/>
      <c r="Q6" s="512"/>
      <c r="R6" s="512"/>
      <c r="S6" s="512"/>
      <c r="T6" s="512" t="s">
        <v>567</v>
      </c>
    </row>
    <row r="7" spans="1:20">
      <c r="A7" s="328" t="s">
        <v>39</v>
      </c>
      <c r="B7" s="329">
        <v>1065133.6200000001</v>
      </c>
      <c r="C7" s="329">
        <v>1106956.3599999999</v>
      </c>
      <c r="D7" s="329">
        <v>1147952.8700000001</v>
      </c>
      <c r="E7" s="329">
        <v>1178943.1599999999</v>
      </c>
      <c r="F7" s="329">
        <v>1197224.29</v>
      </c>
      <c r="G7" s="329">
        <v>1257085.8700000001</v>
      </c>
      <c r="H7" s="329">
        <v>1308120.02</v>
      </c>
      <c r="I7" s="442"/>
      <c r="J7" s="443"/>
      <c r="K7" s="407">
        <f>H7+K8</f>
        <v>1358120.02</v>
      </c>
      <c r="L7" s="407">
        <f>K7+L8</f>
        <v>1408120.02</v>
      </c>
      <c r="M7" s="407">
        <f>L7+M8</f>
        <v>1458120.02</v>
      </c>
      <c r="N7" s="407">
        <f>M7+N8</f>
        <v>1508120.02</v>
      </c>
      <c r="O7" s="407">
        <f>N7+O8</f>
        <v>1558120.02</v>
      </c>
      <c r="P7" s="509"/>
      <c r="Q7" s="510">
        <f>G7/D7-1</f>
        <v>9.5067491751642974E-2</v>
      </c>
      <c r="R7" s="510">
        <f>L7/G7-1</f>
        <v>0.12014624744767821</v>
      </c>
      <c r="S7" s="510">
        <f>O7/L7-1</f>
        <v>0.10652501055982433</v>
      </c>
    </row>
    <row r="8" spans="1:20" s="331" customFormat="1">
      <c r="A8" s="330" t="s">
        <v>536</v>
      </c>
      <c r="B8" s="330"/>
      <c r="C8" s="330">
        <f>+C7-B7</f>
        <v>41822.739999999758</v>
      </c>
      <c r="D8" s="330">
        <f t="shared" ref="D8" si="4">+D7-C7</f>
        <v>40996.510000000242</v>
      </c>
      <c r="E8" s="330">
        <f t="shared" ref="E8" si="5">+E7-D7</f>
        <v>30990.289999999804</v>
      </c>
      <c r="F8" s="330">
        <f t="shared" ref="F8" si="6">+F7-E7</f>
        <v>18281.130000000121</v>
      </c>
      <c r="G8" s="330">
        <f t="shared" ref="G8" si="7">+G7-F7</f>
        <v>59861.580000000075</v>
      </c>
      <c r="H8" s="330">
        <f>+H7-G7</f>
        <v>51034.149999999907</v>
      </c>
      <c r="I8" s="444"/>
      <c r="J8" s="446"/>
      <c r="K8" s="418">
        <v>50000</v>
      </c>
      <c r="L8" s="418">
        <v>50000</v>
      </c>
      <c r="M8" s="418">
        <v>50000</v>
      </c>
      <c r="N8" s="418">
        <v>50000</v>
      </c>
      <c r="O8" s="418">
        <v>50000</v>
      </c>
      <c r="P8" s="511" t="s">
        <v>563</v>
      </c>
      <c r="Q8" s="512"/>
      <c r="R8" s="512"/>
      <c r="S8" s="512"/>
      <c r="T8" s="576"/>
    </row>
    <row r="9" spans="1:20">
      <c r="A9" s="328" t="s">
        <v>478</v>
      </c>
      <c r="B9" s="329">
        <f>B11-B7-B5</f>
        <v>5423354.299999997</v>
      </c>
      <c r="C9" s="329">
        <f t="shared" ref="C9:O9" si="8">C11-C7-C5</f>
        <v>5506138.8900000015</v>
      </c>
      <c r="D9" s="329">
        <f t="shared" si="8"/>
        <v>5606552.5800000001</v>
      </c>
      <c r="E9" s="329">
        <f t="shared" si="8"/>
        <v>5704196.4299999978</v>
      </c>
      <c r="F9" s="329">
        <f t="shared" si="8"/>
        <v>5817177.6600000001</v>
      </c>
      <c r="G9" s="329">
        <f t="shared" si="8"/>
        <v>6008312.8000000017</v>
      </c>
      <c r="H9" s="329">
        <f t="shared" si="8"/>
        <v>6234409.6500000004</v>
      </c>
      <c r="I9" s="442"/>
      <c r="J9" s="443"/>
      <c r="K9" s="433">
        <f t="shared" si="8"/>
        <v>6364409.6500000004</v>
      </c>
      <c r="L9" s="433">
        <f t="shared" si="8"/>
        <v>6484409.6500000004</v>
      </c>
      <c r="M9" s="433">
        <f t="shared" si="8"/>
        <v>6714409.6500000004</v>
      </c>
      <c r="N9" s="433">
        <f t="shared" si="8"/>
        <v>6909409.6500000004</v>
      </c>
      <c r="O9" s="433">
        <f t="shared" si="8"/>
        <v>7099409.6500000004</v>
      </c>
      <c r="P9" s="509"/>
      <c r="Q9" s="510">
        <f>G9/D9-1</f>
        <v>7.1659047920674457E-2</v>
      </c>
      <c r="R9" s="510">
        <f>L9/G9-1</f>
        <v>7.9239691049373784E-2</v>
      </c>
      <c r="S9" s="510">
        <f>O9/L9-1</f>
        <v>9.4842866690262317E-2</v>
      </c>
    </row>
    <row r="10" spans="1:20" s="331" customFormat="1">
      <c r="A10" s="330" t="s">
        <v>536</v>
      </c>
      <c r="B10" s="330"/>
      <c r="C10" s="330">
        <f>+C9-B9</f>
        <v>82784.590000004508</v>
      </c>
      <c r="D10" s="330">
        <f t="shared" ref="D10" si="9">+D9-C9</f>
        <v>100413.68999999855</v>
      </c>
      <c r="E10" s="330">
        <f t="shared" ref="E10" si="10">+E9-D9</f>
        <v>97643.849999997765</v>
      </c>
      <c r="F10" s="330">
        <f t="shared" ref="F10" si="11">+F9-E9</f>
        <v>112981.23000000231</v>
      </c>
      <c r="G10" s="330">
        <f t="shared" ref="G10" si="12">+G9-F9</f>
        <v>191135.14000000153</v>
      </c>
      <c r="H10" s="330">
        <f>+H9-G9</f>
        <v>226096.8499999987</v>
      </c>
      <c r="I10" s="442"/>
      <c r="J10" s="446"/>
      <c r="K10" s="417">
        <f t="shared" ref="K10" si="13">+K9-H9</f>
        <v>130000</v>
      </c>
      <c r="L10" s="417">
        <f t="shared" ref="L10" si="14">+L9-K9</f>
        <v>120000</v>
      </c>
      <c r="M10" s="417">
        <f t="shared" ref="M10" si="15">+M9-L9</f>
        <v>230000</v>
      </c>
      <c r="N10" s="417">
        <f t="shared" ref="N10" si="16">+N9-M9</f>
        <v>195000</v>
      </c>
      <c r="O10" s="417">
        <f t="shared" ref="O10" si="17">+O9-N9</f>
        <v>190000</v>
      </c>
      <c r="P10" s="511"/>
      <c r="Q10" s="512"/>
      <c r="R10" s="512"/>
      <c r="S10" s="512"/>
      <c r="T10" s="576"/>
    </row>
    <row r="11" spans="1:20" s="13" customFormat="1">
      <c r="A11" s="13" t="s">
        <v>519</v>
      </c>
      <c r="B11" s="332">
        <f>+'YOY Revenue and Unit Growth'!I56</f>
        <v>9088941.0099999979</v>
      </c>
      <c r="C11" s="332">
        <f>+'YOY Revenue and Unit Growth'!J56</f>
        <v>9206904.7200000007</v>
      </c>
      <c r="D11" s="332">
        <f>+'YOY Revenue and Unit Growth'!K56</f>
        <v>9383670.2200000007</v>
      </c>
      <c r="E11" s="332">
        <f>+'YOY Revenue and Unit Growth'!L56</f>
        <v>9606193.6899999976</v>
      </c>
      <c r="F11" s="332">
        <f>+'YOY Revenue and Unit Growth'!M56</f>
        <v>9856686.4499999993</v>
      </c>
      <c r="G11" s="332">
        <f>+'YOY Revenue and Unit Growth'!N56</f>
        <v>10314247.970000001</v>
      </c>
      <c r="H11" s="332">
        <f>+'YOY Revenue and Unit Growth'!O56</f>
        <v>10827161.25</v>
      </c>
      <c r="I11" s="447"/>
      <c r="J11" s="448"/>
      <c r="K11" s="434">
        <f>+H11+K12</f>
        <v>11227161.25</v>
      </c>
      <c r="L11" s="434">
        <f t="shared" ref="L11:O11" si="18">+K11+L12</f>
        <v>11627161.25</v>
      </c>
      <c r="M11" s="434">
        <f t="shared" si="18"/>
        <v>12147161.25</v>
      </c>
      <c r="N11" s="434">
        <f t="shared" si="18"/>
        <v>12667161.25</v>
      </c>
      <c r="O11" s="434">
        <f t="shared" si="18"/>
        <v>13207161.25</v>
      </c>
      <c r="P11" s="508" t="s">
        <v>564</v>
      </c>
      <c r="Q11" s="510">
        <f>G11/D11-1</f>
        <v>9.9169912004857252E-2</v>
      </c>
      <c r="R11" s="510">
        <f>L11/G11-1</f>
        <v>0.12729122703067985</v>
      </c>
      <c r="S11" s="510">
        <f>O11/L11-1</f>
        <v>0.13588871488300724</v>
      </c>
      <c r="T11" s="577"/>
    </row>
    <row r="12" spans="1:20" s="331" customFormat="1">
      <c r="A12" s="330" t="s">
        <v>536</v>
      </c>
      <c r="B12" s="330"/>
      <c r="C12" s="330">
        <f>+C11-B11</f>
        <v>117963.71000000276</v>
      </c>
      <c r="D12" s="599">
        <f t="shared" ref="D12" si="19">+D11-C11</f>
        <v>176765.5</v>
      </c>
      <c r="E12" s="600">
        <f t="shared" ref="E12" si="20">+E11-D11</f>
        <v>222523.46999999695</v>
      </c>
      <c r="F12" s="600">
        <f t="shared" ref="F12" si="21">+F11-E11</f>
        <v>250492.76000000164</v>
      </c>
      <c r="G12" s="600">
        <f t="shared" ref="G12" si="22">+G11-F11</f>
        <v>457561.52000000142</v>
      </c>
      <c r="H12" s="600">
        <f>+H11-G11</f>
        <v>512913.27999999933</v>
      </c>
      <c r="I12" s="444">
        <f>STDEV(B12:G12)</f>
        <v>128949.51698270801</v>
      </c>
      <c r="J12" s="445">
        <f>ABS(H12-G12)/I12</f>
        <v>0.42925139461686024</v>
      </c>
      <c r="K12" s="418">
        <v>400000</v>
      </c>
      <c r="L12" s="418">
        <v>400000</v>
      </c>
      <c r="M12" s="418">
        <v>520000</v>
      </c>
      <c r="N12" s="418">
        <v>520000</v>
      </c>
      <c r="O12" s="418">
        <v>540000</v>
      </c>
      <c r="P12" s="512"/>
      <c r="Q12" s="512"/>
      <c r="R12" s="512"/>
      <c r="S12" s="512"/>
      <c r="T12" s="576"/>
    </row>
    <row r="13" spans="1:20" s="5" customFormat="1">
      <c r="A13" s="318" t="s">
        <v>537</v>
      </c>
      <c r="B13" s="326"/>
      <c r="C13" s="321">
        <f t="shared" ref="C13:G13" si="23">C11/B11-1</f>
        <v>1.2978817870004322E-2</v>
      </c>
      <c r="D13" s="321">
        <f t="shared" si="23"/>
        <v>1.9199232030284286E-2</v>
      </c>
      <c r="E13" s="321">
        <f t="shared" si="23"/>
        <v>2.3713905623592657E-2</v>
      </c>
      <c r="F13" s="321">
        <f t="shared" si="23"/>
        <v>2.6076172111828555E-2</v>
      </c>
      <c r="G13" s="321">
        <f t="shared" si="23"/>
        <v>4.6421434050994081E-2</v>
      </c>
      <c r="H13" s="321">
        <f>H11/G11-1</f>
        <v>4.9728616326838226E-2</v>
      </c>
      <c r="I13" s="449"/>
      <c r="J13" s="450"/>
      <c r="K13" s="392">
        <f>K11/H11-1</f>
        <v>3.694412512790457E-2</v>
      </c>
      <c r="L13" s="392">
        <f t="shared" ref="L13:O13" si="24">L11/K11-1</f>
        <v>3.5627884118970776E-2</v>
      </c>
      <c r="M13" s="392">
        <f t="shared" si="24"/>
        <v>4.4722868189344123E-2</v>
      </c>
      <c r="N13" s="392">
        <f t="shared" si="24"/>
        <v>4.2808355738259474E-2</v>
      </c>
      <c r="O13" s="392">
        <f t="shared" si="24"/>
        <v>4.2629914417486425E-2</v>
      </c>
      <c r="P13" s="513"/>
      <c r="Q13" s="513"/>
      <c r="R13" s="513"/>
      <c r="S13" s="513"/>
      <c r="T13" s="578"/>
    </row>
    <row r="14" spans="1:20">
      <c r="B14" s="314"/>
      <c r="C14" s="315"/>
      <c r="D14" s="315"/>
      <c r="E14" s="315"/>
      <c r="F14" s="315"/>
      <c r="G14" s="315"/>
      <c r="H14" s="315"/>
      <c r="I14" s="451"/>
      <c r="J14" s="452"/>
      <c r="K14" s="419"/>
      <c r="L14" s="419"/>
      <c r="M14" s="419"/>
      <c r="N14" s="419"/>
      <c r="O14" s="419"/>
    </row>
    <row r="15" spans="1:20">
      <c r="A15" s="13" t="s">
        <v>573</v>
      </c>
      <c r="B15" s="314"/>
      <c r="C15" s="315"/>
      <c r="D15" s="315"/>
      <c r="E15" s="315"/>
      <c r="F15" s="315"/>
      <c r="G15" s="315"/>
      <c r="H15" s="315"/>
      <c r="I15" s="451"/>
      <c r="J15" s="452"/>
      <c r="K15" s="419"/>
      <c r="L15" s="419"/>
      <c r="M15" s="419"/>
      <c r="N15" s="419"/>
      <c r="O15" s="419"/>
    </row>
    <row r="16" spans="1:20">
      <c r="A16" s="12" t="s">
        <v>526</v>
      </c>
      <c r="B16" s="326">
        <f>'YOY Revenue and Unit Growth'!I24</f>
        <v>539616077</v>
      </c>
      <c r="C16" s="326">
        <f>'YOY Revenue and Unit Growth'!J24</f>
        <v>537420668</v>
      </c>
      <c r="D16" s="326">
        <f>'YOY Revenue and Unit Growth'!K24</f>
        <v>613947724</v>
      </c>
      <c r="E16" s="326">
        <f>'YOY Revenue and Unit Growth'!L24</f>
        <v>607208932</v>
      </c>
      <c r="F16" s="326">
        <f>'YOY Revenue and Unit Growth'!M24</f>
        <v>650865250</v>
      </c>
      <c r="G16" s="326">
        <f>'YOY Revenue and Unit Growth'!N24</f>
        <v>620022326</v>
      </c>
      <c r="H16" s="433">
        <f>H86+H29</f>
        <v>651864343.05330563</v>
      </c>
      <c r="I16" s="444">
        <f>STDEV(B16:G16)</f>
        <v>46125339.791913308</v>
      </c>
      <c r="J16" s="445">
        <f>ABS(H16-G16)/I16</f>
        <v>0.69033674758723762</v>
      </c>
      <c r="K16" s="433">
        <f>K86+K29</f>
        <v>675401629.91437173</v>
      </c>
      <c r="L16" s="433">
        <f>L86+L29</f>
        <v>699934662.51265907</v>
      </c>
      <c r="M16" s="433">
        <f>M86+M29</f>
        <v>719856531.83768439</v>
      </c>
      <c r="N16" s="433">
        <f>N86+N29</f>
        <v>740744344.9013598</v>
      </c>
      <c r="O16" s="433">
        <f>O86+O29</f>
        <v>762646338.59116244</v>
      </c>
      <c r="P16" s="509" t="s">
        <v>526</v>
      </c>
      <c r="Q16" s="510">
        <f>SUM(E16:G16)/SUM(B16:D16)-1</f>
        <v>0.11065272474717203</v>
      </c>
      <c r="R16" s="510">
        <f>SUM(K16:L16,H16)/SUM(E16:G16)-1</f>
        <v>7.9391089246589663E-2</v>
      </c>
      <c r="S16" s="510">
        <f>SUM(M16:O16)/SUM(K16:L16,H16)-1</f>
        <v>9.6708029989058364E-2</v>
      </c>
    </row>
    <row r="17" spans="1:20">
      <c r="A17" s="12" t="s">
        <v>527</v>
      </c>
      <c r="B17" s="326">
        <f>'YOY Revenue and Unit Growth'!I28</f>
        <v>13991741</v>
      </c>
      <c r="C17" s="326">
        <f>'YOY Revenue and Unit Growth'!J28</f>
        <v>14627964</v>
      </c>
      <c r="D17" s="326">
        <f>'YOY Revenue and Unit Growth'!K28</f>
        <v>17660470</v>
      </c>
      <c r="E17" s="326">
        <f>'YOY Revenue and Unit Growth'!L28</f>
        <v>18267727</v>
      </c>
      <c r="F17" s="326">
        <f>'YOY Revenue and Unit Growth'!M28</f>
        <v>20533258</v>
      </c>
      <c r="G17" s="326">
        <f>'YOY Revenue and Unit Growth'!N28</f>
        <v>20856002</v>
      </c>
      <c r="H17" s="433">
        <f>H87+H30</f>
        <v>22059587.816706702</v>
      </c>
      <c r="I17" s="444">
        <f>STDEV(B17:G17)</f>
        <v>2880578.1403507614</v>
      </c>
      <c r="J17" s="445">
        <f>ABS(H17-G17)/I17</f>
        <v>0.41782786581868048</v>
      </c>
      <c r="K17" s="433">
        <f>K87+K30</f>
        <v>22500779.573040836</v>
      </c>
      <c r="L17" s="433">
        <f>L87+L30</f>
        <v>22950795.164501652</v>
      </c>
      <c r="M17" s="433">
        <f>M87+M30</f>
        <v>23499451.159988701</v>
      </c>
      <c r="N17" s="433">
        <f>N87+N30</f>
        <v>24061769.478151403</v>
      </c>
      <c r="O17" s="433">
        <f>O87+O30</f>
        <v>24638104.041526251</v>
      </c>
      <c r="P17" s="509" t="s">
        <v>527</v>
      </c>
      <c r="Q17" s="510">
        <f>SUM(E17:G17)/SUM(B17:D17)-1</f>
        <v>0.28903978863519852</v>
      </c>
      <c r="R17" s="510">
        <f>SUM(K17:L17,H17)/SUM(E17:G17)-1</f>
        <v>0.13165558552679157</v>
      </c>
      <c r="S17" s="510">
        <f>SUM(M17:O17)/SUM(K17:L17,H17)-1</f>
        <v>6.9442769877499089E-2</v>
      </c>
    </row>
    <row r="18" spans="1:20">
      <c r="A18" s="12" t="s">
        <v>150</v>
      </c>
      <c r="B18" s="326">
        <f>'YOY Revenue and Unit Growth'!I32</f>
        <v>87931807</v>
      </c>
      <c r="C18" s="326">
        <f>'YOY Revenue and Unit Growth'!J32</f>
        <v>87833498</v>
      </c>
      <c r="D18" s="326">
        <f>'YOY Revenue and Unit Growth'!K32</f>
        <v>100475422</v>
      </c>
      <c r="E18" s="326">
        <f>'YOY Revenue and Unit Growth'!L32</f>
        <v>108977657</v>
      </c>
      <c r="F18" s="326">
        <f>'YOY Revenue and Unit Growth'!M32</f>
        <v>116560617</v>
      </c>
      <c r="G18" s="326">
        <f>'YOY Revenue and Unit Growth'!N32</f>
        <v>113611771</v>
      </c>
      <c r="H18" s="433">
        <f>H88+H31</f>
        <v>118927527.12998773</v>
      </c>
      <c r="I18" s="444">
        <f>STDEV(B18:G18)</f>
        <v>12605906.863108136</v>
      </c>
      <c r="J18" s="445">
        <f>ABS(H18-G18)/I18</f>
        <v>0.42168772050383602</v>
      </c>
      <c r="K18" s="433">
        <f>K88+K31</f>
        <v>121610352.94388735</v>
      </c>
      <c r="L18" s="433">
        <f>L88+L31</f>
        <v>124360388.53220397</v>
      </c>
      <c r="M18" s="433">
        <f>M88+M31</f>
        <v>128133107.76615314</v>
      </c>
      <c r="N18" s="433">
        <f>N88+N31</f>
        <v>132048246.89188002</v>
      </c>
      <c r="O18" s="433">
        <f>O88+O31</f>
        <v>136111804.51740837</v>
      </c>
      <c r="P18" s="509" t="s">
        <v>150</v>
      </c>
      <c r="Q18" s="510">
        <f>SUM(E18:G18)/SUM(B18:D18)-1</f>
        <v>0.22773368244140202</v>
      </c>
      <c r="R18" s="510">
        <f>SUM(K18:L18,H18)/SUM(E18:G18)-1</f>
        <v>7.5919859029000003E-2</v>
      </c>
      <c r="S18" s="510">
        <f>SUM(M18:O18)/SUM(K18:L18,H18)-1</f>
        <v>8.6037378826958388E-2</v>
      </c>
    </row>
    <row r="19" spans="1:20">
      <c r="A19" s="13" t="s">
        <v>529</v>
      </c>
      <c r="B19" s="594">
        <f>SUM(B16:B18)</f>
        <v>641539625</v>
      </c>
      <c r="C19" s="594">
        <f>SUM(C16:C18)</f>
        <v>639882130</v>
      </c>
      <c r="D19" s="594">
        <f>SUM(D16:D18)</f>
        <v>732083616</v>
      </c>
      <c r="E19" s="594">
        <f>SUM(E16:E18)</f>
        <v>734454316</v>
      </c>
      <c r="F19" s="594">
        <f>SUM(F16:F18)</f>
        <v>787959125</v>
      </c>
      <c r="G19" s="594">
        <f>SUM(G16:G18)</f>
        <v>754490099</v>
      </c>
      <c r="H19" s="595">
        <f t="shared" ref="H19" si="25">SUM(H16:H18)</f>
        <v>792851458</v>
      </c>
      <c r="I19" s="582">
        <f>STDEV(B19:G19)</f>
        <v>60978546.074667841</v>
      </c>
      <c r="J19" s="583">
        <f>ABS(H19-G19)/I19</f>
        <v>0.62909599308954922</v>
      </c>
      <c r="K19" s="408">
        <f t="shared" ref="K19:O19" si="26">SUM(K16:K18)</f>
        <v>819512762.43129992</v>
      </c>
      <c r="L19" s="408">
        <f t="shared" si="26"/>
        <v>847245846.20936465</v>
      </c>
      <c r="M19" s="408">
        <f t="shared" si="26"/>
        <v>871489090.76382613</v>
      </c>
      <c r="N19" s="408">
        <f t="shared" si="26"/>
        <v>896854361.27139127</v>
      </c>
      <c r="O19" s="408">
        <f t="shared" si="26"/>
        <v>923396247.15009701</v>
      </c>
      <c r="P19" s="508" t="s">
        <v>213</v>
      </c>
      <c r="Q19" s="514">
        <f>SUM(E19:G19)/SUM(B19:D19)-1</f>
        <v>0.13081572703686617</v>
      </c>
      <c r="R19" s="514">
        <f>SUM(K19:L19,H19)/SUM(E19:G19)-1</f>
        <v>8.0243419815959616E-2</v>
      </c>
      <c r="S19" s="514">
        <f>SUM(M19:O19)/SUM(K19:L19,H19)-1</f>
        <v>9.4376598832875969E-2</v>
      </c>
    </row>
    <row r="20" spans="1:20">
      <c r="B20" s="314"/>
      <c r="C20" s="314"/>
      <c r="D20" s="314"/>
      <c r="E20" s="314"/>
      <c r="F20" s="314"/>
      <c r="G20" s="314"/>
      <c r="H20" s="398"/>
      <c r="I20" s="451"/>
      <c r="J20" s="453"/>
      <c r="K20" s="407"/>
      <c r="L20" s="398"/>
      <c r="M20" s="398"/>
      <c r="N20" s="398"/>
      <c r="O20" s="398"/>
    </row>
    <row r="21" spans="1:20">
      <c r="A21" s="13" t="s">
        <v>537</v>
      </c>
      <c r="B21" s="314"/>
      <c r="C21" s="314"/>
      <c r="D21" s="314"/>
      <c r="E21" s="314"/>
      <c r="F21" s="314"/>
      <c r="G21" s="314"/>
      <c r="H21" s="398"/>
      <c r="I21" s="451"/>
      <c r="J21" s="453"/>
      <c r="K21" s="398"/>
      <c r="L21" s="398"/>
      <c r="M21" s="398"/>
      <c r="N21" s="398"/>
      <c r="O21" s="398"/>
    </row>
    <row r="22" spans="1:20">
      <c r="A22" s="12" t="s">
        <v>526</v>
      </c>
      <c r="B22" s="314"/>
      <c r="C22" s="323">
        <f t="shared" ref="C22:C25" si="27">C16/B16-1</f>
        <v>-4.0684647725942602E-3</v>
      </c>
      <c r="D22" s="323">
        <f t="shared" ref="D22:D25" si="28">D16/C16-1</f>
        <v>0.14239693513238683</v>
      </c>
      <c r="E22" s="395">
        <f t="shared" ref="E22:E25" si="29">E16/D16-1</f>
        <v>-1.0976165781828029E-2</v>
      </c>
      <c r="F22" s="395">
        <f t="shared" ref="F22:F25" si="30">F16/E16-1</f>
        <v>7.1896699306129408E-2</v>
      </c>
      <c r="G22" s="395">
        <f t="shared" ref="G22:H25" si="31">G16/F16-1</f>
        <v>-4.7387572158753333E-2</v>
      </c>
      <c r="H22" s="392">
        <f t="shared" si="31"/>
        <v>5.1356242699727606E-2</v>
      </c>
      <c r="I22" s="454"/>
      <c r="J22" s="455"/>
      <c r="K22" s="392">
        <f>K16/H16-1</f>
        <v>3.6107645880457895E-2</v>
      </c>
      <c r="L22" s="392">
        <f t="shared" ref="L22:L25" si="32">L16/K16-1</f>
        <v>3.6323620660195344E-2</v>
      </c>
      <c r="M22" s="392">
        <f t="shared" ref="M22:M24" si="33">M16/L16-1</f>
        <v>2.8462469987568406E-2</v>
      </c>
      <c r="N22" s="392">
        <f t="shared" ref="N22:N24" si="34">N16/M16-1</f>
        <v>2.9016633370474443E-2</v>
      </c>
      <c r="O22" s="392">
        <f t="shared" ref="O22:O24" si="35">O16/N16-1</f>
        <v>2.9567547616876189E-2</v>
      </c>
    </row>
    <row r="23" spans="1:20">
      <c r="A23" s="12" t="s">
        <v>527</v>
      </c>
      <c r="B23" s="314"/>
      <c r="C23" s="323">
        <f t="shared" si="27"/>
        <v>4.54713248337002E-2</v>
      </c>
      <c r="D23" s="323">
        <f t="shared" si="28"/>
        <v>0.2073088230187059</v>
      </c>
      <c r="E23" s="323">
        <f t="shared" si="29"/>
        <v>3.4385098471331643E-2</v>
      </c>
      <c r="F23" s="323">
        <f t="shared" si="30"/>
        <v>0.12401822076714852</v>
      </c>
      <c r="G23" s="323">
        <f t="shared" si="31"/>
        <v>1.5718109615142417E-2</v>
      </c>
      <c r="H23" s="322">
        <f t="shared" si="31"/>
        <v>5.7709325915230592E-2</v>
      </c>
      <c r="I23" s="449"/>
      <c r="J23" s="450"/>
      <c r="K23" s="392">
        <f>K17/H17-1</f>
        <v>2.0000000000000018E-2</v>
      </c>
      <c r="L23" s="392">
        <f t="shared" si="32"/>
        <v>2.0000000000000018E-2</v>
      </c>
      <c r="M23" s="392">
        <f t="shared" si="33"/>
        <v>2.3905751044986268E-2</v>
      </c>
      <c r="N23" s="392">
        <f t="shared" si="34"/>
        <v>2.3928997929965723E-2</v>
      </c>
      <c r="O23" s="392">
        <f t="shared" si="35"/>
        <v>2.395229344617289E-2</v>
      </c>
    </row>
    <row r="24" spans="1:20">
      <c r="A24" s="12" t="s">
        <v>150</v>
      </c>
      <c r="B24" s="314"/>
      <c r="C24" s="323">
        <f t="shared" si="27"/>
        <v>-1.1180140992667065E-3</v>
      </c>
      <c r="D24" s="323">
        <f t="shared" si="28"/>
        <v>0.14393055369376273</v>
      </c>
      <c r="E24" s="323">
        <f t="shared" si="29"/>
        <v>8.462004767693343E-2</v>
      </c>
      <c r="F24" s="323">
        <f t="shared" si="30"/>
        <v>6.9582703544452285E-2</v>
      </c>
      <c r="G24" s="323">
        <f t="shared" si="31"/>
        <v>-2.5298819411705753E-2</v>
      </c>
      <c r="H24" s="322">
        <f t="shared" si="31"/>
        <v>4.6788779747018783E-2</v>
      </c>
      <c r="I24" s="449"/>
      <c r="J24" s="450"/>
      <c r="K24" s="392">
        <f>K18/H18-1</f>
        <v>2.2558493215513398E-2</v>
      </c>
      <c r="L24" s="392">
        <f t="shared" si="32"/>
        <v>2.2613498947622768E-2</v>
      </c>
      <c r="M24" s="392">
        <f t="shared" si="33"/>
        <v>3.0336984939317801E-2</v>
      </c>
      <c r="N24" s="392">
        <f t="shared" si="34"/>
        <v>3.055524988024283E-2</v>
      </c>
      <c r="O24" s="392">
        <f t="shared" si="35"/>
        <v>3.0773279624496386E-2</v>
      </c>
    </row>
    <row r="25" spans="1:20">
      <c r="A25" s="13" t="s">
        <v>529</v>
      </c>
      <c r="B25" s="314"/>
      <c r="C25" s="324">
        <f t="shared" si="27"/>
        <v>-2.5836206142372253E-3</v>
      </c>
      <c r="D25" s="324">
        <f t="shared" si="28"/>
        <v>0.14409135945084128</v>
      </c>
      <c r="E25" s="324">
        <f t="shared" si="29"/>
        <v>3.2382912937638508E-3</v>
      </c>
      <c r="F25" s="324">
        <f t="shared" si="30"/>
        <v>7.2849744135753625E-2</v>
      </c>
      <c r="G25" s="324">
        <f t="shared" si="31"/>
        <v>-4.2475586535024923E-2</v>
      </c>
      <c r="H25" s="393">
        <f t="shared" si="31"/>
        <v>5.0844085364200486E-2</v>
      </c>
      <c r="I25" s="456"/>
      <c r="J25" s="457"/>
      <c r="K25" s="394">
        <f>K19/H19-1</f>
        <v>3.3627111563311107E-2</v>
      </c>
      <c r="L25" s="394">
        <f t="shared" si="32"/>
        <v>3.3840941897948396E-2</v>
      </c>
      <c r="M25" s="394">
        <f t="shared" ref="M25" si="36">M19/L19-1</f>
        <v>2.8614179299818909E-2</v>
      </c>
      <c r="N25" s="394">
        <f t="shared" ref="N25" si="37">N19/M19-1</f>
        <v>2.91056661252449E-2</v>
      </c>
      <c r="O25" s="394">
        <f t="shared" ref="O25" si="38">O19/N19-1</f>
        <v>2.9594421374145474E-2</v>
      </c>
    </row>
    <row r="26" spans="1:20">
      <c r="A26" s="318" t="s">
        <v>538</v>
      </c>
      <c r="B26" s="314"/>
      <c r="C26" s="324"/>
      <c r="D26" s="324"/>
      <c r="E26" s="324">
        <f>AVERAGE(C25:E25)</f>
        <v>4.8248676710122639E-2</v>
      </c>
      <c r="F26" s="324">
        <f>AVERAGE(D25:F25)</f>
        <v>7.3393131626786248E-2</v>
      </c>
      <c r="G26" s="324">
        <f>AVERAGE(E25:G25)</f>
        <v>1.1204149631497518E-2</v>
      </c>
      <c r="H26" s="324">
        <f>AVERAGE(F25:H25)</f>
        <v>2.7072747654976397E-2</v>
      </c>
      <c r="I26" s="456"/>
      <c r="J26" s="457"/>
      <c r="K26" s="394"/>
      <c r="L26" s="394"/>
      <c r="M26" s="394"/>
      <c r="N26" s="394"/>
      <c r="O26" s="394"/>
    </row>
    <row r="27" spans="1:20">
      <c r="B27" s="314"/>
      <c r="C27" s="315"/>
      <c r="D27" s="315"/>
      <c r="E27" s="315"/>
      <c r="F27" s="315"/>
      <c r="G27" s="315"/>
      <c r="H27" s="315"/>
      <c r="I27" s="451"/>
      <c r="J27" s="452"/>
      <c r="K27" s="419"/>
      <c r="L27" s="419"/>
      <c r="M27" s="419"/>
      <c r="N27" s="419"/>
      <c r="O27" s="419"/>
    </row>
    <row r="28" spans="1:20">
      <c r="A28" s="13" t="s">
        <v>542</v>
      </c>
      <c r="B28" s="314"/>
      <c r="C28" s="315"/>
      <c r="D28" s="315"/>
      <c r="E28" s="315"/>
      <c r="F28" s="315"/>
      <c r="G28" s="315"/>
      <c r="H28" s="315"/>
      <c r="I28" s="451"/>
      <c r="J28" s="452"/>
      <c r="K28" s="419"/>
      <c r="L28" s="419"/>
      <c r="M28" s="419"/>
      <c r="N28" s="419"/>
      <c r="O28" s="419"/>
    </row>
    <row r="29" spans="1:20">
      <c r="A29" s="12" t="s">
        <v>526</v>
      </c>
      <c r="B29" s="588">
        <v>303445832</v>
      </c>
      <c r="C29" s="588">
        <v>284455601</v>
      </c>
      <c r="D29" s="588">
        <v>318091685</v>
      </c>
      <c r="E29" s="587">
        <v>304725698</v>
      </c>
      <c r="F29" s="587">
        <v>314767755</v>
      </c>
      <c r="G29" s="587">
        <v>294284477</v>
      </c>
      <c r="H29" s="352">
        <f>H74/AVERAGE('YOY Revenue and Unit Growth'!M42:N42)</f>
        <v>301864343.05330557</v>
      </c>
      <c r="I29" s="444">
        <f>STDEV(B29:G29)</f>
        <v>12559841.723289011</v>
      </c>
      <c r="J29" s="445">
        <f>ABS(H29-G29)/I29</f>
        <v>0.60350012526436903</v>
      </c>
      <c r="K29" s="433">
        <f>H29*(1+K35)</f>
        <v>307901629.91437167</v>
      </c>
      <c r="L29" s="433">
        <f t="shared" ref="L29:O29" si="39">K29*(1+L35)</f>
        <v>314059662.51265913</v>
      </c>
      <c r="M29" s="433">
        <f t="shared" si="39"/>
        <v>314687781.83768445</v>
      </c>
      <c r="N29" s="433">
        <f t="shared" si="39"/>
        <v>315317157.4013598</v>
      </c>
      <c r="O29" s="433">
        <f t="shared" si="39"/>
        <v>315947791.7161625</v>
      </c>
      <c r="P29" s="509" t="s">
        <v>526</v>
      </c>
      <c r="Q29" s="510">
        <f>SUM(E29:G29)/SUM(B29:D29)-1</f>
        <v>8.5925729956815022E-3</v>
      </c>
      <c r="R29" s="510">
        <f>SUM(K29:L29,H29)/SUM(E29:G29)-1</f>
        <v>1.0995784807733777E-2</v>
      </c>
      <c r="S29" s="510">
        <f>SUM(M29:O29)/SUM(K29:L29,H29)-1</f>
        <v>2.3951592838582947E-2</v>
      </c>
      <c r="T29" s="507" t="s">
        <v>569</v>
      </c>
    </row>
    <row r="30" spans="1:20">
      <c r="A30" s="12" t="s">
        <v>527</v>
      </c>
      <c r="B30" s="326">
        <v>6725220</v>
      </c>
      <c r="C30" s="326">
        <v>6382221</v>
      </c>
      <c r="D30" s="326">
        <v>7383729</v>
      </c>
      <c r="E30" s="326">
        <v>7294875</v>
      </c>
      <c r="F30" s="326">
        <v>7745927</v>
      </c>
      <c r="G30" s="326">
        <v>7658761</v>
      </c>
      <c r="H30" s="352">
        <f>H32-H29-H31</f>
        <v>8615925.8167067021</v>
      </c>
      <c r="I30" s="444">
        <f>STDEV(B30:G30)</f>
        <v>537665.28321540344</v>
      </c>
      <c r="J30" s="445">
        <f>ABS(H30-G30)/I30</f>
        <v>1.7802243265225581</v>
      </c>
      <c r="K30" s="433">
        <f>H30*(1+K36)</f>
        <v>8788244.3330408372</v>
      </c>
      <c r="L30" s="433">
        <f t="shared" ref="L30" si="40">K30*(1+L36)</f>
        <v>8964009.2197016533</v>
      </c>
      <c r="M30" s="433">
        <f t="shared" ref="M30" si="41">L30*(1+M36)</f>
        <v>9232929.4962927029</v>
      </c>
      <c r="N30" s="433">
        <f t="shared" ref="N30" si="42">M30*(1+N36)</f>
        <v>9509917.3811814841</v>
      </c>
      <c r="O30" s="433">
        <f t="shared" ref="O30" si="43">N30*(1+O36)</f>
        <v>9795214.9026169293</v>
      </c>
      <c r="P30" s="509" t="s">
        <v>527</v>
      </c>
      <c r="Q30" s="510">
        <f>SUM(E30:G30)/SUM(B30:D30)-1</f>
        <v>0.10777290901398007</v>
      </c>
      <c r="R30" s="510">
        <f>SUM(K30:L30,H30)/SUM(E30:G30)-1</f>
        <v>0.16161616721208194</v>
      </c>
      <c r="S30" s="510">
        <f>SUM(M30:O30)/SUM(K30:L30,H30)-1</f>
        <v>8.229170396026686E-2</v>
      </c>
    </row>
    <row r="31" spans="1:20">
      <c r="A31" s="12" t="s">
        <v>150</v>
      </c>
      <c r="B31" s="326">
        <v>45398650</v>
      </c>
      <c r="C31" s="588">
        <v>42907088</v>
      </c>
      <c r="D31" s="588">
        <v>48807958</v>
      </c>
      <c r="E31" s="587">
        <v>52674851</v>
      </c>
      <c r="F31" s="587">
        <v>56642809</v>
      </c>
      <c r="G31" s="587">
        <v>55783199</v>
      </c>
      <c r="H31" s="585">
        <f>H76/AVERAGE('YOY Revenue and Unit Growth'!M48:N48)</f>
        <v>59927527.129987732</v>
      </c>
      <c r="I31" s="444">
        <f>STDEV(B31:G31)</f>
        <v>5600223.9402893521</v>
      </c>
      <c r="J31" s="445">
        <f>ABS(H31-G31)/I31</f>
        <v>0.74002900137125638</v>
      </c>
      <c r="K31" s="433">
        <f>H31*(1+K37)</f>
        <v>61725352.943887368</v>
      </c>
      <c r="L31" s="433">
        <f t="shared" ref="L31:O31" si="44">K31*(1+L37)</f>
        <v>63577113.532203987</v>
      </c>
      <c r="M31" s="433">
        <f t="shared" si="44"/>
        <v>66438083.641153164</v>
      </c>
      <c r="N31" s="433">
        <f t="shared" si="44"/>
        <v>69427797.405005053</v>
      </c>
      <c r="O31" s="433">
        <f t="shared" si="44"/>
        <v>72552048.28823027</v>
      </c>
      <c r="P31" s="509" t="s">
        <v>150</v>
      </c>
      <c r="Q31" s="510">
        <f>SUM(E31:G31)/SUM(B31:D31)-1</f>
        <v>0.2041164655061154</v>
      </c>
      <c r="R31" s="510">
        <f>SUM(K31:L31,H31)/SUM(E31:G31)-1</f>
        <v>0.12192022941612368</v>
      </c>
      <c r="S31" s="510">
        <f>SUM(M31:O31)/SUM(K31:L31,H31)-1</f>
        <v>0.12518456259099264</v>
      </c>
      <c r="T31" s="507" t="s">
        <v>568</v>
      </c>
    </row>
    <row r="32" spans="1:20">
      <c r="A32" s="13" t="s">
        <v>529</v>
      </c>
      <c r="B32" s="594">
        <f t="shared" ref="B32:G32" si="45">SUM(B29:B31)</f>
        <v>355569702</v>
      </c>
      <c r="C32" s="594">
        <f t="shared" si="45"/>
        <v>333744910</v>
      </c>
      <c r="D32" s="594">
        <f t="shared" si="45"/>
        <v>374283372</v>
      </c>
      <c r="E32" s="595">
        <f t="shared" si="45"/>
        <v>364695424</v>
      </c>
      <c r="F32" s="595">
        <f t="shared" si="45"/>
        <v>379156491</v>
      </c>
      <c r="G32" s="595">
        <f t="shared" si="45"/>
        <v>357726437</v>
      </c>
      <c r="H32" s="596">
        <v>370407796</v>
      </c>
      <c r="I32" s="582">
        <f>STDEV(B32:G32)</f>
        <v>16141211.275846876</v>
      </c>
      <c r="J32" s="583">
        <f>ABS(H32-G32)/I32</f>
        <v>0.78565101362472878</v>
      </c>
      <c r="K32" s="408">
        <f t="shared" ref="K32:O32" si="46">SUM(K29:K31)</f>
        <v>378415227.19129986</v>
      </c>
      <c r="L32" s="408">
        <f t="shared" si="46"/>
        <v>386600785.26456475</v>
      </c>
      <c r="M32" s="408">
        <f t="shared" si="46"/>
        <v>390358794.97513032</v>
      </c>
      <c r="N32" s="408">
        <f t="shared" si="46"/>
        <v>394254872.18754631</v>
      </c>
      <c r="O32" s="408">
        <f t="shared" si="46"/>
        <v>398295054.90700972</v>
      </c>
      <c r="P32" s="508" t="s">
        <v>213</v>
      </c>
      <c r="Q32" s="514">
        <f>SUM(E32:G32)/SUM(B32:D32)-1</f>
        <v>3.5709326805192676E-2</v>
      </c>
      <c r="R32" s="514">
        <f>SUM(K32:L32,H32)/SUM(E32:G32)-1</f>
        <v>3.0724511238275243E-2</v>
      </c>
      <c r="S32" s="514">
        <f>SUM(M32:O32)/SUM(K32:L32,H32)-1</f>
        <v>4.18213122361768E-2</v>
      </c>
      <c r="T32" s="507" t="s">
        <v>570</v>
      </c>
    </row>
    <row r="33" spans="1:20">
      <c r="B33" s="314"/>
      <c r="C33" s="314"/>
      <c r="D33" s="314"/>
      <c r="E33" s="314"/>
      <c r="F33" s="314"/>
      <c r="G33" s="314"/>
      <c r="H33" s="314"/>
      <c r="I33" s="451"/>
      <c r="J33" s="453"/>
      <c r="K33" s="398"/>
      <c r="L33" s="398"/>
      <c r="M33" s="398"/>
      <c r="N33" s="398"/>
      <c r="O33" s="398"/>
    </row>
    <row r="34" spans="1:20">
      <c r="A34" s="13" t="s">
        <v>537</v>
      </c>
      <c r="B34" s="314"/>
      <c r="C34" s="314"/>
      <c r="D34" s="314"/>
      <c r="E34" s="314"/>
      <c r="F34" s="314"/>
      <c r="G34" s="314"/>
      <c r="H34" s="314"/>
      <c r="I34" s="451"/>
      <c r="J34" s="453"/>
      <c r="K34" s="398"/>
      <c r="L34" s="398"/>
      <c r="M34" s="398"/>
      <c r="N34" s="398"/>
      <c r="O34" s="398"/>
    </row>
    <row r="35" spans="1:20">
      <c r="A35" s="12" t="s">
        <v>526</v>
      </c>
      <c r="B35" s="314"/>
      <c r="C35" s="323">
        <f t="shared" ref="C35:H35" si="47">C29/B29-1</f>
        <v>-6.2581947080426525E-2</v>
      </c>
      <c r="D35" s="323">
        <f t="shared" si="47"/>
        <v>0.11824721988863218</v>
      </c>
      <c r="E35" s="395">
        <f t="shared" si="47"/>
        <v>-4.2019290758889216E-2</v>
      </c>
      <c r="F35" s="395">
        <f t="shared" si="47"/>
        <v>3.2954414628988626E-2</v>
      </c>
      <c r="G35" s="395">
        <f t="shared" si="47"/>
        <v>-6.5074257685638681E-2</v>
      </c>
      <c r="H35" s="392">
        <f t="shared" si="47"/>
        <v>2.5756934686383737E-2</v>
      </c>
      <c r="I35" s="454"/>
      <c r="J35" s="455"/>
      <c r="K35" s="420">
        <v>0.02</v>
      </c>
      <c r="L35" s="420">
        <f>K35</f>
        <v>0.02</v>
      </c>
      <c r="M35" s="420">
        <v>2E-3</v>
      </c>
      <c r="N35" s="420">
        <f>M35</f>
        <v>2E-3</v>
      </c>
      <c r="O35" s="420">
        <f>N35</f>
        <v>2E-3</v>
      </c>
    </row>
    <row r="36" spans="1:20">
      <c r="A36" s="12" t="s">
        <v>527</v>
      </c>
      <c r="B36" s="314"/>
      <c r="C36" s="323">
        <f t="shared" ref="C36:G36" si="48">C30/B30-1</f>
        <v>-5.1001900309580961E-2</v>
      </c>
      <c r="D36" s="323">
        <f t="shared" si="48"/>
        <v>0.15692154815698167</v>
      </c>
      <c r="E36" s="323">
        <f t="shared" si="48"/>
        <v>-1.203375692688613E-2</v>
      </c>
      <c r="F36" s="323">
        <f t="shared" si="48"/>
        <v>6.1831354204150202E-2</v>
      </c>
      <c r="G36" s="323">
        <f t="shared" si="48"/>
        <v>-1.1253139875963214E-2</v>
      </c>
      <c r="H36" s="322">
        <f>H30/G30-1</f>
        <v>0.12497645725029183</v>
      </c>
      <c r="I36" s="449"/>
      <c r="J36" s="450"/>
      <c r="K36" s="420">
        <v>0.02</v>
      </c>
      <c r="L36" s="420">
        <f>K36</f>
        <v>0.02</v>
      </c>
      <c r="M36" s="420">
        <v>0.03</v>
      </c>
      <c r="N36" s="420">
        <f>M36</f>
        <v>0.03</v>
      </c>
      <c r="O36" s="420">
        <f>N36</f>
        <v>0.03</v>
      </c>
    </row>
    <row r="37" spans="1:20">
      <c r="A37" s="12" t="s">
        <v>150</v>
      </c>
      <c r="B37" s="314"/>
      <c r="C37" s="323">
        <f t="shared" ref="C37:G37" si="49">C31/B31-1</f>
        <v>-5.4881852213667148E-2</v>
      </c>
      <c r="D37" s="323">
        <f t="shared" si="49"/>
        <v>0.13752669489013103</v>
      </c>
      <c r="E37" s="323">
        <f t="shared" si="49"/>
        <v>7.9226690860535465E-2</v>
      </c>
      <c r="F37" s="323">
        <f t="shared" si="49"/>
        <v>7.5329268610555777E-2</v>
      </c>
      <c r="G37" s="323">
        <f t="shared" si="49"/>
        <v>-1.5175977589670708E-2</v>
      </c>
      <c r="H37" s="322">
        <f>H31/G31-1</f>
        <v>7.4293482702340707E-2</v>
      </c>
      <c r="I37" s="449"/>
      <c r="J37" s="450"/>
      <c r="K37" s="420">
        <v>0.03</v>
      </c>
      <c r="L37" s="420">
        <f>K37</f>
        <v>0.03</v>
      </c>
      <c r="M37" s="420">
        <v>4.4999999999999998E-2</v>
      </c>
      <c r="N37" s="420">
        <f>M37</f>
        <v>4.4999999999999998E-2</v>
      </c>
      <c r="O37" s="420">
        <f>N37</f>
        <v>4.4999999999999998E-2</v>
      </c>
    </row>
    <row r="38" spans="1:20">
      <c r="A38" s="13" t="s">
        <v>529</v>
      </c>
      <c r="B38" s="314"/>
      <c r="C38" s="324">
        <f t="shared" ref="C38:O38" si="50">C32/B32-1</f>
        <v>-6.1379785390151209E-2</v>
      </c>
      <c r="D38" s="324">
        <f t="shared" si="50"/>
        <v>0.12146540901552627</v>
      </c>
      <c r="E38" s="324">
        <f t="shared" si="50"/>
        <v>-2.5616815272253124E-2</v>
      </c>
      <c r="F38" s="324">
        <f t="shared" si="50"/>
        <v>3.9652449820702929E-2</v>
      </c>
      <c r="G38" s="324">
        <f t="shared" si="50"/>
        <v>-5.6520340568295802E-2</v>
      </c>
      <c r="H38" s="324">
        <f>H32/G32-1</f>
        <v>3.5449879260671002E-2</v>
      </c>
      <c r="I38" s="456"/>
      <c r="J38" s="457"/>
      <c r="K38" s="394">
        <f>K32/H32-1</f>
        <v>2.1617879747055424E-2</v>
      </c>
      <c r="L38" s="394">
        <f t="shared" si="50"/>
        <v>2.1631154047421219E-2</v>
      </c>
      <c r="M38" s="394">
        <f t="shared" si="50"/>
        <v>9.7206468631299003E-3</v>
      </c>
      <c r="N38" s="394">
        <f t="shared" si="50"/>
        <v>9.9807594002441213E-3</v>
      </c>
      <c r="O38" s="394">
        <f t="shared" si="50"/>
        <v>1.0247641828866172E-2</v>
      </c>
    </row>
    <row r="39" spans="1:20">
      <c r="A39" s="318" t="s">
        <v>538</v>
      </c>
      <c r="B39" s="314"/>
      <c r="C39" s="324"/>
      <c r="D39" s="324"/>
      <c r="E39" s="324">
        <f>AVERAGE(C38:E38)</f>
        <v>1.1489602784373979E-2</v>
      </c>
      <c r="F39" s="324">
        <f>AVERAGE(D38:F38)</f>
        <v>4.5167014521325356E-2</v>
      </c>
      <c r="G39" s="324">
        <f>AVERAGE(E38:G38)</f>
        <v>-1.4161568673281999E-2</v>
      </c>
      <c r="H39" s="325">
        <f>AVERAGE(F38:H38)</f>
        <v>6.1939961710260434E-3</v>
      </c>
      <c r="I39" s="456"/>
      <c r="J39" s="457"/>
      <c r="K39" s="394"/>
      <c r="L39" s="394"/>
      <c r="M39" s="394"/>
      <c r="N39" s="394"/>
      <c r="O39" s="394"/>
    </row>
    <row r="40" spans="1:20">
      <c r="B40" s="314"/>
      <c r="C40" s="314"/>
      <c r="D40" s="314"/>
      <c r="E40" s="314"/>
      <c r="F40" s="314"/>
      <c r="G40" s="314"/>
      <c r="H40" s="314"/>
      <c r="I40" s="451"/>
      <c r="J40" s="453"/>
      <c r="K40" s="398"/>
      <c r="L40" s="398"/>
      <c r="M40" s="398"/>
      <c r="N40" s="398"/>
      <c r="O40" s="398"/>
    </row>
    <row r="41" spans="1:20">
      <c r="A41" s="13" t="s">
        <v>575</v>
      </c>
      <c r="B41" s="314"/>
      <c r="C41" s="314"/>
      <c r="D41" s="314"/>
      <c r="E41" s="314"/>
      <c r="F41" s="314"/>
      <c r="G41" s="314"/>
      <c r="H41" s="314"/>
      <c r="I41" s="451"/>
      <c r="J41" s="453"/>
      <c r="K41" s="398"/>
      <c r="L41" s="398"/>
      <c r="M41" s="398"/>
      <c r="N41" s="398"/>
      <c r="O41" s="398"/>
    </row>
    <row r="42" spans="1:20">
      <c r="A42" s="12" t="s">
        <v>526</v>
      </c>
      <c r="B42" s="601">
        <f>B29/B16</f>
        <v>0.56233652949520996</v>
      </c>
      <c r="C42" s="601">
        <f t="shared" ref="C42:H42" si="51">C29/C16</f>
        <v>0.52929784419828085</v>
      </c>
      <c r="D42" s="601">
        <f t="shared" si="51"/>
        <v>0.51810874536282181</v>
      </c>
      <c r="E42" s="601">
        <f t="shared" si="51"/>
        <v>0.50184653410203783</v>
      </c>
      <c r="F42" s="601">
        <f t="shared" si="51"/>
        <v>0.48361431955385542</v>
      </c>
      <c r="G42" s="601">
        <f t="shared" si="51"/>
        <v>0.47463529079435118</v>
      </c>
      <c r="H42" s="602">
        <f t="shared" si="51"/>
        <v>0.4630784706514019</v>
      </c>
      <c r="I42" s="454"/>
      <c r="J42" s="455"/>
      <c r="K42" s="602">
        <f t="shared" ref="K42:O42" si="52">K29/K16</f>
        <v>0.45587931132681425</v>
      </c>
      <c r="L42" s="602">
        <f t="shared" si="52"/>
        <v>0.44869854192566011</v>
      </c>
      <c r="M42" s="602">
        <f t="shared" si="52"/>
        <v>0.43715347144844868</v>
      </c>
      <c r="N42" s="602">
        <f t="shared" si="52"/>
        <v>0.42567609131507927</v>
      </c>
      <c r="O42" s="602">
        <f t="shared" si="52"/>
        <v>0.41427825156784109</v>
      </c>
    </row>
    <row r="43" spans="1:20">
      <c r="A43" s="12" t="s">
        <v>527</v>
      </c>
      <c r="B43" s="601">
        <f>B30/B17</f>
        <v>0.48065641009221083</v>
      </c>
      <c r="C43" s="601">
        <f t="shared" ref="C43:H43" si="53">C30/C17</f>
        <v>0.43630275546207253</v>
      </c>
      <c r="D43" s="601">
        <f t="shared" si="53"/>
        <v>0.41809357282110837</v>
      </c>
      <c r="E43" s="601">
        <f t="shared" si="53"/>
        <v>0.39933129064168738</v>
      </c>
      <c r="F43" s="601">
        <f t="shared" si="53"/>
        <v>0.37723808856831198</v>
      </c>
      <c r="G43" s="601">
        <f t="shared" si="53"/>
        <v>0.36722095634628343</v>
      </c>
      <c r="H43" s="602">
        <f t="shared" si="53"/>
        <v>0.39057510449861987</v>
      </c>
      <c r="I43" s="449"/>
      <c r="J43" s="450"/>
      <c r="K43" s="602">
        <f t="shared" ref="K43:O43" si="54">K30/K17</f>
        <v>0.39057510449861993</v>
      </c>
      <c r="L43" s="602">
        <f t="shared" si="54"/>
        <v>0.39057510449861993</v>
      </c>
      <c r="M43" s="602">
        <f t="shared" si="54"/>
        <v>0.39289979299657574</v>
      </c>
      <c r="N43" s="602">
        <f t="shared" si="54"/>
        <v>0.39522934461726478</v>
      </c>
      <c r="O43" s="602">
        <f t="shared" si="54"/>
        <v>0.39756366342587079</v>
      </c>
    </row>
    <row r="44" spans="1:20">
      <c r="A44" s="12" t="s">
        <v>150</v>
      </c>
      <c r="B44" s="601">
        <f>B31/B18</f>
        <v>0.5162938366545794</v>
      </c>
      <c r="C44" s="601">
        <f t="shared" ref="C44:H44" si="55">C31/C18</f>
        <v>0.48850482989986349</v>
      </c>
      <c r="D44" s="601">
        <f t="shared" si="55"/>
        <v>0.48577012197072433</v>
      </c>
      <c r="E44" s="601">
        <f t="shared" si="55"/>
        <v>0.483354592584056</v>
      </c>
      <c r="F44" s="601">
        <f t="shared" si="55"/>
        <v>0.48595151997179287</v>
      </c>
      <c r="G44" s="601">
        <f t="shared" si="55"/>
        <v>0.49099841071925548</v>
      </c>
      <c r="H44" s="602">
        <f t="shared" si="55"/>
        <v>0.50389954770090339</v>
      </c>
      <c r="I44" s="449"/>
      <c r="J44" s="450"/>
      <c r="K44" s="602">
        <f t="shared" ref="K44:O44" si="56">K31/K18</f>
        <v>0.50756659650817948</v>
      </c>
      <c r="L44" s="602">
        <f t="shared" si="56"/>
        <v>0.51123283131059261</v>
      </c>
      <c r="M44" s="602">
        <f t="shared" si="56"/>
        <v>0.51850832934142754</v>
      </c>
      <c r="N44" s="602">
        <f t="shared" si="56"/>
        <v>0.52577598748321086</v>
      </c>
      <c r="O44" s="602">
        <f t="shared" si="56"/>
        <v>0.53303274132223444</v>
      </c>
    </row>
    <row r="45" spans="1:20">
      <c r="A45" s="13" t="s">
        <v>529</v>
      </c>
      <c r="B45" s="604">
        <f>B32/B19</f>
        <v>0.55424433369957471</v>
      </c>
      <c r="C45" s="604">
        <f t="shared" ref="C45:H45" si="57">C32/C19</f>
        <v>0.52157248085674779</v>
      </c>
      <c r="D45" s="604">
        <f t="shared" si="57"/>
        <v>0.51125768125372173</v>
      </c>
      <c r="E45" s="604">
        <f t="shared" si="57"/>
        <v>0.49655290472824998</v>
      </c>
      <c r="F45" s="604">
        <f t="shared" si="57"/>
        <v>0.48118801974658265</v>
      </c>
      <c r="G45" s="604">
        <f t="shared" si="57"/>
        <v>0.47413006144696934</v>
      </c>
      <c r="H45" s="604">
        <f t="shared" si="57"/>
        <v>0.46718435371786882</v>
      </c>
      <c r="I45" s="456"/>
      <c r="J45" s="457"/>
      <c r="K45" s="603">
        <f t="shared" ref="K45:O45" si="58">K32/K19</f>
        <v>0.46175635638502038</v>
      </c>
      <c r="L45" s="603">
        <f t="shared" si="58"/>
        <v>0.45630295739335031</v>
      </c>
      <c r="M45" s="603">
        <f t="shared" si="58"/>
        <v>0.44792160809838261</v>
      </c>
      <c r="N45" s="603">
        <f t="shared" si="58"/>
        <v>0.43959742987551065</v>
      </c>
      <c r="O45" s="603">
        <f t="shared" si="58"/>
        <v>0.43133709513795254</v>
      </c>
    </row>
    <row r="46" spans="1:20">
      <c r="A46" s="13"/>
      <c r="B46" s="314"/>
      <c r="C46" s="315"/>
      <c r="D46" s="315"/>
      <c r="E46" s="315"/>
      <c r="F46" s="315"/>
      <c r="G46" s="315"/>
      <c r="H46" s="315"/>
      <c r="I46" s="451"/>
      <c r="J46" s="452"/>
      <c r="K46" s="419"/>
      <c r="L46" s="419"/>
      <c r="M46" s="419"/>
      <c r="N46" s="419"/>
      <c r="O46" s="419"/>
    </row>
    <row r="47" spans="1:20">
      <c r="A47" s="13" t="s">
        <v>565</v>
      </c>
      <c r="B47" s="314"/>
      <c r="C47" s="314"/>
      <c r="D47" s="314"/>
      <c r="E47" s="314"/>
      <c r="F47" s="314"/>
      <c r="G47" s="314"/>
      <c r="H47" s="404"/>
      <c r="I47" s="451"/>
      <c r="J47" s="453"/>
      <c r="K47" s="398"/>
      <c r="L47" s="398"/>
      <c r="M47" s="398"/>
      <c r="N47" s="398"/>
      <c r="O47" s="398"/>
    </row>
    <row r="48" spans="1:20">
      <c r="A48" s="12" t="s">
        <v>526</v>
      </c>
      <c r="B48" s="588">
        <f>B29/AVERAGE(A$11:B$11)</f>
        <v>33.386269276710827</v>
      </c>
      <c r="C48" s="588">
        <f>C29/AVERAGE(B$11:C$11)</f>
        <v>31.095102702311653</v>
      </c>
      <c r="D48" s="588">
        <f>D29/AVERAGE(C$11:D$11)</f>
        <v>34.220747451504046</v>
      </c>
      <c r="E48" s="588">
        <f>E29/AVERAGE(D$11:E$11)</f>
        <v>32.093510458443305</v>
      </c>
      <c r="F48" s="589">
        <f>F29/AVERAGE(E$11:F$11)</f>
        <v>32.345444531931442</v>
      </c>
      <c r="G48" s="589">
        <f>G29/AVERAGE(F$11:G$11)</f>
        <v>29.179062394671153</v>
      </c>
      <c r="H48" s="589">
        <f>H29/AVERAGE(G$11:H$11)</f>
        <v>28.556690796916101</v>
      </c>
      <c r="I48" s="458">
        <f>STDEV(B48:G48)</f>
        <v>1.774315908200585</v>
      </c>
      <c r="J48" s="445">
        <f>ABS(H48-G48)/I48</f>
        <v>0.35076707303279914</v>
      </c>
      <c r="K48" s="407">
        <f>K29/AVERAGE(H$11:K$11)</f>
        <v>27.922111859420905</v>
      </c>
      <c r="L48" s="407">
        <f>L29/AVERAGE(K$11:L$11)</f>
        <v>27.483611689881347</v>
      </c>
      <c r="M48" s="407">
        <f>M29/AVERAGE(L$11:M$11)</f>
        <v>26.472912684488438</v>
      </c>
      <c r="N48" s="407">
        <f>N29/AVERAGE(M$11:N$11)</f>
        <v>25.414125846180955</v>
      </c>
      <c r="O48" s="407">
        <f>O29/AVERAGE(N$11:O$11)</f>
        <v>24.421724798101476</v>
      </c>
      <c r="P48" s="509" t="s">
        <v>526</v>
      </c>
      <c r="Q48" s="510">
        <f>G48/D48-1</f>
        <v>-0.14732831490538656</v>
      </c>
      <c r="R48" s="510">
        <f>L48/G48-1</f>
        <v>-5.8105044016062646E-2</v>
      </c>
      <c r="S48" s="510">
        <f>O48/L48-1</f>
        <v>-0.11140773368251189</v>
      </c>
      <c r="T48" s="507" t="s">
        <v>572</v>
      </c>
    </row>
    <row r="49" spans="1:21">
      <c r="A49" s="12" t="s">
        <v>527</v>
      </c>
      <c r="B49" s="326">
        <f>B30/AVERAGE(A$11:B$11)</f>
        <v>0.73993438758163987</v>
      </c>
      <c r="C49" s="326">
        <f>C30/AVERAGE(B$11:C$11)</f>
        <v>0.69766886911764547</v>
      </c>
      <c r="D49" s="326">
        <f>D30/AVERAGE(C$11:D$11)</f>
        <v>0.7943518717232313</v>
      </c>
      <c r="E49" s="326">
        <f>E30/AVERAGE(D$11:E$11)</f>
        <v>0.76829144585481146</v>
      </c>
      <c r="F49" s="326">
        <f>F30/AVERAGE(E$11:F$11)</f>
        <v>0.79596924445736239</v>
      </c>
      <c r="G49" s="326">
        <f>G30/AVERAGE(F$11:G$11)</f>
        <v>0.75938584108489693</v>
      </c>
      <c r="H49" s="333">
        <f>H30/AVERAGE(G$11:H$11)</f>
        <v>0.8150758283942533</v>
      </c>
      <c r="I49" s="458">
        <f>STDEV(B49:G49)</f>
        <v>3.6952773507092508E-2</v>
      </c>
      <c r="J49" s="445">
        <f>ABS(H49-G49)/I49</f>
        <v>1.5070583889641611</v>
      </c>
      <c r="K49" s="407">
        <f>K30/AVERAGE(H$11:K$11)</f>
        <v>0.79696343726186436</v>
      </c>
      <c r="L49" s="407">
        <f>L30/AVERAGE(K$11:L$11)</f>
        <v>0.78444760020356352</v>
      </c>
      <c r="M49" s="407">
        <f>M30/AVERAGE(L$11:M$11)</f>
        <v>0.77671441499901439</v>
      </c>
      <c r="N49" s="407">
        <f>N30/AVERAGE(M$11:N$11)</f>
        <v>0.76648615985235813</v>
      </c>
      <c r="O49" s="407">
        <f>O30/AVERAGE(N$11:O$11)</f>
        <v>0.75713788468215382</v>
      </c>
      <c r="P49" s="509" t="s">
        <v>527</v>
      </c>
      <c r="Q49" s="510">
        <f>G49/D49-1</f>
        <v>-4.4018314657559232E-2</v>
      </c>
      <c r="R49" s="510">
        <f>L49/G49-1</f>
        <v>3.3002668423290693E-2</v>
      </c>
      <c r="S49" s="510">
        <f>O49/L49-1</f>
        <v>-3.4813944888508641E-2</v>
      </c>
    </row>
    <row r="50" spans="1:21">
      <c r="A50" s="12" t="s">
        <v>150</v>
      </c>
      <c r="B50" s="326">
        <f>B31/AVERAGE(A$11:B$11)</f>
        <v>4.9949328475177337</v>
      </c>
      <c r="C50" s="326">
        <f>C31/AVERAGE(B$11:C$11)</f>
        <v>4.6903639911703614</v>
      </c>
      <c r="D50" s="326">
        <f>D31/AVERAGE(C$11:D$11)</f>
        <v>5.2508282457669919</v>
      </c>
      <c r="E50" s="326">
        <f>E31/AVERAGE(D$11:E$11)</f>
        <v>5.5476807258488678</v>
      </c>
      <c r="F50" s="326">
        <f>F31/AVERAGE(E$11:F$11)</f>
        <v>5.8205988623017859</v>
      </c>
      <c r="G50" s="326">
        <f>G31/AVERAGE(F$11:G$11)</f>
        <v>5.5310475795002851</v>
      </c>
      <c r="H50" s="333">
        <f>H31/AVERAGE(G$11:H$11)</f>
        <v>5.6692083773957371</v>
      </c>
      <c r="I50" s="458">
        <f>STDEV(B50:G50)</f>
        <v>0.4129606074554083</v>
      </c>
      <c r="J50" s="445">
        <f>ABS(H50-G50)/I50</f>
        <v>0.33456168797013081</v>
      </c>
      <c r="K50" s="407">
        <f>K31/AVERAGE(H$11:K$11)</f>
        <v>5.5975741665959013</v>
      </c>
      <c r="L50" s="407">
        <f>L31/AVERAGE(K$11:L$11)</f>
        <v>5.5636839405065706</v>
      </c>
      <c r="M50" s="407">
        <f>M31/AVERAGE(L$11:M$11)</f>
        <v>5.5890622028159296</v>
      </c>
      <c r="N50" s="407">
        <f>N31/AVERAGE(M$11:N$11)</f>
        <v>5.5957842415407519</v>
      </c>
      <c r="O50" s="407">
        <f>O31/AVERAGE(N$11:O$11)</f>
        <v>5.6080346287892384</v>
      </c>
      <c r="P50" s="509" t="s">
        <v>150</v>
      </c>
      <c r="Q50" s="510">
        <f>G50/D50-1</f>
        <v>5.3366691999342075E-2</v>
      </c>
      <c r="R50" s="510">
        <f>L50/G50-1</f>
        <v>5.9005749882257152E-3</v>
      </c>
      <c r="S50" s="510">
        <f>O50/L50-1</f>
        <v>7.9714607725596132E-3</v>
      </c>
    </row>
    <row r="51" spans="1:21" s="13" customFormat="1">
      <c r="A51" s="13" t="s">
        <v>529</v>
      </c>
      <c r="B51" s="590">
        <f>B32/AVERAGE(A$11:B$11)</f>
        <v>39.121136511810199</v>
      </c>
      <c r="C51" s="590">
        <f>C32/AVERAGE(B$11:C$11)</f>
        <v>36.483135562599657</v>
      </c>
      <c r="D51" s="590">
        <f>D32/AVERAGE(C$11:D$11)</f>
        <v>40.265927568994265</v>
      </c>
      <c r="E51" s="590">
        <f>E32/AVERAGE(D$11:E$11)</f>
        <v>38.409482630146989</v>
      </c>
      <c r="F51" s="591">
        <f>F32/AVERAGE(E$11:F$11)</f>
        <v>38.962012638690595</v>
      </c>
      <c r="G51" s="591">
        <f>G32/AVERAGE(F$11:G$11)</f>
        <v>35.46949581525633</v>
      </c>
      <c r="H51" s="591">
        <f>H32/AVERAGE(G$11:H$11)</f>
        <v>35.040975002706091</v>
      </c>
      <c r="I51" s="584">
        <f>STDEV(B51:G51)</f>
        <v>1.7946893664035546</v>
      </c>
      <c r="J51" s="583">
        <f>ABS(H51-G51)/I51</f>
        <v>0.23877157828653561</v>
      </c>
      <c r="K51" s="408">
        <f>K32/AVERAGE(H$11:K$11)</f>
        <v>34.316649463278672</v>
      </c>
      <c r="L51" s="408">
        <f>L32/AVERAGE(K$11:L$11)</f>
        <v>33.831743230591478</v>
      </c>
      <c r="M51" s="408">
        <f>M32/AVERAGE(L$11:M$11)</f>
        <v>32.838689302303386</v>
      </c>
      <c r="N51" s="408">
        <f>N32/AVERAGE(M$11:N$11)</f>
        <v>31.776396247574063</v>
      </c>
      <c r="O51" s="408">
        <f>O32/AVERAGE(N$11:O$11)</f>
        <v>30.786897311572872</v>
      </c>
      <c r="P51" s="508" t="s">
        <v>213</v>
      </c>
      <c r="Q51" s="514">
        <f>G51/D51-1</f>
        <v>-0.11911886906167546</v>
      </c>
      <c r="R51" s="514">
        <f>L51/G51-1</f>
        <v>-4.6173551301521787E-2</v>
      </c>
      <c r="S51" s="514">
        <f>O51/L51-1</f>
        <v>-8.9999675697035375E-2</v>
      </c>
      <c r="T51" s="507" t="s">
        <v>571</v>
      </c>
    </row>
    <row r="52" spans="1:21">
      <c r="B52" s="314"/>
      <c r="C52" s="314"/>
      <c r="D52" s="314"/>
      <c r="E52" s="314"/>
      <c r="F52" s="314"/>
      <c r="G52" s="314"/>
      <c r="H52" s="314"/>
      <c r="I52" s="459"/>
      <c r="J52" s="453"/>
      <c r="K52" s="398"/>
      <c r="L52" s="398"/>
      <c r="M52" s="398"/>
      <c r="N52" s="398"/>
      <c r="O52" s="398"/>
    </row>
    <row r="53" spans="1:21">
      <c r="A53" s="13" t="s">
        <v>537</v>
      </c>
      <c r="B53" s="314"/>
      <c r="C53" s="314"/>
      <c r="D53" s="314"/>
      <c r="E53" s="314"/>
      <c r="F53" s="314"/>
      <c r="G53" s="314"/>
      <c r="H53" s="314"/>
      <c r="I53" s="459"/>
      <c r="J53" s="453"/>
      <c r="K53" s="398"/>
      <c r="L53" s="398"/>
      <c r="M53" s="398"/>
      <c r="N53" s="398"/>
      <c r="O53" s="398"/>
    </row>
    <row r="54" spans="1:21">
      <c r="A54" s="12" t="s">
        <v>526</v>
      </c>
      <c r="B54" s="314"/>
      <c r="C54" s="323">
        <f t="shared" ref="C54:O57" si="59">C48/B48-1</f>
        <v>-6.862601374863464E-2</v>
      </c>
      <c r="D54" s="323">
        <f t="shared" ref="D54:G54" si="60">D48/C48-1</f>
        <v>0.1005188752426931</v>
      </c>
      <c r="E54" s="323">
        <f t="shared" si="60"/>
        <v>-6.2162201339271084E-2</v>
      </c>
      <c r="F54" s="323">
        <f t="shared" si="60"/>
        <v>7.8500005106751924E-3</v>
      </c>
      <c r="G54" s="323">
        <f t="shared" si="60"/>
        <v>-9.7892676482910446E-2</v>
      </c>
      <c r="H54" s="322">
        <f>H48/G48-1</f>
        <v>-2.1329389866506232E-2</v>
      </c>
      <c r="I54" s="460"/>
      <c r="J54" s="450"/>
      <c r="K54" s="392">
        <f>K48/H48-1</f>
        <v>-2.222172526950239E-2</v>
      </c>
      <c r="L54" s="392">
        <f t="shared" ref="L54:O56" si="61">L48/K48-1</f>
        <v>-1.5704405588920722E-2</v>
      </c>
      <c r="M54" s="392">
        <f t="shared" si="61"/>
        <v>-3.6774606510869057E-2</v>
      </c>
      <c r="N54" s="392">
        <f t="shared" si="61"/>
        <v>-3.9995101820732737E-2</v>
      </c>
      <c r="O54" s="392">
        <f t="shared" si="61"/>
        <v>-3.904919075658897E-2</v>
      </c>
    </row>
    <row r="55" spans="1:21">
      <c r="A55" s="12" t="s">
        <v>527</v>
      </c>
      <c r="B55" s="314"/>
      <c r="C55" s="323">
        <f t="shared" si="59"/>
        <v>-5.7120630117127869E-2</v>
      </c>
      <c r="D55" s="323">
        <f t="shared" ref="D55:G55" si="62">D49/C49-1</f>
        <v>0.13858007270392125</v>
      </c>
      <c r="E55" s="323">
        <f t="shared" si="62"/>
        <v>-3.2807156118214387E-2</v>
      </c>
      <c r="F55" s="323">
        <f t="shared" si="62"/>
        <v>3.6025129203093309E-2</v>
      </c>
      <c r="G55" s="323">
        <f t="shared" si="62"/>
        <v>-4.5960825279631967E-2</v>
      </c>
      <c r="H55" s="322">
        <f>H49/G49-1</f>
        <v>7.3335561840071728E-2</v>
      </c>
      <c r="I55" s="460"/>
      <c r="J55" s="450"/>
      <c r="K55" s="392">
        <f>K49/H49-1</f>
        <v>-2.2221725269502057E-2</v>
      </c>
      <c r="L55" s="392">
        <f t="shared" si="61"/>
        <v>-1.5704405588920944E-2</v>
      </c>
      <c r="M55" s="392">
        <f t="shared" si="61"/>
        <v>-9.858128449296566E-3</v>
      </c>
      <c r="N55" s="392">
        <f t="shared" si="61"/>
        <v>-1.3168617640074598E-2</v>
      </c>
      <c r="O55" s="392">
        <f t="shared" si="61"/>
        <v>-1.219627393142364E-2</v>
      </c>
    </row>
    <row r="56" spans="1:21">
      <c r="A56" s="12" t="s">
        <v>150</v>
      </c>
      <c r="B56" s="314"/>
      <c r="C56" s="323">
        <f t="shared" si="59"/>
        <v>-6.0975565767361628E-2</v>
      </c>
      <c r="D56" s="323">
        <f t="shared" ref="D56:G56" si="63">D50/C50-1</f>
        <v>0.11949269942625085</v>
      </c>
      <c r="E56" s="323">
        <f t="shared" si="63"/>
        <v>5.6534410608685803E-2</v>
      </c>
      <c r="F56" s="323">
        <f t="shared" si="63"/>
        <v>4.9194996961754223E-2</v>
      </c>
      <c r="G56" s="323">
        <f t="shared" si="63"/>
        <v>-4.9745960793971644E-2</v>
      </c>
      <c r="H56" s="322">
        <f>H50/G50-1</f>
        <v>2.4979137479763658E-2</v>
      </c>
      <c r="I56" s="460"/>
      <c r="J56" s="450"/>
      <c r="K56" s="392">
        <f>K50/H50-1</f>
        <v>-1.2635663752536552E-2</v>
      </c>
      <c r="L56" s="392">
        <f t="shared" si="61"/>
        <v>-6.0544487809691683E-3</v>
      </c>
      <c r="M56" s="392">
        <f t="shared" si="61"/>
        <v>4.5614133694029668E-3</v>
      </c>
      <c r="N56" s="392">
        <f t="shared" si="61"/>
        <v>1.2027131709924088E-3</v>
      </c>
      <c r="O56" s="392">
        <f t="shared" si="61"/>
        <v>2.189217224914497E-3</v>
      </c>
    </row>
    <row r="57" spans="1:21">
      <c r="A57" s="13" t="s">
        <v>529</v>
      </c>
      <c r="B57" s="314"/>
      <c r="C57" s="324">
        <f t="shared" si="59"/>
        <v>-6.7431603077639735E-2</v>
      </c>
      <c r="D57" s="324">
        <f t="shared" ref="D57:G57" si="64">D51/C51-1</f>
        <v>0.10368604419715788</v>
      </c>
      <c r="E57" s="324">
        <f t="shared" si="64"/>
        <v>-4.6104611291179709E-2</v>
      </c>
      <c r="F57" s="324">
        <f t="shared" si="64"/>
        <v>1.4385249961943902E-2</v>
      </c>
      <c r="G57" s="324">
        <f t="shared" si="64"/>
        <v>-8.9639024960586289E-2</v>
      </c>
      <c r="H57" s="325">
        <f>H51/G51-1</f>
        <v>-1.2081390014174409E-2</v>
      </c>
      <c r="I57" s="461"/>
      <c r="J57" s="457"/>
      <c r="K57" s="394">
        <f>K51/H51-1</f>
        <v>-2.0670815791269503E-2</v>
      </c>
      <c r="L57" s="394">
        <f t="shared" si="59"/>
        <v>-1.4130348978447893E-2</v>
      </c>
      <c r="M57" s="394">
        <f t="shared" si="59"/>
        <v>-2.9352727156848002E-2</v>
      </c>
      <c r="N57" s="394">
        <f t="shared" si="59"/>
        <v>-3.2348826256436869E-2</v>
      </c>
      <c r="O57" s="394">
        <f t="shared" si="59"/>
        <v>-3.1139432183935334E-2</v>
      </c>
    </row>
    <row r="58" spans="1:21">
      <c r="A58" s="318" t="s">
        <v>538</v>
      </c>
      <c r="B58" s="314"/>
      <c r="C58" s="324"/>
      <c r="D58" s="324"/>
      <c r="E58" s="324">
        <f>AVERAGE(C57:E57)</f>
        <v>-3.2833900572205219E-3</v>
      </c>
      <c r="F58" s="324">
        <f>AVERAGE(D57:F57)</f>
        <v>2.3988894289307356E-2</v>
      </c>
      <c r="G58" s="393">
        <f>AVERAGE(E57:G57)</f>
        <v>-4.0452795429940701E-2</v>
      </c>
      <c r="H58" s="394">
        <f>AVERAGE(F57:H57)</f>
        <v>-2.9111721670938933E-2</v>
      </c>
      <c r="I58" s="462"/>
      <c r="J58" s="463"/>
      <c r="K58" s="394"/>
      <c r="L58" s="394"/>
      <c r="M58" s="394"/>
      <c r="N58" s="394"/>
      <c r="O58" s="394"/>
    </row>
    <row r="59" spans="1:21">
      <c r="B59" s="314"/>
      <c r="C59" s="314"/>
      <c r="D59" s="314"/>
      <c r="E59" s="314"/>
      <c r="F59" s="314"/>
      <c r="G59" s="314"/>
      <c r="H59" s="314"/>
      <c r="I59" s="459"/>
      <c r="J59" s="453"/>
      <c r="K59" s="398"/>
      <c r="L59" s="398"/>
      <c r="M59" s="398"/>
      <c r="N59" s="398"/>
      <c r="O59" s="398"/>
    </row>
    <row r="60" spans="1:21">
      <c r="A60" s="13" t="s">
        <v>525</v>
      </c>
      <c r="B60" s="314"/>
      <c r="C60" s="314"/>
      <c r="D60" s="314"/>
      <c r="E60" s="314"/>
      <c r="F60" s="314"/>
      <c r="G60" s="314"/>
      <c r="H60" s="314"/>
      <c r="I60" s="459"/>
      <c r="J60" s="453"/>
      <c r="K60" s="398"/>
      <c r="L60" s="398"/>
      <c r="M60" s="398"/>
      <c r="N60" s="398"/>
      <c r="O60" s="398"/>
    </row>
    <row r="61" spans="1:21">
      <c r="A61" s="12" t="s">
        <v>526</v>
      </c>
      <c r="B61" s="605">
        <f>+'YOY Revenue and Unit Growth'!I4/'Monthly revenue projections'!B11</f>
        <v>0.30508637696648466</v>
      </c>
      <c r="C61" s="605">
        <f>+'YOY Revenue and Unit Growth'!J4/'Monthly revenue projections'!C11</f>
        <v>0.30696223932433608</v>
      </c>
      <c r="D61" s="593">
        <f>+'YOY Revenue and Unit Growth'!K4/'Monthly revenue projections'!D11</f>
        <v>0.30157951155853807</v>
      </c>
      <c r="E61" s="593">
        <f>+'YOY Revenue and Unit Growth'!L4/'Monthly revenue projections'!E11</f>
        <v>0.36234021918581577</v>
      </c>
      <c r="F61" s="593">
        <f>+'YOY Revenue and Unit Growth'!M4/'Monthly revenue projections'!F11</f>
        <v>0.27092415559997868</v>
      </c>
      <c r="G61" s="593">
        <f>+'YOY Revenue and Unit Growth'!N4/'Monthly revenue projections'!G11</f>
        <v>0.26649974243305624</v>
      </c>
      <c r="H61" s="593">
        <v>0.2545</v>
      </c>
      <c r="I61" s="458">
        <f>STDEV(B61:G61)</f>
        <v>3.4353811254604717E-2</v>
      </c>
      <c r="J61" s="445">
        <f>ABS(H61-G61)/I61</f>
        <v>0.3492987239209977</v>
      </c>
      <c r="K61" s="405">
        <f>H61*(1+K67)</f>
        <v>0.25195499999999998</v>
      </c>
      <c r="L61" s="405">
        <f t="shared" ref="L61:O63" si="65">K61*(1+L67)</f>
        <v>0.24943544999999998</v>
      </c>
      <c r="M61" s="405">
        <f t="shared" si="65"/>
        <v>0.24694109549999999</v>
      </c>
      <c r="N61" s="405">
        <f t="shared" si="65"/>
        <v>0.24447168454499998</v>
      </c>
      <c r="O61" s="405">
        <f t="shared" si="65"/>
        <v>0.24202696769954998</v>
      </c>
      <c r="P61" s="509" t="s">
        <v>526</v>
      </c>
      <c r="Q61" s="510">
        <f>G61/D61-1</f>
        <v>-0.11632013376569406</v>
      </c>
      <c r="R61" s="510">
        <f>L61/G61-1</f>
        <v>-6.403117795636426E-2</v>
      </c>
      <c r="S61" s="510">
        <f>O61/L61-1</f>
        <v>-2.9700999999999977E-2</v>
      </c>
      <c r="T61" s="579"/>
    </row>
    <row r="62" spans="1:21">
      <c r="A62" s="12" t="s">
        <v>527</v>
      </c>
      <c r="B62" s="416">
        <f>+'YOY Revenue and Unit Growth'!I8/'Monthly revenue projections'!B11</f>
        <v>6.2858855849258072E-3</v>
      </c>
      <c r="C62" s="416">
        <f>+'YOY Revenue and Unit Growth'!J8/'Monthly revenue projections'!C11</f>
        <v>6.2324708380386076E-3</v>
      </c>
      <c r="D62" s="416">
        <f>+'YOY Revenue and Unit Growth'!K8/'Monthly revenue projections'!D11</f>
        <v>6.3064295944534991E-3</v>
      </c>
      <c r="E62" s="416">
        <f>+'YOY Revenue and Unit Growth'!L8/'Monthly revenue projections'!E11</f>
        <v>7.7404428084147953E-3</v>
      </c>
      <c r="F62" s="319">
        <f>+'YOY Revenue and Unit Growth'!M8/'Monthly revenue projections'!F11</f>
        <v>5.9696025691270702E-3</v>
      </c>
      <c r="G62" s="319">
        <f>+'YOY Revenue and Unit Growth'!N8/'Monthly revenue projections'!G11</f>
        <v>6.1255462087748888E-3</v>
      </c>
      <c r="H62" s="405">
        <f>+(F62+G62)/2</f>
        <v>6.0475743889509791E-3</v>
      </c>
      <c r="I62" s="464"/>
      <c r="J62" s="465"/>
      <c r="K62" s="405">
        <f>+(G62+H62)/2</f>
        <v>6.0865602988629339E-3</v>
      </c>
      <c r="L62" s="405">
        <f t="shared" ref="L62:L64" si="66">+(H62+K62)/2</f>
        <v>6.0670673439069565E-3</v>
      </c>
      <c r="M62" s="405">
        <f t="shared" ref="M62:M64" si="67">+(K62+L62)/2</f>
        <v>6.0768138213849448E-3</v>
      </c>
      <c r="N62" s="405">
        <f t="shared" ref="N62:N64" si="68">+(L62+M62)/2</f>
        <v>6.0719405826459502E-3</v>
      </c>
      <c r="O62" s="405">
        <f t="shared" ref="O62:O64" si="69">+(M62+N62)/2</f>
        <v>6.0743772020154475E-3</v>
      </c>
      <c r="P62" s="509" t="s">
        <v>527</v>
      </c>
      <c r="Q62" s="510">
        <f>G62/D62-1</f>
        <v>-2.8682376132082243E-2</v>
      </c>
      <c r="R62" s="510">
        <f>L62/G62-1</f>
        <v>-9.5467184271927907E-3</v>
      </c>
      <c r="S62" s="510">
        <f>O62/L62-1</f>
        <v>1.2048420915966584E-3</v>
      </c>
      <c r="T62" s="579"/>
    </row>
    <row r="63" spans="1:21">
      <c r="A63" s="12" t="s">
        <v>150</v>
      </c>
      <c r="B63" s="593">
        <f>+'YOY Revenue and Unit Growth'!I12/'Monthly revenue projections'!B11</f>
        <v>4.3264945302357083E-2</v>
      </c>
      <c r="C63" s="593">
        <f>+'YOY Revenue and Unit Growth'!J12/'Monthly revenue projections'!C11</f>
        <v>4.2620721399623654E-2</v>
      </c>
      <c r="D63" s="593">
        <f>+'YOY Revenue and Unit Growth'!K12/'Monthly revenue projections'!D11</f>
        <v>4.2708756495281011E-2</v>
      </c>
      <c r="E63" s="593">
        <f>+'YOY Revenue and Unit Growth'!L12/'Monthly revenue projections'!E11</f>
        <v>5.71019326214523E-2</v>
      </c>
      <c r="F63" s="593">
        <f>+'YOY Revenue and Unit Growth'!M12/'Monthly revenue projections'!F11</f>
        <v>4.5034389441088493E-2</v>
      </c>
      <c r="G63" s="593">
        <f>+'YOY Revenue and Unit Growth'!N12/'Monthly revenue projections'!G11</f>
        <v>4.6337541255438437E-2</v>
      </c>
      <c r="H63" s="593">
        <v>4.65E-2</v>
      </c>
      <c r="I63" s="464"/>
      <c r="J63" s="466"/>
      <c r="K63" s="405">
        <f>H63*(1+K69)</f>
        <v>4.743E-2</v>
      </c>
      <c r="L63" s="405">
        <f t="shared" si="65"/>
        <v>4.8378600000000001E-2</v>
      </c>
      <c r="M63" s="405">
        <f t="shared" si="65"/>
        <v>4.9346172000000001E-2</v>
      </c>
      <c r="N63" s="405">
        <f t="shared" si="65"/>
        <v>5.0333095440000003E-2</v>
      </c>
      <c r="O63" s="405">
        <f t="shared" si="65"/>
        <v>5.1339757348800003E-2</v>
      </c>
      <c r="P63" s="509" t="s">
        <v>150</v>
      </c>
      <c r="Q63" s="510">
        <f>G63/D63-1</f>
        <v>8.4965825698024577E-2</v>
      </c>
      <c r="R63" s="510">
        <f>L63/G63-1</f>
        <v>4.4047627242673526E-2</v>
      </c>
      <c r="S63" s="510">
        <f>O63/L63-1</f>
        <v>6.1207999999999929E-2</v>
      </c>
      <c r="T63" s="579"/>
    </row>
    <row r="64" spans="1:21" s="13" customFormat="1">
      <c r="A64" s="13" t="s">
        <v>529</v>
      </c>
      <c r="B64" s="592">
        <f t="shared" ref="B64:H64" si="70">B77/AVERAGE(A11:B11)</f>
        <v>0.35463720785376757</v>
      </c>
      <c r="C64" s="592">
        <f t="shared" si="70"/>
        <v>0.35810957576291291</v>
      </c>
      <c r="D64" s="592">
        <f t="shared" si="70"/>
        <v>0.35392827109756936</v>
      </c>
      <c r="E64" s="592">
        <f t="shared" si="70"/>
        <v>0.43218832576404703</v>
      </c>
      <c r="F64" s="592">
        <f t="shared" si="70"/>
        <v>0.32607145372092927</v>
      </c>
      <c r="G64" s="592">
        <f t="shared" si="70"/>
        <v>0.3261982466723391</v>
      </c>
      <c r="H64" s="592">
        <f t="shared" si="70"/>
        <v>0.30704757438895097</v>
      </c>
      <c r="I64" s="497"/>
      <c r="J64" s="445"/>
      <c r="K64" s="406">
        <f>K77/AVERAGE(K11,H11)</f>
        <v>0.31101190841518095</v>
      </c>
      <c r="L64" s="406">
        <f>L77/AVERAGE(L11,K11)</f>
        <v>0.30919969315981938</v>
      </c>
      <c r="M64" s="406">
        <f>M77/AVERAGE(M11,L11)</f>
        <v>0.30897749048528939</v>
      </c>
      <c r="N64" s="406">
        <f>N77/AVERAGE(N11,M11)</f>
        <v>0.30718178469724994</v>
      </c>
      <c r="O64" s="406">
        <f>O77/AVERAGE(O11,N11)</f>
        <v>0.30569047149337447</v>
      </c>
      <c r="P64" s="508" t="s">
        <v>213</v>
      </c>
      <c r="Q64" s="514">
        <f>G64/D64-1</f>
        <v>-7.8349277776642356E-2</v>
      </c>
      <c r="R64" s="514">
        <f>L64/G64-1</f>
        <v>-5.211111244750033E-2</v>
      </c>
      <c r="S64" s="514">
        <f>O64/L64-1</f>
        <v>-1.1349369821758049E-2</v>
      </c>
      <c r="T64" s="598" t="s">
        <v>574</v>
      </c>
      <c r="U64"/>
    </row>
    <row r="65" spans="1:20">
      <c r="B65" s="314"/>
      <c r="C65" s="314"/>
      <c r="D65" s="314"/>
      <c r="E65" s="314"/>
      <c r="F65" s="314"/>
      <c r="G65" s="314"/>
      <c r="H65" s="314"/>
      <c r="I65" s="451"/>
      <c r="J65" s="453"/>
      <c r="K65" s="398"/>
      <c r="L65" s="398"/>
      <c r="M65" s="398"/>
      <c r="N65" s="398"/>
      <c r="O65" s="398"/>
    </row>
    <row r="66" spans="1:20">
      <c r="A66" s="13" t="s">
        <v>537</v>
      </c>
      <c r="B66" s="314"/>
      <c r="C66" s="314"/>
      <c r="D66" s="314"/>
      <c r="E66" s="314"/>
      <c r="F66" s="314"/>
      <c r="G66" s="314"/>
      <c r="H66" s="314"/>
      <c r="I66" s="451"/>
      <c r="J66" s="453"/>
      <c r="K66" s="398"/>
      <c r="L66" s="398"/>
      <c r="M66" s="398"/>
      <c r="N66" s="398"/>
      <c r="O66" s="398"/>
    </row>
    <row r="67" spans="1:20">
      <c r="A67" s="12" t="s">
        <v>526</v>
      </c>
      <c r="B67" s="314"/>
      <c r="C67" s="323">
        <f t="shared" ref="C67:H67" si="71">C61/B61-1</f>
        <v>6.1486270757264982E-3</v>
      </c>
      <c r="D67" s="323">
        <f t="shared" si="71"/>
        <v>-1.7535472042574662E-2</v>
      </c>
      <c r="E67" s="323">
        <f t="shared" si="71"/>
        <v>0.2014749188805014</v>
      </c>
      <c r="F67" s="323">
        <f t="shared" si="71"/>
        <v>-0.25229344893385131</v>
      </c>
      <c r="G67" s="323">
        <f t="shared" si="71"/>
        <v>-1.6330818332253472E-2</v>
      </c>
      <c r="H67" s="597">
        <f t="shared" si="71"/>
        <v>-4.5027219626940229E-2</v>
      </c>
      <c r="I67" s="458"/>
      <c r="J67" s="445"/>
      <c r="K67" s="420">
        <v>-0.01</v>
      </c>
      <c r="L67" s="420">
        <f>K67</f>
        <v>-0.01</v>
      </c>
      <c r="M67" s="420">
        <f>L67</f>
        <v>-0.01</v>
      </c>
      <c r="N67" s="420">
        <f>M67</f>
        <v>-0.01</v>
      </c>
      <c r="O67" s="420">
        <f>N67</f>
        <v>-0.01</v>
      </c>
    </row>
    <row r="68" spans="1:20">
      <c r="A68" s="12" t="s">
        <v>527</v>
      </c>
      <c r="B68" s="314"/>
      <c r="C68" s="323">
        <f t="shared" ref="C68:G68" si="72">C62/B62-1</f>
        <v>-8.4975690641416746E-3</v>
      </c>
      <c r="D68" s="323">
        <f t="shared" si="72"/>
        <v>1.1866683108005871E-2</v>
      </c>
      <c r="E68" s="323">
        <f t="shared" si="72"/>
        <v>0.2273890784767516</v>
      </c>
      <c r="F68" s="323">
        <f t="shared" si="72"/>
        <v>-0.22877764013224255</v>
      </c>
      <c r="G68" s="323">
        <f t="shared" si="72"/>
        <v>2.612295171110901E-2</v>
      </c>
      <c r="H68" s="322">
        <f>H62/G62-1</f>
        <v>-1.2728957902923721E-2</v>
      </c>
      <c r="I68" s="449"/>
      <c r="J68" s="450"/>
      <c r="K68" s="392">
        <f>K62/H62-1</f>
        <v>6.4465366450361383E-3</v>
      </c>
      <c r="L68" s="392">
        <f t="shared" ref="L68:O68" si="73">L62/K62-1</f>
        <v>-3.2026224992166563E-3</v>
      </c>
      <c r="M68" s="392">
        <f t="shared" si="73"/>
        <v>1.6064561221289519E-3</v>
      </c>
      <c r="N68" s="392">
        <f t="shared" si="73"/>
        <v>-8.0193977999543087E-4</v>
      </c>
      <c r="O68" s="392">
        <f t="shared" si="73"/>
        <v>4.0129170177682916E-4</v>
      </c>
    </row>
    <row r="69" spans="1:20">
      <c r="A69" s="12" t="s">
        <v>150</v>
      </c>
      <c r="B69" s="314"/>
      <c r="C69" s="323">
        <f t="shared" ref="C69:G69" si="74">C63/B63-1</f>
        <v>-1.4890204950711694E-2</v>
      </c>
      <c r="D69" s="323">
        <f t="shared" si="74"/>
        <v>2.0655468224461959E-3</v>
      </c>
      <c r="E69" s="323">
        <f t="shared" si="74"/>
        <v>0.33700761406531754</v>
      </c>
      <c r="F69" s="323">
        <f t="shared" si="74"/>
        <v>-0.21133335819583488</v>
      </c>
      <c r="G69" s="323">
        <f t="shared" si="74"/>
        <v>2.8936815409802641E-2</v>
      </c>
      <c r="H69" s="322">
        <f>H63/G63-1</f>
        <v>3.5059854312511352E-3</v>
      </c>
      <c r="I69" s="449"/>
      <c r="J69" s="450"/>
      <c r="K69" s="420">
        <v>0.02</v>
      </c>
      <c r="L69" s="420">
        <f>K69</f>
        <v>0.02</v>
      </c>
      <c r="M69" s="420">
        <f>L69</f>
        <v>0.02</v>
      </c>
      <c r="N69" s="420">
        <f>M69</f>
        <v>0.02</v>
      </c>
      <c r="O69" s="420">
        <f>N69</f>
        <v>0.02</v>
      </c>
    </row>
    <row r="70" spans="1:20">
      <c r="A70" s="13" t="s">
        <v>529</v>
      </c>
      <c r="B70" s="314"/>
      <c r="C70" s="324">
        <f t="shared" ref="C70:G70" si="75">C64/B64-1</f>
        <v>9.7913242949316803E-3</v>
      </c>
      <c r="D70" s="324">
        <f t="shared" si="75"/>
        <v>-1.1676048194008026E-2</v>
      </c>
      <c r="E70" s="324">
        <f t="shared" si="75"/>
        <v>0.22111840465240284</v>
      </c>
      <c r="F70" s="324">
        <f t="shared" si="75"/>
        <v>-0.2455338696516578</v>
      </c>
      <c r="G70" s="324">
        <f t="shared" si="75"/>
        <v>3.8885020434298312E-4</v>
      </c>
      <c r="H70" s="586">
        <f>H64/G64-1</f>
        <v>-5.8708691658372558E-2</v>
      </c>
      <c r="I70" s="458"/>
      <c r="J70" s="445"/>
      <c r="K70" s="394">
        <f>K64/H64-1</f>
        <v>1.2911139370240354E-2</v>
      </c>
      <c r="L70" s="394">
        <f t="shared" ref="L70:O70" si="76">L64/K64-1</f>
        <v>-5.8268355851582854E-3</v>
      </c>
      <c r="M70" s="394">
        <f t="shared" si="76"/>
        <v>-7.1863808226724224E-4</v>
      </c>
      <c r="N70" s="394">
        <f t="shared" si="76"/>
        <v>-5.8117689583764287E-3</v>
      </c>
      <c r="O70" s="394">
        <f t="shared" si="76"/>
        <v>-4.8548230336810105E-3</v>
      </c>
    </row>
    <row r="71" spans="1:20">
      <c r="A71" s="318" t="s">
        <v>538</v>
      </c>
      <c r="B71" s="314"/>
      <c r="C71" s="324"/>
      <c r="D71" s="324"/>
      <c r="E71" s="324">
        <f>AVERAGE(C70:E70)</f>
        <v>7.3077893584442166E-2</v>
      </c>
      <c r="F71" s="324">
        <f>AVERAGE(D70:F70)</f>
        <v>-1.2030504397754327E-2</v>
      </c>
      <c r="G71" s="324">
        <f>AVERAGE(E70:G70)</f>
        <v>-8.0088715983039904E-3</v>
      </c>
      <c r="H71" s="325">
        <f>AVERAGE(F70:H70)</f>
        <v>-0.10128457036856246</v>
      </c>
      <c r="I71" s="456"/>
      <c r="J71" s="457"/>
      <c r="K71" s="394"/>
      <c r="L71" s="394"/>
      <c r="M71" s="394"/>
      <c r="N71" s="394"/>
      <c r="O71" s="394"/>
    </row>
    <row r="72" spans="1:20">
      <c r="A72" s="12"/>
      <c r="B72" s="314"/>
      <c r="C72" s="314"/>
      <c r="D72" s="314"/>
      <c r="E72" s="314"/>
      <c r="F72" s="314"/>
      <c r="G72" s="314"/>
      <c r="H72" s="314"/>
      <c r="I72" s="451"/>
      <c r="J72" s="453"/>
      <c r="K72" s="398"/>
      <c r="L72" s="398"/>
      <c r="M72" s="398"/>
      <c r="N72" s="398"/>
      <c r="O72" s="398"/>
    </row>
    <row r="73" spans="1:20">
      <c r="A73" s="347" t="s">
        <v>546</v>
      </c>
      <c r="B73" s="348"/>
      <c r="C73" s="348"/>
      <c r="D73" s="348"/>
      <c r="E73" s="348"/>
      <c r="F73" s="348"/>
      <c r="G73" s="348"/>
      <c r="H73" s="348"/>
      <c r="I73" s="467"/>
      <c r="J73" s="468"/>
      <c r="K73" s="397"/>
      <c r="L73" s="397"/>
      <c r="M73" s="397"/>
      <c r="N73" s="397"/>
      <c r="O73" s="397"/>
    </row>
    <row r="74" spans="1:20">
      <c r="A74" s="349" t="s">
        <v>526</v>
      </c>
      <c r="B74" s="350">
        <f>'YOY Revenue and Unit Growth'!I4</f>
        <v>2772912.0832030014</v>
      </c>
      <c r="C74" s="350">
        <f>+C$11*C61</f>
        <v>2826172.0900969999</v>
      </c>
      <c r="D74" s="350">
        <f t="shared" ref="D74:O74" si="77">+D$11*D61</f>
        <v>2829922.6815739996</v>
      </c>
      <c r="E74" s="350">
        <f t="shared" si="77"/>
        <v>3480710.3271759995</v>
      </c>
      <c r="F74" s="350">
        <f t="shared" si="77"/>
        <v>2670414.4534800011</v>
      </c>
      <c r="G74" s="350">
        <f t="shared" si="77"/>
        <v>2748744.4273956735</v>
      </c>
      <c r="H74" s="351">
        <f>AVERAGE(G$11:H$11)*H61</f>
        <v>2690244.3232450001</v>
      </c>
      <c r="I74" s="467"/>
      <c r="J74" s="469"/>
      <c r="K74" s="351">
        <f t="shared" si="77"/>
        <v>2828739.41274375</v>
      </c>
      <c r="L74" s="351">
        <f t="shared" si="77"/>
        <v>2900226.1986163124</v>
      </c>
      <c r="M74" s="351">
        <f t="shared" si="77"/>
        <v>2999633.3062901492</v>
      </c>
      <c r="N74" s="351">
        <f t="shared" si="77"/>
        <v>3096762.2491906476</v>
      </c>
      <c r="O74" s="351">
        <f t="shared" si="77"/>
        <v>3196489.1892564981</v>
      </c>
      <c r="P74" s="509" t="s">
        <v>526</v>
      </c>
      <c r="Q74" s="510">
        <f>SUM(E74:G74)/SUM(B74:D74)-1</f>
        <v>5.5862139073406869E-2</v>
      </c>
      <c r="R74" s="510">
        <f>SUM(K74:L74,H74)/SUM(E74:G74)-1</f>
        <v>-5.4007453616482515E-2</v>
      </c>
      <c r="S74" s="510">
        <f>SUM(M74:O74)/SUM(K74:L74,H74)-1</f>
        <v>0.10377159103031874</v>
      </c>
    </row>
    <row r="75" spans="1:20">
      <c r="A75" s="349" t="s">
        <v>527</v>
      </c>
      <c r="B75" s="350">
        <f>'YOY Revenue and Unit Growth'!I8</f>
        <v>57132.04327699999</v>
      </c>
      <c r="C75" s="350">
        <f t="shared" ref="C75:O75" si="78">+C$11*C62</f>
        <v>57381.765176000015</v>
      </c>
      <c r="D75" s="350">
        <f t="shared" si="78"/>
        <v>59177.45557999998</v>
      </c>
      <c r="E75" s="350">
        <f t="shared" si="78"/>
        <v>74356.19286400007</v>
      </c>
      <c r="F75" s="350">
        <f t="shared" si="78"/>
        <v>58840.500754999979</v>
      </c>
      <c r="G75" s="350">
        <f t="shared" si="78"/>
        <v>63180.402548997597</v>
      </c>
      <c r="H75" s="351">
        <f>AVERAGE(G$11:H$11)*H62</f>
        <v>63927.122472602045</v>
      </c>
      <c r="I75" s="467"/>
      <c r="J75" s="469"/>
      <c r="K75" s="351">
        <f t="shared" si="78"/>
        <v>68334.793933182358</v>
      </c>
      <c r="L75" s="351">
        <f t="shared" si="78"/>
        <v>70542.770322215394</v>
      </c>
      <c r="M75" s="351">
        <f t="shared" si="78"/>
        <v>73816.037374591629</v>
      </c>
      <c r="N75" s="351">
        <f t="shared" si="78"/>
        <v>76914.2504607952</v>
      </c>
      <c r="O75" s="351">
        <f t="shared" si="78"/>
        <v>80225.279200341844</v>
      </c>
      <c r="P75" s="509" t="s">
        <v>527</v>
      </c>
      <c r="Q75" s="510">
        <f>SUM(E75:G75)/SUM(B75:D75)-1</f>
        <v>0.13061009292146974</v>
      </c>
      <c r="R75" s="510">
        <f>SUM(K75:L75,H75)/SUM(E75:G75)-1</f>
        <v>3.2730856527705576E-2</v>
      </c>
      <c r="S75" s="510">
        <f>SUM(M75:O75)/SUM(K75:L75,H75)-1</f>
        <v>0.13880783901944338</v>
      </c>
    </row>
    <row r="76" spans="1:20">
      <c r="A76" s="349" t="s">
        <v>150</v>
      </c>
      <c r="B76" s="350">
        <f>'YOY Revenue and Unit Growth'!I12</f>
        <v>393232.53565400006</v>
      </c>
      <c r="C76" s="350">
        <f t="shared" ref="C76:O76" si="79">+C$11*C63</f>
        <v>392404.92102400004</v>
      </c>
      <c r="D76" s="350">
        <f t="shared" si="79"/>
        <v>400764.88645800005</v>
      </c>
      <c r="E76" s="350">
        <f t="shared" si="79"/>
        <v>548532.22483500012</v>
      </c>
      <c r="F76" s="350">
        <f t="shared" si="79"/>
        <v>443889.85618800001</v>
      </c>
      <c r="G76" s="350">
        <f t="shared" si="79"/>
        <v>477936.89082869719</v>
      </c>
      <c r="H76" s="351">
        <f>AVERAGE(G$11:H$11)*H63</f>
        <v>491537.76436499995</v>
      </c>
      <c r="I76" s="467"/>
      <c r="J76" s="469"/>
      <c r="K76" s="351">
        <f t="shared" si="79"/>
        <v>532504.2580875</v>
      </c>
      <c r="L76" s="351">
        <f t="shared" si="79"/>
        <v>562505.78324925003</v>
      </c>
      <c r="M76" s="351">
        <f t="shared" si="79"/>
        <v>599415.908354235</v>
      </c>
      <c r="N76" s="351">
        <f t="shared" si="79"/>
        <v>637577.43615011976</v>
      </c>
      <c r="O76" s="351">
        <f t="shared" si="79"/>
        <v>678052.45384147414</v>
      </c>
      <c r="P76" s="509" t="s">
        <v>150</v>
      </c>
      <c r="Q76" s="510">
        <f>SUM(E76:G76)/SUM(B76:D76)-1</f>
        <v>0.2393426061222359</v>
      </c>
      <c r="R76" s="510">
        <f>SUM(K76:L76,H76)/SUM(E76:G76)-1</f>
        <v>7.9020726281372022E-2</v>
      </c>
      <c r="S76" s="510">
        <f>SUM(M76:O76)/SUM(K76:L76,H76)-1</f>
        <v>0.20705206074693727</v>
      </c>
    </row>
    <row r="77" spans="1:20" s="388" customFormat="1" ht="15">
      <c r="A77" s="389" t="s">
        <v>547</v>
      </c>
      <c r="B77" s="390">
        <f t="shared" ref="B77:H77" si="80">SUM(B74:B76)</f>
        <v>3223276.6621340015</v>
      </c>
      <c r="C77" s="390">
        <f t="shared" si="80"/>
        <v>3275958.7762970002</v>
      </c>
      <c r="D77" s="390">
        <f t="shared" si="80"/>
        <v>3289865.0236119996</v>
      </c>
      <c r="E77" s="390">
        <f t="shared" si="80"/>
        <v>4103598.7448749994</v>
      </c>
      <c r="F77" s="390">
        <f t="shared" si="80"/>
        <v>3173144.8104230012</v>
      </c>
      <c r="G77" s="390">
        <f t="shared" si="80"/>
        <v>3289861.7207733681</v>
      </c>
      <c r="H77" s="391">
        <f t="shared" si="80"/>
        <v>3245709.2100826018</v>
      </c>
      <c r="I77" s="470"/>
      <c r="J77" s="471"/>
      <c r="K77" s="391">
        <f t="shared" ref="K77" si="81">SUM(K74:K76)</f>
        <v>3429578.4647644325</v>
      </c>
      <c r="L77" s="391">
        <f t="shared" ref="L77" si="82">SUM(L74:L76)</f>
        <v>3533274.7521877778</v>
      </c>
      <c r="M77" s="391">
        <f t="shared" ref="M77" si="83">SUM(M74:M76)</f>
        <v>3672865.2520189756</v>
      </c>
      <c r="N77" s="391">
        <f t="shared" ref="N77" si="84">SUM(N74:N76)</f>
        <v>3811253.9358015624</v>
      </c>
      <c r="O77" s="391">
        <f t="shared" ref="O77" si="85">SUM(O74:O76)</f>
        <v>3954766.922298314</v>
      </c>
      <c r="P77" s="508" t="s">
        <v>213</v>
      </c>
      <c r="Q77" s="514">
        <f>SUM(E77:G77)/SUM(B77:D77)-1</f>
        <v>7.9425562853616904E-2</v>
      </c>
      <c r="R77" s="514">
        <f>SUM(K77:L77,H77)/SUM(E77:G77)-1</f>
        <v>-3.3884378159498851E-2</v>
      </c>
      <c r="S77" s="514">
        <f>SUM(M77:O77)/SUM(K77:L77,H77)-1</f>
        <v>0.12051879898641116</v>
      </c>
      <c r="T77" s="580"/>
    </row>
    <row r="78" spans="1:20">
      <c r="A78" s="399"/>
      <c r="B78" s="348"/>
      <c r="C78" s="348"/>
      <c r="D78" s="348"/>
      <c r="E78" s="348"/>
      <c r="F78" s="348"/>
      <c r="G78" s="348"/>
      <c r="H78" s="348"/>
      <c r="I78" s="467"/>
      <c r="J78" s="468"/>
      <c r="K78" s="348"/>
      <c r="L78" s="348"/>
      <c r="M78" s="348"/>
      <c r="N78" s="348"/>
      <c r="O78" s="348"/>
    </row>
    <row r="79" spans="1:20">
      <c r="A79" s="347" t="s">
        <v>537</v>
      </c>
      <c r="B79" s="348"/>
      <c r="C79" s="348"/>
      <c r="D79" s="348"/>
      <c r="E79" s="348"/>
      <c r="F79" s="348"/>
      <c r="G79" s="348"/>
      <c r="H79" s="348"/>
      <c r="I79" s="467"/>
      <c r="J79" s="468"/>
      <c r="K79" s="348"/>
      <c r="L79" s="348"/>
      <c r="M79" s="348"/>
      <c r="N79" s="348"/>
      <c r="O79" s="348"/>
    </row>
    <row r="80" spans="1:20">
      <c r="A80" s="349" t="s">
        <v>526</v>
      </c>
      <c r="B80" s="348"/>
      <c r="C80" s="499">
        <f t="shared" ref="C80:H80" si="86">C74/B74-1</f>
        <v>1.920724685669728E-2</v>
      </c>
      <c r="D80" s="499">
        <f t="shared" si="86"/>
        <v>1.3270923912036547E-3</v>
      </c>
      <c r="E80" s="499">
        <f t="shared" si="86"/>
        <v>0.2299665817159473</v>
      </c>
      <c r="F80" s="499">
        <f t="shared" si="86"/>
        <v>-0.23279612421910867</v>
      </c>
      <c r="G80" s="499">
        <f t="shared" si="86"/>
        <v>2.9332515712531038E-2</v>
      </c>
      <c r="H80" s="500">
        <f t="shared" si="86"/>
        <v>-2.1282482128067381E-2</v>
      </c>
      <c r="I80" s="501"/>
      <c r="J80" s="502"/>
      <c r="K80" s="500">
        <f>K74/H74-1</f>
        <v>5.1480487590694235E-2</v>
      </c>
      <c r="L80" s="500">
        <f t="shared" ref="L80:O80" si="87">L74/K74-1</f>
        <v>2.5271605277781051E-2</v>
      </c>
      <c r="M80" s="500">
        <f t="shared" si="87"/>
        <v>3.4275639507450606E-2</v>
      </c>
      <c r="N80" s="500">
        <f t="shared" si="87"/>
        <v>3.2380272180876801E-2</v>
      </c>
      <c r="O80" s="500">
        <f t="shared" si="87"/>
        <v>3.2203615273311614E-2</v>
      </c>
    </row>
    <row r="81" spans="1:20">
      <c r="A81" s="349" t="s">
        <v>527</v>
      </c>
      <c r="B81" s="348"/>
      <c r="C81" s="499">
        <f t="shared" ref="C81:O81" si="88">C75/B75-1</f>
        <v>4.3709604046413553E-3</v>
      </c>
      <c r="D81" s="499">
        <f t="shared" si="88"/>
        <v>3.1293746340710582E-2</v>
      </c>
      <c r="E81" s="499">
        <f t="shared" si="88"/>
        <v>0.25649526724717786</v>
      </c>
      <c r="F81" s="499">
        <f t="shared" si="88"/>
        <v>-0.20866711313984032</v>
      </c>
      <c r="G81" s="499">
        <f t="shared" si="88"/>
        <v>7.3757050642177635E-2</v>
      </c>
      <c r="H81" s="500">
        <f>H75/G75-1</f>
        <v>1.1818853528597684E-2</v>
      </c>
      <c r="I81" s="501"/>
      <c r="J81" s="502"/>
      <c r="K81" s="500">
        <f>K75/H75-1</f>
        <v>6.8948378874230665E-2</v>
      </c>
      <c r="L81" s="500">
        <f t="shared" si="88"/>
        <v>3.2311158956475294E-2</v>
      </c>
      <c r="M81" s="500">
        <f t="shared" si="88"/>
        <v>4.6401169636875128E-2</v>
      </c>
      <c r="N81" s="500">
        <f t="shared" si="88"/>
        <v>4.1972086234881134E-2</v>
      </c>
      <c r="O81" s="500">
        <f t="shared" si="88"/>
        <v>4.304831315016644E-2</v>
      </c>
    </row>
    <row r="82" spans="1:20">
      <c r="A82" s="349" t="s">
        <v>150</v>
      </c>
      <c r="B82" s="348"/>
      <c r="C82" s="499">
        <f t="shared" ref="C82:O82" si="89">C76/B76-1</f>
        <v>-2.1046443388098579E-3</v>
      </c>
      <c r="D82" s="499">
        <f t="shared" si="89"/>
        <v>2.1304435765444163E-2</v>
      </c>
      <c r="E82" s="499">
        <f t="shared" si="89"/>
        <v>0.36871328644328716</v>
      </c>
      <c r="F82" s="499">
        <f t="shared" si="89"/>
        <v>-0.19076795110529154</v>
      </c>
      <c r="G82" s="499">
        <f t="shared" si="89"/>
        <v>7.6701537928988595E-2</v>
      </c>
      <c r="H82" s="500">
        <f>H76/G76-1</f>
        <v>2.8457467496849187E-2</v>
      </c>
      <c r="I82" s="501"/>
      <c r="J82" s="502"/>
      <c r="K82" s="500">
        <f>K76/H76-1</f>
        <v>8.3343532669200249E-2</v>
      </c>
      <c r="L82" s="500">
        <f t="shared" si="89"/>
        <v>5.6340441801350227E-2</v>
      </c>
      <c r="M82" s="500">
        <f t="shared" si="89"/>
        <v>6.5617325553130934E-2</v>
      </c>
      <c r="N82" s="500">
        <f t="shared" si="89"/>
        <v>6.3664522853024819E-2</v>
      </c>
      <c r="O82" s="500">
        <f t="shared" si="89"/>
        <v>6.3482512705836047E-2</v>
      </c>
    </row>
    <row r="83" spans="1:20">
      <c r="A83" s="347" t="s">
        <v>529</v>
      </c>
      <c r="B83" s="348"/>
      <c r="C83" s="503">
        <f t="shared" ref="C83:O83" si="90">C77/B77-1</f>
        <v>1.6344273137298693E-2</v>
      </c>
      <c r="D83" s="503">
        <f t="shared" si="90"/>
        <v>4.2449396541912598E-3</v>
      </c>
      <c r="E83" s="503">
        <f t="shared" si="90"/>
        <v>0.24734562525291315</v>
      </c>
      <c r="F83" s="503">
        <f t="shared" si="90"/>
        <v>-0.22674096379770214</v>
      </c>
      <c r="G83" s="503">
        <f t="shared" si="90"/>
        <v>3.678272418169537E-2</v>
      </c>
      <c r="H83" s="504">
        <f>H77/G77-1</f>
        <v>-1.34207800929661E-2</v>
      </c>
      <c r="I83" s="505"/>
      <c r="J83" s="506"/>
      <c r="K83" s="504">
        <f>K77/H77-1</f>
        <v>5.6649946985593225E-2</v>
      </c>
      <c r="L83" s="504">
        <f t="shared" si="90"/>
        <v>3.0235869652414538E-2</v>
      </c>
      <c r="M83" s="504">
        <f t="shared" si="90"/>
        <v>3.95074002509328E-2</v>
      </c>
      <c r="N83" s="504">
        <f t="shared" si="90"/>
        <v>3.767867163286609E-2</v>
      </c>
      <c r="O83" s="504">
        <f t="shared" si="90"/>
        <v>3.7655057604176312E-2</v>
      </c>
    </row>
    <row r="84" spans="1:20">
      <c r="B84" s="316"/>
      <c r="C84" s="316"/>
      <c r="D84" s="316"/>
      <c r="E84" s="316"/>
      <c r="F84" s="316"/>
      <c r="G84" s="316"/>
      <c r="H84" s="316"/>
      <c r="I84" s="451"/>
      <c r="J84" s="472"/>
      <c r="K84" s="314"/>
      <c r="L84" s="314"/>
      <c r="M84" s="314"/>
      <c r="N84" s="314"/>
      <c r="O84" s="314"/>
    </row>
    <row r="85" spans="1:20">
      <c r="A85" s="13" t="s">
        <v>558</v>
      </c>
      <c r="B85" s="314"/>
      <c r="C85" s="314"/>
      <c r="D85" s="314"/>
      <c r="E85" s="314"/>
      <c r="F85" s="314"/>
      <c r="G85" s="314"/>
      <c r="H85" s="404"/>
      <c r="I85" s="451"/>
      <c r="J85" s="453"/>
      <c r="K85" s="398"/>
      <c r="L85" s="398"/>
      <c r="M85" s="398"/>
      <c r="N85" s="398"/>
      <c r="O85" s="398"/>
    </row>
    <row r="86" spans="1:20">
      <c r="A86" s="12" t="s">
        <v>526</v>
      </c>
      <c r="B86" s="415">
        <f>'YOY Revenue and Unit Growth'!I22</f>
        <v>236170245</v>
      </c>
      <c r="C86" s="415">
        <f>'YOY Revenue and Unit Growth'!J22</f>
        <v>252965067</v>
      </c>
      <c r="D86" s="588">
        <f>'YOY Revenue and Unit Growth'!K22</f>
        <v>295856039</v>
      </c>
      <c r="E86" s="588">
        <f>'YOY Revenue and Unit Growth'!L22</f>
        <v>302483234</v>
      </c>
      <c r="F86" s="588">
        <f>'YOY Revenue and Unit Growth'!M22</f>
        <v>336097495</v>
      </c>
      <c r="G86" s="588">
        <f>'YOY Revenue and Unit Growth'!N22</f>
        <v>325737849</v>
      </c>
      <c r="H86" s="421">
        <v>350000000</v>
      </c>
      <c r="I86" s="444">
        <f>STDEV(B86:H86)</f>
        <v>42377783.876462311</v>
      </c>
      <c r="J86" s="445">
        <f>(H86-G86)/I86</f>
        <v>0.57252052327058589</v>
      </c>
      <c r="K86" s="407">
        <f>H86*(1+K92)</f>
        <v>367500000</v>
      </c>
      <c r="L86" s="407">
        <f t="shared" ref="L86:O88" si="91">K86*(1+L92)</f>
        <v>385875000</v>
      </c>
      <c r="M86" s="407">
        <f t="shared" si="91"/>
        <v>405168750</v>
      </c>
      <c r="N86" s="407">
        <f t="shared" si="91"/>
        <v>425427187.5</v>
      </c>
      <c r="O86" s="407">
        <f t="shared" si="91"/>
        <v>446698546.875</v>
      </c>
      <c r="P86" s="509" t="s">
        <v>526</v>
      </c>
      <c r="Q86" s="510">
        <f>SUM(E86:G86)/SUM(B86:D86)-1</f>
        <v>0.22844484435599854</v>
      </c>
      <c r="R86" s="510">
        <f>SUM(K86:L86,H86)/SUM(E86:G86)-1</f>
        <v>0.14420174532819163</v>
      </c>
      <c r="S86" s="510">
        <f>SUM(M86:O86)/SUM(K86:L86,H86)-1</f>
        <v>0.1576249999999999</v>
      </c>
    </row>
    <row r="87" spans="1:20">
      <c r="A87" s="12" t="s">
        <v>527</v>
      </c>
      <c r="B87" s="326">
        <f>'YOY Revenue and Unit Growth'!I26</f>
        <v>7266521</v>
      </c>
      <c r="C87" s="326">
        <f>'YOY Revenue and Unit Growth'!J26</f>
        <v>8245743</v>
      </c>
      <c r="D87" s="326">
        <f>'YOY Revenue and Unit Growth'!K26</f>
        <v>10276741</v>
      </c>
      <c r="E87" s="326">
        <f>'YOY Revenue and Unit Growth'!L26</f>
        <v>10972852</v>
      </c>
      <c r="F87" s="326">
        <f>'YOY Revenue and Unit Growth'!M26</f>
        <v>12787331</v>
      </c>
      <c r="G87" s="326">
        <f>'YOY Revenue and Unit Growth'!N26</f>
        <v>13197241</v>
      </c>
      <c r="H87" s="333">
        <f>H89-H86-H88</f>
        <v>13443662</v>
      </c>
      <c r="I87" s="444">
        <f>STDEV(B87:H87)</f>
        <v>2447748.4291265639</v>
      </c>
      <c r="J87" s="445">
        <f>(H87-G87)/I87</f>
        <v>0.10067251890257815</v>
      </c>
      <c r="K87" s="407">
        <f>H87*(1+K93)</f>
        <v>13712535.24</v>
      </c>
      <c r="L87" s="407">
        <f t="shared" si="91"/>
        <v>13986785.944800001</v>
      </c>
      <c r="M87" s="407">
        <f t="shared" si="91"/>
        <v>14266521.663696</v>
      </c>
      <c r="N87" s="407">
        <f t="shared" si="91"/>
        <v>14551852.096969921</v>
      </c>
      <c r="O87" s="407">
        <f t="shared" si="91"/>
        <v>14842889.138909319</v>
      </c>
      <c r="P87" s="509" t="s">
        <v>527</v>
      </c>
      <c r="Q87" s="510">
        <f>SUM(E87:G87)/SUM(B87:D87)-1</f>
        <v>0.43306901526445096</v>
      </c>
      <c r="R87" s="510">
        <f>SUM(K87:L87,H87)/SUM(E87:G87)-1</f>
        <v>0.11325354236810448</v>
      </c>
      <c r="S87" s="510">
        <f>SUM(M87:O87)/SUM(K87:L87,H87)-1</f>
        <v>6.1208000000000151E-2</v>
      </c>
    </row>
    <row r="88" spans="1:20">
      <c r="A88" s="12" t="s">
        <v>150</v>
      </c>
      <c r="B88" s="326">
        <f>'YOY Revenue and Unit Growth'!I30</f>
        <v>42533157</v>
      </c>
      <c r="C88" s="326">
        <f>'YOY Revenue and Unit Growth'!J30</f>
        <v>44926410</v>
      </c>
      <c r="D88" s="326">
        <f>'YOY Revenue and Unit Growth'!K30</f>
        <v>51667464</v>
      </c>
      <c r="E88" s="326">
        <f>'YOY Revenue and Unit Growth'!L30</f>
        <v>56302806</v>
      </c>
      <c r="F88" s="326">
        <f>'YOY Revenue and Unit Growth'!M30</f>
        <v>59917808</v>
      </c>
      <c r="G88" s="326">
        <f>'YOY Revenue and Unit Growth'!N30</f>
        <v>57828572</v>
      </c>
      <c r="H88" s="421">
        <v>59000000</v>
      </c>
      <c r="I88" s="444">
        <f>STDEV(B88:G88)</f>
        <v>7137434.6309003765</v>
      </c>
      <c r="J88" s="445">
        <f>(H88-G88)/I88</f>
        <v>0.16412451540060216</v>
      </c>
      <c r="K88" s="407">
        <f>H88*(1+K94)</f>
        <v>59884999.999999993</v>
      </c>
      <c r="L88" s="407">
        <f t="shared" si="91"/>
        <v>60783274.999999985</v>
      </c>
      <c r="M88" s="407">
        <f t="shared" si="91"/>
        <v>61695024.124999978</v>
      </c>
      <c r="N88" s="407">
        <f t="shared" si="91"/>
        <v>62620449.486874968</v>
      </c>
      <c r="O88" s="407">
        <f t="shared" si="91"/>
        <v>63559756.229178086</v>
      </c>
      <c r="P88" s="509" t="s">
        <v>150</v>
      </c>
      <c r="Q88" s="510">
        <f>SUM(E88:G88)/SUM(B88:D88)-1</f>
        <v>0.2510091299224233</v>
      </c>
      <c r="R88" s="510">
        <f>SUM(K88:L88,H88)/SUM(E88:G88)-1</f>
        <v>3.2284488822601931E-2</v>
      </c>
      <c r="S88" s="510">
        <f>SUM(M88:O88)/SUM(K88:L88,H88)-1</f>
        <v>4.5678374999999605E-2</v>
      </c>
    </row>
    <row r="89" spans="1:20" s="13" customFormat="1">
      <c r="A89" s="13" t="s">
        <v>529</v>
      </c>
      <c r="B89" s="396">
        <v>285969923</v>
      </c>
      <c r="C89" s="396">
        <v>306137220</v>
      </c>
      <c r="D89" s="590">
        <v>357800244</v>
      </c>
      <c r="E89" s="590">
        <v>369758892</v>
      </c>
      <c r="F89" s="591">
        <v>408802634</v>
      </c>
      <c r="G89" s="591">
        <v>396763662</v>
      </c>
      <c r="H89" s="591">
        <v>422443662</v>
      </c>
      <c r="I89" s="444">
        <f>STDEV(B89:G89)</f>
        <v>49017400.77077648</v>
      </c>
      <c r="J89" s="445">
        <f>(H89-G89)/I89</f>
        <v>0.52389558801963387</v>
      </c>
      <c r="K89" s="408">
        <f>SUM(K86:K88)</f>
        <v>441097535.24000001</v>
      </c>
      <c r="L89" s="408">
        <f>SUM(L86:L88)</f>
        <v>460645060.94480002</v>
      </c>
      <c r="M89" s="408">
        <f>SUM(M86:M88)</f>
        <v>481130295.78869599</v>
      </c>
      <c r="N89" s="408">
        <f>SUM(N86:N88)</f>
        <v>502599489.0838449</v>
      </c>
      <c r="O89" s="408">
        <f>SUM(O86:O88)</f>
        <v>525101192.24308741</v>
      </c>
      <c r="P89" s="508" t="s">
        <v>213</v>
      </c>
      <c r="Q89" s="514">
        <f>SUM(E89:G89)/SUM(B89:D89)-1</f>
        <v>0.23730503003236469</v>
      </c>
      <c r="R89" s="514">
        <f>SUM(K89:L89,H89)/SUM(E89:G89)-1</f>
        <v>0.12665521993799067</v>
      </c>
      <c r="S89" s="514">
        <f>SUM(M89:O89)/SUM(K89:L89,H89)-1</f>
        <v>0.13944014128642279</v>
      </c>
      <c r="T89" s="577"/>
    </row>
    <row r="90" spans="1:20">
      <c r="B90" s="314"/>
      <c r="C90" s="314"/>
      <c r="D90" s="314"/>
      <c r="E90" s="314"/>
      <c r="F90" s="314"/>
      <c r="G90" s="314"/>
      <c r="H90" s="314"/>
      <c r="I90" s="459"/>
      <c r="J90" s="453"/>
      <c r="K90" s="398"/>
      <c r="L90" s="398"/>
      <c r="M90" s="398"/>
      <c r="N90" s="398"/>
      <c r="O90" s="398"/>
    </row>
    <row r="91" spans="1:20">
      <c r="A91" s="13" t="s">
        <v>537</v>
      </c>
      <c r="B91" s="314"/>
      <c r="C91" s="314"/>
      <c r="D91" s="314"/>
      <c r="E91" s="314"/>
      <c r="F91" s="314"/>
      <c r="G91" s="314"/>
      <c r="H91" s="314"/>
      <c r="I91" s="459"/>
      <c r="J91" s="453"/>
      <c r="K91" s="398"/>
      <c r="L91" s="398"/>
      <c r="M91" s="398"/>
      <c r="N91" s="398"/>
      <c r="O91" s="398"/>
    </row>
    <row r="92" spans="1:20">
      <c r="A92" s="12" t="s">
        <v>526</v>
      </c>
      <c r="B92" s="314"/>
      <c r="C92" s="323">
        <f t="shared" ref="C92:C95" si="92">C86/B86-1</f>
        <v>7.1113200564279389E-2</v>
      </c>
      <c r="D92" s="323">
        <f t="shared" ref="D92:D95" si="93">D86/C86-1</f>
        <v>0.16955294463642279</v>
      </c>
      <c r="E92" s="323">
        <f t="shared" ref="E92:E95" si="94">E86/D86-1</f>
        <v>2.2400066675671182E-2</v>
      </c>
      <c r="F92" s="323">
        <f t="shared" ref="F92:F95" si="95">F86/E86-1</f>
        <v>0.111127683195823</v>
      </c>
      <c r="G92" s="323">
        <f t="shared" ref="G92:G95" si="96">G86/F86-1</f>
        <v>-3.0823335948993003E-2</v>
      </c>
      <c r="H92" s="322">
        <f>H86/G86-1</f>
        <v>7.4483671684097086E-2</v>
      </c>
      <c r="I92" s="458"/>
      <c r="J92" s="445"/>
      <c r="K92" s="420">
        <v>0.05</v>
      </c>
      <c r="L92" s="420">
        <f t="shared" ref="L92:O94" si="97">K92</f>
        <v>0.05</v>
      </c>
      <c r="M92" s="420">
        <f t="shared" si="97"/>
        <v>0.05</v>
      </c>
      <c r="N92" s="420">
        <f t="shared" si="97"/>
        <v>0.05</v>
      </c>
      <c r="O92" s="420">
        <f t="shared" si="97"/>
        <v>0.05</v>
      </c>
    </row>
    <row r="93" spans="1:20">
      <c r="A93" s="12" t="s">
        <v>527</v>
      </c>
      <c r="B93" s="314"/>
      <c r="C93" s="323">
        <f t="shared" si="92"/>
        <v>0.13475802244292701</v>
      </c>
      <c r="D93" s="323">
        <f t="shared" si="93"/>
        <v>0.24630867103182807</v>
      </c>
      <c r="E93" s="323">
        <f t="shared" si="94"/>
        <v>6.7736551889358676E-2</v>
      </c>
      <c r="F93" s="323">
        <f t="shared" si="95"/>
        <v>0.16536074668645862</v>
      </c>
      <c r="G93" s="323">
        <f t="shared" si="96"/>
        <v>3.2055946624045317E-2</v>
      </c>
      <c r="H93" s="322">
        <f>H87/G87-1</f>
        <v>1.8672160340180266E-2</v>
      </c>
      <c r="I93" s="444"/>
      <c r="J93" s="445"/>
      <c r="K93" s="420">
        <v>0.02</v>
      </c>
      <c r="L93" s="420">
        <f t="shared" si="97"/>
        <v>0.02</v>
      </c>
      <c r="M93" s="420">
        <f t="shared" si="97"/>
        <v>0.02</v>
      </c>
      <c r="N93" s="420">
        <f t="shared" si="97"/>
        <v>0.02</v>
      </c>
      <c r="O93" s="420">
        <f t="shared" si="97"/>
        <v>0.02</v>
      </c>
    </row>
    <row r="94" spans="1:20">
      <c r="A94" s="12" t="s">
        <v>150</v>
      </c>
      <c r="B94" s="314"/>
      <c r="C94" s="323">
        <f t="shared" si="92"/>
        <v>5.6267937035569648E-2</v>
      </c>
      <c r="D94" s="323">
        <f t="shared" si="93"/>
        <v>0.15004657616755934</v>
      </c>
      <c r="E94" s="323">
        <f t="shared" si="94"/>
        <v>8.9714912270515201E-2</v>
      </c>
      <c r="F94" s="323">
        <f t="shared" si="95"/>
        <v>6.4206426940781602E-2</v>
      </c>
      <c r="G94" s="323">
        <f t="shared" si="96"/>
        <v>-3.4868365010949698E-2</v>
      </c>
      <c r="H94" s="322">
        <f>H88/G88-1</f>
        <v>2.0256906914457362E-2</v>
      </c>
      <c r="I94" s="460"/>
      <c r="J94" s="450"/>
      <c r="K94" s="420">
        <v>1.4999999999999999E-2</v>
      </c>
      <c r="L94" s="420">
        <f t="shared" si="97"/>
        <v>1.4999999999999999E-2</v>
      </c>
      <c r="M94" s="420">
        <f t="shared" si="97"/>
        <v>1.4999999999999999E-2</v>
      </c>
      <c r="N94" s="420">
        <f t="shared" si="97"/>
        <v>1.4999999999999999E-2</v>
      </c>
      <c r="O94" s="420">
        <f t="shared" si="97"/>
        <v>1.4999999999999999E-2</v>
      </c>
    </row>
    <row r="95" spans="1:20">
      <c r="A95" s="13" t="s">
        <v>529</v>
      </c>
      <c r="B95" s="314"/>
      <c r="C95" s="324">
        <f t="shared" si="92"/>
        <v>7.0522440921173324E-2</v>
      </c>
      <c r="D95" s="324">
        <f t="shared" si="93"/>
        <v>0.16875773550174666</v>
      </c>
      <c r="E95" s="324">
        <f t="shared" si="94"/>
        <v>3.3422693809006976E-2</v>
      </c>
      <c r="F95" s="324">
        <f t="shared" si="95"/>
        <v>0.10559243562423926</v>
      </c>
      <c r="G95" s="324">
        <f t="shared" si="96"/>
        <v>-2.944935036793328E-2</v>
      </c>
      <c r="H95" s="325">
        <f>H89/G89-1</f>
        <v>6.4723669175127174E-2</v>
      </c>
      <c r="I95" s="458"/>
      <c r="J95" s="445"/>
      <c r="K95" s="394">
        <f>K89/H89-1</f>
        <v>4.415706736298497E-2</v>
      </c>
      <c r="L95" s="394">
        <f t="shared" ref="L95" si="98">L89/K89-1</f>
        <v>4.4315653893110651E-2</v>
      </c>
      <c r="M95" s="394">
        <f t="shared" ref="M95" si="99">M89/L89-1</f>
        <v>4.4470757597791177E-2</v>
      </c>
      <c r="N95" s="394">
        <f t="shared" ref="N95" si="100">N89/M89-1</f>
        <v>4.4622409943974484E-2</v>
      </c>
      <c r="O95" s="394">
        <f t="shared" ref="O95" si="101">O89/N89-1</f>
        <v>4.4770644714063224E-2</v>
      </c>
    </row>
    <row r="96" spans="1:20">
      <c r="A96" s="318" t="s">
        <v>538</v>
      </c>
      <c r="B96" s="314"/>
      <c r="C96" s="324"/>
      <c r="D96" s="324"/>
      <c r="E96" s="324">
        <f>AVERAGE(C95:E95)</f>
        <v>9.090095674397565E-2</v>
      </c>
      <c r="F96" s="324">
        <f>AVERAGE(D95:F95)</f>
        <v>0.10259095497833097</v>
      </c>
      <c r="G96" s="393">
        <f>AVERAGE(E95:G95)</f>
        <v>3.6521926355104317E-2</v>
      </c>
      <c r="H96" s="394">
        <f>AVERAGE(F95:H95)</f>
        <v>4.6955584810477714E-2</v>
      </c>
      <c r="I96" s="462"/>
      <c r="J96" s="463"/>
      <c r="K96" s="394"/>
      <c r="L96" s="394"/>
      <c r="M96" s="394"/>
      <c r="N96" s="394"/>
      <c r="O96" s="394"/>
    </row>
    <row r="97" spans="1:20">
      <c r="B97" s="316"/>
      <c r="C97" s="316"/>
      <c r="D97" s="316"/>
      <c r="E97" s="316"/>
      <c r="F97" s="316"/>
      <c r="G97" s="316"/>
      <c r="H97" s="316"/>
      <c r="I97" s="451"/>
      <c r="J97" s="472"/>
      <c r="K97" s="314"/>
      <c r="L97" s="314"/>
      <c r="M97" s="314"/>
      <c r="N97" s="314"/>
      <c r="O97" s="314"/>
    </row>
    <row r="98" spans="1:20">
      <c r="A98" s="13" t="s">
        <v>557</v>
      </c>
      <c r="B98" s="314"/>
      <c r="C98" s="314"/>
      <c r="D98" s="314"/>
      <c r="E98" s="314"/>
      <c r="F98" s="314"/>
      <c r="G98" s="314"/>
      <c r="H98" s="314"/>
      <c r="I98" s="459"/>
      <c r="J98" s="453"/>
      <c r="K98" s="398"/>
      <c r="L98" s="398"/>
      <c r="M98" s="398"/>
      <c r="N98" s="398"/>
      <c r="O98" s="398"/>
    </row>
    <row r="99" spans="1:20">
      <c r="A99" s="12" t="s">
        <v>526</v>
      </c>
      <c r="B99" s="416">
        <f t="shared" ref="B99:H102" si="102">B112/B86</f>
        <v>1.4977735307807301E-3</v>
      </c>
      <c r="C99" s="416">
        <f t="shared" si="102"/>
        <v>1.5942240979304864E-3</v>
      </c>
      <c r="D99" s="416">
        <f t="shared" si="102"/>
        <v>1.813949351245117E-3</v>
      </c>
      <c r="E99" s="416">
        <f t="shared" si="102"/>
        <v>2.0795554050278371E-3</v>
      </c>
      <c r="F99" s="416">
        <f t="shared" si="102"/>
        <v>1.7413768853171601E-3</v>
      </c>
      <c r="G99" s="416">
        <f t="shared" si="102"/>
        <v>1.8640655425883259E-3</v>
      </c>
      <c r="H99" s="320">
        <f t="shared" si="102"/>
        <v>1.6628571428571428E-3</v>
      </c>
      <c r="I99" s="458"/>
      <c r="J99" s="445"/>
      <c r="K99" s="405">
        <f>H99*(1+K105)</f>
        <v>1.6628571428571428E-3</v>
      </c>
      <c r="L99" s="405">
        <f t="shared" ref="L99" si="103">K99*(1+L105)</f>
        <v>1.6711714285714283E-3</v>
      </c>
      <c r="M99" s="405">
        <f t="shared" ref="M99" si="104">L99*(1+M105)</f>
        <v>1.6795272857142852E-3</v>
      </c>
      <c r="N99" s="405">
        <f t="shared" ref="N99" si="105">M99*(1+N105)</f>
        <v>1.6879249221428566E-3</v>
      </c>
      <c r="O99" s="405">
        <f t="shared" ref="O99" si="106">N99*(1+O105)</f>
        <v>1.6963645467535707E-3</v>
      </c>
      <c r="P99" s="509" t="s">
        <v>526</v>
      </c>
      <c r="Q99" s="510">
        <f>G99/D99-1</f>
        <v>2.7628219778467633E-2</v>
      </c>
      <c r="R99" s="510">
        <f>L99/G99-1</f>
        <v>-0.10348032813752717</v>
      </c>
      <c r="S99" s="510">
        <f>O99/L99-1</f>
        <v>1.5075124999999634E-2</v>
      </c>
    </row>
    <row r="100" spans="1:20">
      <c r="A100" s="12" t="s">
        <v>527</v>
      </c>
      <c r="B100" s="416">
        <f t="shared" si="102"/>
        <v>1.3323730760566163E-3</v>
      </c>
      <c r="C100" s="416">
        <f t="shared" si="102"/>
        <v>1.4012475968508849E-3</v>
      </c>
      <c r="D100" s="416">
        <f t="shared" si="102"/>
        <v>1.5868538850983985E-3</v>
      </c>
      <c r="E100" s="416">
        <f t="shared" si="102"/>
        <v>1.8122439661994896E-3</v>
      </c>
      <c r="F100" s="416">
        <f t="shared" si="102"/>
        <v>1.5440600829054942E-3</v>
      </c>
      <c r="G100" s="416">
        <f t="shared" si="102"/>
        <v>1.68223614512341E-3</v>
      </c>
      <c r="H100" s="320">
        <f t="shared" si="102"/>
        <v>1.5330834713315614E-3</v>
      </c>
      <c r="I100" s="464"/>
      <c r="J100" s="465"/>
      <c r="K100" s="405">
        <f>+(G100+H100)/2</f>
        <v>1.6076598082274858E-3</v>
      </c>
      <c r="L100" s="405">
        <f t="shared" ref="L100" si="107">+(H100+K100)/2</f>
        <v>1.5703716397795237E-3</v>
      </c>
      <c r="M100" s="405">
        <f t="shared" ref="M100" si="108">+(K100+L100)/2</f>
        <v>1.5890157240035048E-3</v>
      </c>
      <c r="N100" s="405">
        <f t="shared" ref="N100" si="109">+(L100+M100)/2</f>
        <v>1.5796936818915142E-3</v>
      </c>
      <c r="O100" s="405">
        <f t="shared" ref="O100" si="110">+(M100+N100)/2</f>
        <v>1.5843547029475095E-3</v>
      </c>
      <c r="P100" s="509" t="s">
        <v>527</v>
      </c>
      <c r="Q100" s="510">
        <f>G100/D100-1</f>
        <v>6.0107777357898851E-2</v>
      </c>
      <c r="R100" s="510">
        <f>L100/G100-1</f>
        <v>-6.6497504329678825E-2</v>
      </c>
      <c r="S100" s="510">
        <f>O100/L100-1</f>
        <v>8.9043018950272224E-3</v>
      </c>
    </row>
    <row r="101" spans="1:20">
      <c r="A101" s="12" t="s">
        <v>150</v>
      </c>
      <c r="B101" s="416">
        <f t="shared" si="102"/>
        <v>9.8673272016934922E-4</v>
      </c>
      <c r="C101" s="416">
        <f t="shared" si="102"/>
        <v>1.0799927805493468E-3</v>
      </c>
      <c r="D101" s="416">
        <f t="shared" si="102"/>
        <v>1.342887072549177E-3</v>
      </c>
      <c r="E101" s="416">
        <f t="shared" si="102"/>
        <v>1.3877499291953582E-3</v>
      </c>
      <c r="F101" s="416">
        <f t="shared" si="102"/>
        <v>1.2709557264177619E-3</v>
      </c>
      <c r="G101" s="416">
        <f t="shared" si="102"/>
        <v>1.4685467719741921E-3</v>
      </c>
      <c r="H101" s="320">
        <f t="shared" si="102"/>
        <v>1.3514749094377238E-3</v>
      </c>
      <c r="I101" s="464"/>
      <c r="J101" s="466"/>
      <c r="K101" s="405">
        <f>H101*(1+K107)</f>
        <v>1.3649896585321011E-3</v>
      </c>
      <c r="L101" s="405">
        <f t="shared" ref="L101" si="111">K101*(1+L107)</f>
        <v>1.3786395551174222E-3</v>
      </c>
      <c r="M101" s="405">
        <f t="shared" ref="M101" si="112">L101*(1+M107)</f>
        <v>1.3924259506685964E-3</v>
      </c>
      <c r="N101" s="405">
        <f t="shared" ref="N101" si="113">M101*(1+N107)</f>
        <v>1.4063502101752823E-3</v>
      </c>
      <c r="O101" s="405">
        <f t="shared" ref="O101" si="114">N101*(1+O107)</f>
        <v>1.4204137122770352E-3</v>
      </c>
      <c r="P101" s="509" t="s">
        <v>150</v>
      </c>
      <c r="Q101" s="510">
        <f>G101/D101-1</f>
        <v>9.3574286322138489E-2</v>
      </c>
      <c r="R101" s="510">
        <f>L101/G101-1</f>
        <v>-6.122189539520495E-2</v>
      </c>
      <c r="S101" s="510">
        <f>O101/L101-1</f>
        <v>3.0301000000000133E-2</v>
      </c>
    </row>
    <row r="102" spans="1:20" s="13" customFormat="1">
      <c r="A102" s="13" t="s">
        <v>529</v>
      </c>
      <c r="B102" s="498">
        <f t="shared" si="102"/>
        <v>1.4175620712392194E-3</v>
      </c>
      <c r="C102" s="498">
        <f t="shared" si="102"/>
        <v>1.513561571392724E-3</v>
      </c>
      <c r="D102" s="498">
        <f t="shared" si="102"/>
        <v>1.7394038609571212E-3</v>
      </c>
      <c r="E102" s="498">
        <f t="shared" si="102"/>
        <v>1.9662822444416026E-3</v>
      </c>
      <c r="F102" s="498">
        <f t="shared" si="102"/>
        <v>1.6662556473694341E-3</v>
      </c>
      <c r="G102" s="498">
        <f t="shared" si="102"/>
        <v>1.8003703645681165E-3</v>
      </c>
      <c r="H102" s="498">
        <f t="shared" si="102"/>
        <v>1.6152385206413486E-3</v>
      </c>
      <c r="I102" s="497"/>
      <c r="J102" s="445"/>
      <c r="K102" s="406">
        <f>+(G102+H102)/2</f>
        <v>1.7078044426047326E-3</v>
      </c>
      <c r="L102" s="406">
        <f t="shared" ref="L102" si="115">+(H102+K102)/2</f>
        <v>1.6615214816230405E-3</v>
      </c>
      <c r="M102" s="406">
        <f t="shared" ref="M102" si="116">+(K102+L102)/2</f>
        <v>1.6846629621138866E-3</v>
      </c>
      <c r="N102" s="406">
        <f t="shared" ref="N102" si="117">+(L102+M102)/2</f>
        <v>1.6730922218684634E-3</v>
      </c>
      <c r="O102" s="406">
        <f t="shared" ref="O102" si="118">+(M102+N102)/2</f>
        <v>1.6788775919911749E-3</v>
      </c>
      <c r="P102" s="508" t="s">
        <v>213</v>
      </c>
      <c r="Q102" s="514">
        <f>G102/D102-1</f>
        <v>3.5050228977557829E-2</v>
      </c>
      <c r="R102" s="514">
        <f>L102/G102-1</f>
        <v>-7.7122399744890213E-2</v>
      </c>
      <c r="S102" s="514">
        <f>O102/L102-1</f>
        <v>1.0445913916911964E-2</v>
      </c>
      <c r="T102" s="577"/>
    </row>
    <row r="103" spans="1:20">
      <c r="B103" s="314"/>
      <c r="C103" s="314"/>
      <c r="D103" s="314"/>
      <c r="E103" s="314"/>
      <c r="F103" s="314"/>
      <c r="G103" s="314"/>
      <c r="H103" s="314"/>
      <c r="I103" s="451"/>
      <c r="J103" s="453"/>
      <c r="K103" s="398"/>
      <c r="L103" s="398"/>
      <c r="M103" s="398"/>
      <c r="N103" s="398"/>
      <c r="O103" s="398"/>
    </row>
    <row r="104" spans="1:20">
      <c r="A104" s="13" t="s">
        <v>537</v>
      </c>
      <c r="B104" s="314"/>
      <c r="C104" s="314"/>
      <c r="D104" s="314"/>
      <c r="E104" s="314"/>
      <c r="F104" s="314"/>
      <c r="G104" s="314"/>
      <c r="H104" s="314"/>
      <c r="I104" s="451"/>
      <c r="J104" s="453"/>
      <c r="K104" s="398"/>
      <c r="L104" s="398"/>
      <c r="M104" s="398"/>
      <c r="N104" s="398"/>
      <c r="O104" s="398"/>
    </row>
    <row r="105" spans="1:20">
      <c r="A105" s="12" t="s">
        <v>526</v>
      </c>
      <c r="B105" s="314"/>
      <c r="C105" s="323">
        <f t="shared" ref="C105:H108" si="119">C99/B99-1</f>
        <v>6.4395961851108741E-2</v>
      </c>
      <c r="D105" s="323">
        <f t="shared" si="119"/>
        <v>0.13782582611808647</v>
      </c>
      <c r="E105" s="323">
        <f t="shared" si="119"/>
        <v>0.14642418411539704</v>
      </c>
      <c r="F105" s="323">
        <f t="shared" si="119"/>
        <v>-0.16262058654126132</v>
      </c>
      <c r="G105" s="435">
        <f t="shared" si="119"/>
        <v>7.0454970607250367E-2</v>
      </c>
      <c r="H105" s="435">
        <f t="shared" si="119"/>
        <v>-0.10794062501246471</v>
      </c>
      <c r="I105" s="458"/>
      <c r="J105" s="445"/>
      <c r="K105" s="420">
        <v>0</v>
      </c>
      <c r="L105" s="420">
        <v>5.0000000000000001E-3</v>
      </c>
      <c r="M105" s="420">
        <f>L105</f>
        <v>5.0000000000000001E-3</v>
      </c>
      <c r="N105" s="420">
        <f>M105</f>
        <v>5.0000000000000001E-3</v>
      </c>
      <c r="O105" s="420">
        <f>N105</f>
        <v>5.0000000000000001E-3</v>
      </c>
    </row>
    <row r="106" spans="1:20">
      <c r="A106" s="12" t="s">
        <v>527</v>
      </c>
      <c r="B106" s="314"/>
      <c r="C106" s="323">
        <f t="shared" si="119"/>
        <v>5.1693119616402328E-2</v>
      </c>
      <c r="D106" s="323">
        <f t="shared" si="119"/>
        <v>0.13245788157969995</v>
      </c>
      <c r="E106" s="323">
        <f t="shared" si="119"/>
        <v>0.14203581263382348</v>
      </c>
      <c r="F106" s="323">
        <f t="shared" si="119"/>
        <v>-0.14798442610153184</v>
      </c>
      <c r="G106" s="323">
        <f t="shared" si="119"/>
        <v>8.9488785927233305E-2</v>
      </c>
      <c r="H106" s="322">
        <f>H100/G100-1</f>
        <v>-8.8663339106238581E-2</v>
      </c>
      <c r="I106" s="449"/>
      <c r="J106" s="450"/>
      <c r="K106" s="392">
        <f>K100/H100-1</f>
        <v>4.8644668271813574E-2</v>
      </c>
      <c r="L106" s="392">
        <f t="shared" ref="L106" si="120">L100/K100-1</f>
        <v>-2.3194066466756924E-2</v>
      </c>
      <c r="M106" s="392">
        <f t="shared" ref="M106" si="121">M100/L100-1</f>
        <v>1.1872402526702963E-2</v>
      </c>
      <c r="N106" s="392">
        <f t="shared" ref="N106" si="122">N100/M100-1</f>
        <v>-5.8665512059904446E-3</v>
      </c>
      <c r="O106" s="392">
        <f t="shared" ref="O106" si="123">O100/N100-1</f>
        <v>2.9505853631155432E-3</v>
      </c>
    </row>
    <row r="107" spans="1:20">
      <c r="A107" s="12" t="s">
        <v>150</v>
      </c>
      <c r="B107" s="314"/>
      <c r="C107" s="323">
        <f t="shared" si="119"/>
        <v>9.4514004120580752E-2</v>
      </c>
      <c r="D107" s="323">
        <f t="shared" si="119"/>
        <v>0.24342226793970512</v>
      </c>
      <c r="E107" s="323">
        <f t="shared" si="119"/>
        <v>3.3407765673861833E-2</v>
      </c>
      <c r="F107" s="323">
        <f t="shared" si="119"/>
        <v>-8.4160842180922013E-2</v>
      </c>
      <c r="G107" s="323">
        <f t="shared" si="119"/>
        <v>0.15546650559838793</v>
      </c>
      <c r="H107" s="435">
        <f>H101/G101-1</f>
        <v>-7.9719532786202363E-2</v>
      </c>
      <c r="I107" s="449"/>
      <c r="J107" s="450"/>
      <c r="K107" s="420">
        <v>0.01</v>
      </c>
      <c r="L107" s="420">
        <f>K107</f>
        <v>0.01</v>
      </c>
      <c r="M107" s="420">
        <f>L107</f>
        <v>0.01</v>
      </c>
      <c r="N107" s="420">
        <f>M107</f>
        <v>0.01</v>
      </c>
      <c r="O107" s="420">
        <f>N107</f>
        <v>0.01</v>
      </c>
    </row>
    <row r="108" spans="1:20">
      <c r="A108" s="13" t="s">
        <v>529</v>
      </c>
      <c r="B108" s="314"/>
      <c r="C108" s="324">
        <f t="shared" si="119"/>
        <v>6.7721549624689681E-2</v>
      </c>
      <c r="D108" s="324">
        <f t="shared" si="119"/>
        <v>0.14921248915997865</v>
      </c>
      <c r="E108" s="324">
        <f t="shared" si="119"/>
        <v>0.13043456357492489</v>
      </c>
      <c r="F108" s="324">
        <f t="shared" si="119"/>
        <v>-0.15258572258397829</v>
      </c>
      <c r="G108" s="324">
        <f t="shared" si="119"/>
        <v>8.048867975956342E-2</v>
      </c>
      <c r="H108" s="586">
        <f>H102/G102-1</f>
        <v>-0.10282986632652025</v>
      </c>
      <c r="I108" s="456"/>
      <c r="J108" s="457"/>
      <c r="K108" s="394">
        <f>K102/H102-1</f>
        <v>5.7307896499787292E-2</v>
      </c>
      <c r="L108" s="394">
        <f t="shared" ref="L108" si="124">L102/K102-1</f>
        <v>-2.7100855242595423E-2</v>
      </c>
      <c r="M108" s="394">
        <f t="shared" ref="M108" si="125">M102/L102-1</f>
        <v>1.3927885222549508E-2</v>
      </c>
      <c r="N108" s="394">
        <f t="shared" ref="N108" si="126">N102/M102-1</f>
        <v>-6.8682819683436591E-3</v>
      </c>
      <c r="O108" s="394">
        <f t="shared" ref="O108" si="127">O102/N102-1</f>
        <v>3.4578907528781677E-3</v>
      </c>
    </row>
    <row r="109" spans="1:20">
      <c r="A109" s="318" t="s">
        <v>538</v>
      </c>
      <c r="B109" s="314"/>
      <c r="C109" s="324"/>
      <c r="D109" s="324"/>
      <c r="E109" s="324">
        <f>AVERAGE(C108:E108)</f>
        <v>0.11578953411986441</v>
      </c>
      <c r="F109" s="324">
        <f>AVERAGE(D108:F108)</f>
        <v>4.2353776716975079E-2</v>
      </c>
      <c r="G109" s="324">
        <f>AVERAGE(E108:G108)</f>
        <v>1.9445840250170005E-2</v>
      </c>
      <c r="H109" s="325">
        <f>AVERAGE(F108:H108)</f>
        <v>-5.8308969716978375E-2</v>
      </c>
      <c r="I109" s="456"/>
      <c r="J109" s="457"/>
      <c r="K109" s="394"/>
      <c r="L109" s="394"/>
      <c r="M109" s="394"/>
      <c r="N109" s="394"/>
      <c r="O109" s="394"/>
    </row>
    <row r="110" spans="1:20">
      <c r="B110" s="316"/>
      <c r="C110" s="316"/>
      <c r="D110" s="316"/>
      <c r="E110" s="316"/>
      <c r="F110" s="316"/>
      <c r="G110" s="316"/>
      <c r="H110" s="316"/>
      <c r="I110" s="451"/>
      <c r="J110" s="472"/>
      <c r="K110" s="314"/>
      <c r="L110" s="314"/>
      <c r="M110" s="314"/>
      <c r="N110" s="314"/>
      <c r="O110" s="314"/>
    </row>
    <row r="111" spans="1:20">
      <c r="A111" s="347" t="s">
        <v>545</v>
      </c>
      <c r="B111" s="350"/>
      <c r="C111" s="350"/>
      <c r="D111" s="350"/>
      <c r="E111" s="350"/>
      <c r="F111" s="350"/>
      <c r="G111" s="350"/>
      <c r="H111" s="350"/>
      <c r="I111" s="467"/>
      <c r="J111" s="469"/>
      <c r="K111" s="351"/>
      <c r="L111" s="351"/>
      <c r="M111" s="351"/>
      <c r="N111" s="351"/>
      <c r="O111" s="351"/>
    </row>
    <row r="112" spans="1:20">
      <c r="A112" s="349" t="s">
        <v>526</v>
      </c>
      <c r="B112" s="350">
        <f>+'YOY Revenue and Unit Growth'!I3</f>
        <v>353729.54171900009</v>
      </c>
      <c r="C112" s="350">
        <f>+'YOY Revenue and Unit Growth'!J3</f>
        <v>403283.00574600004</v>
      </c>
      <c r="D112" s="350">
        <f>+'YOY Revenue and Unit Growth'!K3</f>
        <v>536667.87000600004</v>
      </c>
      <c r="E112" s="350">
        <f>+'YOY Revenue and Unit Growth'!L3</f>
        <v>629030.64419500006</v>
      </c>
      <c r="F112" s="350">
        <f>+'YOY Revenue and Unit Growth'!M3</f>
        <v>585272.4090059998</v>
      </c>
      <c r="G112" s="350">
        <f>+'YOY Revenue and Unit Growth'!N3</f>
        <v>607196.70023773913</v>
      </c>
      <c r="H112" s="496">
        <v>582000</v>
      </c>
      <c r="I112" s="467"/>
      <c r="J112" s="469"/>
      <c r="K112" s="351">
        <f t="shared" ref="K112:O114" si="128">K86*K99</f>
        <v>611100</v>
      </c>
      <c r="L112" s="351">
        <f t="shared" si="128"/>
        <v>644863.27499999991</v>
      </c>
      <c r="M112" s="351">
        <f t="shared" si="128"/>
        <v>680491.97094374977</v>
      </c>
      <c r="N112" s="351">
        <f t="shared" si="128"/>
        <v>718089.15233839198</v>
      </c>
      <c r="O112" s="351">
        <f t="shared" si="128"/>
        <v>757763.57800508803</v>
      </c>
      <c r="P112" s="509" t="s">
        <v>526</v>
      </c>
      <c r="Q112" s="510">
        <f>SUM(E112:G112)/SUM(B112:D112)-1</f>
        <v>0.40799824194569356</v>
      </c>
      <c r="R112" s="510">
        <f>SUM(K112:L112,H112)/SUM(E112:G112)-1</f>
        <v>9.0384429260450538E-3</v>
      </c>
      <c r="S112" s="510">
        <f>SUM(M112:O112)/SUM(K112:L112,H112)-1</f>
        <v>0.17322512947775293</v>
      </c>
    </row>
    <row r="113" spans="1:20">
      <c r="A113" s="349" t="s">
        <v>527</v>
      </c>
      <c r="B113" s="350">
        <f>+'YOY Revenue and Unit Growth'!I7</f>
        <v>9681.7169369999992</v>
      </c>
      <c r="C113" s="350">
        <f>+'YOY Revenue and Unit Growth'!J7</f>
        <v>11554.327563000006</v>
      </c>
      <c r="D113" s="350">
        <f>+'YOY Revenue and Unit Growth'!K7</f>
        <v>16307.686382</v>
      </c>
      <c r="E113" s="350">
        <f>+'YOY Revenue and Unit Growth'!L7</f>
        <v>19885.484829000001</v>
      </c>
      <c r="F113" s="350">
        <f>+'YOY Revenue and Unit Growth'!M7</f>
        <v>19744.407363999995</v>
      </c>
      <c r="G113" s="350">
        <f>+'YOY Revenue and Unit Growth'!N7</f>
        <v>22200.875826104617</v>
      </c>
      <c r="H113" s="351">
        <f>+(E113+F113+G113)/3</f>
        <v>20610.256006368203</v>
      </c>
      <c r="I113" s="467"/>
      <c r="J113" s="469"/>
      <c r="K113" s="351">
        <f t="shared" si="128"/>
        <v>22045.091774251043</v>
      </c>
      <c r="L113" s="351">
        <f t="shared" si="128"/>
        <v>21964.45197938077</v>
      </c>
      <c r="M113" s="351">
        <f t="shared" si="128"/>
        <v>22669.727250449585</v>
      </c>
      <c r="N113" s="351">
        <f t="shared" si="128"/>
        <v>22987.468817403165</v>
      </c>
      <c r="O113" s="351">
        <f t="shared" si="128"/>
        <v>23516.401212559489</v>
      </c>
      <c r="P113" s="509" t="s">
        <v>527</v>
      </c>
      <c r="Q113" s="510">
        <f>SUM(E113:G113)/SUM(B113:D113)-1</f>
        <v>0.64689993686133107</v>
      </c>
      <c r="R113" s="510">
        <f>SUM(K113:L113,H113)/SUM(E113:G113)-1</f>
        <v>4.5107506024082422E-2</v>
      </c>
      <c r="S113" s="510">
        <f>SUM(M113:O113)/SUM(K113:L113,H113)-1</f>
        <v>7.0470622585108167E-2</v>
      </c>
    </row>
    <row r="114" spans="1:20">
      <c r="A114" s="349" t="s">
        <v>150</v>
      </c>
      <c r="B114" s="350">
        <f>+'YOY Revenue and Unit Growth'!I11</f>
        <v>41968.857703999995</v>
      </c>
      <c r="C114" s="350">
        <f>+'YOY Revenue and Unit Growth'!J11</f>
        <v>48520.198455999984</v>
      </c>
      <c r="D114" s="350">
        <f>+'YOY Revenue and Unit Growth'!K11</f>
        <v>69383.569476999997</v>
      </c>
      <c r="E114" s="350">
        <f>+'YOY Revenue and Unit Growth'!L11</f>
        <v>78134.215039999995</v>
      </c>
      <c r="F114" s="350">
        <f>+'YOY Revenue and Unit Growth'!M11</f>
        <v>76152.881191999986</v>
      </c>
      <c r="G114" s="350">
        <f>+'YOY Revenue and Unit Growth'!N11</f>
        <v>84923.962738477145</v>
      </c>
      <c r="H114" s="351">
        <f>+(E114+F114+G114)/3</f>
        <v>79737.019656825709</v>
      </c>
      <c r="I114" s="467"/>
      <c r="J114" s="469"/>
      <c r="K114" s="351">
        <f t="shared" si="128"/>
        <v>81742.405701194861</v>
      </c>
      <c r="L114" s="351">
        <f t="shared" si="128"/>
        <v>83798.227204579904</v>
      </c>
      <c r="M114" s="351">
        <f t="shared" si="128"/>
        <v>85905.752618775092</v>
      </c>
      <c r="N114" s="351">
        <f t="shared" si="128"/>
        <v>88066.282297137266</v>
      </c>
      <c r="O114" s="351">
        <f t="shared" si="128"/>
        <v>90281.149296910255</v>
      </c>
      <c r="P114" s="509" t="s">
        <v>150</v>
      </c>
      <c r="Q114" s="510">
        <f>SUM(E114:G114)/SUM(B114:D114)-1</f>
        <v>0.49626027606264311</v>
      </c>
      <c r="R114" s="510">
        <f>SUM(K114:L114,H114)/SUM(E114:G114)-1</f>
        <v>2.5360840833333009E-2</v>
      </c>
      <c r="S114" s="510">
        <f>SUM(M114:O114)/SUM(K114:L114,H114)-1</f>
        <v>7.7363475440874963E-2</v>
      </c>
    </row>
    <row r="115" spans="1:20" s="388" customFormat="1" ht="15">
      <c r="A115" s="389" t="s">
        <v>548</v>
      </c>
      <c r="B115" s="390">
        <f>SUM(B112:B114)</f>
        <v>405380.1163600001</v>
      </c>
      <c r="C115" s="390">
        <f t="shared" ref="C115:G115" si="129">SUM(C112:C114)</f>
        <v>463357.53176500008</v>
      </c>
      <c r="D115" s="390">
        <f t="shared" si="129"/>
        <v>622359.12586500007</v>
      </c>
      <c r="E115" s="390">
        <f t="shared" si="129"/>
        <v>727050.34406400006</v>
      </c>
      <c r="F115" s="390">
        <f t="shared" si="129"/>
        <v>681169.69756199978</v>
      </c>
      <c r="G115" s="390">
        <f t="shared" si="129"/>
        <v>714321.53880232095</v>
      </c>
      <c r="H115" s="391">
        <f>SUM(H112:H114)</f>
        <v>682347.2756631939</v>
      </c>
      <c r="I115" s="470"/>
      <c r="J115" s="471"/>
      <c r="K115" s="391">
        <f t="shared" ref="K115:O115" si="130">SUM(K112:K114)</f>
        <v>714887.49747544597</v>
      </c>
      <c r="L115" s="391">
        <f t="shared" si="130"/>
        <v>750625.95418396057</v>
      </c>
      <c r="M115" s="391">
        <f t="shared" si="130"/>
        <v>789067.45081297448</v>
      </c>
      <c r="N115" s="391">
        <f t="shared" si="130"/>
        <v>829142.90345293249</v>
      </c>
      <c r="O115" s="391">
        <f t="shared" si="130"/>
        <v>871561.12851455784</v>
      </c>
      <c r="P115" s="508" t="s">
        <v>213</v>
      </c>
      <c r="Q115" s="514">
        <f>SUM(E115:G115)/SUM(B115:D115)-1</f>
        <v>0.42347674373182942</v>
      </c>
      <c r="R115" s="514">
        <f>SUM(K115:L115,H115)/SUM(E115:G115)-1</f>
        <v>1.1928693000760937E-2</v>
      </c>
      <c r="S115" s="514">
        <f>SUM(M115:O115)/SUM(K115:L115,H115)-1</f>
        <v>0.15918665074903204</v>
      </c>
      <c r="T115" s="580"/>
    </row>
    <row r="116" spans="1:20">
      <c r="B116" s="314"/>
      <c r="C116" s="314"/>
      <c r="D116" s="314"/>
      <c r="E116" s="314"/>
      <c r="F116" s="314"/>
      <c r="G116" s="314"/>
      <c r="H116" s="314"/>
      <c r="I116" s="451"/>
      <c r="J116" s="453"/>
      <c r="K116" s="314"/>
      <c r="L116" s="314"/>
      <c r="M116" s="314"/>
      <c r="N116" s="314"/>
      <c r="O116" s="314"/>
    </row>
    <row r="117" spans="1:20">
      <c r="A117" s="13" t="s">
        <v>537</v>
      </c>
      <c r="B117" s="314"/>
      <c r="C117" s="314"/>
      <c r="D117" s="314"/>
      <c r="E117" s="314"/>
      <c r="F117" s="314"/>
      <c r="G117" s="314"/>
      <c r="H117" s="314"/>
      <c r="I117" s="451"/>
      <c r="J117" s="453"/>
      <c r="K117" s="314"/>
      <c r="L117" s="314"/>
      <c r="M117" s="314"/>
      <c r="N117" s="314"/>
      <c r="O117" s="314"/>
    </row>
    <row r="118" spans="1:20">
      <c r="A118" s="12" t="s">
        <v>526</v>
      </c>
      <c r="B118" s="314"/>
      <c r="C118" s="323">
        <f t="shared" ref="C118:H118" si="131">C112/B112-1</f>
        <v>0.14008856536603553</v>
      </c>
      <c r="D118" s="323">
        <f t="shared" si="131"/>
        <v>0.33074754541977858</v>
      </c>
      <c r="E118" s="323">
        <f t="shared" si="131"/>
        <v>0.17210416227818404</v>
      </c>
      <c r="F118" s="323">
        <f t="shared" si="131"/>
        <v>-6.9564552367714527E-2</v>
      </c>
      <c r="G118" s="323">
        <f t="shared" si="131"/>
        <v>3.745997742995355E-2</v>
      </c>
      <c r="H118" s="322">
        <f t="shared" si="131"/>
        <v>-4.1496767403172208E-2</v>
      </c>
      <c r="I118" s="449"/>
      <c r="J118" s="450"/>
      <c r="K118" s="392">
        <f>K112/H112-1</f>
        <v>5.0000000000000044E-2</v>
      </c>
      <c r="L118" s="392">
        <f t="shared" ref="L118:O118" si="132">L112/K112-1</f>
        <v>5.5249999999999799E-2</v>
      </c>
      <c r="M118" s="392">
        <f t="shared" si="132"/>
        <v>5.5249999999999799E-2</v>
      </c>
      <c r="N118" s="392">
        <f t="shared" si="132"/>
        <v>5.5250000000000021E-2</v>
      </c>
      <c r="O118" s="392">
        <f t="shared" si="132"/>
        <v>5.5249999999999799E-2</v>
      </c>
    </row>
    <row r="119" spans="1:20">
      <c r="A119" s="12" t="s">
        <v>527</v>
      </c>
      <c r="B119" s="314"/>
      <c r="C119" s="323">
        <f t="shared" ref="C119:G119" si="133">C113/B113-1</f>
        <v>0.19341720463274137</v>
      </c>
      <c r="D119" s="323">
        <f t="shared" si="133"/>
        <v>0.41139207739111527</v>
      </c>
      <c r="E119" s="323">
        <f t="shared" si="133"/>
        <v>0.21939338071580039</v>
      </c>
      <c r="F119" s="323">
        <f t="shared" si="133"/>
        <v>-7.0944946131896724E-3</v>
      </c>
      <c r="G119" s="323">
        <f t="shared" si="133"/>
        <v>0.12441338029641269</v>
      </c>
      <c r="H119" s="322">
        <f>H113/G113-1</f>
        <v>-7.1646714850145843E-2</v>
      </c>
      <c r="I119" s="449"/>
      <c r="J119" s="450"/>
      <c r="K119" s="392">
        <f>K113/H113-1</f>
        <v>6.9617561637249858E-2</v>
      </c>
      <c r="L119" s="392">
        <f t="shared" ref="L119:O119" si="134">L113/K113-1</f>
        <v>-3.6579477960921869E-3</v>
      </c>
      <c r="M119" s="392">
        <f t="shared" si="134"/>
        <v>3.2109850577237031E-2</v>
      </c>
      <c r="N119" s="392">
        <f t="shared" si="134"/>
        <v>1.4016117769889647E-2</v>
      </c>
      <c r="O119" s="392">
        <f t="shared" si="134"/>
        <v>2.3009597070377863E-2</v>
      </c>
    </row>
    <row r="120" spans="1:20">
      <c r="A120" s="12" t="s">
        <v>150</v>
      </c>
      <c r="B120" s="314"/>
      <c r="C120" s="323">
        <f t="shared" ref="C120:G120" si="135">C114/B114-1</f>
        <v>0.15610004918898679</v>
      </c>
      <c r="D120" s="323">
        <f t="shared" si="135"/>
        <v>0.42999352197455942</v>
      </c>
      <c r="E120" s="323">
        <f t="shared" si="135"/>
        <v>0.12611985271096149</v>
      </c>
      <c r="F120" s="323">
        <f t="shared" si="135"/>
        <v>-2.5358082204904542E-2</v>
      </c>
      <c r="G120" s="323">
        <f t="shared" si="135"/>
        <v>0.1151772777232567</v>
      </c>
      <c r="H120" s="322">
        <f>H114/G114-1</f>
        <v>-6.1077497026658989E-2</v>
      </c>
      <c r="I120" s="449"/>
      <c r="J120" s="450"/>
      <c r="K120" s="392">
        <f>K114/H114-1</f>
        <v>2.5149999999999784E-2</v>
      </c>
      <c r="L120" s="392">
        <f t="shared" ref="L120:O120" si="136">L114/K114-1</f>
        <v>2.5150000000000006E-2</v>
      </c>
      <c r="M120" s="392">
        <f t="shared" si="136"/>
        <v>2.5150000000000006E-2</v>
      </c>
      <c r="N120" s="392">
        <f t="shared" si="136"/>
        <v>2.5149999999999784E-2</v>
      </c>
      <c r="O120" s="392">
        <f t="shared" si="136"/>
        <v>2.5149999999999784E-2</v>
      </c>
    </row>
    <row r="121" spans="1:20">
      <c r="A121" s="13" t="s">
        <v>529</v>
      </c>
      <c r="B121" s="314"/>
      <c r="C121" s="324">
        <f t="shared" ref="C121:G121" si="137">C115/B115-1</f>
        <v>0.14301987952836059</v>
      </c>
      <c r="D121" s="324">
        <f t="shared" si="137"/>
        <v>0.34315098644094211</v>
      </c>
      <c r="E121" s="324">
        <f t="shared" si="137"/>
        <v>0.16821673186440789</v>
      </c>
      <c r="F121" s="324">
        <f t="shared" si="137"/>
        <v>-6.3105185048865864E-2</v>
      </c>
      <c r="G121" s="324">
        <f t="shared" si="137"/>
        <v>4.8668990060738437E-2</v>
      </c>
      <c r="H121" s="325">
        <f>H115/G115-1</f>
        <v>-4.4761723400833286E-2</v>
      </c>
      <c r="I121" s="456"/>
      <c r="J121" s="457"/>
      <c r="K121" s="394">
        <f>K115/H115-1</f>
        <v>4.7688652058623937E-2</v>
      </c>
      <c r="L121" s="394">
        <f t="shared" ref="L121:O121" si="138">L115/K115-1</f>
        <v>4.9991721543209744E-2</v>
      </c>
      <c r="M121" s="394">
        <f t="shared" si="138"/>
        <v>5.121258652827354E-2</v>
      </c>
      <c r="N121" s="394">
        <f t="shared" si="138"/>
        <v>5.0788373793226871E-2</v>
      </c>
      <c r="O121" s="394">
        <f t="shared" si="138"/>
        <v>5.1159124542918155E-2</v>
      </c>
    </row>
    <row r="122" spans="1:20">
      <c r="B122" s="314"/>
      <c r="C122" s="314"/>
      <c r="D122" s="314"/>
      <c r="E122" s="314"/>
      <c r="F122" s="314"/>
      <c r="G122" s="314"/>
      <c r="H122" s="314"/>
      <c r="I122" s="451"/>
      <c r="J122" s="453"/>
      <c r="K122" s="314"/>
      <c r="L122" s="314"/>
      <c r="M122" s="314"/>
      <c r="N122" s="314"/>
      <c r="O122" s="314"/>
    </row>
    <row r="123" spans="1:20">
      <c r="A123" s="336" t="s">
        <v>535</v>
      </c>
      <c r="B123" s="337"/>
      <c r="C123" s="337"/>
      <c r="D123" s="337"/>
      <c r="E123" s="337"/>
      <c r="F123" s="337"/>
      <c r="G123" s="337"/>
      <c r="H123" s="337"/>
      <c r="I123" s="473"/>
      <c r="J123" s="474"/>
      <c r="K123" s="617"/>
      <c r="L123" s="617"/>
      <c r="M123" s="617"/>
      <c r="N123" s="617"/>
      <c r="O123" s="617"/>
    </row>
    <row r="124" spans="1:20">
      <c r="A124" s="338" t="s">
        <v>526</v>
      </c>
      <c r="B124" s="339">
        <f t="shared" ref="B124:H126" si="139">+B112+B74</f>
        <v>3126641.6249220017</v>
      </c>
      <c r="C124" s="339">
        <f t="shared" si="139"/>
        <v>3229455.0958429999</v>
      </c>
      <c r="D124" s="339">
        <f t="shared" si="139"/>
        <v>3366590.5515799997</v>
      </c>
      <c r="E124" s="339">
        <f t="shared" si="139"/>
        <v>4109740.9713709997</v>
      </c>
      <c r="F124" s="339">
        <f t="shared" si="139"/>
        <v>3255686.8624860011</v>
      </c>
      <c r="G124" s="339">
        <f t="shared" si="139"/>
        <v>3355941.1276334124</v>
      </c>
      <c r="H124" s="340">
        <f t="shared" si="139"/>
        <v>3272244.3232450001</v>
      </c>
      <c r="I124" s="475"/>
      <c r="J124" s="476"/>
      <c r="K124" s="618">
        <f t="shared" ref="K124:O126" si="140">+K112+K74</f>
        <v>3439839.41274375</v>
      </c>
      <c r="L124" s="618">
        <f t="shared" si="140"/>
        <v>3545089.4736163123</v>
      </c>
      <c r="M124" s="618">
        <f t="shared" si="140"/>
        <v>3680125.2772338991</v>
      </c>
      <c r="N124" s="618">
        <f t="shared" si="140"/>
        <v>3814851.4015290397</v>
      </c>
      <c r="O124" s="618">
        <f t="shared" si="140"/>
        <v>3954252.7672615862</v>
      </c>
    </row>
    <row r="125" spans="1:20">
      <c r="A125" s="338" t="s">
        <v>527</v>
      </c>
      <c r="B125" s="339">
        <f t="shared" si="139"/>
        <v>66813.760213999994</v>
      </c>
      <c r="C125" s="339">
        <f t="shared" si="139"/>
        <v>68936.092739000014</v>
      </c>
      <c r="D125" s="339">
        <f t="shared" si="139"/>
        <v>75485.14196199998</v>
      </c>
      <c r="E125" s="339">
        <f t="shared" si="139"/>
        <v>94241.677693000063</v>
      </c>
      <c r="F125" s="339">
        <f t="shared" si="139"/>
        <v>78584.908118999971</v>
      </c>
      <c r="G125" s="339">
        <f t="shared" si="139"/>
        <v>85381.278375102207</v>
      </c>
      <c r="H125" s="340">
        <f t="shared" si="139"/>
        <v>84537.378478970248</v>
      </c>
      <c r="I125" s="475"/>
      <c r="J125" s="476"/>
      <c r="K125" s="618">
        <f t="shared" si="140"/>
        <v>90379.885707433394</v>
      </c>
      <c r="L125" s="618">
        <f t="shared" si="140"/>
        <v>92507.222301596164</v>
      </c>
      <c r="M125" s="618">
        <f t="shared" si="140"/>
        <v>96485.764625041222</v>
      </c>
      <c r="N125" s="618">
        <f t="shared" si="140"/>
        <v>99901.719278198361</v>
      </c>
      <c r="O125" s="618">
        <f t="shared" si="140"/>
        <v>103741.68041290133</v>
      </c>
    </row>
    <row r="126" spans="1:20">
      <c r="A126" s="338" t="s">
        <v>150</v>
      </c>
      <c r="B126" s="339">
        <f t="shared" si="139"/>
        <v>435201.39335800009</v>
      </c>
      <c r="C126" s="339">
        <f t="shared" si="139"/>
        <v>440925.11947999999</v>
      </c>
      <c r="D126" s="339">
        <f t="shared" si="139"/>
        <v>470148.45593500003</v>
      </c>
      <c r="E126" s="339">
        <f t="shared" si="139"/>
        <v>626666.43987500016</v>
      </c>
      <c r="F126" s="339">
        <f t="shared" si="139"/>
        <v>520042.73738000001</v>
      </c>
      <c r="G126" s="339">
        <f t="shared" si="139"/>
        <v>562860.85356717429</v>
      </c>
      <c r="H126" s="340">
        <f t="shared" si="139"/>
        <v>571274.78402182565</v>
      </c>
      <c r="I126" s="475"/>
      <c r="J126" s="476"/>
      <c r="K126" s="618">
        <f t="shared" si="140"/>
        <v>614246.66378869489</v>
      </c>
      <c r="L126" s="618">
        <f t="shared" si="140"/>
        <v>646304.01045382989</v>
      </c>
      <c r="M126" s="618">
        <f t="shared" si="140"/>
        <v>685321.66097301012</v>
      </c>
      <c r="N126" s="618">
        <f t="shared" si="140"/>
        <v>725643.71844725707</v>
      </c>
      <c r="O126" s="618">
        <f t="shared" si="140"/>
        <v>768333.60313838441</v>
      </c>
    </row>
    <row r="127" spans="1:20" s="388" customFormat="1" ht="15">
      <c r="A127" s="385" t="s">
        <v>549</v>
      </c>
      <c r="B127" s="386">
        <f t="shared" ref="B127:G127" si="141">SUM(B124:B126)</f>
        <v>3628656.7784940018</v>
      </c>
      <c r="C127" s="386">
        <f t="shared" si="141"/>
        <v>3739316.3080619997</v>
      </c>
      <c r="D127" s="386">
        <f t="shared" si="141"/>
        <v>3912224.1494769999</v>
      </c>
      <c r="E127" s="386">
        <f t="shared" si="141"/>
        <v>4830649.0889389999</v>
      </c>
      <c r="F127" s="386">
        <f t="shared" si="141"/>
        <v>3854314.507985001</v>
      </c>
      <c r="G127" s="386">
        <f t="shared" si="141"/>
        <v>4004183.2595756887</v>
      </c>
      <c r="H127" s="387">
        <f>SUM(H124:H126)</f>
        <v>3928056.485745796</v>
      </c>
      <c r="I127" s="477"/>
      <c r="J127" s="478"/>
      <c r="K127" s="619">
        <f t="shared" ref="K127:O127" si="142">SUM(K124:K126)</f>
        <v>4144465.9622398783</v>
      </c>
      <c r="L127" s="619">
        <f t="shared" si="142"/>
        <v>4283900.7063717386</v>
      </c>
      <c r="M127" s="619">
        <f t="shared" si="142"/>
        <v>4461932.70283195</v>
      </c>
      <c r="N127" s="619">
        <f t="shared" si="142"/>
        <v>4640396.8392544948</v>
      </c>
      <c r="O127" s="619">
        <f t="shared" si="142"/>
        <v>4826328.0508128721</v>
      </c>
      <c r="P127" s="515"/>
      <c r="Q127" s="515"/>
      <c r="R127" s="515"/>
      <c r="S127" s="515"/>
      <c r="T127" s="580"/>
    </row>
    <row r="128" spans="1:20" s="13" customFormat="1">
      <c r="A128" s="341"/>
      <c r="B128" s="342"/>
      <c r="C128" s="343"/>
      <c r="D128" s="343"/>
      <c r="E128" s="343"/>
      <c r="F128" s="343"/>
      <c r="G128" s="343"/>
      <c r="H128" s="344"/>
      <c r="I128" s="479"/>
      <c r="J128" s="480"/>
      <c r="K128" s="620"/>
      <c r="L128" s="620"/>
      <c r="M128" s="620"/>
      <c r="N128" s="620"/>
      <c r="O128" s="620"/>
      <c r="P128" s="516"/>
      <c r="Q128" s="516"/>
      <c r="R128" s="516"/>
      <c r="S128" s="516"/>
      <c r="T128" s="577"/>
    </row>
    <row r="129" spans="1:20">
      <c r="A129" s="345" t="s">
        <v>539</v>
      </c>
      <c r="B129" s="346">
        <v>3628656.7784940018</v>
      </c>
      <c r="C129" s="346">
        <v>3739316.3080619997</v>
      </c>
      <c r="D129" s="346">
        <v>3912224.1494769994</v>
      </c>
      <c r="E129" s="346">
        <v>4830649.0889389999</v>
      </c>
      <c r="F129" s="346">
        <v>3854314.5079850014</v>
      </c>
      <c r="G129" s="346">
        <v>4004183.2595756887</v>
      </c>
      <c r="H129" s="409">
        <v>3894630</v>
      </c>
      <c r="I129" s="481"/>
      <c r="J129" s="482"/>
      <c r="K129" s="621"/>
      <c r="L129" s="621"/>
      <c r="M129" s="621"/>
      <c r="N129" s="621"/>
      <c r="O129" s="621"/>
    </row>
    <row r="130" spans="1:20">
      <c r="B130" s="314"/>
      <c r="C130" s="314"/>
      <c r="D130" s="314"/>
      <c r="E130" s="314"/>
      <c r="F130" s="314"/>
      <c r="G130" s="314"/>
      <c r="H130" s="314"/>
      <c r="I130" s="451"/>
      <c r="J130" s="453"/>
      <c r="K130" s="314"/>
      <c r="L130" s="314"/>
      <c r="M130" s="314"/>
      <c r="N130" s="314"/>
      <c r="O130" s="314"/>
    </row>
    <row r="131" spans="1:20">
      <c r="A131" s="422" t="s">
        <v>550</v>
      </c>
      <c r="B131" s="423"/>
      <c r="C131" s="423"/>
      <c r="D131" s="423"/>
      <c r="E131" s="423"/>
      <c r="F131" s="423"/>
      <c r="G131" s="423"/>
      <c r="H131" s="423"/>
      <c r="I131" s="483"/>
      <c r="J131" s="484"/>
      <c r="K131" s="423"/>
      <c r="L131" s="423"/>
      <c r="M131" s="423"/>
      <c r="N131" s="423"/>
      <c r="O131" s="423"/>
    </row>
    <row r="132" spans="1:20">
      <c r="A132" s="424" t="s">
        <v>526</v>
      </c>
      <c r="B132" s="425">
        <f t="shared" ref="B132:H132" si="143">B124</f>
        <v>3126641.6249220017</v>
      </c>
      <c r="C132" s="425">
        <f t="shared" si="143"/>
        <v>3229455.0958429999</v>
      </c>
      <c r="D132" s="425">
        <f t="shared" si="143"/>
        <v>3366590.5515799997</v>
      </c>
      <c r="E132" s="425">
        <f t="shared" si="143"/>
        <v>4109740.9713709997</v>
      </c>
      <c r="F132" s="425">
        <f t="shared" si="143"/>
        <v>3255686.8624860011</v>
      </c>
      <c r="G132" s="425">
        <f t="shared" si="143"/>
        <v>3355941.1276334124</v>
      </c>
      <c r="H132" s="425">
        <f t="shared" si="143"/>
        <v>3272244.3232450001</v>
      </c>
      <c r="I132" s="485"/>
      <c r="J132" s="486"/>
      <c r="K132" s="606">
        <f>K124</f>
        <v>3439839.41274375</v>
      </c>
      <c r="L132" s="606">
        <f>L124</f>
        <v>3545089.4736163123</v>
      </c>
      <c r="M132" s="606">
        <f>M124</f>
        <v>3680125.2772338991</v>
      </c>
      <c r="N132" s="606">
        <f>N124</f>
        <v>3814851.4015290397</v>
      </c>
      <c r="O132" s="606">
        <f>O124</f>
        <v>3954252.7672615862</v>
      </c>
      <c r="P132" s="613" t="s">
        <v>526</v>
      </c>
      <c r="Q132" s="614">
        <f>SUM(E132:G132)/SUM(B132:D132)-1</f>
        <v>0.10271663184992463</v>
      </c>
      <c r="R132" s="614">
        <f>SUM(K132:L132,H132)/SUM(E132:G132)-1</f>
        <v>-4.3296313516741569E-2</v>
      </c>
      <c r="S132" s="614">
        <f>SUM(M132:O132)/SUM(K132:L132,H132)-1</f>
        <v>0.11621683792013893</v>
      </c>
    </row>
    <row r="133" spans="1:20">
      <c r="A133" s="424" t="s">
        <v>527</v>
      </c>
      <c r="B133" s="425">
        <f t="shared" ref="B133:H133" si="144">B125*0.13</f>
        <v>8685.7888278199989</v>
      </c>
      <c r="C133" s="425">
        <f t="shared" si="144"/>
        <v>8961.6920560700019</v>
      </c>
      <c r="D133" s="425">
        <f t="shared" si="144"/>
        <v>9813.0684550599981</v>
      </c>
      <c r="E133" s="425">
        <f t="shared" si="144"/>
        <v>12251.418100090008</v>
      </c>
      <c r="F133" s="425">
        <f t="shared" si="144"/>
        <v>10216.038055469997</v>
      </c>
      <c r="G133" s="425">
        <f t="shared" si="144"/>
        <v>11099.566188763287</v>
      </c>
      <c r="H133" s="425">
        <f t="shared" si="144"/>
        <v>10989.859202266132</v>
      </c>
      <c r="I133" s="485"/>
      <c r="J133" s="486"/>
      <c r="K133" s="606">
        <f>K125*0.13</f>
        <v>11749.385141966342</v>
      </c>
      <c r="L133" s="606">
        <f>L125*0.13</f>
        <v>12025.938899207502</v>
      </c>
      <c r="M133" s="606">
        <f>M125*0.13</f>
        <v>12543.149401255359</v>
      </c>
      <c r="N133" s="606">
        <f>N125*0.13</f>
        <v>12987.223506165787</v>
      </c>
      <c r="O133" s="606">
        <f>O125*0.13</f>
        <v>13486.418453677174</v>
      </c>
      <c r="P133" s="613" t="s">
        <v>527</v>
      </c>
      <c r="Q133" s="614">
        <f>SUM(E133:G133)/SUM(B133:D133)-1</f>
        <v>0.22237257274062916</v>
      </c>
      <c r="R133" s="614">
        <f>SUM(K133:L133,H133)/SUM(E133:G133)-1</f>
        <v>3.5694584012433639E-2</v>
      </c>
      <c r="S133" s="614">
        <f>SUM(M133:O133)/SUM(K133:L133,H133)-1</f>
        <v>0.12229500094640233</v>
      </c>
    </row>
    <row r="134" spans="1:20">
      <c r="A134" s="424" t="s">
        <v>150</v>
      </c>
      <c r="B134" s="425">
        <f t="shared" ref="B134:H134" si="145">B126*0.06</f>
        <v>26112.083601480004</v>
      </c>
      <c r="C134" s="425">
        <f t="shared" si="145"/>
        <v>26455.507168799999</v>
      </c>
      <c r="D134" s="425">
        <f t="shared" si="145"/>
        <v>28208.9073561</v>
      </c>
      <c r="E134" s="425">
        <f t="shared" si="145"/>
        <v>37599.98639250001</v>
      </c>
      <c r="F134" s="425">
        <f t="shared" si="145"/>
        <v>31202.564242799999</v>
      </c>
      <c r="G134" s="425">
        <f t="shared" si="145"/>
        <v>33771.651214030455</v>
      </c>
      <c r="H134" s="425">
        <f t="shared" si="145"/>
        <v>34276.487041309534</v>
      </c>
      <c r="I134" s="485"/>
      <c r="J134" s="486"/>
      <c r="K134" s="606">
        <f>K126*0.06</f>
        <v>36854.799827321694</v>
      </c>
      <c r="L134" s="606">
        <f>L126*0.06</f>
        <v>38778.240627229789</v>
      </c>
      <c r="M134" s="606">
        <f>M126*0.06</f>
        <v>41119.299658380609</v>
      </c>
      <c r="N134" s="606">
        <f>N126*0.06</f>
        <v>43538.623106835425</v>
      </c>
      <c r="O134" s="606">
        <f>O126*0.06</f>
        <v>46100.01618830306</v>
      </c>
      <c r="P134" s="613" t="s">
        <v>150</v>
      </c>
      <c r="Q134" s="614">
        <f>SUM(E134:G134)/SUM(B134:D134)-1</f>
        <v>0.26985205138314572</v>
      </c>
      <c r="R134" s="614">
        <f>SUM(K134:L134,H134)/SUM(E134:G134)-1</f>
        <v>7.1512383370092358E-2</v>
      </c>
      <c r="S134" s="614">
        <f>SUM(M134:O134)/SUM(K134:L134,H134)-1</f>
        <v>0.18968702652682401</v>
      </c>
    </row>
    <row r="135" spans="1:20" s="388" customFormat="1" ht="15">
      <c r="A135" s="431" t="s">
        <v>551</v>
      </c>
      <c r="B135" s="432">
        <f t="shared" ref="B135:G135" si="146">SUM(B132:B134)</f>
        <v>3161439.4973513018</v>
      </c>
      <c r="C135" s="432">
        <f t="shared" si="146"/>
        <v>3264872.2950678701</v>
      </c>
      <c r="D135" s="432">
        <f t="shared" si="146"/>
        <v>3404612.5273911599</v>
      </c>
      <c r="E135" s="432">
        <f t="shared" si="146"/>
        <v>4159592.3758635898</v>
      </c>
      <c r="F135" s="432">
        <f t="shared" si="146"/>
        <v>3297105.4647842711</v>
      </c>
      <c r="G135" s="432">
        <f t="shared" si="146"/>
        <v>3400812.3450362063</v>
      </c>
      <c r="H135" s="432">
        <f t="shared" ref="H135:O135" si="147">SUM(H132:H134)</f>
        <v>3317510.6694885758</v>
      </c>
      <c r="I135" s="487"/>
      <c r="J135" s="488"/>
      <c r="K135" s="607">
        <f t="shared" si="147"/>
        <v>3488443.5977130383</v>
      </c>
      <c r="L135" s="607">
        <f t="shared" si="147"/>
        <v>3595893.6531427493</v>
      </c>
      <c r="M135" s="607">
        <f t="shared" si="147"/>
        <v>3733787.726293535</v>
      </c>
      <c r="N135" s="607">
        <f t="shared" si="147"/>
        <v>3871377.2481420408</v>
      </c>
      <c r="O135" s="607">
        <f t="shared" si="147"/>
        <v>4013839.2019035663</v>
      </c>
      <c r="P135" s="615" t="s">
        <v>213</v>
      </c>
      <c r="Q135" s="616">
        <f>SUM(E135:G135)/SUM(B135:D135)-1</f>
        <v>0.10442414492043839</v>
      </c>
      <c r="R135" s="616">
        <f>SUM(K135:L135,H135)/SUM(E135:G135)-1</f>
        <v>-4.196747297925707E-2</v>
      </c>
      <c r="S135" s="616">
        <f>SUM(M135:O135)/SUM(K135:L135,H135)-1</f>
        <v>0.11701346388791301</v>
      </c>
      <c r="T135" s="580"/>
    </row>
    <row r="136" spans="1:20">
      <c r="B136" s="314"/>
      <c r="C136" s="314"/>
      <c r="D136" s="314"/>
      <c r="E136" s="314"/>
      <c r="F136" s="314"/>
      <c r="G136" s="314"/>
      <c r="H136" s="314"/>
      <c r="I136" s="451"/>
      <c r="J136" s="453"/>
      <c r="K136" s="608"/>
      <c r="L136" s="608"/>
      <c r="M136" s="608"/>
      <c r="N136" s="608"/>
      <c r="O136" s="608"/>
    </row>
    <row r="137" spans="1:20">
      <c r="A137" s="422" t="s">
        <v>555</v>
      </c>
      <c r="B137" s="423"/>
      <c r="C137" s="423"/>
      <c r="D137" s="423"/>
      <c r="E137" s="423"/>
      <c r="F137" s="423"/>
      <c r="G137" s="423"/>
      <c r="H137" s="423"/>
      <c r="I137" s="483"/>
      <c r="J137" s="484"/>
      <c r="K137" s="609"/>
      <c r="L137" s="609"/>
      <c r="M137" s="609"/>
      <c r="N137" s="609"/>
      <c r="O137" s="609"/>
    </row>
    <row r="138" spans="1:20">
      <c r="A138" s="424" t="s">
        <v>526</v>
      </c>
      <c r="B138" s="426"/>
      <c r="C138" s="427">
        <f t="shared" ref="C138:H140" si="148">C132-B132</f>
        <v>102813.47092099814</v>
      </c>
      <c r="D138" s="427">
        <f t="shared" si="148"/>
        <v>137135.45573699987</v>
      </c>
      <c r="E138" s="427">
        <f t="shared" si="148"/>
        <v>743150.41979099996</v>
      </c>
      <c r="F138" s="427">
        <f t="shared" si="148"/>
        <v>-854054.1088849986</v>
      </c>
      <c r="G138" s="427">
        <f t="shared" si="148"/>
        <v>100254.26514741126</v>
      </c>
      <c r="H138" s="427">
        <f t="shared" si="148"/>
        <v>-83696.804388412274</v>
      </c>
      <c r="I138" s="489"/>
      <c r="J138" s="490"/>
      <c r="K138" s="610">
        <f>K132-H132</f>
        <v>167595.08949874993</v>
      </c>
      <c r="L138" s="610">
        <f t="shared" ref="L138:O140" si="149">L132-K132</f>
        <v>105250.06087256223</v>
      </c>
      <c r="M138" s="610">
        <f t="shared" si="149"/>
        <v>135035.80361758685</v>
      </c>
      <c r="N138" s="610">
        <f t="shared" si="149"/>
        <v>134726.12429514062</v>
      </c>
      <c r="O138" s="610">
        <f t="shared" si="149"/>
        <v>139401.36573254643</v>
      </c>
    </row>
    <row r="139" spans="1:20">
      <c r="A139" s="424" t="s">
        <v>527</v>
      </c>
      <c r="B139" s="426"/>
      <c r="C139" s="427">
        <f t="shared" si="148"/>
        <v>275.90322825000294</v>
      </c>
      <c r="D139" s="427">
        <f t="shared" si="148"/>
        <v>851.37639898999623</v>
      </c>
      <c r="E139" s="427">
        <f t="shared" si="148"/>
        <v>2438.3496450300099</v>
      </c>
      <c r="F139" s="427">
        <f t="shared" si="148"/>
        <v>-2035.3800446200112</v>
      </c>
      <c r="G139" s="427">
        <f t="shared" si="148"/>
        <v>883.52813329329001</v>
      </c>
      <c r="H139" s="427">
        <f t="shared" si="148"/>
        <v>-109.7069864971545</v>
      </c>
      <c r="I139" s="489"/>
      <c r="J139" s="490"/>
      <c r="K139" s="610">
        <f>K133-H133</f>
        <v>759.52593970021007</v>
      </c>
      <c r="L139" s="610">
        <f t="shared" si="149"/>
        <v>276.55375724115947</v>
      </c>
      <c r="M139" s="610">
        <f t="shared" si="149"/>
        <v>517.21050204785752</v>
      </c>
      <c r="N139" s="610">
        <f t="shared" si="149"/>
        <v>444.0741049104272</v>
      </c>
      <c r="O139" s="610">
        <f t="shared" si="149"/>
        <v>499.194947511387</v>
      </c>
    </row>
    <row r="140" spans="1:20">
      <c r="A140" s="424" t="s">
        <v>150</v>
      </c>
      <c r="B140" s="426"/>
      <c r="C140" s="427">
        <f t="shared" si="148"/>
        <v>343.42356731999462</v>
      </c>
      <c r="D140" s="427">
        <f t="shared" si="148"/>
        <v>1753.4001873000016</v>
      </c>
      <c r="E140" s="427">
        <f t="shared" si="148"/>
        <v>9391.0790364000095</v>
      </c>
      <c r="F140" s="427">
        <f t="shared" si="148"/>
        <v>-6397.4221497000108</v>
      </c>
      <c r="G140" s="427">
        <f t="shared" si="148"/>
        <v>2569.0869712304557</v>
      </c>
      <c r="H140" s="427">
        <f t="shared" si="148"/>
        <v>504.83582727907924</v>
      </c>
      <c r="I140" s="489"/>
      <c r="J140" s="490"/>
      <c r="K140" s="610">
        <f>K134-H134</f>
        <v>2578.3127860121604</v>
      </c>
      <c r="L140" s="610">
        <f t="shared" si="149"/>
        <v>1923.440799908094</v>
      </c>
      <c r="M140" s="610">
        <f t="shared" si="149"/>
        <v>2341.0590311508204</v>
      </c>
      <c r="N140" s="610">
        <f t="shared" si="149"/>
        <v>2419.3234484548157</v>
      </c>
      <c r="O140" s="610">
        <f t="shared" si="149"/>
        <v>2561.3930814676351</v>
      </c>
    </row>
    <row r="141" spans="1:20">
      <c r="A141" s="428" t="s">
        <v>529</v>
      </c>
      <c r="B141" s="429"/>
      <c r="C141" s="430">
        <f t="shared" ref="C141:H141" si="150">SUM(C138:C140)</f>
        <v>103432.79771656814</v>
      </c>
      <c r="D141" s="430">
        <f t="shared" si="150"/>
        <v>139740.23232328985</v>
      </c>
      <c r="E141" s="430">
        <f t="shared" si="150"/>
        <v>754979.84847242991</v>
      </c>
      <c r="F141" s="430">
        <f t="shared" si="150"/>
        <v>-862486.91107931861</v>
      </c>
      <c r="G141" s="430">
        <f t="shared" si="150"/>
        <v>103706.88025193501</v>
      </c>
      <c r="H141" s="430">
        <f t="shared" si="150"/>
        <v>-83301.675547630352</v>
      </c>
      <c r="I141" s="491"/>
      <c r="J141" s="492"/>
      <c r="K141" s="611">
        <f>SUM(K138:K140)</f>
        <v>170932.92822446232</v>
      </c>
      <c r="L141" s="611">
        <f>SUM(L138:L140)</f>
        <v>107450.05542971147</v>
      </c>
      <c r="M141" s="611">
        <f>SUM(M138:M140)</f>
        <v>137894.07315078552</v>
      </c>
      <c r="N141" s="611">
        <f>SUM(N138:N140)</f>
        <v>137589.52184850586</v>
      </c>
      <c r="O141" s="611">
        <f>SUM(O138:O140)</f>
        <v>142461.95376152545</v>
      </c>
    </row>
    <row r="142" spans="1:20">
      <c r="K142" s="612"/>
      <c r="L142" s="612"/>
      <c r="M142" s="612"/>
      <c r="N142" s="612"/>
      <c r="O142" s="612"/>
    </row>
    <row r="143" spans="1:20">
      <c r="A143" s="422" t="s">
        <v>556</v>
      </c>
      <c r="B143" s="423"/>
      <c r="C143" s="423"/>
      <c r="D143" s="423"/>
      <c r="E143" s="423"/>
      <c r="F143" s="423"/>
      <c r="G143" s="423"/>
      <c r="H143" s="423"/>
      <c r="I143" s="483"/>
      <c r="J143" s="484"/>
      <c r="K143" s="609"/>
      <c r="L143" s="609"/>
      <c r="M143" s="609"/>
      <c r="N143" s="609"/>
      <c r="O143" s="609"/>
    </row>
    <row r="144" spans="1:20">
      <c r="A144" s="424" t="s">
        <v>526</v>
      </c>
      <c r="B144" s="426"/>
      <c r="C144" s="427">
        <f>C138*0.2</f>
        <v>20562.69418419963</v>
      </c>
      <c r="D144" s="427">
        <f t="shared" ref="D144:O144" si="151">D138*0.2</f>
        <v>27427.091147399973</v>
      </c>
      <c r="E144" s="427">
        <f t="shared" si="151"/>
        <v>148630.0839582</v>
      </c>
      <c r="F144" s="427">
        <f t="shared" si="151"/>
        <v>-170810.82177699974</v>
      </c>
      <c r="G144" s="427">
        <f t="shared" si="151"/>
        <v>20050.853029482256</v>
      </c>
      <c r="H144" s="427">
        <f t="shared" si="151"/>
        <v>-16739.360877682455</v>
      </c>
      <c r="I144" s="489"/>
      <c r="J144" s="490"/>
      <c r="K144" s="610">
        <f t="shared" si="151"/>
        <v>33519.01789974999</v>
      </c>
      <c r="L144" s="610">
        <f t="shared" si="151"/>
        <v>21050.012174512449</v>
      </c>
      <c r="M144" s="610">
        <f t="shared" si="151"/>
        <v>27007.160723517372</v>
      </c>
      <c r="N144" s="610">
        <f t="shared" si="151"/>
        <v>26945.224859028123</v>
      </c>
      <c r="O144" s="610">
        <f t="shared" si="151"/>
        <v>27880.273146509287</v>
      </c>
    </row>
    <row r="145" spans="1:15">
      <c r="A145" s="424" t="s">
        <v>527</v>
      </c>
      <c r="B145" s="426"/>
      <c r="C145" s="427">
        <f t="shared" ref="C145:O145" si="152">C139*0.2</f>
        <v>55.180645650000592</v>
      </c>
      <c r="D145" s="427">
        <f t="shared" si="152"/>
        <v>170.27527979799925</v>
      </c>
      <c r="E145" s="427">
        <f t="shared" si="152"/>
        <v>487.66992900600201</v>
      </c>
      <c r="F145" s="427">
        <f t="shared" si="152"/>
        <v>-407.07600892400228</v>
      </c>
      <c r="G145" s="427">
        <f t="shared" si="152"/>
        <v>176.70562665865802</v>
      </c>
      <c r="H145" s="427">
        <f t="shared" si="152"/>
        <v>-21.941397299430903</v>
      </c>
      <c r="I145" s="489"/>
      <c r="J145" s="490"/>
      <c r="K145" s="610">
        <f t="shared" si="152"/>
        <v>151.90518794004203</v>
      </c>
      <c r="L145" s="610">
        <f t="shared" si="152"/>
        <v>55.310751448231898</v>
      </c>
      <c r="M145" s="610">
        <f t="shared" si="152"/>
        <v>103.44210040957151</v>
      </c>
      <c r="N145" s="610">
        <f t="shared" si="152"/>
        <v>88.81482098208545</v>
      </c>
      <c r="O145" s="610">
        <f t="shared" si="152"/>
        <v>99.8389895022774</v>
      </c>
    </row>
    <row r="146" spans="1:15">
      <c r="A146" s="424" t="s">
        <v>150</v>
      </c>
      <c r="B146" s="426"/>
      <c r="C146" s="427">
        <f t="shared" ref="C146:O146" si="153">C140*0.2</f>
        <v>68.684713463998932</v>
      </c>
      <c r="D146" s="427">
        <f t="shared" si="153"/>
        <v>350.68003746000034</v>
      </c>
      <c r="E146" s="427">
        <f t="shared" si="153"/>
        <v>1878.2158072800021</v>
      </c>
      <c r="F146" s="427">
        <f t="shared" si="153"/>
        <v>-1279.4844299400022</v>
      </c>
      <c r="G146" s="427">
        <f t="shared" si="153"/>
        <v>513.81739424609111</v>
      </c>
      <c r="H146" s="427">
        <f t="shared" si="153"/>
        <v>100.96716545581586</v>
      </c>
      <c r="I146" s="489"/>
      <c r="J146" s="490"/>
      <c r="K146" s="610">
        <f t="shared" si="153"/>
        <v>515.66255720243214</v>
      </c>
      <c r="L146" s="610">
        <f t="shared" si="153"/>
        <v>384.68815998161881</v>
      </c>
      <c r="M146" s="610">
        <f t="shared" si="153"/>
        <v>468.21180623016409</v>
      </c>
      <c r="N146" s="610">
        <f t="shared" si="153"/>
        <v>483.86468969096313</v>
      </c>
      <c r="O146" s="610">
        <f t="shared" si="153"/>
        <v>512.27861629352708</v>
      </c>
    </row>
    <row r="147" spans="1:15">
      <c r="A147" s="428" t="s">
        <v>529</v>
      </c>
      <c r="B147" s="429"/>
      <c r="C147" s="430">
        <f t="shared" ref="C147:H147" si="154">SUM(C144:C146)</f>
        <v>20686.55954331363</v>
      </c>
      <c r="D147" s="430">
        <f t="shared" si="154"/>
        <v>27948.046464657971</v>
      </c>
      <c r="E147" s="430">
        <f t="shared" si="154"/>
        <v>150995.969694486</v>
      </c>
      <c r="F147" s="430">
        <f t="shared" si="154"/>
        <v>-172497.38221586373</v>
      </c>
      <c r="G147" s="430">
        <f t="shared" si="154"/>
        <v>20741.376050387007</v>
      </c>
      <c r="H147" s="430">
        <f t="shared" si="154"/>
        <v>-16660.33510952607</v>
      </c>
      <c r="I147" s="491"/>
      <c r="J147" s="492"/>
      <c r="K147" s="611">
        <f>SUM(K144:K146)</f>
        <v>34186.585644892468</v>
      </c>
      <c r="L147" s="611">
        <f>SUM(L144:L146)</f>
        <v>21490.0110859423</v>
      </c>
      <c r="M147" s="611">
        <f>SUM(M144:M146)</f>
        <v>27578.814630157107</v>
      </c>
      <c r="N147" s="611">
        <f>SUM(N144:N146)</f>
        <v>27517.904369701173</v>
      </c>
      <c r="O147" s="611">
        <f>SUM(O144:O146)</f>
        <v>28492.390752305091</v>
      </c>
    </row>
  </sheetData>
  <mergeCells count="1">
    <mergeCell ref="Q2:S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0"/>
  <sheetViews>
    <sheetView workbookViewId="0">
      <selection activeCell="I2" sqref="A2:I1820"/>
    </sheetView>
  </sheetViews>
  <sheetFormatPr baseColWidth="10" defaultColWidth="8.83203125" defaultRowHeight="14" x14ac:dyDescent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149</v>
      </c>
    </row>
    <row r="2" spans="1:9">
      <c r="A2" s="2">
        <v>2013</v>
      </c>
      <c r="B2" s="2">
        <v>2</v>
      </c>
      <c r="C2" s="2" t="s">
        <v>12</v>
      </c>
      <c r="D2" s="2" t="s">
        <v>63</v>
      </c>
      <c r="E2" s="2" t="s">
        <v>14</v>
      </c>
      <c r="F2" s="2">
        <v>61226.367629</v>
      </c>
      <c r="G2" s="2">
        <v>5715405</v>
      </c>
      <c r="H2" s="2">
        <v>1.0699999999999999E-2</v>
      </c>
      <c r="I2" t="s">
        <v>152</v>
      </c>
    </row>
    <row r="3" spans="1:9">
      <c r="A3" s="2">
        <v>2013</v>
      </c>
      <c r="B3" s="2">
        <v>12</v>
      </c>
      <c r="C3" s="2" t="s">
        <v>7</v>
      </c>
      <c r="D3" s="2" t="s">
        <v>8</v>
      </c>
      <c r="E3" s="2" t="s">
        <v>9</v>
      </c>
      <c r="F3" s="2">
        <v>157536.12095000001</v>
      </c>
      <c r="G3" s="2">
        <v>85776878</v>
      </c>
      <c r="H3" s="2">
        <v>1.8E-3</v>
      </c>
      <c r="I3" t="s">
        <v>152</v>
      </c>
    </row>
    <row r="4" spans="1:9">
      <c r="A4" s="2">
        <v>2013</v>
      </c>
      <c r="B4" s="2">
        <v>2</v>
      </c>
      <c r="C4" s="2" t="s">
        <v>7</v>
      </c>
      <c r="D4" s="2" t="s">
        <v>19</v>
      </c>
      <c r="E4" s="2" t="s">
        <v>14</v>
      </c>
      <c r="F4" s="2">
        <v>3602.084691</v>
      </c>
      <c r="G4" s="2">
        <v>2294312</v>
      </c>
      <c r="H4" s="2">
        <v>1.5E-3</v>
      </c>
      <c r="I4" t="s">
        <v>152</v>
      </c>
    </row>
    <row r="5" spans="1:9">
      <c r="A5" s="2">
        <v>2013</v>
      </c>
      <c r="B5" s="2">
        <v>8</v>
      </c>
      <c r="C5" s="2" t="s">
        <v>7</v>
      </c>
      <c r="D5" s="2" t="s">
        <v>42</v>
      </c>
      <c r="E5" s="2" t="s">
        <v>14</v>
      </c>
      <c r="F5" s="2">
        <v>5.3499999999999997E-3</v>
      </c>
      <c r="G5" s="2">
        <v>4342617</v>
      </c>
      <c r="H5" s="2">
        <v>0</v>
      </c>
      <c r="I5" t="s">
        <v>152</v>
      </c>
    </row>
    <row r="6" spans="1:9">
      <c r="A6" s="2">
        <v>2013</v>
      </c>
      <c r="B6" s="2">
        <v>12</v>
      </c>
      <c r="C6" s="2" t="s">
        <v>7</v>
      </c>
      <c r="D6" s="2" t="s">
        <v>93</v>
      </c>
      <c r="E6" s="2" t="s">
        <v>9</v>
      </c>
      <c r="F6" s="2">
        <v>55.978693</v>
      </c>
      <c r="G6" s="2">
        <v>39985</v>
      </c>
      <c r="H6" s="2">
        <v>1.2999999999999999E-3</v>
      </c>
      <c r="I6" t="s">
        <v>152</v>
      </c>
    </row>
    <row r="7" spans="1:9">
      <c r="A7" s="2">
        <v>2013</v>
      </c>
      <c r="B7" s="2">
        <v>4</v>
      </c>
      <c r="C7" s="2" t="s">
        <v>12</v>
      </c>
      <c r="D7" s="2" t="s">
        <v>24</v>
      </c>
      <c r="E7" s="2" t="s">
        <v>25</v>
      </c>
      <c r="F7" s="2">
        <v>70.854816</v>
      </c>
      <c r="G7" s="2">
        <v>47237</v>
      </c>
      <c r="H7" s="2">
        <v>1.4E-3</v>
      </c>
      <c r="I7" t="s">
        <v>152</v>
      </c>
    </row>
    <row r="8" spans="1:9">
      <c r="A8" s="2">
        <v>2013</v>
      </c>
      <c r="B8" s="2">
        <v>3</v>
      </c>
      <c r="C8" s="2" t="s">
        <v>12</v>
      </c>
      <c r="D8" s="2" t="s">
        <v>34</v>
      </c>
      <c r="E8" s="2" t="s">
        <v>14</v>
      </c>
      <c r="F8" s="2">
        <v>13.216021</v>
      </c>
      <c r="G8" s="2">
        <v>1053</v>
      </c>
      <c r="H8" s="2">
        <v>1.2500000000000001E-2</v>
      </c>
      <c r="I8" t="s">
        <v>152</v>
      </c>
    </row>
    <row r="9" spans="1:9">
      <c r="A9" s="2">
        <v>2013</v>
      </c>
      <c r="B9" s="2">
        <v>7</v>
      </c>
      <c r="C9" s="2" t="s">
        <v>12</v>
      </c>
      <c r="D9" s="2" t="s">
        <v>55</v>
      </c>
      <c r="E9" s="2" t="s">
        <v>14</v>
      </c>
      <c r="F9" s="2">
        <v>1.6274230000000001</v>
      </c>
      <c r="G9" s="2">
        <v>293</v>
      </c>
      <c r="H9" s="2">
        <v>5.4999999999999997E-3</v>
      </c>
      <c r="I9" t="s">
        <v>152</v>
      </c>
    </row>
    <row r="10" spans="1:9">
      <c r="A10" s="2">
        <v>2013</v>
      </c>
      <c r="B10" s="2">
        <v>10</v>
      </c>
      <c r="C10" s="2" t="s">
        <v>53</v>
      </c>
      <c r="D10" s="2" t="s">
        <v>63</v>
      </c>
      <c r="E10" s="2" t="s">
        <v>14</v>
      </c>
      <c r="F10" s="2">
        <v>30.969273000000001</v>
      </c>
      <c r="G10" s="2">
        <v>55</v>
      </c>
      <c r="H10" s="2">
        <v>0.56299999999999994</v>
      </c>
      <c r="I10" t="s">
        <v>152</v>
      </c>
    </row>
    <row r="11" spans="1:9">
      <c r="A11" s="2">
        <v>2013</v>
      </c>
      <c r="B11" s="2">
        <v>2</v>
      </c>
      <c r="C11" s="2" t="s">
        <v>7</v>
      </c>
      <c r="D11" s="2" t="s">
        <v>47</v>
      </c>
      <c r="E11" s="2" t="s">
        <v>14</v>
      </c>
      <c r="F11" s="2">
        <v>1.7455099999999999</v>
      </c>
      <c r="G11" s="2">
        <v>10925</v>
      </c>
      <c r="H11" s="2">
        <v>1E-4</v>
      </c>
      <c r="I11" t="s">
        <v>152</v>
      </c>
    </row>
    <row r="12" spans="1:9">
      <c r="A12" s="2">
        <v>2013</v>
      </c>
      <c r="B12" s="2">
        <v>11</v>
      </c>
      <c r="C12" s="2" t="s">
        <v>12</v>
      </c>
      <c r="D12" s="2" t="s">
        <v>65</v>
      </c>
      <c r="E12" s="2" t="s">
        <v>25</v>
      </c>
      <c r="F12" s="2">
        <v>2.2359580000000001</v>
      </c>
      <c r="G12" s="2">
        <v>259</v>
      </c>
      <c r="H12" s="2">
        <v>8.6E-3</v>
      </c>
      <c r="I12" t="s">
        <v>152</v>
      </c>
    </row>
    <row r="13" spans="1:9">
      <c r="A13" s="2">
        <v>2014</v>
      </c>
      <c r="B13" s="2">
        <v>5</v>
      </c>
      <c r="C13" s="2" t="s">
        <v>12</v>
      </c>
      <c r="D13" s="2" t="s">
        <v>45</v>
      </c>
      <c r="E13" s="2" t="s">
        <v>14</v>
      </c>
      <c r="F13" s="2">
        <v>3683.9582759999998</v>
      </c>
      <c r="G13" s="2">
        <v>2156753</v>
      </c>
      <c r="H13" s="2">
        <v>1.6999999999999999E-3</v>
      </c>
      <c r="I13" t="s">
        <v>152</v>
      </c>
    </row>
    <row r="14" spans="1:9">
      <c r="A14" s="2">
        <v>2013</v>
      </c>
      <c r="B14" s="2">
        <v>9</v>
      </c>
      <c r="C14" s="2" t="s">
        <v>12</v>
      </c>
      <c r="D14" s="2" t="s">
        <v>100</v>
      </c>
      <c r="E14" s="2" t="s">
        <v>14</v>
      </c>
      <c r="F14" s="2">
        <v>14.775162999999999</v>
      </c>
      <c r="G14" s="2">
        <v>165</v>
      </c>
      <c r="H14" s="2">
        <v>8.9499999999999996E-2</v>
      </c>
      <c r="I14" t="s">
        <v>152</v>
      </c>
    </row>
    <row r="15" spans="1:9">
      <c r="A15" s="2">
        <v>2014</v>
      </c>
      <c r="B15" s="2">
        <v>5</v>
      </c>
      <c r="C15" s="2" t="s">
        <v>12</v>
      </c>
      <c r="D15" s="2" t="s">
        <v>36</v>
      </c>
      <c r="E15" s="2" t="s">
        <v>9</v>
      </c>
      <c r="F15" s="2">
        <v>1.1700999999999999</v>
      </c>
      <c r="G15" s="2">
        <v>10</v>
      </c>
      <c r="H15" s="2">
        <v>0.11700000000000001</v>
      </c>
      <c r="I15" t="s">
        <v>152</v>
      </c>
    </row>
    <row r="16" spans="1:9">
      <c r="A16" s="2">
        <v>2013</v>
      </c>
      <c r="B16" s="2">
        <v>1</v>
      </c>
      <c r="C16" s="2" t="s">
        <v>12</v>
      </c>
      <c r="D16" s="2" t="s">
        <v>41</v>
      </c>
      <c r="E16" s="2" t="s">
        <v>25</v>
      </c>
      <c r="F16" s="2">
        <v>0.45866899999999999</v>
      </c>
      <c r="G16" s="2">
        <v>20</v>
      </c>
      <c r="H16" s="2">
        <v>2.29E-2</v>
      </c>
      <c r="I16" t="s">
        <v>152</v>
      </c>
    </row>
    <row r="17" spans="1:9">
      <c r="A17" s="2">
        <v>2014</v>
      </c>
      <c r="B17" s="2">
        <v>1</v>
      </c>
      <c r="C17" s="2" t="s">
        <v>12</v>
      </c>
      <c r="D17" s="2" t="s">
        <v>79</v>
      </c>
      <c r="E17" s="2" t="s">
        <v>14</v>
      </c>
      <c r="F17" s="2">
        <v>1.517676</v>
      </c>
      <c r="G17" s="2">
        <v>25</v>
      </c>
      <c r="H17" s="2">
        <v>6.0699999999999997E-2</v>
      </c>
      <c r="I17" t="s">
        <v>152</v>
      </c>
    </row>
    <row r="18" spans="1:9">
      <c r="A18" s="2">
        <v>2013</v>
      </c>
      <c r="B18" s="2">
        <v>4</v>
      </c>
      <c r="C18" s="2" t="s">
        <v>12</v>
      </c>
      <c r="D18" s="2" t="s">
        <v>98</v>
      </c>
      <c r="E18" s="2" t="s">
        <v>25</v>
      </c>
      <c r="F18" s="2">
        <v>0.31919999999999998</v>
      </c>
      <c r="G18" s="2">
        <v>5</v>
      </c>
      <c r="H18" s="2">
        <v>6.3799999999999996E-2</v>
      </c>
      <c r="I18" t="s">
        <v>152</v>
      </c>
    </row>
    <row r="19" spans="1:9">
      <c r="A19" s="2">
        <v>2013</v>
      </c>
      <c r="B19" s="2">
        <v>3</v>
      </c>
      <c r="C19" s="2" t="s">
        <v>12</v>
      </c>
      <c r="D19" s="2" t="s">
        <v>70</v>
      </c>
      <c r="E19" s="2" t="s">
        <v>14</v>
      </c>
      <c r="F19" s="2">
        <v>62625.861057000002</v>
      </c>
      <c r="G19" s="2">
        <v>7570068</v>
      </c>
      <c r="H19" s="2">
        <v>8.2000000000000007E-3</v>
      </c>
      <c r="I19" t="s">
        <v>152</v>
      </c>
    </row>
    <row r="20" spans="1:9">
      <c r="A20" s="2">
        <v>2014</v>
      </c>
      <c r="B20" s="2">
        <v>3</v>
      </c>
      <c r="C20" s="2" t="s">
        <v>12</v>
      </c>
      <c r="D20" s="2" t="s">
        <v>87</v>
      </c>
      <c r="E20" s="2" t="s">
        <v>14</v>
      </c>
      <c r="F20" s="2">
        <v>32818.258938999999</v>
      </c>
      <c r="G20" s="2">
        <v>2743820</v>
      </c>
      <c r="H20" s="2">
        <v>1.1900000000000001E-2</v>
      </c>
      <c r="I20" t="s">
        <v>152</v>
      </c>
    </row>
    <row r="21" spans="1:9">
      <c r="A21" s="2">
        <v>2013</v>
      </c>
      <c r="B21" s="2">
        <v>4</v>
      </c>
      <c r="C21" s="2" t="s">
        <v>12</v>
      </c>
      <c r="D21" s="2" t="s">
        <v>56</v>
      </c>
      <c r="E21" s="2" t="s">
        <v>14</v>
      </c>
      <c r="F21" s="2">
        <v>430879.40414599999</v>
      </c>
      <c r="G21" s="2">
        <v>50720275</v>
      </c>
      <c r="H21" s="2">
        <v>8.3999999999999995E-3</v>
      </c>
      <c r="I21" t="s">
        <v>152</v>
      </c>
    </row>
    <row r="22" spans="1:9">
      <c r="A22" s="2">
        <v>2013</v>
      </c>
      <c r="B22" s="2">
        <v>6</v>
      </c>
      <c r="C22" s="2" t="s">
        <v>12</v>
      </c>
      <c r="D22" s="2" t="s">
        <v>70</v>
      </c>
      <c r="E22" s="2" t="s">
        <v>14</v>
      </c>
      <c r="F22" s="2">
        <v>71110.114310999998</v>
      </c>
      <c r="G22" s="2">
        <v>8632466</v>
      </c>
      <c r="H22" s="2">
        <v>8.2000000000000007E-3</v>
      </c>
      <c r="I22" t="s">
        <v>152</v>
      </c>
    </row>
    <row r="23" spans="1:9">
      <c r="A23" s="2">
        <v>2014</v>
      </c>
      <c r="B23" s="2">
        <v>1</v>
      </c>
      <c r="C23" s="2" t="s">
        <v>7</v>
      </c>
      <c r="D23" s="2" t="s">
        <v>91</v>
      </c>
      <c r="E23" s="2" t="s">
        <v>9</v>
      </c>
      <c r="F23" s="2">
        <v>193.863112</v>
      </c>
      <c r="G23" s="2">
        <v>149126</v>
      </c>
      <c r="H23" s="2">
        <v>1.1999999999999999E-3</v>
      </c>
      <c r="I23" t="s">
        <v>152</v>
      </c>
    </row>
    <row r="24" spans="1:9">
      <c r="A24" s="2">
        <v>2014</v>
      </c>
      <c r="B24" s="2">
        <v>2</v>
      </c>
      <c r="C24" s="2" t="s">
        <v>7</v>
      </c>
      <c r="D24" s="2" t="s">
        <v>28</v>
      </c>
      <c r="E24" s="2" t="s">
        <v>14</v>
      </c>
      <c r="F24" s="2">
        <v>7717.9079529999999</v>
      </c>
      <c r="G24" s="2">
        <v>2824388</v>
      </c>
      <c r="H24" s="2">
        <v>2.7000000000000001E-3</v>
      </c>
      <c r="I24" t="s">
        <v>152</v>
      </c>
    </row>
    <row r="25" spans="1:9">
      <c r="A25" s="2">
        <v>2013</v>
      </c>
      <c r="B25" s="2">
        <v>12</v>
      </c>
      <c r="C25" s="2" t="s">
        <v>7</v>
      </c>
      <c r="D25" s="2" t="s">
        <v>87</v>
      </c>
      <c r="E25" s="2" t="s">
        <v>14</v>
      </c>
      <c r="F25" s="2">
        <v>2164.8967259999999</v>
      </c>
      <c r="G25" s="2">
        <v>768731</v>
      </c>
      <c r="H25" s="2">
        <v>2.8E-3</v>
      </c>
      <c r="I25" t="s">
        <v>152</v>
      </c>
    </row>
    <row r="26" spans="1:9">
      <c r="A26" s="2">
        <v>2013</v>
      </c>
      <c r="B26" s="2">
        <v>11</v>
      </c>
      <c r="C26" s="2" t="s">
        <v>7</v>
      </c>
      <c r="D26" s="2" t="s">
        <v>86</v>
      </c>
      <c r="E26" s="2" t="s">
        <v>9</v>
      </c>
      <c r="F26" s="2">
        <v>12193.255580999999</v>
      </c>
      <c r="G26" s="2">
        <v>10743053</v>
      </c>
      <c r="H26" s="2">
        <v>1.1000000000000001E-3</v>
      </c>
      <c r="I26" t="s">
        <v>152</v>
      </c>
    </row>
    <row r="27" spans="1:9">
      <c r="A27" s="2">
        <v>2013</v>
      </c>
      <c r="B27" s="2">
        <v>7</v>
      </c>
      <c r="C27" s="2" t="s">
        <v>12</v>
      </c>
      <c r="D27" s="2" t="s">
        <v>47</v>
      </c>
      <c r="E27" s="2" t="s">
        <v>14</v>
      </c>
      <c r="F27" s="2">
        <v>625.08454600000005</v>
      </c>
      <c r="G27" s="2">
        <v>61076</v>
      </c>
      <c r="H27" s="2">
        <v>1.0200000000000001E-2</v>
      </c>
      <c r="I27" t="s">
        <v>152</v>
      </c>
    </row>
    <row r="28" spans="1:9">
      <c r="A28" s="2">
        <v>2013</v>
      </c>
      <c r="B28" s="2">
        <v>8</v>
      </c>
      <c r="C28" s="2" t="s">
        <v>12</v>
      </c>
      <c r="D28" s="2" t="s">
        <v>46</v>
      </c>
      <c r="E28" s="2" t="s">
        <v>25</v>
      </c>
      <c r="F28" s="2">
        <v>995.68759699999998</v>
      </c>
      <c r="G28" s="2">
        <v>196117</v>
      </c>
      <c r="H28" s="2">
        <v>5.0000000000000001E-3</v>
      </c>
      <c r="I28" t="s">
        <v>152</v>
      </c>
    </row>
    <row r="29" spans="1:9">
      <c r="A29" s="2">
        <v>2014</v>
      </c>
      <c r="B29" s="2">
        <v>1</v>
      </c>
      <c r="C29" s="2" t="s">
        <v>12</v>
      </c>
      <c r="D29" s="2" t="s">
        <v>74</v>
      </c>
      <c r="E29" s="2" t="s">
        <v>9</v>
      </c>
      <c r="F29" s="2">
        <v>16.305768</v>
      </c>
      <c r="G29" s="2">
        <v>11647</v>
      </c>
      <c r="H29" s="2">
        <v>1.2999999999999999E-3</v>
      </c>
      <c r="I29" t="s">
        <v>152</v>
      </c>
    </row>
    <row r="30" spans="1:9">
      <c r="A30" s="2">
        <v>2014</v>
      </c>
      <c r="B30" s="2">
        <v>1</v>
      </c>
      <c r="C30" s="2" t="s">
        <v>12</v>
      </c>
      <c r="D30" s="2" t="s">
        <v>55</v>
      </c>
      <c r="E30" s="2" t="s">
        <v>14</v>
      </c>
      <c r="F30" s="2">
        <v>4.1566029999999996</v>
      </c>
      <c r="G30" s="2">
        <v>632</v>
      </c>
      <c r="H30" s="2">
        <v>6.4999999999999997E-3</v>
      </c>
      <c r="I30" t="s">
        <v>152</v>
      </c>
    </row>
    <row r="31" spans="1:9">
      <c r="A31" s="2">
        <v>2013</v>
      </c>
      <c r="B31" s="2">
        <v>1</v>
      </c>
      <c r="C31" s="2" t="s">
        <v>12</v>
      </c>
      <c r="D31" s="2" t="s">
        <v>88</v>
      </c>
      <c r="E31" s="2" t="s">
        <v>14</v>
      </c>
      <c r="F31" s="2">
        <v>0.804149</v>
      </c>
      <c r="G31" s="2">
        <v>47</v>
      </c>
      <c r="H31" s="2">
        <v>1.7100000000000001E-2</v>
      </c>
      <c r="I31" t="s">
        <v>152</v>
      </c>
    </row>
    <row r="32" spans="1:9">
      <c r="A32" s="2">
        <v>2014</v>
      </c>
      <c r="B32" s="2">
        <v>5</v>
      </c>
      <c r="C32" s="2" t="s">
        <v>7</v>
      </c>
      <c r="D32" s="2" t="s">
        <v>15</v>
      </c>
      <c r="E32" s="2" t="s">
        <v>16</v>
      </c>
      <c r="F32" s="2">
        <v>10440.210842</v>
      </c>
      <c r="G32" s="2">
        <v>5391106</v>
      </c>
      <c r="H32" s="2">
        <v>1.9E-3</v>
      </c>
      <c r="I32" t="s">
        <v>152</v>
      </c>
    </row>
    <row r="33" spans="1:9">
      <c r="A33" s="2">
        <v>2013</v>
      </c>
      <c r="B33" s="2">
        <v>12</v>
      </c>
      <c r="C33" s="2" t="s">
        <v>12</v>
      </c>
      <c r="D33" s="2" t="s">
        <v>52</v>
      </c>
      <c r="E33" s="2" t="s">
        <v>25</v>
      </c>
      <c r="F33" s="2">
        <v>4.4689129999999997</v>
      </c>
      <c r="G33" s="2">
        <v>62</v>
      </c>
      <c r="H33" s="2">
        <v>7.1999999999999995E-2</v>
      </c>
      <c r="I33" t="s">
        <v>152</v>
      </c>
    </row>
    <row r="34" spans="1:9">
      <c r="A34" s="2">
        <v>2013</v>
      </c>
      <c r="B34" s="2">
        <v>2</v>
      </c>
      <c r="C34" s="2" t="s">
        <v>12</v>
      </c>
      <c r="D34" s="2" t="s">
        <v>88</v>
      </c>
      <c r="E34" s="2" t="s">
        <v>14</v>
      </c>
      <c r="F34" s="2">
        <v>1.791568</v>
      </c>
      <c r="G34" s="2">
        <v>95</v>
      </c>
      <c r="H34" s="2">
        <v>1.8800000000000001E-2</v>
      </c>
      <c r="I34" t="s">
        <v>152</v>
      </c>
    </row>
    <row r="35" spans="1:9">
      <c r="A35" s="2">
        <v>2013</v>
      </c>
      <c r="B35" s="2">
        <v>12</v>
      </c>
      <c r="C35" s="2" t="s">
        <v>12</v>
      </c>
      <c r="D35" s="2" t="s">
        <v>87</v>
      </c>
      <c r="E35" s="2" t="s">
        <v>14</v>
      </c>
      <c r="F35" s="2">
        <v>32109.002407</v>
      </c>
      <c r="G35" s="2">
        <v>2614316</v>
      </c>
      <c r="H35" s="2">
        <v>1.2200000000000001E-2</v>
      </c>
      <c r="I35" t="s">
        <v>152</v>
      </c>
    </row>
    <row r="36" spans="1:9">
      <c r="A36" s="2">
        <v>2014</v>
      </c>
      <c r="B36" s="2">
        <v>2</v>
      </c>
      <c r="C36" s="2" t="s">
        <v>12</v>
      </c>
      <c r="D36" s="2" t="s">
        <v>40</v>
      </c>
      <c r="E36" s="2" t="s">
        <v>14</v>
      </c>
      <c r="F36" s="2">
        <v>109362.39531599999</v>
      </c>
      <c r="G36" s="2">
        <v>23361370</v>
      </c>
      <c r="H36" s="2">
        <v>4.5999999999999999E-3</v>
      </c>
      <c r="I36" t="s">
        <v>152</v>
      </c>
    </row>
    <row r="37" spans="1:9">
      <c r="A37" s="2">
        <v>2014</v>
      </c>
      <c r="B37" s="2">
        <v>4</v>
      </c>
      <c r="C37" s="2" t="s">
        <v>7</v>
      </c>
      <c r="D37" s="2" t="s">
        <v>70</v>
      </c>
      <c r="E37" s="2" t="s">
        <v>14</v>
      </c>
      <c r="F37" s="2">
        <v>22726.911685999999</v>
      </c>
      <c r="G37" s="2">
        <v>13548966</v>
      </c>
      <c r="H37" s="2">
        <v>1.6000000000000001E-3</v>
      </c>
      <c r="I37" t="s">
        <v>152</v>
      </c>
    </row>
    <row r="38" spans="1:9">
      <c r="A38" s="2">
        <v>2013</v>
      </c>
      <c r="B38" s="2">
        <v>9</v>
      </c>
      <c r="C38" s="2" t="s">
        <v>7</v>
      </c>
      <c r="D38" s="2" t="s">
        <v>45</v>
      </c>
      <c r="E38" s="2" t="s">
        <v>14</v>
      </c>
      <c r="F38" s="2">
        <v>959.60830099999998</v>
      </c>
      <c r="G38" s="2">
        <v>2072378</v>
      </c>
      <c r="H38" s="2">
        <v>4.0000000000000002E-4</v>
      </c>
      <c r="I38" t="s">
        <v>152</v>
      </c>
    </row>
    <row r="39" spans="1:9">
      <c r="A39" s="2">
        <v>2013</v>
      </c>
      <c r="B39" s="2">
        <v>6</v>
      </c>
      <c r="C39" s="2" t="s">
        <v>12</v>
      </c>
      <c r="D39" s="2" t="s">
        <v>42</v>
      </c>
      <c r="E39" s="2" t="s">
        <v>14</v>
      </c>
      <c r="F39" s="2">
        <v>12171.648685</v>
      </c>
      <c r="G39" s="2">
        <v>1241689</v>
      </c>
      <c r="H39" s="2">
        <v>9.7999999999999997E-3</v>
      </c>
      <c r="I39" t="s">
        <v>152</v>
      </c>
    </row>
    <row r="40" spans="1:9">
      <c r="A40" s="2">
        <v>2014</v>
      </c>
      <c r="B40" s="2">
        <v>2</v>
      </c>
      <c r="C40" s="2" t="s">
        <v>12</v>
      </c>
      <c r="D40" s="2" t="s">
        <v>28</v>
      </c>
      <c r="E40" s="2" t="s">
        <v>14</v>
      </c>
      <c r="F40" s="2">
        <v>1382.750131</v>
      </c>
      <c r="G40" s="2">
        <v>506016</v>
      </c>
      <c r="H40" s="2">
        <v>2.7000000000000001E-3</v>
      </c>
      <c r="I40" t="s">
        <v>152</v>
      </c>
    </row>
    <row r="41" spans="1:9">
      <c r="A41" s="2">
        <v>2013</v>
      </c>
      <c r="B41" s="2">
        <v>4</v>
      </c>
      <c r="C41" s="2" t="s">
        <v>7</v>
      </c>
      <c r="D41" s="2" t="s">
        <v>44</v>
      </c>
      <c r="E41" s="2" t="s">
        <v>16</v>
      </c>
      <c r="F41" s="2">
        <v>412.53443900000002</v>
      </c>
      <c r="G41" s="2">
        <v>780727</v>
      </c>
      <c r="H41" s="2">
        <v>5.0000000000000001E-4</v>
      </c>
      <c r="I41" t="s">
        <v>152</v>
      </c>
    </row>
    <row r="42" spans="1:9">
      <c r="A42" s="2">
        <v>2013</v>
      </c>
      <c r="B42" s="2">
        <v>10</v>
      </c>
      <c r="C42" s="2" t="s">
        <v>12</v>
      </c>
      <c r="D42" s="2" t="s">
        <v>28</v>
      </c>
      <c r="E42" s="2" t="s">
        <v>14</v>
      </c>
      <c r="F42" s="2">
        <v>1343.7863580000001</v>
      </c>
      <c r="G42" s="2">
        <v>499616</v>
      </c>
      <c r="H42" s="2">
        <v>2.5999999999999999E-3</v>
      </c>
      <c r="I42" t="s">
        <v>152</v>
      </c>
    </row>
    <row r="43" spans="1:9">
      <c r="A43" s="2">
        <v>2014</v>
      </c>
      <c r="B43" s="2">
        <v>2</v>
      </c>
      <c r="C43" s="2" t="s">
        <v>7</v>
      </c>
      <c r="D43" s="2" t="s">
        <v>13</v>
      </c>
      <c r="E43" s="2" t="s">
        <v>14</v>
      </c>
      <c r="F43" s="2">
        <v>2903.5738249999999</v>
      </c>
      <c r="G43" s="2">
        <v>4437357</v>
      </c>
      <c r="H43" s="2">
        <v>5.9999999999999995E-4</v>
      </c>
      <c r="I43" t="s">
        <v>152</v>
      </c>
    </row>
    <row r="44" spans="1:9">
      <c r="A44" s="2">
        <v>2014</v>
      </c>
      <c r="B44" s="2">
        <v>1</v>
      </c>
      <c r="C44" s="2" t="s">
        <v>12</v>
      </c>
      <c r="D44" s="2" t="s">
        <v>31</v>
      </c>
      <c r="E44" s="2" t="s">
        <v>14</v>
      </c>
      <c r="F44" s="2">
        <v>310.882251</v>
      </c>
      <c r="G44" s="2">
        <v>121956</v>
      </c>
      <c r="H44" s="2">
        <v>2.5000000000000001E-3</v>
      </c>
      <c r="I44" t="s">
        <v>152</v>
      </c>
    </row>
    <row r="45" spans="1:9">
      <c r="A45" s="2">
        <v>2014</v>
      </c>
      <c r="B45" s="2">
        <v>3</v>
      </c>
      <c r="C45" s="2" t="s">
        <v>12</v>
      </c>
      <c r="D45" s="2" t="s">
        <v>73</v>
      </c>
      <c r="E45" s="2" t="s">
        <v>14</v>
      </c>
      <c r="F45" s="2">
        <v>111.594059</v>
      </c>
      <c r="G45" s="2">
        <v>67540</v>
      </c>
      <c r="H45" s="2">
        <v>1.6000000000000001E-3</v>
      </c>
      <c r="I45" t="s">
        <v>152</v>
      </c>
    </row>
    <row r="46" spans="1:9">
      <c r="A46" s="2">
        <v>2014</v>
      </c>
      <c r="B46" s="2">
        <v>3</v>
      </c>
      <c r="C46" s="2" t="s">
        <v>7</v>
      </c>
      <c r="D46" s="2" t="s">
        <v>91</v>
      </c>
      <c r="E46" s="2" t="s">
        <v>9</v>
      </c>
      <c r="F46" s="2">
        <v>310.83663300000001</v>
      </c>
      <c r="G46" s="2">
        <v>239106</v>
      </c>
      <c r="H46" s="2">
        <v>1.1999999999999999E-3</v>
      </c>
      <c r="I46" t="s">
        <v>152</v>
      </c>
    </row>
    <row r="47" spans="1:9">
      <c r="A47" s="2">
        <v>2014</v>
      </c>
      <c r="B47" s="2">
        <v>1</v>
      </c>
      <c r="C47" s="2" t="s">
        <v>12</v>
      </c>
      <c r="D47" s="2" t="s">
        <v>91</v>
      </c>
      <c r="E47" s="2" t="s">
        <v>9</v>
      </c>
      <c r="F47" s="2">
        <v>11.066882</v>
      </c>
      <c r="G47" s="2">
        <v>8513</v>
      </c>
      <c r="H47" s="2">
        <v>1.1999999999999999E-3</v>
      </c>
      <c r="I47" t="s">
        <v>152</v>
      </c>
    </row>
    <row r="48" spans="1:9">
      <c r="A48" s="2">
        <v>2014</v>
      </c>
      <c r="B48" s="2">
        <v>4</v>
      </c>
      <c r="C48" s="2" t="s">
        <v>12</v>
      </c>
      <c r="D48" s="2" t="s">
        <v>64</v>
      </c>
      <c r="E48" s="2" t="s">
        <v>14</v>
      </c>
      <c r="F48" s="2">
        <v>79.508240000000001</v>
      </c>
      <c r="G48" s="2">
        <v>15038</v>
      </c>
      <c r="H48" s="2">
        <v>5.1999999999999998E-3</v>
      </c>
      <c r="I48" t="s">
        <v>152</v>
      </c>
    </row>
    <row r="49" spans="1:9">
      <c r="A49" s="2">
        <v>2013</v>
      </c>
      <c r="B49" s="2">
        <v>3</v>
      </c>
      <c r="C49" s="2" t="s">
        <v>12</v>
      </c>
      <c r="D49" s="2" t="s">
        <v>54</v>
      </c>
      <c r="E49" s="2" t="s">
        <v>14</v>
      </c>
      <c r="F49" s="2">
        <v>21.621320000000001</v>
      </c>
      <c r="G49" s="2">
        <v>997</v>
      </c>
      <c r="H49" s="2">
        <v>2.1600000000000001E-2</v>
      </c>
      <c r="I49" t="s">
        <v>152</v>
      </c>
    </row>
    <row r="50" spans="1:9">
      <c r="A50" s="2">
        <v>2013</v>
      </c>
      <c r="B50" s="2">
        <v>2</v>
      </c>
      <c r="C50" s="2" t="s">
        <v>53</v>
      </c>
      <c r="D50" s="2" t="s">
        <v>20</v>
      </c>
      <c r="E50" s="2" t="s">
        <v>14</v>
      </c>
      <c r="F50" s="2">
        <v>180.42388</v>
      </c>
      <c r="G50" s="2">
        <v>248</v>
      </c>
      <c r="H50" s="2">
        <v>0.72750000000000004</v>
      </c>
      <c r="I50" t="s">
        <v>152</v>
      </c>
    </row>
    <row r="51" spans="1:9">
      <c r="A51" s="2">
        <v>2013</v>
      </c>
      <c r="B51" s="2">
        <v>4</v>
      </c>
      <c r="C51" s="2" t="s">
        <v>12</v>
      </c>
      <c r="D51" s="2" t="s">
        <v>76</v>
      </c>
      <c r="E51" s="2" t="s">
        <v>25</v>
      </c>
      <c r="F51" s="2">
        <v>1.2938000000000001</v>
      </c>
      <c r="G51" s="2">
        <v>275</v>
      </c>
      <c r="H51" s="2">
        <v>4.7000000000000002E-3</v>
      </c>
      <c r="I51" t="s">
        <v>152</v>
      </c>
    </row>
    <row r="52" spans="1:9">
      <c r="A52" s="2">
        <v>2014</v>
      </c>
      <c r="B52" s="2">
        <v>5</v>
      </c>
      <c r="C52" s="2" t="s">
        <v>12</v>
      </c>
      <c r="D52" s="2" t="s">
        <v>59</v>
      </c>
      <c r="E52" s="2" t="s">
        <v>11</v>
      </c>
      <c r="F52" s="2">
        <v>1266.865415</v>
      </c>
      <c r="G52" s="2">
        <v>732310</v>
      </c>
      <c r="H52" s="2">
        <v>1.6999999999999999E-3</v>
      </c>
      <c r="I52" t="s">
        <v>152</v>
      </c>
    </row>
    <row r="53" spans="1:9">
      <c r="A53" s="2">
        <v>2014</v>
      </c>
      <c r="B53" s="2">
        <v>5</v>
      </c>
      <c r="C53" s="2" t="s">
        <v>7</v>
      </c>
      <c r="D53" s="2" t="s">
        <v>74</v>
      </c>
      <c r="E53" s="2" t="s">
        <v>9</v>
      </c>
      <c r="F53" s="2">
        <v>716.68908699999997</v>
      </c>
      <c r="G53" s="2">
        <v>511922</v>
      </c>
      <c r="H53" s="2">
        <v>1.2999999999999999E-3</v>
      </c>
      <c r="I53" t="s">
        <v>152</v>
      </c>
    </row>
    <row r="54" spans="1:9">
      <c r="A54" s="2">
        <v>2013</v>
      </c>
      <c r="B54" s="2">
        <v>3</v>
      </c>
      <c r="C54" s="2" t="s">
        <v>53</v>
      </c>
      <c r="D54" s="2" t="s">
        <v>19</v>
      </c>
      <c r="E54" s="2" t="s">
        <v>14</v>
      </c>
      <c r="F54" s="2">
        <v>86.886066999999997</v>
      </c>
      <c r="G54" s="2">
        <v>73</v>
      </c>
      <c r="H54" s="2">
        <v>1.1901999999999999</v>
      </c>
      <c r="I54" t="s">
        <v>152</v>
      </c>
    </row>
    <row r="55" spans="1:9">
      <c r="A55" s="2">
        <v>2013</v>
      </c>
      <c r="B55" s="2">
        <v>6</v>
      </c>
      <c r="C55" s="2" t="s">
        <v>12</v>
      </c>
      <c r="D55" s="2" t="s">
        <v>20</v>
      </c>
      <c r="E55" s="2" t="s">
        <v>14</v>
      </c>
      <c r="F55" s="2">
        <v>130598.512468</v>
      </c>
      <c r="G55" s="2">
        <v>13354971</v>
      </c>
      <c r="H55" s="2">
        <v>9.7000000000000003E-3</v>
      </c>
      <c r="I55" t="s">
        <v>152</v>
      </c>
    </row>
    <row r="56" spans="1:9">
      <c r="A56" s="2">
        <v>2013</v>
      </c>
      <c r="B56" s="2">
        <v>12</v>
      </c>
      <c r="C56" s="2" t="s">
        <v>7</v>
      </c>
      <c r="D56" s="2" t="s">
        <v>40</v>
      </c>
      <c r="E56" s="2" t="s">
        <v>14</v>
      </c>
      <c r="F56" s="2">
        <v>56985.713141</v>
      </c>
      <c r="G56" s="2">
        <v>24550737</v>
      </c>
      <c r="H56" s="2">
        <v>2.3E-3</v>
      </c>
      <c r="I56" t="s">
        <v>152</v>
      </c>
    </row>
    <row r="57" spans="1:9">
      <c r="A57" s="2">
        <v>2013</v>
      </c>
      <c r="B57" s="2">
        <v>9</v>
      </c>
      <c r="C57" s="2" t="s">
        <v>12</v>
      </c>
      <c r="D57" s="2" t="s">
        <v>13</v>
      </c>
      <c r="E57" s="2" t="s">
        <v>14</v>
      </c>
      <c r="F57" s="2">
        <v>80378.192647000003</v>
      </c>
      <c r="G57" s="2">
        <v>5945243</v>
      </c>
      <c r="H57" s="2">
        <v>1.35E-2</v>
      </c>
      <c r="I57" t="s">
        <v>152</v>
      </c>
    </row>
    <row r="58" spans="1:9">
      <c r="A58" s="2">
        <v>2014</v>
      </c>
      <c r="B58" s="2">
        <v>4</v>
      </c>
      <c r="C58" s="2" t="s">
        <v>12</v>
      </c>
      <c r="D58" s="2" t="s">
        <v>26</v>
      </c>
      <c r="E58" s="2" t="s">
        <v>14</v>
      </c>
      <c r="F58" s="2">
        <v>20565.227782000002</v>
      </c>
      <c r="G58" s="2">
        <v>1385357</v>
      </c>
      <c r="H58" s="2">
        <v>1.4800000000000001E-2</v>
      </c>
      <c r="I58" t="s">
        <v>152</v>
      </c>
    </row>
    <row r="59" spans="1:9">
      <c r="A59" s="2">
        <v>2013</v>
      </c>
      <c r="B59" s="2">
        <v>4</v>
      </c>
      <c r="C59" s="2" t="s">
        <v>7</v>
      </c>
      <c r="D59" s="2" t="s">
        <v>40</v>
      </c>
      <c r="E59" s="2" t="s">
        <v>14</v>
      </c>
      <c r="F59" s="2">
        <v>20153.879331</v>
      </c>
      <c r="G59" s="2">
        <v>20978809</v>
      </c>
      <c r="H59" s="2">
        <v>8.9999999999999998E-4</v>
      </c>
      <c r="I59" t="s">
        <v>152</v>
      </c>
    </row>
    <row r="60" spans="1:9">
      <c r="A60" s="2">
        <v>2013</v>
      </c>
      <c r="B60" s="2">
        <v>5</v>
      </c>
      <c r="C60" s="2" t="s">
        <v>12</v>
      </c>
      <c r="D60" s="2" t="s">
        <v>45</v>
      </c>
      <c r="E60" s="2" t="s">
        <v>14</v>
      </c>
      <c r="F60" s="2">
        <v>4071.2684199999999</v>
      </c>
      <c r="G60" s="2">
        <v>1149441</v>
      </c>
      <c r="H60" s="2">
        <v>3.5000000000000001E-3</v>
      </c>
      <c r="I60" t="s">
        <v>152</v>
      </c>
    </row>
    <row r="61" spans="1:9">
      <c r="A61" s="2">
        <v>2014</v>
      </c>
      <c r="B61" s="2">
        <v>4</v>
      </c>
      <c r="C61" s="2" t="s">
        <v>12</v>
      </c>
      <c r="D61" s="2" t="s">
        <v>50</v>
      </c>
      <c r="E61" s="2" t="s">
        <v>11</v>
      </c>
      <c r="F61" s="2">
        <v>170.772065</v>
      </c>
      <c r="G61" s="2">
        <v>70520</v>
      </c>
      <c r="H61" s="2">
        <v>2.3999999999999998E-3</v>
      </c>
      <c r="I61" t="s">
        <v>152</v>
      </c>
    </row>
    <row r="62" spans="1:9">
      <c r="A62" s="2">
        <v>2013</v>
      </c>
      <c r="B62" s="2">
        <v>6</v>
      </c>
      <c r="C62" s="2" t="s">
        <v>7</v>
      </c>
      <c r="D62" s="2" t="s">
        <v>46</v>
      </c>
      <c r="E62" s="2" t="s">
        <v>25</v>
      </c>
      <c r="F62" s="2">
        <v>120.216421</v>
      </c>
      <c r="G62" s="2">
        <v>159234</v>
      </c>
      <c r="H62" s="2">
        <v>6.9999999999999999E-4</v>
      </c>
      <c r="I62" t="s">
        <v>152</v>
      </c>
    </row>
    <row r="63" spans="1:9">
      <c r="A63" s="2">
        <v>2013</v>
      </c>
      <c r="B63" s="2">
        <v>7</v>
      </c>
      <c r="C63" s="2" t="s">
        <v>7</v>
      </c>
      <c r="D63" s="2" t="s">
        <v>31</v>
      </c>
      <c r="E63" s="2" t="s">
        <v>14</v>
      </c>
      <c r="F63" s="2">
        <v>216.321573</v>
      </c>
      <c r="G63" s="2">
        <v>198079</v>
      </c>
      <c r="H63" s="2">
        <v>1E-3</v>
      </c>
      <c r="I63" t="s">
        <v>152</v>
      </c>
    </row>
    <row r="64" spans="1:9">
      <c r="A64" s="2">
        <v>2014</v>
      </c>
      <c r="B64" s="2">
        <v>3</v>
      </c>
      <c r="C64" s="2" t="s">
        <v>12</v>
      </c>
      <c r="D64" s="2" t="s">
        <v>30</v>
      </c>
      <c r="E64" s="2" t="s">
        <v>9</v>
      </c>
      <c r="F64" s="2">
        <v>208.169129</v>
      </c>
      <c r="G64" s="2">
        <v>148693</v>
      </c>
      <c r="H64" s="2">
        <v>1.2999999999999999E-3</v>
      </c>
      <c r="I64" t="s">
        <v>152</v>
      </c>
    </row>
    <row r="65" spans="1:9">
      <c r="A65" s="2">
        <v>2013</v>
      </c>
      <c r="B65" s="2">
        <v>10</v>
      </c>
      <c r="C65" s="2" t="s">
        <v>12</v>
      </c>
      <c r="D65" s="2" t="s">
        <v>57</v>
      </c>
      <c r="E65" s="2" t="s">
        <v>14</v>
      </c>
      <c r="F65" s="2">
        <v>1.62649</v>
      </c>
      <c r="G65" s="2">
        <v>206</v>
      </c>
      <c r="H65" s="2">
        <v>7.7999999999999996E-3</v>
      </c>
      <c r="I65" t="s">
        <v>152</v>
      </c>
    </row>
    <row r="66" spans="1:9">
      <c r="A66" s="2">
        <v>2013</v>
      </c>
      <c r="B66" s="2">
        <v>6</v>
      </c>
      <c r="C66" s="2" t="s">
        <v>53</v>
      </c>
      <c r="D66" s="2" t="s">
        <v>39</v>
      </c>
      <c r="E66" s="2" t="s">
        <v>14</v>
      </c>
      <c r="F66" s="2">
        <v>132.077226</v>
      </c>
      <c r="G66" s="2">
        <v>180</v>
      </c>
      <c r="H66" s="2">
        <v>0.73370000000000002</v>
      </c>
      <c r="I66" t="s">
        <v>152</v>
      </c>
    </row>
    <row r="67" spans="1:9">
      <c r="A67" s="2">
        <v>2013</v>
      </c>
      <c r="B67" s="2">
        <v>10</v>
      </c>
      <c r="C67" s="2" t="s">
        <v>12</v>
      </c>
      <c r="D67" s="2" t="s">
        <v>79</v>
      </c>
      <c r="E67" s="2" t="s">
        <v>14</v>
      </c>
      <c r="F67" s="2">
        <v>1.0563130000000001</v>
      </c>
      <c r="G67" s="2">
        <v>37</v>
      </c>
      <c r="H67" s="2">
        <v>2.8500000000000001E-2</v>
      </c>
      <c r="I67" t="s">
        <v>152</v>
      </c>
    </row>
    <row r="68" spans="1:9">
      <c r="A68" s="2">
        <v>2013</v>
      </c>
      <c r="B68" s="2">
        <v>12</v>
      </c>
      <c r="C68" s="2" t="s">
        <v>12</v>
      </c>
      <c r="D68" s="2" t="s">
        <v>83</v>
      </c>
      <c r="E68" s="2" t="s">
        <v>14</v>
      </c>
      <c r="F68" s="2">
        <v>9.6699529999999996</v>
      </c>
      <c r="G68" s="2">
        <v>901</v>
      </c>
      <c r="H68" s="2">
        <v>1.0699999999999999E-2</v>
      </c>
      <c r="I68" t="s">
        <v>152</v>
      </c>
    </row>
    <row r="69" spans="1:9">
      <c r="A69" s="2">
        <v>2014</v>
      </c>
      <c r="B69" s="2">
        <v>1</v>
      </c>
      <c r="C69" s="2" t="s">
        <v>12</v>
      </c>
      <c r="D69" s="2" t="s">
        <v>57</v>
      </c>
      <c r="E69" s="2" t="s">
        <v>14</v>
      </c>
      <c r="F69" s="2">
        <v>0.88571200000000005</v>
      </c>
      <c r="G69" s="2">
        <v>168</v>
      </c>
      <c r="H69" s="2">
        <v>5.1999999999999998E-3</v>
      </c>
      <c r="I69" t="s">
        <v>152</v>
      </c>
    </row>
    <row r="70" spans="1:9">
      <c r="A70" s="2">
        <v>2013</v>
      </c>
      <c r="B70" s="2">
        <v>9</v>
      </c>
      <c r="C70" s="2" t="s">
        <v>12</v>
      </c>
      <c r="D70" s="2" t="s">
        <v>66</v>
      </c>
      <c r="E70" s="2" t="s">
        <v>9</v>
      </c>
      <c r="F70" s="2">
        <v>21.028037000000001</v>
      </c>
      <c r="G70" s="2">
        <v>479</v>
      </c>
      <c r="H70" s="2">
        <v>4.3799999999999999E-2</v>
      </c>
      <c r="I70" t="s">
        <v>152</v>
      </c>
    </row>
    <row r="71" spans="1:9">
      <c r="A71" s="2">
        <v>2013</v>
      </c>
      <c r="B71" s="2">
        <v>1</v>
      </c>
      <c r="C71" s="2" t="s">
        <v>53</v>
      </c>
      <c r="D71" s="2" t="s">
        <v>63</v>
      </c>
      <c r="E71" s="2" t="s">
        <v>14</v>
      </c>
      <c r="F71" s="2">
        <v>266.33130499999999</v>
      </c>
      <c r="G71" s="2">
        <v>272</v>
      </c>
      <c r="H71" s="2">
        <v>0.97909999999999997</v>
      </c>
      <c r="I71" t="s">
        <v>152</v>
      </c>
    </row>
    <row r="72" spans="1:9">
      <c r="A72" s="2">
        <v>2013</v>
      </c>
      <c r="B72" s="2">
        <v>9</v>
      </c>
      <c r="C72" s="2" t="s">
        <v>12</v>
      </c>
      <c r="D72" s="2" t="s">
        <v>76</v>
      </c>
      <c r="E72" s="2" t="s">
        <v>25</v>
      </c>
      <c r="F72" s="2">
        <v>12.990368999999999</v>
      </c>
      <c r="G72" s="2">
        <v>307</v>
      </c>
      <c r="H72" s="2">
        <v>4.2299999999999997E-2</v>
      </c>
      <c r="I72" t="s">
        <v>152</v>
      </c>
    </row>
    <row r="73" spans="1:9">
      <c r="A73" s="2">
        <v>2013</v>
      </c>
      <c r="B73" s="2">
        <v>6</v>
      </c>
      <c r="C73" s="2" t="s">
        <v>53</v>
      </c>
      <c r="D73" s="2" t="s">
        <v>20</v>
      </c>
      <c r="E73" s="2" t="s">
        <v>14</v>
      </c>
      <c r="F73" s="2">
        <v>140.763485</v>
      </c>
      <c r="G73" s="2">
        <v>175</v>
      </c>
      <c r="H73" s="2">
        <v>0.80430000000000001</v>
      </c>
      <c r="I73" t="s">
        <v>152</v>
      </c>
    </row>
    <row r="74" spans="1:9">
      <c r="A74" s="2">
        <v>2014</v>
      </c>
      <c r="B74" s="2">
        <v>5</v>
      </c>
      <c r="C74" s="2" t="s">
        <v>7</v>
      </c>
      <c r="D74" s="2" t="s">
        <v>71</v>
      </c>
      <c r="E74" s="2" t="s">
        <v>14</v>
      </c>
      <c r="F74" s="2">
        <v>23.266114999999999</v>
      </c>
      <c r="G74" s="2">
        <v>187865</v>
      </c>
      <c r="H74" s="2">
        <v>1E-4</v>
      </c>
      <c r="I74" t="s">
        <v>152</v>
      </c>
    </row>
    <row r="75" spans="1:9">
      <c r="A75" s="2">
        <v>2014</v>
      </c>
      <c r="B75" s="2">
        <v>5</v>
      </c>
      <c r="C75" s="2" t="s">
        <v>12</v>
      </c>
      <c r="D75" s="2" t="s">
        <v>48</v>
      </c>
      <c r="E75" s="2" t="s">
        <v>14</v>
      </c>
      <c r="F75" s="2">
        <v>1307.9225710000001</v>
      </c>
      <c r="G75" s="2">
        <v>205327</v>
      </c>
      <c r="H75" s="2">
        <v>6.3E-3</v>
      </c>
      <c r="I75" t="s">
        <v>152</v>
      </c>
    </row>
    <row r="76" spans="1:9">
      <c r="A76" s="2">
        <v>2014</v>
      </c>
      <c r="B76" s="2">
        <v>5</v>
      </c>
      <c r="C76" s="2" t="s">
        <v>7</v>
      </c>
      <c r="D76" s="2" t="s">
        <v>64</v>
      </c>
      <c r="E76" s="2" t="s">
        <v>14</v>
      </c>
      <c r="F76" s="2">
        <v>174.682909</v>
      </c>
      <c r="G76" s="2">
        <v>42714</v>
      </c>
      <c r="H76" s="2">
        <v>4.0000000000000001E-3</v>
      </c>
      <c r="I76" t="s">
        <v>152</v>
      </c>
    </row>
    <row r="77" spans="1:9">
      <c r="A77" s="2">
        <v>2013</v>
      </c>
      <c r="B77" s="2">
        <v>6</v>
      </c>
      <c r="C77" s="2" t="s">
        <v>12</v>
      </c>
      <c r="D77" s="2" t="s">
        <v>82</v>
      </c>
      <c r="E77" s="2" t="s">
        <v>14</v>
      </c>
      <c r="F77" s="2">
        <v>1.4843850000000001</v>
      </c>
      <c r="G77" s="2">
        <v>144</v>
      </c>
      <c r="H77" s="2">
        <v>1.03E-2</v>
      </c>
      <c r="I77" t="s">
        <v>152</v>
      </c>
    </row>
    <row r="78" spans="1:9">
      <c r="A78" s="2">
        <v>2013</v>
      </c>
      <c r="B78" s="2">
        <v>5</v>
      </c>
      <c r="C78" s="2" t="s">
        <v>12</v>
      </c>
      <c r="D78" s="2" t="s">
        <v>75</v>
      </c>
      <c r="E78" s="2" t="s">
        <v>14</v>
      </c>
      <c r="F78" s="2">
        <v>5.7840999999999997E-2</v>
      </c>
      <c r="G78" s="2">
        <v>8</v>
      </c>
      <c r="H78" s="2">
        <v>7.1999999999999998E-3</v>
      </c>
      <c r="I78" t="s">
        <v>152</v>
      </c>
    </row>
    <row r="79" spans="1:9">
      <c r="A79" s="2">
        <v>2013</v>
      </c>
      <c r="B79" s="2">
        <v>11</v>
      </c>
      <c r="C79" s="2" t="s">
        <v>53</v>
      </c>
      <c r="D79" s="2" t="s">
        <v>21</v>
      </c>
      <c r="E79" s="2" t="s">
        <v>14</v>
      </c>
      <c r="F79" s="2">
        <v>1.482448</v>
      </c>
      <c r="G79" s="2">
        <v>2</v>
      </c>
      <c r="H79" s="2">
        <v>0.74119999999999997</v>
      </c>
      <c r="I79" t="s">
        <v>152</v>
      </c>
    </row>
    <row r="80" spans="1:9">
      <c r="A80" s="2">
        <v>2013</v>
      </c>
      <c r="B80" s="2">
        <v>12</v>
      </c>
      <c r="C80" s="2" t="s">
        <v>12</v>
      </c>
      <c r="D80" s="2" t="s">
        <v>78</v>
      </c>
      <c r="E80" s="2" t="s">
        <v>25</v>
      </c>
      <c r="F80" s="2">
        <v>2.0580000000000001E-2</v>
      </c>
      <c r="G80" s="2">
        <v>3</v>
      </c>
      <c r="H80" s="2">
        <v>6.7999999999999996E-3</v>
      </c>
      <c r="I80" t="s">
        <v>152</v>
      </c>
    </row>
    <row r="81" spans="1:9">
      <c r="A81" s="2">
        <v>2014</v>
      </c>
      <c r="B81" s="2">
        <v>4</v>
      </c>
      <c r="C81" s="2" t="s">
        <v>12</v>
      </c>
      <c r="D81" s="2" t="s">
        <v>20</v>
      </c>
      <c r="E81" s="2" t="s">
        <v>14</v>
      </c>
      <c r="F81" s="2">
        <v>207942.48953200001</v>
      </c>
      <c r="G81" s="2">
        <v>15906823</v>
      </c>
      <c r="H81" s="2">
        <v>1.2999999999999999E-2</v>
      </c>
      <c r="I81" t="s">
        <v>152</v>
      </c>
    </row>
    <row r="82" spans="1:9">
      <c r="A82" s="2">
        <v>2013</v>
      </c>
      <c r="B82" s="2">
        <v>1</v>
      </c>
      <c r="C82" s="2" t="s">
        <v>12</v>
      </c>
      <c r="D82" s="2" t="s">
        <v>15</v>
      </c>
      <c r="E82" s="2" t="s">
        <v>16</v>
      </c>
      <c r="F82" s="2">
        <v>40933.285306999998</v>
      </c>
      <c r="G82" s="2">
        <v>3592387</v>
      </c>
      <c r="H82" s="2">
        <v>1.1299999999999999E-2</v>
      </c>
      <c r="I82" t="s">
        <v>152</v>
      </c>
    </row>
    <row r="83" spans="1:9">
      <c r="A83" s="2">
        <v>2013</v>
      </c>
      <c r="B83" s="2">
        <v>11</v>
      </c>
      <c r="C83" s="2" t="s">
        <v>7</v>
      </c>
      <c r="D83" s="2" t="s">
        <v>41</v>
      </c>
      <c r="E83" s="2" t="s">
        <v>25</v>
      </c>
      <c r="F83" s="2">
        <v>1158.9606570000001</v>
      </c>
      <c r="G83" s="2">
        <v>687589</v>
      </c>
      <c r="H83" s="2">
        <v>1.6000000000000001E-3</v>
      </c>
      <c r="I83" t="s">
        <v>152</v>
      </c>
    </row>
    <row r="84" spans="1:9">
      <c r="A84" s="2">
        <v>2014</v>
      </c>
      <c r="B84" s="2">
        <v>3</v>
      </c>
      <c r="C84" s="2" t="s">
        <v>7</v>
      </c>
      <c r="D84" s="2" t="s">
        <v>27</v>
      </c>
      <c r="E84" s="2" t="s">
        <v>14</v>
      </c>
      <c r="F84" s="2">
        <v>969.13549999999998</v>
      </c>
      <c r="G84" s="2">
        <v>374361</v>
      </c>
      <c r="H84" s="2">
        <v>2.5000000000000001E-3</v>
      </c>
      <c r="I84" t="s">
        <v>152</v>
      </c>
    </row>
    <row r="85" spans="1:9">
      <c r="A85" s="2">
        <v>2013</v>
      </c>
      <c r="B85" s="2">
        <v>4</v>
      </c>
      <c r="C85" s="2" t="s">
        <v>7</v>
      </c>
      <c r="D85" s="2" t="s">
        <v>56</v>
      </c>
      <c r="E85" s="2" t="s">
        <v>14</v>
      </c>
      <c r="F85" s="2">
        <v>6898.3783979999998</v>
      </c>
      <c r="G85" s="2">
        <v>4535822</v>
      </c>
      <c r="H85" s="2">
        <v>1.5E-3</v>
      </c>
      <c r="I85" t="s">
        <v>152</v>
      </c>
    </row>
    <row r="86" spans="1:9">
      <c r="A86" s="2">
        <v>2014</v>
      </c>
      <c r="B86" s="2">
        <v>3</v>
      </c>
      <c r="C86" s="2" t="s">
        <v>12</v>
      </c>
      <c r="D86" s="2" t="s">
        <v>41</v>
      </c>
      <c r="E86" s="2" t="s">
        <v>25</v>
      </c>
      <c r="F86" s="2">
        <v>716.98415999999997</v>
      </c>
      <c r="G86" s="2">
        <v>437453</v>
      </c>
      <c r="H86" s="2">
        <v>1.6000000000000001E-3</v>
      </c>
      <c r="I86" t="s">
        <v>152</v>
      </c>
    </row>
    <row r="87" spans="1:9">
      <c r="A87" s="2">
        <v>2013</v>
      </c>
      <c r="B87" s="2">
        <v>1</v>
      </c>
      <c r="C87" s="2" t="s">
        <v>7</v>
      </c>
      <c r="D87" s="2" t="s">
        <v>18</v>
      </c>
      <c r="E87" s="2" t="s">
        <v>14</v>
      </c>
      <c r="F87" s="2">
        <v>3429.2063370000001</v>
      </c>
      <c r="G87" s="2">
        <v>3689219</v>
      </c>
      <c r="H87" s="2">
        <v>8.9999999999999998E-4</v>
      </c>
      <c r="I87" t="s">
        <v>152</v>
      </c>
    </row>
    <row r="88" spans="1:9">
      <c r="A88" s="2">
        <v>2014</v>
      </c>
      <c r="B88" s="2">
        <v>1</v>
      </c>
      <c r="C88" s="2" t="s">
        <v>7</v>
      </c>
      <c r="D88" s="2" t="s">
        <v>46</v>
      </c>
      <c r="E88" s="2" t="s">
        <v>25</v>
      </c>
      <c r="F88" s="2">
        <v>73.862110000000001</v>
      </c>
      <c r="G88" s="2">
        <v>392346</v>
      </c>
      <c r="H88" s="2">
        <v>1E-4</v>
      </c>
      <c r="I88" t="s">
        <v>152</v>
      </c>
    </row>
    <row r="89" spans="1:9">
      <c r="A89" s="2">
        <v>2013</v>
      </c>
      <c r="B89" s="2">
        <v>10</v>
      </c>
      <c r="C89" s="2" t="s">
        <v>7</v>
      </c>
      <c r="D89" s="2" t="s">
        <v>46</v>
      </c>
      <c r="E89" s="2" t="s">
        <v>25</v>
      </c>
      <c r="F89" s="2">
        <v>16.573207</v>
      </c>
      <c r="G89" s="2">
        <v>222026</v>
      </c>
      <c r="H89" s="2">
        <v>0</v>
      </c>
      <c r="I89" t="s">
        <v>152</v>
      </c>
    </row>
    <row r="90" spans="1:9">
      <c r="A90" s="2">
        <v>2014</v>
      </c>
      <c r="B90" s="2">
        <v>1</v>
      </c>
      <c r="C90" s="2" t="s">
        <v>12</v>
      </c>
      <c r="D90" s="2" t="s">
        <v>17</v>
      </c>
      <c r="E90" s="2" t="s">
        <v>14</v>
      </c>
      <c r="F90" s="2">
        <v>2926.8247379999998</v>
      </c>
      <c r="G90" s="2">
        <v>384070</v>
      </c>
      <c r="H90" s="2">
        <v>7.6E-3</v>
      </c>
      <c r="I90" t="s">
        <v>152</v>
      </c>
    </row>
    <row r="91" spans="1:9">
      <c r="A91" s="2">
        <v>2013</v>
      </c>
      <c r="B91" s="2">
        <v>9</v>
      </c>
      <c r="C91" s="2" t="s">
        <v>12</v>
      </c>
      <c r="D91" s="2" t="s">
        <v>26</v>
      </c>
      <c r="E91" s="2" t="s">
        <v>14</v>
      </c>
      <c r="F91" s="2">
        <v>11409.355593</v>
      </c>
      <c r="G91" s="2">
        <v>860248</v>
      </c>
      <c r="H91" s="2">
        <v>1.32E-2</v>
      </c>
      <c r="I91" t="s">
        <v>152</v>
      </c>
    </row>
    <row r="92" spans="1:9">
      <c r="A92" s="2">
        <v>2014</v>
      </c>
      <c r="B92" s="2">
        <v>2</v>
      </c>
      <c r="C92" s="2" t="s">
        <v>7</v>
      </c>
      <c r="D92" s="2" t="s">
        <v>46</v>
      </c>
      <c r="E92" s="2" t="s">
        <v>25</v>
      </c>
      <c r="F92" s="2">
        <v>19.442944000000001</v>
      </c>
      <c r="G92" s="2">
        <v>403441</v>
      </c>
      <c r="H92" s="2">
        <v>0</v>
      </c>
      <c r="I92" t="s">
        <v>152</v>
      </c>
    </row>
    <row r="93" spans="1:9">
      <c r="A93" s="2">
        <v>2013</v>
      </c>
      <c r="B93" s="2">
        <v>10</v>
      </c>
      <c r="C93" s="2" t="s">
        <v>12</v>
      </c>
      <c r="D93" s="2" t="s">
        <v>27</v>
      </c>
      <c r="E93" s="2" t="s">
        <v>14</v>
      </c>
      <c r="F93" s="2">
        <v>336.19892599999997</v>
      </c>
      <c r="G93" s="2">
        <v>131646</v>
      </c>
      <c r="H93" s="2">
        <v>2.5000000000000001E-3</v>
      </c>
      <c r="I93" t="s">
        <v>152</v>
      </c>
    </row>
    <row r="94" spans="1:9">
      <c r="A94" s="2">
        <v>2014</v>
      </c>
      <c r="B94" s="2">
        <v>1</v>
      </c>
      <c r="C94" s="2" t="s">
        <v>12</v>
      </c>
      <c r="D94" s="2" t="s">
        <v>27</v>
      </c>
      <c r="E94" s="2" t="s">
        <v>14</v>
      </c>
      <c r="F94" s="2">
        <v>474.83549699999998</v>
      </c>
      <c r="G94" s="2">
        <v>187257</v>
      </c>
      <c r="H94" s="2">
        <v>2.5000000000000001E-3</v>
      </c>
      <c r="I94" t="s">
        <v>152</v>
      </c>
    </row>
    <row r="95" spans="1:9">
      <c r="A95" s="2">
        <v>2014</v>
      </c>
      <c r="B95" s="2">
        <v>1</v>
      </c>
      <c r="C95" s="2" t="s">
        <v>7</v>
      </c>
      <c r="D95" s="2" t="s">
        <v>96</v>
      </c>
      <c r="E95" s="2" t="s">
        <v>9</v>
      </c>
      <c r="F95" s="2">
        <v>122.784142</v>
      </c>
      <c r="G95" s="2">
        <v>87703</v>
      </c>
      <c r="H95" s="2">
        <v>1.2999999999999999E-3</v>
      </c>
      <c r="I95" t="s">
        <v>152</v>
      </c>
    </row>
    <row r="96" spans="1:9">
      <c r="A96" s="2">
        <v>2013</v>
      </c>
      <c r="B96" s="2">
        <v>2</v>
      </c>
      <c r="C96" s="2" t="s">
        <v>12</v>
      </c>
      <c r="D96" s="2" t="s">
        <v>34</v>
      </c>
      <c r="E96" s="2" t="s">
        <v>14</v>
      </c>
      <c r="F96" s="2">
        <v>9.4180060000000001</v>
      </c>
      <c r="G96" s="2">
        <v>621</v>
      </c>
      <c r="H96" s="2">
        <v>1.5100000000000001E-2</v>
      </c>
      <c r="I96" t="s">
        <v>152</v>
      </c>
    </row>
    <row r="97" spans="1:9">
      <c r="A97" s="2">
        <v>2013</v>
      </c>
      <c r="B97" s="2">
        <v>4</v>
      </c>
      <c r="C97" s="2" t="s">
        <v>12</v>
      </c>
      <c r="D97" s="2" t="s">
        <v>99</v>
      </c>
      <c r="E97" s="2" t="s">
        <v>25</v>
      </c>
      <c r="F97" s="2">
        <v>0.15470400000000001</v>
      </c>
      <c r="G97" s="2">
        <v>176</v>
      </c>
      <c r="H97" s="2">
        <v>8.0000000000000004E-4</v>
      </c>
      <c r="I97" t="s">
        <v>152</v>
      </c>
    </row>
    <row r="98" spans="1:9">
      <c r="A98" s="2">
        <v>2013</v>
      </c>
      <c r="B98" s="2">
        <v>9</v>
      </c>
      <c r="C98" s="2" t="s">
        <v>12</v>
      </c>
      <c r="D98" s="2" t="s">
        <v>50</v>
      </c>
      <c r="E98" s="2" t="s">
        <v>11</v>
      </c>
      <c r="F98" s="2">
        <v>61.464236999999997</v>
      </c>
      <c r="G98" s="2">
        <v>3003</v>
      </c>
      <c r="H98" s="2">
        <v>2.0400000000000001E-2</v>
      </c>
      <c r="I98" t="s">
        <v>152</v>
      </c>
    </row>
    <row r="99" spans="1:9">
      <c r="A99" s="2">
        <v>2013</v>
      </c>
      <c r="B99" s="2">
        <v>12</v>
      </c>
      <c r="C99" s="2" t="s">
        <v>12</v>
      </c>
      <c r="D99" s="2" t="s">
        <v>66</v>
      </c>
      <c r="E99" s="2" t="s">
        <v>9</v>
      </c>
      <c r="F99" s="2">
        <v>19.152830000000002</v>
      </c>
      <c r="G99" s="2">
        <v>823</v>
      </c>
      <c r="H99" s="2">
        <v>2.3199999999999998E-2</v>
      </c>
      <c r="I99" t="s">
        <v>152</v>
      </c>
    </row>
    <row r="100" spans="1:9">
      <c r="A100" s="2">
        <v>2013</v>
      </c>
      <c r="B100" s="2">
        <v>7</v>
      </c>
      <c r="C100" s="2" t="s">
        <v>12</v>
      </c>
      <c r="D100" s="2" t="s">
        <v>65</v>
      </c>
      <c r="E100" s="2" t="s">
        <v>25</v>
      </c>
      <c r="F100" s="2">
        <v>1.315072</v>
      </c>
      <c r="G100" s="2">
        <v>340</v>
      </c>
      <c r="H100" s="2">
        <v>3.8E-3</v>
      </c>
      <c r="I100" t="s">
        <v>152</v>
      </c>
    </row>
    <row r="101" spans="1:9">
      <c r="A101" s="2">
        <v>2013</v>
      </c>
      <c r="B101" s="2">
        <v>4</v>
      </c>
      <c r="C101" s="2" t="s">
        <v>12</v>
      </c>
      <c r="D101" s="2" t="s">
        <v>100</v>
      </c>
      <c r="E101" s="2" t="s">
        <v>14</v>
      </c>
      <c r="F101" s="2">
        <v>3.1686930000000002</v>
      </c>
      <c r="G101" s="2">
        <v>261</v>
      </c>
      <c r="H101" s="2">
        <v>1.21E-2</v>
      </c>
      <c r="I101" t="s">
        <v>152</v>
      </c>
    </row>
    <row r="102" spans="1:9">
      <c r="A102" s="2">
        <v>2013</v>
      </c>
      <c r="B102" s="2">
        <v>3</v>
      </c>
      <c r="C102" s="2" t="s">
        <v>12</v>
      </c>
      <c r="D102" s="2" t="s">
        <v>10</v>
      </c>
      <c r="E102" s="2" t="s">
        <v>11</v>
      </c>
      <c r="F102" s="2">
        <v>0.64200400000000002</v>
      </c>
      <c r="G102" s="2">
        <v>178</v>
      </c>
      <c r="H102" s="2">
        <v>3.5999999999999999E-3</v>
      </c>
      <c r="I102" t="s">
        <v>152</v>
      </c>
    </row>
    <row r="103" spans="1:9">
      <c r="A103" s="2">
        <v>2013</v>
      </c>
      <c r="B103" s="2">
        <v>10</v>
      </c>
      <c r="C103" s="2" t="s">
        <v>53</v>
      </c>
      <c r="D103" s="2" t="s">
        <v>20</v>
      </c>
      <c r="E103" s="2" t="s">
        <v>14</v>
      </c>
      <c r="F103" s="2">
        <v>119.792028</v>
      </c>
      <c r="G103" s="2">
        <v>136</v>
      </c>
      <c r="H103" s="2">
        <v>0.88080000000000003</v>
      </c>
      <c r="I103" t="s">
        <v>152</v>
      </c>
    </row>
    <row r="104" spans="1:9">
      <c r="A104" s="2">
        <v>2014</v>
      </c>
      <c r="B104" s="2">
        <v>5</v>
      </c>
      <c r="C104" s="2" t="s">
        <v>7</v>
      </c>
      <c r="D104" s="2" t="s">
        <v>88</v>
      </c>
      <c r="E104" s="2" t="s">
        <v>14</v>
      </c>
      <c r="F104" s="2">
        <v>333.45281799999998</v>
      </c>
      <c r="G104" s="2">
        <v>123543</v>
      </c>
      <c r="H104" s="2">
        <v>2.5999999999999999E-3</v>
      </c>
      <c r="I104" t="s">
        <v>152</v>
      </c>
    </row>
    <row r="105" spans="1:9">
      <c r="A105" s="2">
        <v>2014</v>
      </c>
      <c r="B105" s="2">
        <v>5</v>
      </c>
      <c r="C105" s="2" t="s">
        <v>12</v>
      </c>
      <c r="D105" s="2" t="s">
        <v>57</v>
      </c>
      <c r="E105" s="2" t="s">
        <v>14</v>
      </c>
      <c r="F105" s="2">
        <v>0.24332799999999999</v>
      </c>
      <c r="G105" s="2">
        <v>36</v>
      </c>
      <c r="H105" s="2">
        <v>6.7000000000000002E-3</v>
      </c>
      <c r="I105" t="s">
        <v>152</v>
      </c>
    </row>
    <row r="106" spans="1:9">
      <c r="A106" s="2">
        <v>2013</v>
      </c>
      <c r="B106" s="2">
        <v>12</v>
      </c>
      <c r="C106" s="2" t="s">
        <v>53</v>
      </c>
      <c r="D106" s="2" t="s">
        <v>63</v>
      </c>
      <c r="E106" s="2" t="s">
        <v>14</v>
      </c>
      <c r="F106" s="2">
        <v>5.2099359999999999</v>
      </c>
      <c r="G106" s="2">
        <v>7</v>
      </c>
      <c r="H106" s="2">
        <v>0.74419999999999997</v>
      </c>
      <c r="I106" t="s">
        <v>152</v>
      </c>
    </row>
    <row r="107" spans="1:9">
      <c r="A107" s="2">
        <v>2013</v>
      </c>
      <c r="B107" s="2">
        <v>9</v>
      </c>
      <c r="C107" s="2" t="s">
        <v>53</v>
      </c>
      <c r="D107" s="2" t="s">
        <v>21</v>
      </c>
      <c r="E107" s="2" t="s">
        <v>14</v>
      </c>
      <c r="F107" s="2">
        <v>1.824829</v>
      </c>
      <c r="G107" s="2">
        <v>1</v>
      </c>
      <c r="H107" s="2">
        <v>1.8248</v>
      </c>
      <c r="I107" t="s">
        <v>152</v>
      </c>
    </row>
    <row r="108" spans="1:9">
      <c r="A108" s="2">
        <v>2013</v>
      </c>
      <c r="B108" s="2">
        <v>11</v>
      </c>
      <c r="C108" s="2" t="s">
        <v>7</v>
      </c>
      <c r="D108" s="2" t="s">
        <v>8</v>
      </c>
      <c r="E108" s="2" t="s">
        <v>9</v>
      </c>
      <c r="F108" s="2">
        <v>99767.106027000002</v>
      </c>
      <c r="G108" s="2">
        <v>71202443</v>
      </c>
      <c r="H108" s="2">
        <v>1.4E-3</v>
      </c>
      <c r="I108" t="s">
        <v>152</v>
      </c>
    </row>
    <row r="109" spans="1:9">
      <c r="A109" s="2">
        <v>2013</v>
      </c>
      <c r="B109" s="2">
        <v>1</v>
      </c>
      <c r="C109" s="2" t="s">
        <v>12</v>
      </c>
      <c r="D109" s="2" t="s">
        <v>19</v>
      </c>
      <c r="E109" s="2" t="s">
        <v>14</v>
      </c>
      <c r="F109" s="2">
        <v>247861.37478300001</v>
      </c>
      <c r="G109" s="2">
        <v>21327817</v>
      </c>
      <c r="H109" s="2">
        <v>1.1599999999999999E-2</v>
      </c>
      <c r="I109" t="s">
        <v>152</v>
      </c>
    </row>
    <row r="110" spans="1:9">
      <c r="A110" s="2">
        <v>2014</v>
      </c>
      <c r="B110" s="2">
        <v>4</v>
      </c>
      <c r="C110" s="2" t="s">
        <v>7</v>
      </c>
      <c r="D110" s="2" t="s">
        <v>39</v>
      </c>
      <c r="E110" s="2" t="s">
        <v>14</v>
      </c>
      <c r="F110" s="2">
        <v>21052.833922999998</v>
      </c>
      <c r="G110" s="2">
        <v>17126176</v>
      </c>
      <c r="H110" s="2">
        <v>1.1999999999999999E-3</v>
      </c>
      <c r="I110" t="s">
        <v>152</v>
      </c>
    </row>
    <row r="111" spans="1:9">
      <c r="A111" s="2">
        <v>2013</v>
      </c>
      <c r="B111" s="2">
        <v>1</v>
      </c>
      <c r="C111" s="2" t="s">
        <v>7</v>
      </c>
      <c r="D111" s="2" t="s">
        <v>15</v>
      </c>
      <c r="E111" s="2" t="s">
        <v>16</v>
      </c>
      <c r="F111" s="2">
        <v>5315.1500809999998</v>
      </c>
      <c r="G111" s="2">
        <v>2746500</v>
      </c>
      <c r="H111" s="2">
        <v>1.9E-3</v>
      </c>
      <c r="I111" t="s">
        <v>152</v>
      </c>
    </row>
    <row r="112" spans="1:9">
      <c r="A112" s="2">
        <v>2014</v>
      </c>
      <c r="B112" s="2">
        <v>4</v>
      </c>
      <c r="C112" s="2" t="s">
        <v>7</v>
      </c>
      <c r="D112" s="2" t="s">
        <v>43</v>
      </c>
      <c r="E112" s="2" t="s">
        <v>11</v>
      </c>
      <c r="F112" s="2">
        <v>3713.7235169999999</v>
      </c>
      <c r="G112" s="2">
        <v>2247721</v>
      </c>
      <c r="H112" s="2">
        <v>1.6000000000000001E-3</v>
      </c>
      <c r="I112" t="s">
        <v>152</v>
      </c>
    </row>
    <row r="113" spans="1:9">
      <c r="A113" s="2">
        <v>2013</v>
      </c>
      <c r="B113" s="2">
        <v>7</v>
      </c>
      <c r="C113" s="2" t="s">
        <v>12</v>
      </c>
      <c r="D113" s="2" t="s">
        <v>18</v>
      </c>
      <c r="E113" s="2" t="s">
        <v>14</v>
      </c>
      <c r="F113" s="2">
        <v>45271.933947999998</v>
      </c>
      <c r="G113" s="2">
        <v>5565746</v>
      </c>
      <c r="H113" s="2">
        <v>8.0999999999999996E-3</v>
      </c>
      <c r="I113" t="s">
        <v>152</v>
      </c>
    </row>
    <row r="114" spans="1:9">
      <c r="A114" s="2">
        <v>2014</v>
      </c>
      <c r="B114" s="2">
        <v>1</v>
      </c>
      <c r="C114" s="2" t="s">
        <v>7</v>
      </c>
      <c r="D114" s="2" t="s">
        <v>17</v>
      </c>
      <c r="E114" s="2" t="s">
        <v>14</v>
      </c>
      <c r="F114" s="2">
        <v>2453.182276</v>
      </c>
      <c r="G114" s="2">
        <v>918576</v>
      </c>
      <c r="H114" s="2">
        <v>2.5999999999999999E-3</v>
      </c>
      <c r="I114" t="s">
        <v>152</v>
      </c>
    </row>
    <row r="115" spans="1:9">
      <c r="A115" s="2">
        <v>2013</v>
      </c>
      <c r="B115" s="2">
        <v>10</v>
      </c>
      <c r="C115" s="2" t="s">
        <v>7</v>
      </c>
      <c r="D115" s="2" t="s">
        <v>15</v>
      </c>
      <c r="E115" s="2" t="s">
        <v>16</v>
      </c>
      <c r="F115" s="2">
        <v>8105.5587480000004</v>
      </c>
      <c r="G115" s="2">
        <v>3344976</v>
      </c>
      <c r="H115" s="2">
        <v>2.3999999999999998E-3</v>
      </c>
      <c r="I115" t="s">
        <v>152</v>
      </c>
    </row>
    <row r="116" spans="1:9">
      <c r="A116" s="2">
        <v>2014</v>
      </c>
      <c r="B116" s="2">
        <v>4</v>
      </c>
      <c r="C116" s="2" t="s">
        <v>12</v>
      </c>
      <c r="D116" s="2" t="s">
        <v>45</v>
      </c>
      <c r="E116" s="2" t="s">
        <v>14</v>
      </c>
      <c r="F116" s="2">
        <v>4634.4108729999998</v>
      </c>
      <c r="G116" s="2">
        <v>2129107</v>
      </c>
      <c r="H116" s="2">
        <v>2.0999999999999999E-3</v>
      </c>
      <c r="I116" t="s">
        <v>152</v>
      </c>
    </row>
    <row r="117" spans="1:9">
      <c r="A117" s="2">
        <v>2013</v>
      </c>
      <c r="B117" s="2">
        <v>3</v>
      </c>
      <c r="C117" s="2" t="s">
        <v>7</v>
      </c>
      <c r="D117" s="2" t="s">
        <v>19</v>
      </c>
      <c r="E117" s="2" t="s">
        <v>14</v>
      </c>
      <c r="F117" s="2">
        <v>7943.0108449999998</v>
      </c>
      <c r="G117" s="2">
        <v>2351946</v>
      </c>
      <c r="H117" s="2">
        <v>3.3E-3</v>
      </c>
      <c r="I117" t="s">
        <v>152</v>
      </c>
    </row>
    <row r="118" spans="1:9">
      <c r="A118" s="2">
        <v>2013</v>
      </c>
      <c r="B118" s="2">
        <v>12</v>
      </c>
      <c r="C118" s="2" t="s">
        <v>12</v>
      </c>
      <c r="D118" s="2" t="s">
        <v>64</v>
      </c>
      <c r="E118" s="2" t="s">
        <v>14</v>
      </c>
      <c r="F118" s="2">
        <v>56.142710999999998</v>
      </c>
      <c r="G118" s="2">
        <v>13615</v>
      </c>
      <c r="H118" s="2">
        <v>4.1000000000000003E-3</v>
      </c>
      <c r="I118" t="s">
        <v>152</v>
      </c>
    </row>
    <row r="119" spans="1:9">
      <c r="A119" s="2">
        <v>2014</v>
      </c>
      <c r="B119" s="2">
        <v>2</v>
      </c>
      <c r="C119" s="2" t="s">
        <v>12</v>
      </c>
      <c r="D119" s="2" t="s">
        <v>83</v>
      </c>
      <c r="E119" s="2" t="s">
        <v>14</v>
      </c>
      <c r="F119" s="2">
        <v>7.7872669999999999</v>
      </c>
      <c r="G119" s="2">
        <v>974</v>
      </c>
      <c r="H119" s="2">
        <v>7.9000000000000008E-3</v>
      </c>
      <c r="I119" t="s">
        <v>152</v>
      </c>
    </row>
    <row r="120" spans="1:9">
      <c r="A120" s="2">
        <v>2013</v>
      </c>
      <c r="B120" s="2">
        <v>3</v>
      </c>
      <c r="C120" s="2" t="s">
        <v>12</v>
      </c>
      <c r="D120" s="2" t="s">
        <v>48</v>
      </c>
      <c r="E120" s="2" t="s">
        <v>14</v>
      </c>
      <c r="F120" s="2">
        <v>13.956397000000001</v>
      </c>
      <c r="G120" s="2">
        <v>1350</v>
      </c>
      <c r="H120" s="2">
        <v>1.03E-2</v>
      </c>
      <c r="I120" t="s">
        <v>152</v>
      </c>
    </row>
    <row r="121" spans="1:9">
      <c r="A121" s="2">
        <v>2013</v>
      </c>
      <c r="B121" s="2">
        <v>3</v>
      </c>
      <c r="C121" s="2" t="s">
        <v>53</v>
      </c>
      <c r="D121" s="2" t="s">
        <v>63</v>
      </c>
      <c r="E121" s="2" t="s">
        <v>14</v>
      </c>
      <c r="F121" s="2">
        <v>26.070039999999999</v>
      </c>
      <c r="G121" s="2">
        <v>39</v>
      </c>
      <c r="H121" s="2">
        <v>0.66839999999999999</v>
      </c>
      <c r="I121" t="s">
        <v>152</v>
      </c>
    </row>
    <row r="122" spans="1:9">
      <c r="A122" s="2">
        <v>2013</v>
      </c>
      <c r="B122" s="2">
        <v>2</v>
      </c>
      <c r="C122" s="2" t="s">
        <v>7</v>
      </c>
      <c r="D122" s="2" t="s">
        <v>34</v>
      </c>
      <c r="E122" s="2" t="s">
        <v>14</v>
      </c>
      <c r="F122" s="2">
        <v>0.30581900000000001</v>
      </c>
      <c r="G122" s="2">
        <v>526</v>
      </c>
      <c r="H122" s="2">
        <v>5.0000000000000001E-4</v>
      </c>
      <c r="I122" t="s">
        <v>152</v>
      </c>
    </row>
    <row r="123" spans="1:9">
      <c r="A123" s="2">
        <v>2014</v>
      </c>
      <c r="B123" s="2">
        <v>5</v>
      </c>
      <c r="C123" s="2" t="s">
        <v>12</v>
      </c>
      <c r="D123" s="2" t="s">
        <v>30</v>
      </c>
      <c r="E123" s="2" t="s">
        <v>9</v>
      </c>
      <c r="F123" s="2">
        <v>326.04082299999999</v>
      </c>
      <c r="G123" s="2">
        <v>232887</v>
      </c>
      <c r="H123" s="2">
        <v>1.2999999999999999E-3</v>
      </c>
      <c r="I123" t="s">
        <v>152</v>
      </c>
    </row>
    <row r="124" spans="1:9">
      <c r="A124" s="2">
        <v>2014</v>
      </c>
      <c r="B124" s="2">
        <v>5</v>
      </c>
      <c r="C124" s="2" t="s">
        <v>12</v>
      </c>
      <c r="D124" s="2" t="s">
        <v>96</v>
      </c>
      <c r="E124" s="2" t="s">
        <v>9</v>
      </c>
      <c r="F124" s="2">
        <v>82.013219000000007</v>
      </c>
      <c r="G124" s="2">
        <v>58581</v>
      </c>
      <c r="H124" s="2">
        <v>1.2999999999999999E-3</v>
      </c>
      <c r="I124" t="s">
        <v>152</v>
      </c>
    </row>
    <row r="125" spans="1:9">
      <c r="A125" s="2">
        <v>2013</v>
      </c>
      <c r="B125" s="2">
        <v>7</v>
      </c>
      <c r="C125" s="2" t="s">
        <v>53</v>
      </c>
      <c r="D125" s="2" t="s">
        <v>56</v>
      </c>
      <c r="E125" s="2" t="s">
        <v>14</v>
      </c>
      <c r="F125" s="2">
        <v>87.913758999999999</v>
      </c>
      <c r="G125" s="2">
        <v>108</v>
      </c>
      <c r="H125" s="2">
        <v>0.81399999999999995</v>
      </c>
      <c r="I125" t="s">
        <v>152</v>
      </c>
    </row>
    <row r="126" spans="1:9">
      <c r="A126" s="2">
        <v>2013</v>
      </c>
      <c r="B126" s="2">
        <v>4</v>
      </c>
      <c r="C126" s="2" t="s">
        <v>12</v>
      </c>
      <c r="D126" s="2" t="s">
        <v>61</v>
      </c>
      <c r="E126" s="2" t="s">
        <v>62</v>
      </c>
      <c r="F126" s="2">
        <v>7.5516E-2</v>
      </c>
      <c r="G126" s="2">
        <v>6</v>
      </c>
      <c r="H126" s="2">
        <v>1.2500000000000001E-2</v>
      </c>
      <c r="I126" t="s">
        <v>152</v>
      </c>
    </row>
    <row r="127" spans="1:9">
      <c r="A127" s="2">
        <v>2013</v>
      </c>
      <c r="B127" s="2">
        <v>7</v>
      </c>
      <c r="C127" s="2" t="s">
        <v>12</v>
      </c>
      <c r="D127" s="2" t="s">
        <v>88</v>
      </c>
      <c r="E127" s="2" t="s">
        <v>14</v>
      </c>
      <c r="F127" s="2">
        <v>1.5580830000000001</v>
      </c>
      <c r="G127" s="2">
        <v>46</v>
      </c>
      <c r="H127" s="2">
        <v>3.3799999999999997E-2</v>
      </c>
      <c r="I127" t="s">
        <v>152</v>
      </c>
    </row>
    <row r="128" spans="1:9">
      <c r="A128" s="2">
        <v>2013</v>
      </c>
      <c r="B128" s="2">
        <v>4</v>
      </c>
      <c r="C128" s="2" t="s">
        <v>7</v>
      </c>
      <c r="D128" s="2" t="s">
        <v>8</v>
      </c>
      <c r="E128" s="2" t="s">
        <v>9</v>
      </c>
      <c r="F128" s="2">
        <v>101375.751472</v>
      </c>
      <c r="G128" s="2">
        <v>73365337</v>
      </c>
      <c r="H128" s="2">
        <v>1.2999999999999999E-3</v>
      </c>
      <c r="I128" t="s">
        <v>152</v>
      </c>
    </row>
    <row r="129" spans="1:9">
      <c r="A129" s="2">
        <v>2013</v>
      </c>
      <c r="B129" s="2">
        <v>12</v>
      </c>
      <c r="C129" s="2" t="s">
        <v>7</v>
      </c>
      <c r="D129" s="2" t="s">
        <v>43</v>
      </c>
      <c r="E129" s="2" t="s">
        <v>11</v>
      </c>
      <c r="F129" s="2">
        <v>641.79012399999999</v>
      </c>
      <c r="G129" s="2">
        <v>493687</v>
      </c>
      <c r="H129" s="2">
        <v>1.1999999999999999E-3</v>
      </c>
      <c r="I129" t="s">
        <v>152</v>
      </c>
    </row>
    <row r="130" spans="1:9">
      <c r="A130" s="2">
        <v>2014</v>
      </c>
      <c r="B130" s="2">
        <v>1</v>
      </c>
      <c r="C130" s="2" t="s">
        <v>7</v>
      </c>
      <c r="D130" s="2" t="s">
        <v>19</v>
      </c>
      <c r="E130" s="2" t="s">
        <v>14</v>
      </c>
      <c r="F130" s="2">
        <v>2421.0399980000002</v>
      </c>
      <c r="G130" s="2">
        <v>2649637</v>
      </c>
      <c r="H130" s="2">
        <v>8.9999999999999998E-4</v>
      </c>
      <c r="I130" t="s">
        <v>152</v>
      </c>
    </row>
    <row r="131" spans="1:9">
      <c r="A131" s="2">
        <v>2014</v>
      </c>
      <c r="B131" s="2">
        <v>2</v>
      </c>
      <c r="C131" s="2" t="s">
        <v>7</v>
      </c>
      <c r="D131" s="2" t="s">
        <v>82</v>
      </c>
      <c r="E131" s="2" t="s">
        <v>14</v>
      </c>
      <c r="F131" s="2">
        <v>253.341454</v>
      </c>
      <c r="G131" s="2">
        <v>434469</v>
      </c>
      <c r="H131" s="2">
        <v>5.0000000000000001E-4</v>
      </c>
      <c r="I131" t="s">
        <v>152</v>
      </c>
    </row>
    <row r="132" spans="1:9">
      <c r="A132" s="2">
        <v>2014</v>
      </c>
      <c r="B132" s="2">
        <v>3</v>
      </c>
      <c r="C132" s="2" t="s">
        <v>7</v>
      </c>
      <c r="D132" s="2" t="s">
        <v>48</v>
      </c>
      <c r="E132" s="2" t="s">
        <v>14</v>
      </c>
      <c r="F132" s="2">
        <v>795.47492599999998</v>
      </c>
      <c r="G132" s="2">
        <v>302462</v>
      </c>
      <c r="H132" s="2">
        <v>2.5999999999999999E-3</v>
      </c>
      <c r="I132" t="s">
        <v>152</v>
      </c>
    </row>
    <row r="133" spans="1:9">
      <c r="A133" s="2">
        <v>2013</v>
      </c>
      <c r="B133" s="2">
        <v>6</v>
      </c>
      <c r="C133" s="2" t="s">
        <v>12</v>
      </c>
      <c r="D133" s="2" t="s">
        <v>34</v>
      </c>
      <c r="E133" s="2" t="s">
        <v>14</v>
      </c>
      <c r="F133" s="2">
        <v>15.959878</v>
      </c>
      <c r="G133" s="2">
        <v>1362</v>
      </c>
      <c r="H133" s="2">
        <v>1.17E-2</v>
      </c>
      <c r="I133" t="s">
        <v>152</v>
      </c>
    </row>
    <row r="134" spans="1:9">
      <c r="A134" s="2">
        <v>2014</v>
      </c>
      <c r="B134" s="2">
        <v>2</v>
      </c>
      <c r="C134" s="2" t="s">
        <v>12</v>
      </c>
      <c r="D134" s="2" t="s">
        <v>65</v>
      </c>
      <c r="E134" s="2" t="s">
        <v>25</v>
      </c>
      <c r="F134" s="2">
        <v>1.3999760000000001</v>
      </c>
      <c r="G134" s="2">
        <v>344</v>
      </c>
      <c r="H134" s="2">
        <v>4.0000000000000001E-3</v>
      </c>
      <c r="I134" t="s">
        <v>152</v>
      </c>
    </row>
    <row r="135" spans="1:9">
      <c r="A135" s="2">
        <v>2013</v>
      </c>
      <c r="B135" s="2">
        <v>2</v>
      </c>
      <c r="C135" s="2" t="s">
        <v>12</v>
      </c>
      <c r="D135" s="2" t="s">
        <v>77</v>
      </c>
      <c r="E135" s="2" t="s">
        <v>9</v>
      </c>
      <c r="F135" s="2">
        <v>0.46481699999999998</v>
      </c>
      <c r="G135" s="2">
        <v>135</v>
      </c>
      <c r="H135" s="2">
        <v>3.3999999999999998E-3</v>
      </c>
      <c r="I135" t="s">
        <v>152</v>
      </c>
    </row>
    <row r="136" spans="1:9">
      <c r="A136" s="2">
        <v>2013</v>
      </c>
      <c r="B136" s="2">
        <v>2</v>
      </c>
      <c r="C136" s="2" t="s">
        <v>12</v>
      </c>
      <c r="D136" s="2" t="s">
        <v>75</v>
      </c>
      <c r="E136" s="2" t="s">
        <v>14</v>
      </c>
      <c r="F136" s="2">
        <v>3.1805E-2</v>
      </c>
      <c r="G136" s="2">
        <v>4</v>
      </c>
      <c r="H136" s="2">
        <v>7.9000000000000008E-3</v>
      </c>
      <c r="I136" t="s">
        <v>152</v>
      </c>
    </row>
    <row r="137" spans="1:9">
      <c r="A137" s="2">
        <v>2013</v>
      </c>
      <c r="B137" s="2">
        <v>2</v>
      </c>
      <c r="C137" s="2" t="s">
        <v>12</v>
      </c>
      <c r="D137" s="2" t="s">
        <v>95</v>
      </c>
      <c r="E137" s="2" t="s">
        <v>11</v>
      </c>
      <c r="F137" s="2">
        <v>1.8412000000000001E-2</v>
      </c>
      <c r="G137" s="2">
        <v>4</v>
      </c>
      <c r="H137" s="2">
        <v>4.5999999999999999E-3</v>
      </c>
      <c r="I137" t="s">
        <v>152</v>
      </c>
    </row>
    <row r="138" spans="1:9">
      <c r="A138" s="2">
        <v>2013</v>
      </c>
      <c r="B138" s="2">
        <v>1</v>
      </c>
      <c r="C138" s="2" t="s">
        <v>12</v>
      </c>
      <c r="D138" s="2" t="s">
        <v>75</v>
      </c>
      <c r="E138" s="2" t="s">
        <v>14</v>
      </c>
      <c r="F138" s="2">
        <v>3.3799999999999997E-2</v>
      </c>
      <c r="G138" s="2">
        <v>3</v>
      </c>
      <c r="H138" s="2">
        <v>1.12E-2</v>
      </c>
      <c r="I138" t="s">
        <v>152</v>
      </c>
    </row>
    <row r="139" spans="1:9">
      <c r="A139" s="2">
        <v>2013</v>
      </c>
      <c r="B139" s="2">
        <v>11</v>
      </c>
      <c r="C139" s="2" t="s">
        <v>12</v>
      </c>
      <c r="D139" s="2" t="s">
        <v>98</v>
      </c>
      <c r="E139" s="2" t="s">
        <v>25</v>
      </c>
      <c r="F139" s="2">
        <v>3.1680000000000001</v>
      </c>
      <c r="G139" s="2">
        <v>5</v>
      </c>
      <c r="H139" s="2">
        <v>0.63360000000000005</v>
      </c>
      <c r="I139" t="s">
        <v>152</v>
      </c>
    </row>
    <row r="140" spans="1:9">
      <c r="A140" s="2">
        <v>2014</v>
      </c>
      <c r="B140" s="2">
        <v>1</v>
      </c>
      <c r="C140" s="2" t="s">
        <v>7</v>
      </c>
      <c r="D140" s="2" t="s">
        <v>10</v>
      </c>
      <c r="E140" s="2" t="s">
        <v>11</v>
      </c>
      <c r="F140" s="2">
        <v>3722.2812949999998</v>
      </c>
      <c r="G140" s="2">
        <v>2679566</v>
      </c>
      <c r="H140" s="2">
        <v>1.2999999999999999E-3</v>
      </c>
      <c r="I140" t="s">
        <v>152</v>
      </c>
    </row>
    <row r="141" spans="1:9">
      <c r="A141" s="2">
        <v>2013</v>
      </c>
      <c r="B141" s="2">
        <v>3</v>
      </c>
      <c r="C141" s="2" t="s">
        <v>7</v>
      </c>
      <c r="D141" s="2" t="s">
        <v>56</v>
      </c>
      <c r="E141" s="2" t="s">
        <v>14</v>
      </c>
      <c r="F141" s="2">
        <v>11339.859436999999</v>
      </c>
      <c r="G141" s="2">
        <v>5399376</v>
      </c>
      <c r="H141" s="2">
        <v>2.0999999999999999E-3</v>
      </c>
      <c r="I141" t="s">
        <v>152</v>
      </c>
    </row>
    <row r="142" spans="1:9">
      <c r="A142" s="2">
        <v>2013</v>
      </c>
      <c r="B142" s="2">
        <v>5</v>
      </c>
      <c r="C142" s="2" t="s">
        <v>12</v>
      </c>
      <c r="D142" s="2" t="s">
        <v>40</v>
      </c>
      <c r="E142" s="2" t="s">
        <v>14</v>
      </c>
      <c r="F142" s="2">
        <v>132376.75927099999</v>
      </c>
      <c r="G142" s="2">
        <v>24058046</v>
      </c>
      <c r="H142" s="2">
        <v>5.4999999999999997E-3</v>
      </c>
      <c r="I142" t="s">
        <v>152</v>
      </c>
    </row>
    <row r="143" spans="1:9">
      <c r="A143" s="2">
        <v>2013</v>
      </c>
      <c r="B143" s="2">
        <v>6</v>
      </c>
      <c r="C143" s="2" t="s">
        <v>12</v>
      </c>
      <c r="D143" s="2" t="s">
        <v>15</v>
      </c>
      <c r="E143" s="2" t="s">
        <v>16</v>
      </c>
      <c r="F143" s="2">
        <v>43985.162622000003</v>
      </c>
      <c r="G143" s="2">
        <v>4390942</v>
      </c>
      <c r="H143" s="2">
        <v>0.01</v>
      </c>
      <c r="I143" t="s">
        <v>152</v>
      </c>
    </row>
    <row r="144" spans="1:9">
      <c r="A144" s="2">
        <v>2014</v>
      </c>
      <c r="B144" s="2">
        <v>2</v>
      </c>
      <c r="C144" s="2" t="s">
        <v>7</v>
      </c>
      <c r="D144" s="2" t="s">
        <v>19</v>
      </c>
      <c r="E144" s="2" t="s">
        <v>14</v>
      </c>
      <c r="F144" s="2">
        <v>5659.652317</v>
      </c>
      <c r="G144" s="2">
        <v>2775971</v>
      </c>
      <c r="H144" s="2">
        <v>2E-3</v>
      </c>
      <c r="I144" t="s">
        <v>152</v>
      </c>
    </row>
    <row r="145" spans="1:9">
      <c r="A145" s="2">
        <v>2014</v>
      </c>
      <c r="B145" s="2">
        <v>2</v>
      </c>
      <c r="C145" s="2" t="s">
        <v>12</v>
      </c>
      <c r="D145" s="2" t="s">
        <v>63</v>
      </c>
      <c r="E145" s="2" t="s">
        <v>14</v>
      </c>
      <c r="F145" s="2">
        <v>72325.878278999997</v>
      </c>
      <c r="G145" s="2">
        <v>5812531</v>
      </c>
      <c r="H145" s="2">
        <v>1.24E-2</v>
      </c>
      <c r="I145" t="s">
        <v>152</v>
      </c>
    </row>
    <row r="146" spans="1:9">
      <c r="A146" s="2">
        <v>2014</v>
      </c>
      <c r="B146" s="2">
        <v>2</v>
      </c>
      <c r="C146" s="2" t="s">
        <v>7</v>
      </c>
      <c r="D146" s="2" t="s">
        <v>10</v>
      </c>
      <c r="E146" s="2" t="s">
        <v>11</v>
      </c>
      <c r="F146" s="2">
        <v>2585.3744860000002</v>
      </c>
      <c r="G146" s="2">
        <v>3248791</v>
      </c>
      <c r="H146" s="2">
        <v>6.9999999999999999E-4</v>
      </c>
      <c r="I146" t="s">
        <v>152</v>
      </c>
    </row>
    <row r="147" spans="1:9">
      <c r="A147" s="2">
        <v>2014</v>
      </c>
      <c r="B147" s="2">
        <v>4</v>
      </c>
      <c r="C147" s="2" t="s">
        <v>12</v>
      </c>
      <c r="D147" s="2" t="s">
        <v>48</v>
      </c>
      <c r="E147" s="2" t="s">
        <v>14</v>
      </c>
      <c r="F147" s="2">
        <v>681.66776100000004</v>
      </c>
      <c r="G147" s="2">
        <v>202506</v>
      </c>
      <c r="H147" s="2">
        <v>3.3E-3</v>
      </c>
      <c r="I147" t="s">
        <v>152</v>
      </c>
    </row>
    <row r="148" spans="1:9">
      <c r="A148" s="2">
        <v>2014</v>
      </c>
      <c r="B148" s="2">
        <v>4</v>
      </c>
      <c r="C148" s="2" t="s">
        <v>7</v>
      </c>
      <c r="D148" s="2" t="s">
        <v>19</v>
      </c>
      <c r="E148" s="2" t="s">
        <v>14</v>
      </c>
      <c r="F148" s="2">
        <v>6732.8467629999996</v>
      </c>
      <c r="G148" s="2">
        <v>2804965</v>
      </c>
      <c r="H148" s="2">
        <v>2.3999999999999998E-3</v>
      </c>
      <c r="I148" t="s">
        <v>152</v>
      </c>
    </row>
    <row r="149" spans="1:9">
      <c r="A149" s="2">
        <v>2014</v>
      </c>
      <c r="B149" s="2">
        <v>4</v>
      </c>
      <c r="C149" s="2" t="s">
        <v>7</v>
      </c>
      <c r="D149" s="2" t="s">
        <v>82</v>
      </c>
      <c r="E149" s="2" t="s">
        <v>14</v>
      </c>
      <c r="F149" s="2">
        <v>1360.435741</v>
      </c>
      <c r="G149" s="2">
        <v>571794</v>
      </c>
      <c r="H149" s="2">
        <v>2.3E-3</v>
      </c>
      <c r="I149" t="s">
        <v>152</v>
      </c>
    </row>
    <row r="150" spans="1:9">
      <c r="A150" s="2">
        <v>2013</v>
      </c>
      <c r="B150" s="2">
        <v>1</v>
      </c>
      <c r="C150" s="2" t="s">
        <v>7</v>
      </c>
      <c r="D150" s="2" t="s">
        <v>21</v>
      </c>
      <c r="E150" s="2" t="s">
        <v>14</v>
      </c>
      <c r="F150" s="2">
        <v>1948.9371309999999</v>
      </c>
      <c r="G150" s="2">
        <v>2153318</v>
      </c>
      <c r="H150" s="2">
        <v>8.9999999999999998E-4</v>
      </c>
      <c r="I150" t="s">
        <v>152</v>
      </c>
    </row>
    <row r="151" spans="1:9">
      <c r="A151" s="2">
        <v>2013</v>
      </c>
      <c r="B151" s="2">
        <v>2</v>
      </c>
      <c r="C151" s="2" t="s">
        <v>7</v>
      </c>
      <c r="D151" s="2" t="s">
        <v>21</v>
      </c>
      <c r="E151" s="2" t="s">
        <v>14</v>
      </c>
      <c r="F151" s="2">
        <v>2868.9420129999999</v>
      </c>
      <c r="G151" s="2">
        <v>1842875</v>
      </c>
      <c r="H151" s="2">
        <v>1.5E-3</v>
      </c>
      <c r="I151" t="s">
        <v>152</v>
      </c>
    </row>
    <row r="152" spans="1:9">
      <c r="A152" s="2">
        <v>2014</v>
      </c>
      <c r="B152" s="2">
        <v>4</v>
      </c>
      <c r="C152" s="2" t="s">
        <v>12</v>
      </c>
      <c r="D152" s="2" t="s">
        <v>24</v>
      </c>
      <c r="E152" s="2" t="s">
        <v>25</v>
      </c>
      <c r="F152" s="2">
        <v>5012.7749860000004</v>
      </c>
      <c r="G152" s="2">
        <v>534045</v>
      </c>
      <c r="H152" s="2">
        <v>9.2999999999999992E-3</v>
      </c>
      <c r="I152" t="s">
        <v>152</v>
      </c>
    </row>
    <row r="153" spans="1:9">
      <c r="A153" s="2">
        <v>2013</v>
      </c>
      <c r="B153" s="2">
        <v>11</v>
      </c>
      <c r="C153" s="2" t="s">
        <v>7</v>
      </c>
      <c r="D153" s="2" t="s">
        <v>17</v>
      </c>
      <c r="E153" s="2" t="s">
        <v>14</v>
      </c>
      <c r="F153" s="2">
        <v>1544.5317910000001</v>
      </c>
      <c r="G153" s="2">
        <v>573937</v>
      </c>
      <c r="H153" s="2">
        <v>2.5999999999999999E-3</v>
      </c>
      <c r="I153" t="s">
        <v>152</v>
      </c>
    </row>
    <row r="154" spans="1:9">
      <c r="A154" s="2">
        <v>2014</v>
      </c>
      <c r="B154" s="2">
        <v>1</v>
      </c>
      <c r="C154" s="2" t="s">
        <v>12</v>
      </c>
      <c r="D154" s="2" t="s">
        <v>33</v>
      </c>
      <c r="E154" s="2" t="s">
        <v>11</v>
      </c>
      <c r="F154" s="2">
        <v>28.232143000000001</v>
      </c>
      <c r="G154" s="2">
        <v>21717</v>
      </c>
      <c r="H154" s="2">
        <v>1.2999999999999999E-3</v>
      </c>
      <c r="I154" t="s">
        <v>152</v>
      </c>
    </row>
    <row r="155" spans="1:9">
      <c r="A155" s="2">
        <v>2014</v>
      </c>
      <c r="B155" s="2">
        <v>4</v>
      </c>
      <c r="C155" s="2" t="s">
        <v>12</v>
      </c>
      <c r="D155" s="2" t="s">
        <v>65</v>
      </c>
      <c r="E155" s="2" t="s">
        <v>25</v>
      </c>
      <c r="F155" s="2">
        <v>0.84791099999999997</v>
      </c>
      <c r="G155" s="2">
        <v>147</v>
      </c>
      <c r="H155" s="2">
        <v>5.7000000000000002E-3</v>
      </c>
      <c r="I155" t="s">
        <v>152</v>
      </c>
    </row>
    <row r="156" spans="1:9">
      <c r="A156" s="2">
        <v>2013</v>
      </c>
      <c r="B156" s="2">
        <v>5</v>
      </c>
      <c r="C156" s="2" t="s">
        <v>12</v>
      </c>
      <c r="D156" s="2" t="s">
        <v>61</v>
      </c>
      <c r="E156" s="2" t="s">
        <v>62</v>
      </c>
      <c r="F156" s="2">
        <v>0.1138</v>
      </c>
      <c r="G156" s="2">
        <v>8</v>
      </c>
      <c r="H156" s="2">
        <v>1.4200000000000001E-2</v>
      </c>
      <c r="I156" t="s">
        <v>152</v>
      </c>
    </row>
    <row r="157" spans="1:9">
      <c r="A157" s="2">
        <v>2013</v>
      </c>
      <c r="B157" s="2">
        <v>10</v>
      </c>
      <c r="C157" s="2" t="s">
        <v>12</v>
      </c>
      <c r="D157" s="2" t="s">
        <v>38</v>
      </c>
      <c r="E157" s="2" t="s">
        <v>14</v>
      </c>
      <c r="F157" s="2">
        <v>0.321824</v>
      </c>
      <c r="G157" s="2">
        <v>26</v>
      </c>
      <c r="H157" s="2">
        <v>1.23E-2</v>
      </c>
      <c r="I157" t="s">
        <v>152</v>
      </c>
    </row>
    <row r="158" spans="1:9">
      <c r="A158" s="2">
        <v>2013</v>
      </c>
      <c r="B158" s="2">
        <v>3</v>
      </c>
      <c r="C158" s="2" t="s">
        <v>12</v>
      </c>
      <c r="D158" s="2" t="s">
        <v>45</v>
      </c>
      <c r="E158" s="2" t="s">
        <v>14</v>
      </c>
      <c r="F158" s="2">
        <v>3952.7793630000001</v>
      </c>
      <c r="G158" s="2">
        <v>806250</v>
      </c>
      <c r="H158" s="2">
        <v>4.8999999999999998E-3</v>
      </c>
      <c r="I158" t="s">
        <v>152</v>
      </c>
    </row>
    <row r="159" spans="1:9">
      <c r="A159" s="2">
        <v>2013</v>
      </c>
      <c r="B159" s="2">
        <v>6</v>
      </c>
      <c r="C159" s="2" t="s">
        <v>12</v>
      </c>
      <c r="D159" s="2" t="s">
        <v>22</v>
      </c>
      <c r="E159" s="2" t="s">
        <v>14</v>
      </c>
      <c r="F159" s="2">
        <v>4826.0501830000003</v>
      </c>
      <c r="G159" s="2">
        <v>543931</v>
      </c>
      <c r="H159" s="2">
        <v>8.8000000000000005E-3</v>
      </c>
      <c r="I159" t="s">
        <v>152</v>
      </c>
    </row>
    <row r="160" spans="1:9">
      <c r="A160" s="2">
        <v>2014</v>
      </c>
      <c r="B160" s="2">
        <v>1</v>
      </c>
      <c r="C160" s="2" t="s">
        <v>7</v>
      </c>
      <c r="D160" s="2" t="s">
        <v>87</v>
      </c>
      <c r="E160" s="2" t="s">
        <v>14</v>
      </c>
      <c r="F160" s="2">
        <v>136.16531000000001</v>
      </c>
      <c r="G160" s="2">
        <v>1081176</v>
      </c>
      <c r="H160" s="2">
        <v>1E-4</v>
      </c>
      <c r="I160" t="s">
        <v>152</v>
      </c>
    </row>
    <row r="161" spans="1:9">
      <c r="A161" s="2">
        <v>2013</v>
      </c>
      <c r="B161" s="2">
        <v>10</v>
      </c>
      <c r="C161" s="2" t="s">
        <v>7</v>
      </c>
      <c r="D161" s="2" t="s">
        <v>87</v>
      </c>
      <c r="E161" s="2" t="s">
        <v>14</v>
      </c>
      <c r="F161" s="2">
        <v>1160.1025360000001</v>
      </c>
      <c r="G161" s="2">
        <v>494682</v>
      </c>
      <c r="H161" s="2">
        <v>2.3E-3</v>
      </c>
      <c r="I161" t="s">
        <v>152</v>
      </c>
    </row>
    <row r="162" spans="1:9">
      <c r="A162" s="2">
        <v>2014</v>
      </c>
      <c r="B162" s="2">
        <v>1</v>
      </c>
      <c r="C162" s="2" t="s">
        <v>12</v>
      </c>
      <c r="D162" s="2" t="s">
        <v>71</v>
      </c>
      <c r="E162" s="2" t="s">
        <v>14</v>
      </c>
      <c r="F162" s="2">
        <v>3230.5538430000001</v>
      </c>
      <c r="G162" s="2">
        <v>231896</v>
      </c>
      <c r="H162" s="2">
        <v>1.3899999999999999E-2</v>
      </c>
      <c r="I162" t="s">
        <v>152</v>
      </c>
    </row>
    <row r="163" spans="1:9">
      <c r="A163" s="2">
        <v>2013</v>
      </c>
      <c r="B163" s="2">
        <v>10</v>
      </c>
      <c r="C163" s="2" t="s">
        <v>12</v>
      </c>
      <c r="D163" s="2" t="s">
        <v>71</v>
      </c>
      <c r="E163" s="2" t="s">
        <v>14</v>
      </c>
      <c r="F163" s="2">
        <v>2631.9204060000002</v>
      </c>
      <c r="G163" s="2">
        <v>193135</v>
      </c>
      <c r="H163" s="2">
        <v>1.3599999999999999E-2</v>
      </c>
      <c r="I163" t="s">
        <v>152</v>
      </c>
    </row>
    <row r="164" spans="1:9">
      <c r="A164" s="2">
        <v>2013</v>
      </c>
      <c r="B164" s="2">
        <v>2</v>
      </c>
      <c r="C164" s="2" t="s">
        <v>12</v>
      </c>
      <c r="D164" s="2" t="s">
        <v>47</v>
      </c>
      <c r="E164" s="2" t="s">
        <v>14</v>
      </c>
      <c r="F164" s="2">
        <v>306.08282700000001</v>
      </c>
      <c r="G164" s="2">
        <v>26545</v>
      </c>
      <c r="H164" s="2">
        <v>1.15E-2</v>
      </c>
      <c r="I164" t="s">
        <v>152</v>
      </c>
    </row>
    <row r="165" spans="1:9">
      <c r="A165" s="2">
        <v>2013</v>
      </c>
      <c r="B165" s="2">
        <v>6</v>
      </c>
      <c r="C165" s="2" t="s">
        <v>7</v>
      </c>
      <c r="D165" s="2" t="s">
        <v>27</v>
      </c>
      <c r="E165" s="2" t="s">
        <v>14</v>
      </c>
      <c r="F165" s="2">
        <v>38.143680000000003</v>
      </c>
      <c r="G165" s="2">
        <v>189609</v>
      </c>
      <c r="H165" s="2">
        <v>2.0000000000000001E-4</v>
      </c>
      <c r="I165" t="s">
        <v>152</v>
      </c>
    </row>
    <row r="166" spans="1:9">
      <c r="A166" s="2">
        <v>2013</v>
      </c>
      <c r="B166" s="2">
        <v>9</v>
      </c>
      <c r="C166" s="2" t="s">
        <v>12</v>
      </c>
      <c r="D166" s="2" t="s">
        <v>28</v>
      </c>
      <c r="E166" s="2" t="s">
        <v>14</v>
      </c>
      <c r="F166" s="2">
        <v>1101.542741</v>
      </c>
      <c r="G166" s="2">
        <v>408718</v>
      </c>
      <c r="H166" s="2">
        <v>2.5999999999999999E-3</v>
      </c>
      <c r="I166" t="s">
        <v>152</v>
      </c>
    </row>
    <row r="167" spans="1:9">
      <c r="A167" s="2">
        <v>2014</v>
      </c>
      <c r="B167" s="2">
        <v>2</v>
      </c>
      <c r="C167" s="2" t="s">
        <v>7</v>
      </c>
      <c r="D167" s="2" t="s">
        <v>87</v>
      </c>
      <c r="E167" s="2" t="s">
        <v>14</v>
      </c>
      <c r="F167" s="2">
        <v>879.55668500000002</v>
      </c>
      <c r="G167" s="2">
        <v>1087191</v>
      </c>
      <c r="H167" s="2">
        <v>8.0000000000000004E-4</v>
      </c>
      <c r="I167" t="s">
        <v>152</v>
      </c>
    </row>
    <row r="168" spans="1:9">
      <c r="A168" s="2">
        <v>2014</v>
      </c>
      <c r="B168" s="2">
        <v>3</v>
      </c>
      <c r="C168" s="2" t="s">
        <v>7</v>
      </c>
      <c r="D168" s="2" t="s">
        <v>64</v>
      </c>
      <c r="E168" s="2" t="s">
        <v>14</v>
      </c>
      <c r="F168" s="2">
        <v>162.28585100000001</v>
      </c>
      <c r="G168" s="2">
        <v>39286</v>
      </c>
      <c r="H168" s="2">
        <v>4.1000000000000003E-3</v>
      </c>
      <c r="I168" t="s">
        <v>152</v>
      </c>
    </row>
    <row r="169" spans="1:9">
      <c r="A169" s="2">
        <v>2013</v>
      </c>
      <c r="B169" s="2">
        <v>4</v>
      </c>
      <c r="C169" s="2" t="s">
        <v>12</v>
      </c>
      <c r="D169" s="2" t="s">
        <v>29</v>
      </c>
      <c r="E169" s="2" t="s">
        <v>25</v>
      </c>
      <c r="F169" s="2">
        <v>43.533053000000002</v>
      </c>
      <c r="G169" s="2">
        <v>21052</v>
      </c>
      <c r="H169" s="2">
        <v>2E-3</v>
      </c>
      <c r="I169" t="s">
        <v>152</v>
      </c>
    </row>
    <row r="170" spans="1:9">
      <c r="A170" s="2">
        <v>2013</v>
      </c>
      <c r="B170" s="2">
        <v>12</v>
      </c>
      <c r="C170" s="2" t="s">
        <v>7</v>
      </c>
      <c r="D170" s="2" t="s">
        <v>89</v>
      </c>
      <c r="E170" s="2" t="s">
        <v>9</v>
      </c>
      <c r="F170" s="2">
        <v>117.699248</v>
      </c>
      <c r="G170" s="2">
        <v>90538</v>
      </c>
      <c r="H170" s="2">
        <v>1.1999999999999999E-3</v>
      </c>
      <c r="I170" t="s">
        <v>152</v>
      </c>
    </row>
    <row r="171" spans="1:9">
      <c r="A171" s="2">
        <v>2013</v>
      </c>
      <c r="B171" s="2">
        <v>1</v>
      </c>
      <c r="C171" s="2" t="s">
        <v>53</v>
      </c>
      <c r="D171" s="2" t="s">
        <v>18</v>
      </c>
      <c r="E171" s="2" t="s">
        <v>14</v>
      </c>
      <c r="F171" s="2">
        <v>454.60713500000003</v>
      </c>
      <c r="G171" s="2">
        <v>331</v>
      </c>
      <c r="H171" s="2">
        <v>1.3734</v>
      </c>
      <c r="I171" t="s">
        <v>152</v>
      </c>
    </row>
    <row r="172" spans="1:9">
      <c r="A172" s="2">
        <v>2013</v>
      </c>
      <c r="B172" s="2">
        <v>2</v>
      </c>
      <c r="C172" s="2" t="s">
        <v>53</v>
      </c>
      <c r="D172" s="2" t="s">
        <v>18</v>
      </c>
      <c r="E172" s="2" t="s">
        <v>14</v>
      </c>
      <c r="F172" s="2">
        <v>29.652301000000001</v>
      </c>
      <c r="G172" s="2">
        <v>37</v>
      </c>
      <c r="H172" s="2">
        <v>0.8014</v>
      </c>
      <c r="I172" t="s">
        <v>152</v>
      </c>
    </row>
    <row r="173" spans="1:9">
      <c r="A173" s="2">
        <v>2013</v>
      </c>
      <c r="B173" s="2">
        <v>12</v>
      </c>
      <c r="C173" s="2" t="s">
        <v>12</v>
      </c>
      <c r="D173" s="2" t="s">
        <v>93</v>
      </c>
      <c r="E173" s="2" t="s">
        <v>9</v>
      </c>
      <c r="F173" s="2">
        <v>0.31499899999999997</v>
      </c>
      <c r="G173" s="2">
        <v>225</v>
      </c>
      <c r="H173" s="2">
        <v>1.2999999999999999E-3</v>
      </c>
      <c r="I173" t="s">
        <v>152</v>
      </c>
    </row>
    <row r="174" spans="1:9">
      <c r="A174" s="2">
        <v>2014</v>
      </c>
      <c r="B174" s="2">
        <v>5</v>
      </c>
      <c r="C174" s="2" t="s">
        <v>12</v>
      </c>
      <c r="D174" s="2" t="s">
        <v>39</v>
      </c>
      <c r="E174" s="2" t="s">
        <v>14</v>
      </c>
      <c r="F174" s="2">
        <v>392750.06976699998</v>
      </c>
      <c r="G174" s="2">
        <v>32745923</v>
      </c>
      <c r="H174" s="2">
        <v>1.1900000000000001E-2</v>
      </c>
      <c r="I174" t="s">
        <v>152</v>
      </c>
    </row>
    <row r="175" spans="1:9">
      <c r="A175" s="2">
        <v>2013</v>
      </c>
      <c r="B175" s="2">
        <v>11</v>
      </c>
      <c r="C175" s="2" t="s">
        <v>53</v>
      </c>
      <c r="D175" s="2" t="s">
        <v>56</v>
      </c>
      <c r="E175" s="2" t="s">
        <v>14</v>
      </c>
      <c r="F175" s="2">
        <v>77.142767000000006</v>
      </c>
      <c r="G175" s="2">
        <v>74</v>
      </c>
      <c r="H175" s="2">
        <v>1.0424</v>
      </c>
      <c r="I175" t="s">
        <v>152</v>
      </c>
    </row>
    <row r="176" spans="1:9">
      <c r="A176" s="2">
        <v>2014</v>
      </c>
      <c r="B176" s="2">
        <v>3</v>
      </c>
      <c r="C176" s="2" t="s">
        <v>12</v>
      </c>
      <c r="D176" s="2" t="s">
        <v>36</v>
      </c>
      <c r="E176" s="2" t="s">
        <v>9</v>
      </c>
      <c r="F176" s="2">
        <v>2.4049930000000002</v>
      </c>
      <c r="G176" s="2">
        <v>85</v>
      </c>
      <c r="H176" s="2">
        <v>2.8199999999999999E-2</v>
      </c>
      <c r="I176" t="s">
        <v>152</v>
      </c>
    </row>
    <row r="177" spans="1:9">
      <c r="A177" s="2">
        <v>2013</v>
      </c>
      <c r="B177" s="2">
        <v>10</v>
      </c>
      <c r="C177" s="2" t="s">
        <v>12</v>
      </c>
      <c r="D177" s="2" t="s">
        <v>52</v>
      </c>
      <c r="E177" s="2" t="s">
        <v>25</v>
      </c>
      <c r="F177" s="2">
        <v>1.8311839999999999</v>
      </c>
      <c r="G177" s="2">
        <v>41</v>
      </c>
      <c r="H177" s="2">
        <v>4.4600000000000001E-2</v>
      </c>
      <c r="I177" t="s">
        <v>152</v>
      </c>
    </row>
    <row r="178" spans="1:9">
      <c r="A178" s="2">
        <v>2013</v>
      </c>
      <c r="B178" s="2">
        <v>6</v>
      </c>
      <c r="C178" s="2" t="s">
        <v>12</v>
      </c>
      <c r="D178" s="2" t="s">
        <v>95</v>
      </c>
      <c r="E178" s="2" t="s">
        <v>11</v>
      </c>
      <c r="F178" s="2">
        <v>5.9448000000000001E-2</v>
      </c>
      <c r="G178" s="2">
        <v>8</v>
      </c>
      <c r="H178" s="2">
        <v>7.4000000000000003E-3</v>
      </c>
      <c r="I178" t="s">
        <v>152</v>
      </c>
    </row>
    <row r="179" spans="1:9">
      <c r="A179" s="2">
        <v>2014</v>
      </c>
      <c r="B179" s="2">
        <v>1</v>
      </c>
      <c r="C179" s="2" t="s">
        <v>7</v>
      </c>
      <c r="D179" s="2" t="s">
        <v>42</v>
      </c>
      <c r="E179" s="2" t="s">
        <v>14</v>
      </c>
      <c r="F179" s="2">
        <v>33009.821668999997</v>
      </c>
      <c r="G179" s="2">
        <v>8157942</v>
      </c>
      <c r="H179" s="2">
        <v>4.0000000000000001E-3</v>
      </c>
      <c r="I179" t="s">
        <v>152</v>
      </c>
    </row>
    <row r="180" spans="1:9">
      <c r="A180" s="2">
        <v>2014</v>
      </c>
      <c r="B180" s="2">
        <v>3</v>
      </c>
      <c r="C180" s="2" t="s">
        <v>12</v>
      </c>
      <c r="D180" s="2" t="s">
        <v>20</v>
      </c>
      <c r="E180" s="2" t="s">
        <v>14</v>
      </c>
      <c r="F180" s="2">
        <v>165078.066513</v>
      </c>
      <c r="G180" s="2">
        <v>16403012</v>
      </c>
      <c r="H180" s="2">
        <v>0.01</v>
      </c>
      <c r="I180" t="s">
        <v>152</v>
      </c>
    </row>
    <row r="181" spans="1:9">
      <c r="A181" s="2">
        <v>2013</v>
      </c>
      <c r="B181" s="2">
        <v>10</v>
      </c>
      <c r="C181" s="2" t="s">
        <v>7</v>
      </c>
      <c r="D181" s="2" t="s">
        <v>42</v>
      </c>
      <c r="E181" s="2" t="s">
        <v>14</v>
      </c>
      <c r="F181" s="2">
        <v>8350.3316510000004</v>
      </c>
      <c r="G181" s="2">
        <v>4788183</v>
      </c>
      <c r="H181" s="2">
        <v>1.6999999999999999E-3</v>
      </c>
      <c r="I181" t="s">
        <v>152</v>
      </c>
    </row>
    <row r="182" spans="1:9">
      <c r="A182" s="2">
        <v>2013</v>
      </c>
      <c r="B182" s="2">
        <v>12</v>
      </c>
      <c r="C182" s="2" t="s">
        <v>7</v>
      </c>
      <c r="D182" s="2" t="s">
        <v>20</v>
      </c>
      <c r="E182" s="2" t="s">
        <v>14</v>
      </c>
      <c r="F182" s="2">
        <v>6310.6935890000004</v>
      </c>
      <c r="G182" s="2">
        <v>4453985</v>
      </c>
      <c r="H182" s="2">
        <v>1.4E-3</v>
      </c>
      <c r="I182" t="s">
        <v>152</v>
      </c>
    </row>
    <row r="183" spans="1:9">
      <c r="A183" s="2">
        <v>2014</v>
      </c>
      <c r="B183" s="2">
        <v>2</v>
      </c>
      <c r="C183" s="2" t="s">
        <v>12</v>
      </c>
      <c r="D183" s="2" t="s">
        <v>87</v>
      </c>
      <c r="E183" s="2" t="s">
        <v>14</v>
      </c>
      <c r="F183" s="2">
        <v>31304.556117</v>
      </c>
      <c r="G183" s="2">
        <v>2391212</v>
      </c>
      <c r="H183" s="2">
        <v>1.2999999999999999E-2</v>
      </c>
      <c r="I183" t="s">
        <v>152</v>
      </c>
    </row>
    <row r="184" spans="1:9">
      <c r="A184" s="2">
        <v>2014</v>
      </c>
      <c r="B184" s="2">
        <v>3</v>
      </c>
      <c r="C184" s="2" t="s">
        <v>12</v>
      </c>
      <c r="D184" s="2" t="s">
        <v>39</v>
      </c>
      <c r="E184" s="2" t="s">
        <v>14</v>
      </c>
      <c r="F184" s="2">
        <v>396801.06840699998</v>
      </c>
      <c r="G184" s="2">
        <v>32166124</v>
      </c>
      <c r="H184" s="2">
        <v>1.23E-2</v>
      </c>
      <c r="I184" t="s">
        <v>152</v>
      </c>
    </row>
    <row r="185" spans="1:9">
      <c r="A185" s="2">
        <v>2014</v>
      </c>
      <c r="B185" s="2">
        <v>4</v>
      </c>
      <c r="C185" s="2" t="s">
        <v>7</v>
      </c>
      <c r="D185" s="2" t="s">
        <v>88</v>
      </c>
      <c r="E185" s="2" t="s">
        <v>14</v>
      </c>
      <c r="F185" s="2">
        <v>341.69971399999997</v>
      </c>
      <c r="G185" s="2">
        <v>97918</v>
      </c>
      <c r="H185" s="2">
        <v>3.3999999999999998E-3</v>
      </c>
      <c r="I185" t="s">
        <v>152</v>
      </c>
    </row>
    <row r="186" spans="1:9">
      <c r="A186" s="2">
        <v>2013</v>
      </c>
      <c r="B186" s="2">
        <v>11</v>
      </c>
      <c r="C186" s="2" t="s">
        <v>7</v>
      </c>
      <c r="D186" s="2" t="s">
        <v>40</v>
      </c>
      <c r="E186" s="2" t="s">
        <v>14</v>
      </c>
      <c r="F186" s="2">
        <v>23863.465144999998</v>
      </c>
      <c r="G186" s="2">
        <v>16224194</v>
      </c>
      <c r="H186" s="2">
        <v>1.4E-3</v>
      </c>
      <c r="I186" t="s">
        <v>152</v>
      </c>
    </row>
    <row r="187" spans="1:9">
      <c r="A187" s="2">
        <v>2013</v>
      </c>
      <c r="B187" s="2">
        <v>1</v>
      </c>
      <c r="C187" s="2" t="s">
        <v>7</v>
      </c>
      <c r="D187" s="2" t="s">
        <v>26</v>
      </c>
      <c r="E187" s="2" t="s">
        <v>14</v>
      </c>
      <c r="F187" s="2">
        <v>377.878041</v>
      </c>
      <c r="G187" s="2">
        <v>539424</v>
      </c>
      <c r="H187" s="2">
        <v>6.9999999999999999E-4</v>
      </c>
      <c r="I187" t="s">
        <v>152</v>
      </c>
    </row>
    <row r="188" spans="1:9">
      <c r="A188" s="2">
        <v>2013</v>
      </c>
      <c r="B188" s="2">
        <v>9</v>
      </c>
      <c r="C188" s="2" t="s">
        <v>12</v>
      </c>
      <c r="D188" s="2" t="s">
        <v>46</v>
      </c>
      <c r="E188" s="2" t="s">
        <v>25</v>
      </c>
      <c r="F188" s="2">
        <v>2027.1400120000001</v>
      </c>
      <c r="G188" s="2">
        <v>197214</v>
      </c>
      <c r="H188" s="2">
        <v>1.0200000000000001E-2</v>
      </c>
      <c r="I188" t="s">
        <v>152</v>
      </c>
    </row>
    <row r="189" spans="1:9">
      <c r="A189" s="2">
        <v>2013</v>
      </c>
      <c r="B189" s="2">
        <v>6</v>
      </c>
      <c r="C189" s="2" t="s">
        <v>12</v>
      </c>
      <c r="D189" s="2" t="s">
        <v>27</v>
      </c>
      <c r="E189" s="2" t="s">
        <v>14</v>
      </c>
      <c r="F189" s="2">
        <v>283.84342900000001</v>
      </c>
      <c r="G189" s="2">
        <v>76595</v>
      </c>
      <c r="H189" s="2">
        <v>3.7000000000000002E-3</v>
      </c>
      <c r="I189" t="s">
        <v>152</v>
      </c>
    </row>
    <row r="190" spans="1:9">
      <c r="A190" s="2">
        <v>2013</v>
      </c>
      <c r="B190" s="2">
        <v>8</v>
      </c>
      <c r="C190" s="2" t="s">
        <v>12</v>
      </c>
      <c r="D190" s="2" t="s">
        <v>83</v>
      </c>
      <c r="E190" s="2" t="s">
        <v>14</v>
      </c>
      <c r="F190" s="2">
        <v>11.124193</v>
      </c>
      <c r="G190" s="2">
        <v>1516</v>
      </c>
      <c r="H190" s="2">
        <v>7.3000000000000001E-3</v>
      </c>
      <c r="I190" t="s">
        <v>152</v>
      </c>
    </row>
    <row r="191" spans="1:9">
      <c r="A191" s="2">
        <v>2013</v>
      </c>
      <c r="B191" s="2">
        <v>1</v>
      </c>
      <c r="C191" s="2" t="s">
        <v>12</v>
      </c>
      <c r="D191" s="2" t="s">
        <v>94</v>
      </c>
      <c r="E191" s="2" t="s">
        <v>25</v>
      </c>
      <c r="F191" s="2">
        <v>2.7142490000000001</v>
      </c>
      <c r="G191" s="2">
        <v>87</v>
      </c>
      <c r="H191" s="2">
        <v>3.1099999999999999E-2</v>
      </c>
      <c r="I191" t="s">
        <v>152</v>
      </c>
    </row>
    <row r="192" spans="1:9">
      <c r="A192" s="2">
        <v>2014</v>
      </c>
      <c r="B192" s="2">
        <v>2</v>
      </c>
      <c r="C192" s="2" t="s">
        <v>12</v>
      </c>
      <c r="D192" s="2" t="s">
        <v>57</v>
      </c>
      <c r="E192" s="2" t="s">
        <v>14</v>
      </c>
      <c r="F192" s="2">
        <v>0.26781500000000003</v>
      </c>
      <c r="G192" s="2">
        <v>31</v>
      </c>
      <c r="H192" s="2">
        <v>8.6E-3</v>
      </c>
      <c r="I192" t="s">
        <v>152</v>
      </c>
    </row>
    <row r="193" spans="1:9">
      <c r="A193" s="2">
        <v>2013</v>
      </c>
      <c r="B193" s="2">
        <v>9</v>
      </c>
      <c r="C193" s="2" t="s">
        <v>12</v>
      </c>
      <c r="D193" s="2" t="s">
        <v>105</v>
      </c>
      <c r="E193" s="2" t="s">
        <v>62</v>
      </c>
      <c r="F193" s="2">
        <v>1.55735</v>
      </c>
      <c r="G193" s="2">
        <v>6</v>
      </c>
      <c r="H193" s="2">
        <v>0.25950000000000001</v>
      </c>
      <c r="I193" t="s">
        <v>152</v>
      </c>
    </row>
    <row r="194" spans="1:9">
      <c r="A194" s="2">
        <v>2013</v>
      </c>
      <c r="B194" s="2">
        <v>4</v>
      </c>
      <c r="C194" s="2" t="s">
        <v>12</v>
      </c>
      <c r="D194" s="2" t="s">
        <v>41</v>
      </c>
      <c r="E194" s="2" t="s">
        <v>25</v>
      </c>
      <c r="F194" s="2">
        <v>5.9499999999999997E-2</v>
      </c>
      <c r="G194" s="2">
        <v>10</v>
      </c>
      <c r="H194" s="2">
        <v>5.8999999999999999E-3</v>
      </c>
      <c r="I194" t="s">
        <v>152</v>
      </c>
    </row>
    <row r="195" spans="1:9">
      <c r="A195" s="2">
        <v>2013</v>
      </c>
      <c r="B195" s="2">
        <v>6</v>
      </c>
      <c r="C195" s="2" t="s">
        <v>7</v>
      </c>
      <c r="D195" s="2" t="s">
        <v>8</v>
      </c>
      <c r="E195" s="2" t="s">
        <v>9</v>
      </c>
      <c r="F195" s="2">
        <v>117641.78881500001</v>
      </c>
      <c r="G195" s="2">
        <v>64072990</v>
      </c>
      <c r="H195" s="2">
        <v>1.8E-3</v>
      </c>
      <c r="I195" t="s">
        <v>152</v>
      </c>
    </row>
    <row r="196" spans="1:9">
      <c r="A196" s="2">
        <v>2013</v>
      </c>
      <c r="B196" s="2">
        <v>7</v>
      </c>
      <c r="C196" s="2" t="s">
        <v>12</v>
      </c>
      <c r="D196" s="2" t="s">
        <v>8</v>
      </c>
      <c r="E196" s="2" t="s">
        <v>9</v>
      </c>
      <c r="F196" s="2">
        <v>579576.06477000006</v>
      </c>
      <c r="G196" s="2">
        <v>79849367</v>
      </c>
      <c r="H196" s="2">
        <v>7.1999999999999998E-3</v>
      </c>
      <c r="I196" t="s">
        <v>152</v>
      </c>
    </row>
    <row r="197" spans="1:9">
      <c r="A197" s="2">
        <v>2013</v>
      </c>
      <c r="B197" s="2">
        <v>7</v>
      </c>
      <c r="C197" s="2" t="s">
        <v>12</v>
      </c>
      <c r="D197" s="2" t="s">
        <v>20</v>
      </c>
      <c r="E197" s="2" t="s">
        <v>14</v>
      </c>
      <c r="F197" s="2">
        <v>139799.40889799999</v>
      </c>
      <c r="G197" s="2">
        <v>13216823</v>
      </c>
      <c r="H197" s="2">
        <v>1.0500000000000001E-2</v>
      </c>
      <c r="I197" t="s">
        <v>152</v>
      </c>
    </row>
    <row r="198" spans="1:9">
      <c r="A198" s="2">
        <v>2013</v>
      </c>
      <c r="B198" s="2">
        <v>7</v>
      </c>
      <c r="C198" s="2" t="s">
        <v>12</v>
      </c>
      <c r="D198" s="2" t="s">
        <v>15</v>
      </c>
      <c r="E198" s="2" t="s">
        <v>16</v>
      </c>
      <c r="F198" s="2">
        <v>48988.802582999997</v>
      </c>
      <c r="G198" s="2">
        <v>4963139</v>
      </c>
      <c r="H198" s="2">
        <v>9.7999999999999997E-3</v>
      </c>
      <c r="I198" t="s">
        <v>152</v>
      </c>
    </row>
    <row r="199" spans="1:9">
      <c r="A199" s="2">
        <v>2013</v>
      </c>
      <c r="B199" s="2">
        <v>9</v>
      </c>
      <c r="C199" s="2" t="s">
        <v>12</v>
      </c>
      <c r="D199" s="2" t="s">
        <v>39</v>
      </c>
      <c r="E199" s="2" t="s">
        <v>14</v>
      </c>
      <c r="F199" s="2">
        <v>344822.15385</v>
      </c>
      <c r="G199" s="2">
        <v>24888930</v>
      </c>
      <c r="H199" s="2">
        <v>1.38E-2</v>
      </c>
      <c r="I199" t="s">
        <v>152</v>
      </c>
    </row>
    <row r="200" spans="1:9">
      <c r="A200" s="2">
        <v>2013</v>
      </c>
      <c r="B200" s="2">
        <v>10</v>
      </c>
      <c r="C200" s="2" t="s">
        <v>12</v>
      </c>
      <c r="D200" s="2" t="s">
        <v>18</v>
      </c>
      <c r="E200" s="2" t="s">
        <v>14</v>
      </c>
      <c r="F200" s="2">
        <v>56209.401385999998</v>
      </c>
      <c r="G200" s="2">
        <v>5977494</v>
      </c>
      <c r="H200" s="2">
        <v>9.4000000000000004E-3</v>
      </c>
      <c r="I200" t="s">
        <v>152</v>
      </c>
    </row>
    <row r="201" spans="1:9">
      <c r="A201" s="2">
        <v>2013</v>
      </c>
      <c r="B201" s="2">
        <v>12</v>
      </c>
      <c r="C201" s="2" t="s">
        <v>7</v>
      </c>
      <c r="D201" s="2" t="s">
        <v>45</v>
      </c>
      <c r="E201" s="2" t="s">
        <v>14</v>
      </c>
      <c r="F201" s="2">
        <v>1177.125603</v>
      </c>
      <c r="G201" s="2">
        <v>2447037</v>
      </c>
      <c r="H201" s="2">
        <v>4.0000000000000002E-4</v>
      </c>
      <c r="I201" t="s">
        <v>152</v>
      </c>
    </row>
    <row r="202" spans="1:9">
      <c r="A202" s="2">
        <v>2014</v>
      </c>
      <c r="B202" s="2">
        <v>2</v>
      </c>
      <c r="C202" s="2" t="s">
        <v>7</v>
      </c>
      <c r="D202" s="2" t="s">
        <v>21</v>
      </c>
      <c r="E202" s="2" t="s">
        <v>14</v>
      </c>
      <c r="F202" s="2">
        <v>1836.840058</v>
      </c>
      <c r="G202" s="2">
        <v>2726377</v>
      </c>
      <c r="H202" s="2">
        <v>5.9999999999999995E-4</v>
      </c>
      <c r="I202" t="s">
        <v>152</v>
      </c>
    </row>
    <row r="203" spans="1:9">
      <c r="A203" s="2">
        <v>2014</v>
      </c>
      <c r="B203" s="2">
        <v>3</v>
      </c>
      <c r="C203" s="2" t="s">
        <v>12</v>
      </c>
      <c r="D203" s="2" t="s">
        <v>45</v>
      </c>
      <c r="E203" s="2" t="s">
        <v>14</v>
      </c>
      <c r="F203" s="2">
        <v>8811.3569810000008</v>
      </c>
      <c r="G203" s="2">
        <v>2186078</v>
      </c>
      <c r="H203" s="2">
        <v>4.0000000000000001E-3</v>
      </c>
      <c r="I203" t="s">
        <v>152</v>
      </c>
    </row>
    <row r="204" spans="1:9">
      <c r="A204" s="2">
        <v>2013</v>
      </c>
      <c r="B204" s="2">
        <v>10</v>
      </c>
      <c r="C204" s="2" t="s">
        <v>12</v>
      </c>
      <c r="D204" s="2" t="s">
        <v>29</v>
      </c>
      <c r="E204" s="2" t="s">
        <v>25</v>
      </c>
      <c r="F204" s="2">
        <v>1215.7494119999999</v>
      </c>
      <c r="G204" s="2">
        <v>226510</v>
      </c>
      <c r="H204" s="2">
        <v>5.3E-3</v>
      </c>
      <c r="I204" t="s">
        <v>152</v>
      </c>
    </row>
    <row r="205" spans="1:9">
      <c r="A205" s="2">
        <v>2013</v>
      </c>
      <c r="B205" s="2">
        <v>12</v>
      </c>
      <c r="C205" s="2" t="s">
        <v>12</v>
      </c>
      <c r="D205" s="2" t="s">
        <v>21</v>
      </c>
      <c r="E205" s="2" t="s">
        <v>14</v>
      </c>
      <c r="F205" s="2">
        <v>35808.513348</v>
      </c>
      <c r="G205" s="2">
        <v>2942693</v>
      </c>
      <c r="H205" s="2">
        <v>1.21E-2</v>
      </c>
      <c r="I205" t="s">
        <v>152</v>
      </c>
    </row>
    <row r="206" spans="1:9">
      <c r="A206" s="2">
        <v>2013</v>
      </c>
      <c r="B206" s="2">
        <v>5</v>
      </c>
      <c r="C206" s="2" t="s">
        <v>12</v>
      </c>
      <c r="D206" s="2" t="s">
        <v>27</v>
      </c>
      <c r="E206" s="2" t="s">
        <v>14</v>
      </c>
      <c r="F206" s="2">
        <v>190.554091</v>
      </c>
      <c r="G206" s="2">
        <v>61624</v>
      </c>
      <c r="H206" s="2">
        <v>3.0000000000000001E-3</v>
      </c>
      <c r="I206" t="s">
        <v>152</v>
      </c>
    </row>
    <row r="207" spans="1:9">
      <c r="A207" s="2">
        <v>2013</v>
      </c>
      <c r="B207" s="2">
        <v>11</v>
      </c>
      <c r="C207" s="2" t="s">
        <v>12</v>
      </c>
      <c r="D207" s="2" t="s">
        <v>10</v>
      </c>
      <c r="E207" s="2" t="s">
        <v>11</v>
      </c>
      <c r="F207" s="2">
        <v>2573.1269699999998</v>
      </c>
      <c r="G207" s="2">
        <v>463860</v>
      </c>
      <c r="H207" s="2">
        <v>5.4999999999999997E-3</v>
      </c>
      <c r="I207" t="s">
        <v>152</v>
      </c>
    </row>
    <row r="208" spans="1:9">
      <c r="A208" s="2">
        <v>2013</v>
      </c>
      <c r="B208" s="2">
        <v>12</v>
      </c>
      <c r="C208" s="2" t="s">
        <v>12</v>
      </c>
      <c r="D208" s="2" t="s">
        <v>49</v>
      </c>
      <c r="E208" s="2" t="s">
        <v>11</v>
      </c>
      <c r="F208" s="2">
        <v>0.13020000000000001</v>
      </c>
      <c r="G208" s="2">
        <v>93</v>
      </c>
      <c r="H208" s="2">
        <v>1.4E-3</v>
      </c>
      <c r="I208" t="s">
        <v>152</v>
      </c>
    </row>
    <row r="209" spans="1:9">
      <c r="A209" s="2">
        <v>2014</v>
      </c>
      <c r="B209" s="2">
        <v>5</v>
      </c>
      <c r="C209" s="2" t="s">
        <v>12</v>
      </c>
      <c r="D209" s="2" t="s">
        <v>54</v>
      </c>
      <c r="E209" s="2" t="s">
        <v>14</v>
      </c>
      <c r="F209" s="2">
        <v>72.827359000000001</v>
      </c>
      <c r="G209" s="2">
        <v>5061</v>
      </c>
      <c r="H209" s="2">
        <v>1.43E-2</v>
      </c>
      <c r="I209" t="s">
        <v>152</v>
      </c>
    </row>
    <row r="210" spans="1:9">
      <c r="A210" s="2">
        <v>2014</v>
      </c>
      <c r="B210" s="2">
        <v>5</v>
      </c>
      <c r="C210" s="2" t="s">
        <v>12</v>
      </c>
      <c r="D210" s="2" t="s">
        <v>91</v>
      </c>
      <c r="E210" s="2" t="s">
        <v>9</v>
      </c>
      <c r="F210" s="2">
        <v>59.130324999999999</v>
      </c>
      <c r="G210" s="2">
        <v>45485</v>
      </c>
      <c r="H210" s="2">
        <v>1.1999999999999999E-3</v>
      </c>
      <c r="I210" t="s">
        <v>152</v>
      </c>
    </row>
    <row r="211" spans="1:9">
      <c r="A211" s="2">
        <v>2014</v>
      </c>
      <c r="B211" s="2">
        <v>2</v>
      </c>
      <c r="C211" s="2" t="s">
        <v>12</v>
      </c>
      <c r="D211" s="2" t="s">
        <v>35</v>
      </c>
      <c r="E211" s="2" t="s">
        <v>9</v>
      </c>
      <c r="F211" s="2">
        <v>5.2888840000000004</v>
      </c>
      <c r="G211" s="2">
        <v>35</v>
      </c>
      <c r="H211" s="2">
        <v>0.15110000000000001</v>
      </c>
      <c r="I211" t="s">
        <v>152</v>
      </c>
    </row>
    <row r="212" spans="1:9">
      <c r="A212" s="2">
        <v>2013</v>
      </c>
      <c r="B212" s="2">
        <v>9</v>
      </c>
      <c r="C212" s="2" t="s">
        <v>12</v>
      </c>
      <c r="D212" s="2" t="s">
        <v>92</v>
      </c>
      <c r="E212" s="2" t="s">
        <v>14</v>
      </c>
      <c r="F212" s="2">
        <v>4.084E-3</v>
      </c>
      <c r="G212" s="2">
        <v>1</v>
      </c>
      <c r="H212" s="2">
        <v>4.0000000000000001E-3</v>
      </c>
      <c r="I212" t="s">
        <v>152</v>
      </c>
    </row>
    <row r="213" spans="1:9">
      <c r="A213" s="2">
        <v>2013</v>
      </c>
      <c r="B213" s="2">
        <v>11</v>
      </c>
      <c r="C213" s="2" t="s">
        <v>12</v>
      </c>
      <c r="D213" s="2" t="s">
        <v>15</v>
      </c>
      <c r="E213" s="2" t="s">
        <v>16</v>
      </c>
      <c r="F213" s="2">
        <v>64187.602085999999</v>
      </c>
      <c r="G213" s="2">
        <v>5843494</v>
      </c>
      <c r="H213" s="2">
        <v>1.09E-2</v>
      </c>
      <c r="I213" t="s">
        <v>152</v>
      </c>
    </row>
    <row r="214" spans="1:9">
      <c r="A214" s="2">
        <v>2013</v>
      </c>
      <c r="B214" s="2">
        <v>2</v>
      </c>
      <c r="C214" s="2" t="s">
        <v>7</v>
      </c>
      <c r="D214" s="2" t="s">
        <v>40</v>
      </c>
      <c r="E214" s="2" t="s">
        <v>14</v>
      </c>
      <c r="F214" s="2">
        <v>18335.054401000001</v>
      </c>
      <c r="G214" s="2">
        <v>22345561</v>
      </c>
      <c r="H214" s="2">
        <v>8.0000000000000004E-4</v>
      </c>
      <c r="I214" t="s">
        <v>152</v>
      </c>
    </row>
    <row r="215" spans="1:9">
      <c r="A215" s="2">
        <v>2013</v>
      </c>
      <c r="B215" s="2">
        <v>6</v>
      </c>
      <c r="C215" s="2" t="s">
        <v>12</v>
      </c>
      <c r="D215" s="2" t="s">
        <v>39</v>
      </c>
      <c r="E215" s="2" t="s">
        <v>14</v>
      </c>
      <c r="F215" s="2">
        <v>237048.57759500001</v>
      </c>
      <c r="G215" s="2">
        <v>23921295</v>
      </c>
      <c r="H215" s="2">
        <v>9.9000000000000008E-3</v>
      </c>
      <c r="I215" t="s">
        <v>152</v>
      </c>
    </row>
    <row r="216" spans="1:9">
      <c r="A216" s="2">
        <v>2013</v>
      </c>
      <c r="B216" s="2">
        <v>1</v>
      </c>
      <c r="C216" s="2" t="s">
        <v>7</v>
      </c>
      <c r="D216" s="2" t="s">
        <v>40</v>
      </c>
      <c r="E216" s="2" t="s">
        <v>14</v>
      </c>
      <c r="F216" s="2">
        <v>18944.375994000002</v>
      </c>
      <c r="G216" s="2">
        <v>23436309</v>
      </c>
      <c r="H216" s="2">
        <v>8.0000000000000004E-4</v>
      </c>
      <c r="I216" t="s">
        <v>152</v>
      </c>
    </row>
    <row r="217" spans="1:9">
      <c r="A217" s="2">
        <v>2013</v>
      </c>
      <c r="B217" s="2">
        <v>8</v>
      </c>
      <c r="C217" s="2" t="s">
        <v>7</v>
      </c>
      <c r="D217" s="2" t="s">
        <v>56</v>
      </c>
      <c r="E217" s="2" t="s">
        <v>14</v>
      </c>
      <c r="F217" s="2">
        <v>6192.7688479999997</v>
      </c>
      <c r="G217" s="2">
        <v>3659307</v>
      </c>
      <c r="H217" s="2">
        <v>1.6000000000000001E-3</v>
      </c>
      <c r="I217" t="s">
        <v>152</v>
      </c>
    </row>
    <row r="218" spans="1:9">
      <c r="A218" s="2">
        <v>2014</v>
      </c>
      <c r="B218" s="2">
        <v>1</v>
      </c>
      <c r="C218" s="2" t="s">
        <v>12</v>
      </c>
      <c r="D218" s="2" t="s">
        <v>26</v>
      </c>
      <c r="E218" s="2" t="s">
        <v>14</v>
      </c>
      <c r="F218" s="2">
        <v>15326.690531</v>
      </c>
      <c r="G218" s="2">
        <v>1327942</v>
      </c>
      <c r="H218" s="2">
        <v>1.15E-2</v>
      </c>
      <c r="I218" t="s">
        <v>152</v>
      </c>
    </row>
    <row r="219" spans="1:9">
      <c r="A219" s="2">
        <v>2014</v>
      </c>
      <c r="B219" s="2">
        <v>2</v>
      </c>
      <c r="C219" s="2" t="s">
        <v>12</v>
      </c>
      <c r="D219" s="2" t="s">
        <v>26</v>
      </c>
      <c r="E219" s="2" t="s">
        <v>14</v>
      </c>
      <c r="F219" s="2">
        <v>15827.969902000001</v>
      </c>
      <c r="G219" s="2">
        <v>1228328</v>
      </c>
      <c r="H219" s="2">
        <v>1.2800000000000001E-2</v>
      </c>
      <c r="I219" t="s">
        <v>152</v>
      </c>
    </row>
    <row r="220" spans="1:9">
      <c r="A220" s="2">
        <v>2014</v>
      </c>
      <c r="B220" s="2">
        <v>2</v>
      </c>
      <c r="C220" s="2" t="s">
        <v>7</v>
      </c>
      <c r="D220" s="2" t="s">
        <v>45</v>
      </c>
      <c r="E220" s="2" t="s">
        <v>14</v>
      </c>
      <c r="F220" s="2">
        <v>5657.3221670000003</v>
      </c>
      <c r="G220" s="2">
        <v>3286212</v>
      </c>
      <c r="H220" s="2">
        <v>1.6999999999999999E-3</v>
      </c>
      <c r="I220" t="s">
        <v>152</v>
      </c>
    </row>
    <row r="221" spans="1:9">
      <c r="A221" s="2">
        <v>2014</v>
      </c>
      <c r="B221" s="2">
        <v>3</v>
      </c>
      <c r="C221" s="2" t="s">
        <v>12</v>
      </c>
      <c r="D221" s="2" t="s">
        <v>18</v>
      </c>
      <c r="E221" s="2" t="s">
        <v>14</v>
      </c>
      <c r="F221" s="2">
        <v>54219.948999</v>
      </c>
      <c r="G221" s="2">
        <v>6014442</v>
      </c>
      <c r="H221" s="2">
        <v>8.9999999999999993E-3</v>
      </c>
      <c r="I221" t="s">
        <v>152</v>
      </c>
    </row>
    <row r="222" spans="1:9">
      <c r="A222" s="2">
        <v>2013</v>
      </c>
      <c r="B222" s="2">
        <v>5</v>
      </c>
      <c r="C222" s="2" t="s">
        <v>12</v>
      </c>
      <c r="D222" s="2" t="s">
        <v>46</v>
      </c>
      <c r="E222" s="2" t="s">
        <v>25</v>
      </c>
      <c r="F222" s="2">
        <v>414.43431700000002</v>
      </c>
      <c r="G222" s="2">
        <v>94572</v>
      </c>
      <c r="H222" s="2">
        <v>4.3E-3</v>
      </c>
      <c r="I222" t="s">
        <v>152</v>
      </c>
    </row>
    <row r="223" spans="1:9">
      <c r="A223" s="2">
        <v>2013</v>
      </c>
      <c r="B223" s="2">
        <v>12</v>
      </c>
      <c r="C223" s="2" t="s">
        <v>7</v>
      </c>
      <c r="D223" s="2" t="s">
        <v>18</v>
      </c>
      <c r="E223" s="2" t="s">
        <v>14</v>
      </c>
      <c r="F223" s="2">
        <v>8120.676262</v>
      </c>
      <c r="G223" s="2">
        <v>3980894</v>
      </c>
      <c r="H223" s="2">
        <v>2E-3</v>
      </c>
      <c r="I223" t="s">
        <v>152</v>
      </c>
    </row>
    <row r="224" spans="1:9">
      <c r="A224" s="2">
        <v>2013</v>
      </c>
      <c r="B224" s="2">
        <v>5</v>
      </c>
      <c r="C224" s="2" t="s">
        <v>7</v>
      </c>
      <c r="D224" s="2" t="s">
        <v>29</v>
      </c>
      <c r="E224" s="2" t="s">
        <v>25</v>
      </c>
      <c r="F224" s="2">
        <v>190.400375</v>
      </c>
      <c r="G224" s="2">
        <v>276286</v>
      </c>
      <c r="H224" s="2">
        <v>5.9999999999999995E-4</v>
      </c>
      <c r="I224" t="s">
        <v>152</v>
      </c>
    </row>
    <row r="225" spans="1:9">
      <c r="A225" s="2">
        <v>2014</v>
      </c>
      <c r="B225" s="2">
        <v>1</v>
      </c>
      <c r="C225" s="2" t="s">
        <v>7</v>
      </c>
      <c r="D225" s="2" t="s">
        <v>22</v>
      </c>
      <c r="E225" s="2" t="s">
        <v>14</v>
      </c>
      <c r="F225" s="2">
        <v>272.25770899999998</v>
      </c>
      <c r="G225" s="2">
        <v>682644</v>
      </c>
      <c r="H225" s="2">
        <v>2.9999999999999997E-4</v>
      </c>
      <c r="I225" t="s">
        <v>152</v>
      </c>
    </row>
    <row r="226" spans="1:9">
      <c r="A226" s="2">
        <v>2014</v>
      </c>
      <c r="B226" s="2">
        <v>4</v>
      </c>
      <c r="C226" s="2" t="s">
        <v>7</v>
      </c>
      <c r="D226" s="2" t="s">
        <v>51</v>
      </c>
      <c r="E226" s="2" t="s">
        <v>11</v>
      </c>
      <c r="F226" s="2">
        <v>255.63145900000001</v>
      </c>
      <c r="G226" s="2">
        <v>143671</v>
      </c>
      <c r="H226" s="2">
        <v>1.6999999999999999E-3</v>
      </c>
      <c r="I226" t="s">
        <v>152</v>
      </c>
    </row>
    <row r="227" spans="1:9">
      <c r="A227" s="2">
        <v>2014</v>
      </c>
      <c r="B227" s="2">
        <v>2</v>
      </c>
      <c r="C227" s="2" t="s">
        <v>12</v>
      </c>
      <c r="D227" s="2" t="s">
        <v>50</v>
      </c>
      <c r="E227" s="2" t="s">
        <v>11</v>
      </c>
      <c r="F227" s="2">
        <v>11.429916</v>
      </c>
      <c r="G227" s="2">
        <v>6295</v>
      </c>
      <c r="H227" s="2">
        <v>1.8E-3</v>
      </c>
      <c r="I227" t="s">
        <v>152</v>
      </c>
    </row>
    <row r="228" spans="1:9">
      <c r="A228" s="2">
        <v>2013</v>
      </c>
      <c r="B228" s="2">
        <v>8</v>
      </c>
      <c r="C228" s="2" t="s">
        <v>12</v>
      </c>
      <c r="D228" s="2" t="s">
        <v>34</v>
      </c>
      <c r="E228" s="2" t="s">
        <v>14</v>
      </c>
      <c r="F228" s="2">
        <v>29.689630999999999</v>
      </c>
      <c r="G228" s="2">
        <v>2476</v>
      </c>
      <c r="H228" s="2">
        <v>1.1900000000000001E-2</v>
      </c>
      <c r="I228" t="s">
        <v>152</v>
      </c>
    </row>
    <row r="229" spans="1:9">
      <c r="A229" s="2">
        <v>2014</v>
      </c>
      <c r="B229" s="2">
        <v>2</v>
      </c>
      <c r="C229" s="2" t="s">
        <v>12</v>
      </c>
      <c r="D229" s="2" t="s">
        <v>49</v>
      </c>
      <c r="E229" s="2" t="s">
        <v>11</v>
      </c>
      <c r="F229" s="2">
        <v>5.6881839999999997</v>
      </c>
      <c r="G229" s="2">
        <v>4063</v>
      </c>
      <c r="H229" s="2">
        <v>1.2999999999999999E-3</v>
      </c>
      <c r="I229" t="s">
        <v>152</v>
      </c>
    </row>
    <row r="230" spans="1:9">
      <c r="A230" s="2">
        <v>2013</v>
      </c>
      <c r="B230" s="2">
        <v>4</v>
      </c>
      <c r="C230" s="2" t="s">
        <v>12</v>
      </c>
      <c r="D230" s="2" t="s">
        <v>36</v>
      </c>
      <c r="E230" s="2" t="s">
        <v>9</v>
      </c>
      <c r="F230" s="2">
        <v>0.97237799999999996</v>
      </c>
      <c r="G230" s="2">
        <v>147</v>
      </c>
      <c r="H230" s="2">
        <v>6.6E-3</v>
      </c>
      <c r="I230" t="s">
        <v>152</v>
      </c>
    </row>
    <row r="231" spans="1:9">
      <c r="A231" s="2">
        <v>2013</v>
      </c>
      <c r="B231" s="2">
        <v>8</v>
      </c>
      <c r="C231" s="2" t="s">
        <v>12</v>
      </c>
      <c r="D231" s="2" t="s">
        <v>59</v>
      </c>
      <c r="E231" s="2" t="s">
        <v>11</v>
      </c>
      <c r="F231" s="2">
        <v>3.1221890000000001</v>
      </c>
      <c r="G231" s="2">
        <v>155</v>
      </c>
      <c r="H231" s="2">
        <v>2.01E-2</v>
      </c>
      <c r="I231" t="s">
        <v>152</v>
      </c>
    </row>
    <row r="232" spans="1:9">
      <c r="A232" s="2">
        <v>2013</v>
      </c>
      <c r="B232" s="2">
        <v>10</v>
      </c>
      <c r="C232" s="2" t="s">
        <v>12</v>
      </c>
      <c r="D232" s="2" t="s">
        <v>59</v>
      </c>
      <c r="E232" s="2" t="s">
        <v>11</v>
      </c>
      <c r="F232" s="2">
        <v>2.4414060000000002</v>
      </c>
      <c r="G232" s="2">
        <v>196</v>
      </c>
      <c r="H232" s="2">
        <v>1.24E-2</v>
      </c>
      <c r="I232" t="s">
        <v>152</v>
      </c>
    </row>
    <row r="233" spans="1:9">
      <c r="A233" s="2">
        <v>2014</v>
      </c>
      <c r="B233" s="2">
        <v>5</v>
      </c>
      <c r="C233" s="2" t="s">
        <v>7</v>
      </c>
      <c r="D233" s="2" t="s">
        <v>44</v>
      </c>
      <c r="E233" s="2" t="s">
        <v>16</v>
      </c>
      <c r="F233" s="2">
        <v>558.63443800000005</v>
      </c>
      <c r="G233" s="2">
        <v>1388984</v>
      </c>
      <c r="H233" s="2">
        <v>4.0000000000000002E-4</v>
      </c>
      <c r="I233" t="s">
        <v>152</v>
      </c>
    </row>
    <row r="234" spans="1:9">
      <c r="A234" s="2">
        <v>2014</v>
      </c>
      <c r="B234" s="2">
        <v>5</v>
      </c>
      <c r="C234" s="2" t="s">
        <v>12</v>
      </c>
      <c r="D234" s="2" t="s">
        <v>72</v>
      </c>
      <c r="E234" s="2" t="s">
        <v>11</v>
      </c>
      <c r="F234" s="2">
        <v>1020.202053</v>
      </c>
      <c r="G234" s="2">
        <v>484961</v>
      </c>
      <c r="H234" s="2">
        <v>2.0999999999999999E-3</v>
      </c>
      <c r="I234" t="s">
        <v>152</v>
      </c>
    </row>
    <row r="235" spans="1:9">
      <c r="A235" s="2">
        <v>2013</v>
      </c>
      <c r="B235" s="2">
        <v>3</v>
      </c>
      <c r="C235" s="2" t="s">
        <v>12</v>
      </c>
      <c r="D235" s="2" t="s">
        <v>31</v>
      </c>
      <c r="E235" s="2" t="s">
        <v>14</v>
      </c>
      <c r="F235" s="2">
        <v>0.67929799999999996</v>
      </c>
      <c r="G235" s="2">
        <v>103</v>
      </c>
      <c r="H235" s="2">
        <v>6.4999999999999997E-3</v>
      </c>
      <c r="I235" t="s">
        <v>152</v>
      </c>
    </row>
    <row r="236" spans="1:9">
      <c r="A236" s="2">
        <v>2013</v>
      </c>
      <c r="B236" s="2">
        <v>7</v>
      </c>
      <c r="C236" s="2" t="s">
        <v>12</v>
      </c>
      <c r="D236" s="2" t="s">
        <v>100</v>
      </c>
      <c r="E236" s="2" t="s">
        <v>14</v>
      </c>
      <c r="F236" s="2">
        <v>1.8619479999999999</v>
      </c>
      <c r="G236" s="2">
        <v>111</v>
      </c>
      <c r="H236" s="2">
        <v>1.67E-2</v>
      </c>
      <c r="I236" t="s">
        <v>152</v>
      </c>
    </row>
    <row r="237" spans="1:9">
      <c r="A237" s="2">
        <v>2013</v>
      </c>
      <c r="B237" s="2">
        <v>7</v>
      </c>
      <c r="C237" s="2" t="s">
        <v>12</v>
      </c>
      <c r="D237" s="2" t="s">
        <v>105</v>
      </c>
      <c r="E237" s="2" t="s">
        <v>62</v>
      </c>
      <c r="F237" s="2">
        <v>2E-3</v>
      </c>
      <c r="G237" s="2">
        <v>4</v>
      </c>
      <c r="H237" s="2">
        <v>5.0000000000000001E-4</v>
      </c>
      <c r="I237" t="s">
        <v>152</v>
      </c>
    </row>
    <row r="238" spans="1:9">
      <c r="A238" s="2">
        <v>2013</v>
      </c>
      <c r="B238" s="2">
        <v>9</v>
      </c>
      <c r="C238" s="2" t="s">
        <v>12</v>
      </c>
      <c r="D238" s="2" t="s">
        <v>79</v>
      </c>
      <c r="E238" s="2" t="s">
        <v>14</v>
      </c>
      <c r="F238" s="2">
        <v>7.7130000000000002E-3</v>
      </c>
      <c r="G238" s="2">
        <v>5</v>
      </c>
      <c r="H238" s="2">
        <v>1.5E-3</v>
      </c>
      <c r="I238" t="s">
        <v>152</v>
      </c>
    </row>
    <row r="239" spans="1:9">
      <c r="A239" s="2">
        <v>2014</v>
      </c>
      <c r="B239" s="2">
        <v>2</v>
      </c>
      <c r="C239" s="2" t="s">
        <v>12</v>
      </c>
      <c r="D239" s="2" t="s">
        <v>17</v>
      </c>
      <c r="E239" s="2" t="s">
        <v>14</v>
      </c>
      <c r="F239" s="2">
        <v>4662.1670860000004</v>
      </c>
      <c r="G239" s="2">
        <v>347202</v>
      </c>
      <c r="H239" s="2">
        <v>1.34E-2</v>
      </c>
      <c r="I239" t="s">
        <v>152</v>
      </c>
    </row>
    <row r="240" spans="1:9">
      <c r="A240" s="2">
        <v>2013</v>
      </c>
      <c r="B240" s="2">
        <v>4</v>
      </c>
      <c r="C240" s="2" t="s">
        <v>12</v>
      </c>
      <c r="D240" s="2" t="s">
        <v>15</v>
      </c>
      <c r="E240" s="2" t="s">
        <v>16</v>
      </c>
      <c r="F240" s="2">
        <v>39778.286237</v>
      </c>
      <c r="G240" s="2">
        <v>3814083</v>
      </c>
      <c r="H240" s="2">
        <v>1.04E-2</v>
      </c>
      <c r="I240" t="s">
        <v>152</v>
      </c>
    </row>
    <row r="241" spans="1:9">
      <c r="A241" s="2">
        <v>2013</v>
      </c>
      <c r="B241" s="2">
        <v>5</v>
      </c>
      <c r="C241" s="2" t="s">
        <v>12</v>
      </c>
      <c r="D241" s="2" t="s">
        <v>70</v>
      </c>
      <c r="E241" s="2" t="s">
        <v>14</v>
      </c>
      <c r="F241" s="2">
        <v>65794.981824999995</v>
      </c>
      <c r="G241" s="2">
        <v>8335046</v>
      </c>
      <c r="H241" s="2">
        <v>7.7999999999999996E-3</v>
      </c>
      <c r="I241" t="s">
        <v>152</v>
      </c>
    </row>
    <row r="242" spans="1:9">
      <c r="A242" s="2">
        <v>2013</v>
      </c>
      <c r="B242" s="2">
        <v>12</v>
      </c>
      <c r="C242" s="2" t="s">
        <v>12</v>
      </c>
      <c r="D242" s="2" t="s">
        <v>13</v>
      </c>
      <c r="E242" s="2" t="s">
        <v>14</v>
      </c>
      <c r="F242" s="2">
        <v>92958.315115000005</v>
      </c>
      <c r="G242" s="2">
        <v>7522284</v>
      </c>
      <c r="H242" s="2">
        <v>1.23E-2</v>
      </c>
      <c r="I242" t="s">
        <v>152</v>
      </c>
    </row>
    <row r="243" spans="1:9">
      <c r="A243" s="2">
        <v>2013</v>
      </c>
      <c r="B243" s="2">
        <v>2</v>
      </c>
      <c r="C243" s="2" t="s">
        <v>12</v>
      </c>
      <c r="D243" s="2" t="s">
        <v>15</v>
      </c>
      <c r="E243" s="2" t="s">
        <v>16</v>
      </c>
      <c r="F243" s="2">
        <v>39604.438958999999</v>
      </c>
      <c r="G243" s="2">
        <v>3371146</v>
      </c>
      <c r="H243" s="2">
        <v>1.17E-2</v>
      </c>
      <c r="I243" t="s">
        <v>152</v>
      </c>
    </row>
    <row r="244" spans="1:9">
      <c r="A244" s="2">
        <v>2013</v>
      </c>
      <c r="B244" s="2">
        <v>5</v>
      </c>
      <c r="C244" s="2" t="s">
        <v>7</v>
      </c>
      <c r="D244" s="2" t="s">
        <v>26</v>
      </c>
      <c r="E244" s="2" t="s">
        <v>14</v>
      </c>
      <c r="F244" s="2">
        <v>628.65109700000005</v>
      </c>
      <c r="G244" s="2">
        <v>720644</v>
      </c>
      <c r="H244" s="2">
        <v>8.0000000000000004E-4</v>
      </c>
      <c r="I244" t="s">
        <v>152</v>
      </c>
    </row>
    <row r="245" spans="1:9">
      <c r="A245" s="2">
        <v>2014</v>
      </c>
      <c r="B245" s="2">
        <v>1</v>
      </c>
      <c r="C245" s="2" t="s">
        <v>12</v>
      </c>
      <c r="D245" s="2" t="s">
        <v>50</v>
      </c>
      <c r="E245" s="2" t="s">
        <v>11</v>
      </c>
      <c r="F245" s="2">
        <v>8.784046</v>
      </c>
      <c r="G245" s="2">
        <v>4986</v>
      </c>
      <c r="H245" s="2">
        <v>1.6999999999999999E-3</v>
      </c>
      <c r="I245" t="s">
        <v>152</v>
      </c>
    </row>
    <row r="246" spans="1:9">
      <c r="A246" s="2">
        <v>2014</v>
      </c>
      <c r="B246" s="2">
        <v>1</v>
      </c>
      <c r="C246" s="2" t="s">
        <v>7</v>
      </c>
      <c r="D246" s="2" t="s">
        <v>45</v>
      </c>
      <c r="E246" s="2" t="s">
        <v>14</v>
      </c>
      <c r="F246" s="2">
        <v>5612.9171859999997</v>
      </c>
      <c r="G246" s="2">
        <v>3408418</v>
      </c>
      <c r="H246" s="2">
        <v>1.6000000000000001E-3</v>
      </c>
      <c r="I246" t="s">
        <v>152</v>
      </c>
    </row>
    <row r="247" spans="1:9">
      <c r="A247" s="2">
        <v>2014</v>
      </c>
      <c r="B247" s="2">
        <v>4</v>
      </c>
      <c r="C247" s="2" t="s">
        <v>7</v>
      </c>
      <c r="D247" s="2" t="s">
        <v>46</v>
      </c>
      <c r="E247" s="2" t="s">
        <v>25</v>
      </c>
      <c r="F247" s="2">
        <v>299.14196199999998</v>
      </c>
      <c r="G247" s="2">
        <v>560412</v>
      </c>
      <c r="H247" s="2">
        <v>5.0000000000000001E-4</v>
      </c>
      <c r="I247" t="s">
        <v>152</v>
      </c>
    </row>
    <row r="248" spans="1:9">
      <c r="A248" s="2">
        <v>2013</v>
      </c>
      <c r="B248" s="2">
        <v>7</v>
      </c>
      <c r="C248" s="2" t="s">
        <v>7</v>
      </c>
      <c r="D248" s="2" t="s">
        <v>19</v>
      </c>
      <c r="E248" s="2" t="s">
        <v>14</v>
      </c>
      <c r="F248" s="2">
        <v>4432.7173659999999</v>
      </c>
      <c r="G248" s="2">
        <v>1240902</v>
      </c>
      <c r="H248" s="2">
        <v>3.5000000000000001E-3</v>
      </c>
      <c r="I248" t="s">
        <v>152</v>
      </c>
    </row>
    <row r="249" spans="1:9">
      <c r="A249" s="2">
        <v>2014</v>
      </c>
      <c r="B249" s="2">
        <v>4</v>
      </c>
      <c r="C249" s="2" t="s">
        <v>12</v>
      </c>
      <c r="D249" s="2" t="s">
        <v>17</v>
      </c>
      <c r="E249" s="2" t="s">
        <v>14</v>
      </c>
      <c r="F249" s="2">
        <v>2688.273749</v>
      </c>
      <c r="G249" s="2">
        <v>399159</v>
      </c>
      <c r="H249" s="2">
        <v>6.7000000000000002E-3</v>
      </c>
      <c r="I249" t="s">
        <v>152</v>
      </c>
    </row>
    <row r="250" spans="1:9">
      <c r="A250" s="2">
        <v>2014</v>
      </c>
      <c r="B250" s="2">
        <v>1</v>
      </c>
      <c r="C250" s="2" t="s">
        <v>7</v>
      </c>
      <c r="D250" s="2" t="s">
        <v>51</v>
      </c>
      <c r="E250" s="2" t="s">
        <v>11</v>
      </c>
      <c r="F250" s="2">
        <v>100.71536999999999</v>
      </c>
      <c r="G250" s="2">
        <v>71940</v>
      </c>
      <c r="H250" s="2">
        <v>1.2999999999999999E-3</v>
      </c>
      <c r="I250" t="s">
        <v>152</v>
      </c>
    </row>
    <row r="251" spans="1:9">
      <c r="A251" s="2">
        <v>2014</v>
      </c>
      <c r="B251" s="2">
        <v>2</v>
      </c>
      <c r="C251" s="2" t="s">
        <v>7</v>
      </c>
      <c r="D251" s="2" t="s">
        <v>51</v>
      </c>
      <c r="E251" s="2" t="s">
        <v>11</v>
      </c>
      <c r="F251" s="2">
        <v>132.84123299999999</v>
      </c>
      <c r="G251" s="2">
        <v>94887</v>
      </c>
      <c r="H251" s="2">
        <v>1.2999999999999999E-3</v>
      </c>
      <c r="I251" t="s">
        <v>152</v>
      </c>
    </row>
    <row r="252" spans="1:9">
      <c r="A252" s="2">
        <v>2014</v>
      </c>
      <c r="B252" s="2">
        <v>4</v>
      </c>
      <c r="C252" s="2" t="s">
        <v>7</v>
      </c>
      <c r="D252" s="2" t="s">
        <v>96</v>
      </c>
      <c r="E252" s="2" t="s">
        <v>9</v>
      </c>
      <c r="F252" s="2">
        <v>323.52577500000001</v>
      </c>
      <c r="G252" s="2">
        <v>181829</v>
      </c>
      <c r="H252" s="2">
        <v>1.6999999999999999E-3</v>
      </c>
      <c r="I252" t="s">
        <v>152</v>
      </c>
    </row>
    <row r="253" spans="1:9">
      <c r="A253" s="2">
        <v>2013</v>
      </c>
      <c r="B253" s="2">
        <v>10</v>
      </c>
      <c r="C253" s="2" t="s">
        <v>12</v>
      </c>
      <c r="D253" s="2" t="s">
        <v>50</v>
      </c>
      <c r="E253" s="2" t="s">
        <v>11</v>
      </c>
      <c r="F253" s="2">
        <v>29.277965999999999</v>
      </c>
      <c r="G253" s="2">
        <v>2932</v>
      </c>
      <c r="H253" s="2">
        <v>9.9000000000000008E-3</v>
      </c>
      <c r="I253" t="s">
        <v>152</v>
      </c>
    </row>
    <row r="254" spans="1:9">
      <c r="A254" s="2">
        <v>2013</v>
      </c>
      <c r="B254" s="2">
        <v>9</v>
      </c>
      <c r="C254" s="2" t="s">
        <v>12</v>
      </c>
      <c r="D254" s="2" t="s">
        <v>57</v>
      </c>
      <c r="E254" s="2" t="s">
        <v>14</v>
      </c>
      <c r="F254" s="2">
        <v>0.50582400000000005</v>
      </c>
      <c r="G254" s="2">
        <v>44</v>
      </c>
      <c r="H254" s="2">
        <v>1.14E-2</v>
      </c>
      <c r="I254" t="s">
        <v>152</v>
      </c>
    </row>
    <row r="255" spans="1:9">
      <c r="A255" s="2">
        <v>2013</v>
      </c>
      <c r="B255" s="2">
        <v>1</v>
      </c>
      <c r="C255" s="2" t="s">
        <v>12</v>
      </c>
      <c r="D255" s="2" t="s">
        <v>83</v>
      </c>
      <c r="E255" s="2" t="s">
        <v>14</v>
      </c>
      <c r="F255" s="2">
        <v>10.316254000000001</v>
      </c>
      <c r="G255" s="2">
        <v>815</v>
      </c>
      <c r="H255" s="2">
        <v>1.26E-2</v>
      </c>
      <c r="I255" t="s">
        <v>152</v>
      </c>
    </row>
    <row r="256" spans="1:9">
      <c r="A256" s="2">
        <v>2013</v>
      </c>
      <c r="B256" s="2">
        <v>1</v>
      </c>
      <c r="C256" s="2" t="s">
        <v>7</v>
      </c>
      <c r="D256" s="2" t="s">
        <v>64</v>
      </c>
      <c r="E256" s="2" t="s">
        <v>14</v>
      </c>
      <c r="F256" s="2">
        <v>2.0696590000000001</v>
      </c>
      <c r="G256" s="2">
        <v>10685</v>
      </c>
      <c r="H256" s="2">
        <v>1E-4</v>
      </c>
      <c r="I256" t="s">
        <v>152</v>
      </c>
    </row>
    <row r="257" spans="1:9">
      <c r="A257" s="2">
        <v>2014</v>
      </c>
      <c r="B257" s="2">
        <v>5</v>
      </c>
      <c r="C257" s="2" t="s">
        <v>12</v>
      </c>
      <c r="D257" s="2" t="s">
        <v>87</v>
      </c>
      <c r="E257" s="2" t="s">
        <v>14</v>
      </c>
      <c r="F257" s="2">
        <v>31206.492767</v>
      </c>
      <c r="G257" s="2">
        <v>2694236</v>
      </c>
      <c r="H257" s="2">
        <v>1.15E-2</v>
      </c>
      <c r="I257" t="s">
        <v>152</v>
      </c>
    </row>
    <row r="258" spans="1:9">
      <c r="A258" s="2">
        <v>2014</v>
      </c>
      <c r="B258" s="2">
        <v>5</v>
      </c>
      <c r="C258" s="2" t="s">
        <v>12</v>
      </c>
      <c r="D258" s="2" t="s">
        <v>76</v>
      </c>
      <c r="E258" s="2" t="s">
        <v>25</v>
      </c>
      <c r="F258" s="2">
        <v>14.720204000000001</v>
      </c>
      <c r="G258" s="2">
        <v>498</v>
      </c>
      <c r="H258" s="2">
        <v>2.9499999999999998E-2</v>
      </c>
      <c r="I258" t="s">
        <v>152</v>
      </c>
    </row>
    <row r="259" spans="1:9">
      <c r="A259" s="2">
        <v>2013</v>
      </c>
      <c r="B259" s="2">
        <v>12</v>
      </c>
      <c r="C259" s="2" t="s">
        <v>12</v>
      </c>
      <c r="D259" s="2" t="s">
        <v>100</v>
      </c>
      <c r="E259" s="2" t="s">
        <v>14</v>
      </c>
      <c r="F259" s="2">
        <v>7.9826410000000001</v>
      </c>
      <c r="G259" s="2">
        <v>188</v>
      </c>
      <c r="H259" s="2">
        <v>4.24E-2</v>
      </c>
      <c r="I259" t="s">
        <v>152</v>
      </c>
    </row>
    <row r="260" spans="1:9">
      <c r="A260" s="2">
        <v>2013</v>
      </c>
      <c r="B260" s="2">
        <v>7</v>
      </c>
      <c r="C260" s="2" t="s">
        <v>53</v>
      </c>
      <c r="D260" s="2" t="s">
        <v>63</v>
      </c>
      <c r="E260" s="2" t="s">
        <v>14</v>
      </c>
      <c r="F260" s="2">
        <v>36.938386999999999</v>
      </c>
      <c r="G260" s="2">
        <v>59</v>
      </c>
      <c r="H260" s="2">
        <v>0.626</v>
      </c>
      <c r="I260" t="s">
        <v>152</v>
      </c>
    </row>
    <row r="261" spans="1:9">
      <c r="A261" s="2">
        <v>2013</v>
      </c>
      <c r="B261" s="2">
        <v>10</v>
      </c>
      <c r="C261" s="2" t="s">
        <v>53</v>
      </c>
      <c r="D261" s="2" t="s">
        <v>21</v>
      </c>
      <c r="E261" s="2" t="s">
        <v>14</v>
      </c>
      <c r="F261" s="2">
        <v>1.8979029999999999</v>
      </c>
      <c r="G261" s="2">
        <v>1</v>
      </c>
      <c r="H261" s="2">
        <v>1.8978999999999999</v>
      </c>
      <c r="I261" t="s">
        <v>152</v>
      </c>
    </row>
    <row r="262" spans="1:9">
      <c r="A262" s="2">
        <v>2014</v>
      </c>
      <c r="B262" s="2">
        <v>1</v>
      </c>
      <c r="C262" s="2" t="s">
        <v>7</v>
      </c>
      <c r="D262" s="2" t="s">
        <v>8</v>
      </c>
      <c r="E262" s="2" t="s">
        <v>9</v>
      </c>
      <c r="F262" s="2">
        <v>86961.879172999994</v>
      </c>
      <c r="G262" s="2">
        <v>95623400</v>
      </c>
      <c r="H262" s="2">
        <v>8.9999999999999998E-4</v>
      </c>
      <c r="I262" t="s">
        <v>152</v>
      </c>
    </row>
    <row r="263" spans="1:9">
      <c r="A263" s="2">
        <v>2013</v>
      </c>
      <c r="B263" s="2">
        <v>7</v>
      </c>
      <c r="C263" s="2" t="s">
        <v>7</v>
      </c>
      <c r="D263" s="2" t="s">
        <v>13</v>
      </c>
      <c r="E263" s="2" t="s">
        <v>14</v>
      </c>
      <c r="F263" s="2">
        <v>1154.5136729999999</v>
      </c>
      <c r="G263" s="2">
        <v>1320317</v>
      </c>
      <c r="H263" s="2">
        <v>8.0000000000000004E-4</v>
      </c>
      <c r="I263" t="s">
        <v>152</v>
      </c>
    </row>
    <row r="264" spans="1:9">
      <c r="A264" s="2">
        <v>2013</v>
      </c>
      <c r="B264" s="2">
        <v>7</v>
      </c>
      <c r="C264" s="2" t="s">
        <v>12</v>
      </c>
      <c r="D264" s="2" t="s">
        <v>40</v>
      </c>
      <c r="E264" s="2" t="s">
        <v>14</v>
      </c>
      <c r="F264" s="2">
        <v>139469.864309</v>
      </c>
      <c r="G264" s="2">
        <v>23904682</v>
      </c>
      <c r="H264" s="2">
        <v>5.7999999999999996E-3</v>
      </c>
      <c r="I264" t="s">
        <v>152</v>
      </c>
    </row>
    <row r="265" spans="1:9">
      <c r="A265" s="2">
        <v>2014</v>
      </c>
      <c r="B265" s="2">
        <v>3</v>
      </c>
      <c r="C265" s="2" t="s">
        <v>7</v>
      </c>
      <c r="D265" s="2" t="s">
        <v>19</v>
      </c>
      <c r="E265" s="2" t="s">
        <v>14</v>
      </c>
      <c r="F265" s="2">
        <v>6375.0231139999996</v>
      </c>
      <c r="G265" s="2">
        <v>3136654</v>
      </c>
      <c r="H265" s="2">
        <v>2E-3</v>
      </c>
      <c r="I265" t="s">
        <v>152</v>
      </c>
    </row>
    <row r="266" spans="1:9">
      <c r="A266" s="2">
        <v>2013</v>
      </c>
      <c r="B266" s="2">
        <v>8</v>
      </c>
      <c r="C266" s="2" t="s">
        <v>7</v>
      </c>
      <c r="D266" s="2" t="s">
        <v>13</v>
      </c>
      <c r="E266" s="2" t="s">
        <v>14</v>
      </c>
      <c r="F266" s="2">
        <v>1515.2074210000001</v>
      </c>
      <c r="G266" s="2">
        <v>1486477</v>
      </c>
      <c r="H266" s="2">
        <v>1E-3</v>
      </c>
      <c r="I266" t="s">
        <v>152</v>
      </c>
    </row>
    <row r="267" spans="1:9">
      <c r="A267" s="2">
        <v>2013</v>
      </c>
      <c r="B267" s="2">
        <v>2</v>
      </c>
      <c r="C267" s="2" t="s">
        <v>12</v>
      </c>
      <c r="D267" s="2" t="s">
        <v>44</v>
      </c>
      <c r="E267" s="2" t="s">
        <v>16</v>
      </c>
      <c r="F267" s="2">
        <v>7423.1838850000004</v>
      </c>
      <c r="G267" s="2">
        <v>649092</v>
      </c>
      <c r="H267" s="2">
        <v>1.14E-2</v>
      </c>
      <c r="I267" t="s">
        <v>152</v>
      </c>
    </row>
    <row r="268" spans="1:9">
      <c r="A268" s="2">
        <v>2013</v>
      </c>
      <c r="B268" s="2">
        <v>9</v>
      </c>
      <c r="C268" s="2" t="s">
        <v>12</v>
      </c>
      <c r="D268" s="2" t="s">
        <v>10</v>
      </c>
      <c r="E268" s="2" t="s">
        <v>11</v>
      </c>
      <c r="F268" s="2">
        <v>49.217916000000002</v>
      </c>
      <c r="G268" s="2">
        <v>25422</v>
      </c>
      <c r="H268" s="2">
        <v>1.9E-3</v>
      </c>
      <c r="I268" t="s">
        <v>152</v>
      </c>
    </row>
    <row r="269" spans="1:9">
      <c r="A269" s="2">
        <v>2013</v>
      </c>
      <c r="B269" s="2">
        <v>6</v>
      </c>
      <c r="C269" s="2" t="s">
        <v>12</v>
      </c>
      <c r="D269" s="2" t="s">
        <v>48</v>
      </c>
      <c r="E269" s="2" t="s">
        <v>14</v>
      </c>
      <c r="F269" s="2">
        <v>423.026948</v>
      </c>
      <c r="G269" s="2">
        <v>88009</v>
      </c>
      <c r="H269" s="2">
        <v>4.7999999999999996E-3</v>
      </c>
      <c r="I269" t="s">
        <v>152</v>
      </c>
    </row>
    <row r="270" spans="1:9">
      <c r="A270" s="2">
        <v>2014</v>
      </c>
      <c r="B270" s="2">
        <v>2</v>
      </c>
      <c r="C270" s="2" t="s">
        <v>7</v>
      </c>
      <c r="D270" s="2" t="s">
        <v>43</v>
      </c>
      <c r="E270" s="2" t="s">
        <v>11</v>
      </c>
      <c r="F270" s="2">
        <v>1810.838677</v>
      </c>
      <c r="G270" s="2">
        <v>1392955</v>
      </c>
      <c r="H270" s="2">
        <v>1.1999999999999999E-3</v>
      </c>
      <c r="I270" t="s">
        <v>152</v>
      </c>
    </row>
    <row r="271" spans="1:9">
      <c r="A271" s="2">
        <v>2013</v>
      </c>
      <c r="B271" s="2">
        <v>5</v>
      </c>
      <c r="C271" s="2" t="s">
        <v>7</v>
      </c>
      <c r="D271" s="2" t="s">
        <v>24</v>
      </c>
      <c r="E271" s="2" t="s">
        <v>25</v>
      </c>
      <c r="F271" s="2">
        <v>653.26308700000004</v>
      </c>
      <c r="G271" s="2">
        <v>308732</v>
      </c>
      <c r="H271" s="2">
        <v>2.0999999999999999E-3</v>
      </c>
      <c r="I271" t="s">
        <v>152</v>
      </c>
    </row>
    <row r="272" spans="1:9">
      <c r="A272" s="2">
        <v>2013</v>
      </c>
      <c r="B272" s="2">
        <v>1</v>
      </c>
      <c r="C272" s="2" t="s">
        <v>12</v>
      </c>
      <c r="D272" s="2" t="s">
        <v>47</v>
      </c>
      <c r="E272" s="2" t="s">
        <v>14</v>
      </c>
      <c r="F272" s="2">
        <v>248.47861700000001</v>
      </c>
      <c r="G272" s="2">
        <v>23303</v>
      </c>
      <c r="H272" s="2">
        <v>1.06E-2</v>
      </c>
      <c r="I272" t="s">
        <v>152</v>
      </c>
    </row>
    <row r="273" spans="1:9">
      <c r="A273" s="2">
        <v>2013</v>
      </c>
      <c r="B273" s="2">
        <v>7</v>
      </c>
      <c r="C273" s="2" t="s">
        <v>12</v>
      </c>
      <c r="D273" s="2" t="s">
        <v>28</v>
      </c>
      <c r="E273" s="2" t="s">
        <v>14</v>
      </c>
      <c r="F273" s="2">
        <v>711.00088000000005</v>
      </c>
      <c r="G273" s="2">
        <v>356786</v>
      </c>
      <c r="H273" s="2">
        <v>1.9E-3</v>
      </c>
      <c r="I273" t="s">
        <v>152</v>
      </c>
    </row>
    <row r="274" spans="1:9">
      <c r="A274" s="2">
        <v>2013</v>
      </c>
      <c r="B274" s="2">
        <v>12</v>
      </c>
      <c r="C274" s="2" t="s">
        <v>7</v>
      </c>
      <c r="D274" s="2" t="s">
        <v>48</v>
      </c>
      <c r="E274" s="2" t="s">
        <v>14</v>
      </c>
      <c r="F274" s="2">
        <v>58.057502999999997</v>
      </c>
      <c r="G274" s="2">
        <v>217306</v>
      </c>
      <c r="H274" s="2">
        <v>2.0000000000000001E-4</v>
      </c>
      <c r="I274" t="s">
        <v>152</v>
      </c>
    </row>
    <row r="275" spans="1:9">
      <c r="A275" s="2">
        <v>2014</v>
      </c>
      <c r="B275" s="2">
        <v>1</v>
      </c>
      <c r="C275" s="2" t="s">
        <v>7</v>
      </c>
      <c r="D275" s="2" t="s">
        <v>43</v>
      </c>
      <c r="E275" s="2" t="s">
        <v>11</v>
      </c>
      <c r="F275" s="2">
        <v>1473.0397390000001</v>
      </c>
      <c r="G275" s="2">
        <v>1133112</v>
      </c>
      <c r="H275" s="2">
        <v>1.1999999999999999E-3</v>
      </c>
      <c r="I275" t="s">
        <v>152</v>
      </c>
    </row>
    <row r="276" spans="1:9">
      <c r="A276" s="2">
        <v>2013</v>
      </c>
      <c r="B276" s="2">
        <v>1</v>
      </c>
      <c r="C276" s="2" t="s">
        <v>12</v>
      </c>
      <c r="D276" s="2" t="s">
        <v>82</v>
      </c>
      <c r="E276" s="2" t="s">
        <v>14</v>
      </c>
      <c r="F276" s="2">
        <v>4.3323530000000003</v>
      </c>
      <c r="G276" s="2">
        <v>444</v>
      </c>
      <c r="H276" s="2">
        <v>9.7000000000000003E-3</v>
      </c>
      <c r="I276" t="s">
        <v>152</v>
      </c>
    </row>
    <row r="277" spans="1:9">
      <c r="A277" s="2">
        <v>2013</v>
      </c>
      <c r="B277" s="2">
        <v>12</v>
      </c>
      <c r="C277" s="2" t="s">
        <v>12</v>
      </c>
      <c r="D277" s="2" t="s">
        <v>54</v>
      </c>
      <c r="E277" s="2" t="s">
        <v>14</v>
      </c>
      <c r="F277" s="2">
        <v>54.655611</v>
      </c>
      <c r="G277" s="2">
        <v>3073</v>
      </c>
      <c r="H277" s="2">
        <v>1.77E-2</v>
      </c>
      <c r="I277" t="s">
        <v>152</v>
      </c>
    </row>
    <row r="278" spans="1:9">
      <c r="A278" s="2">
        <v>2013</v>
      </c>
      <c r="B278" s="2">
        <v>3</v>
      </c>
      <c r="C278" s="2" t="s">
        <v>7</v>
      </c>
      <c r="D278" s="2" t="s">
        <v>47</v>
      </c>
      <c r="E278" s="2" t="s">
        <v>14</v>
      </c>
      <c r="F278" s="2">
        <v>2.361103</v>
      </c>
      <c r="G278" s="2">
        <v>13953</v>
      </c>
      <c r="H278" s="2">
        <v>1E-4</v>
      </c>
      <c r="I278" t="s">
        <v>152</v>
      </c>
    </row>
    <row r="279" spans="1:9">
      <c r="A279" s="2">
        <v>2014</v>
      </c>
      <c r="B279" s="2">
        <v>4</v>
      </c>
      <c r="C279" s="2" t="s">
        <v>12</v>
      </c>
      <c r="D279" s="2" t="s">
        <v>55</v>
      </c>
      <c r="E279" s="2" t="s">
        <v>14</v>
      </c>
      <c r="F279" s="2">
        <v>1.1827049999999999</v>
      </c>
      <c r="G279" s="2">
        <v>210</v>
      </c>
      <c r="H279" s="2">
        <v>5.5999999999999999E-3</v>
      </c>
      <c r="I279" t="s">
        <v>152</v>
      </c>
    </row>
    <row r="280" spans="1:9">
      <c r="A280" s="2">
        <v>2013</v>
      </c>
      <c r="B280" s="2">
        <v>2</v>
      </c>
      <c r="C280" s="2" t="s">
        <v>12</v>
      </c>
      <c r="D280" s="2" t="s">
        <v>58</v>
      </c>
      <c r="E280" s="2" t="s">
        <v>9</v>
      </c>
      <c r="F280" s="2">
        <v>0.30082700000000001</v>
      </c>
      <c r="G280" s="2">
        <v>85</v>
      </c>
      <c r="H280" s="2">
        <v>3.5000000000000001E-3</v>
      </c>
      <c r="I280" t="s">
        <v>152</v>
      </c>
    </row>
    <row r="281" spans="1:9">
      <c r="A281" s="2">
        <v>2013</v>
      </c>
      <c r="B281" s="2">
        <v>1</v>
      </c>
      <c r="C281" s="2" t="s">
        <v>12</v>
      </c>
      <c r="D281" s="2" t="s">
        <v>58</v>
      </c>
      <c r="E281" s="2" t="s">
        <v>9</v>
      </c>
      <c r="F281" s="2">
        <v>0.15523400000000001</v>
      </c>
      <c r="G281" s="2">
        <v>5</v>
      </c>
      <c r="H281" s="2">
        <v>3.1E-2</v>
      </c>
      <c r="I281" t="s">
        <v>152</v>
      </c>
    </row>
    <row r="282" spans="1:9">
      <c r="A282" s="2">
        <v>2013</v>
      </c>
      <c r="B282" s="2">
        <v>3</v>
      </c>
      <c r="C282" s="2" t="s">
        <v>53</v>
      </c>
      <c r="D282" s="2" t="s">
        <v>13</v>
      </c>
      <c r="E282" s="2" t="s">
        <v>14</v>
      </c>
      <c r="F282" s="2">
        <v>4.0444300000000002</v>
      </c>
      <c r="G282" s="2">
        <v>6</v>
      </c>
      <c r="H282" s="2">
        <v>0.67400000000000004</v>
      </c>
      <c r="I282" t="s">
        <v>152</v>
      </c>
    </row>
    <row r="283" spans="1:9">
      <c r="A283" s="2">
        <v>2014</v>
      </c>
      <c r="B283" s="2">
        <v>1</v>
      </c>
      <c r="C283" s="2" t="s">
        <v>12</v>
      </c>
      <c r="D283" s="2" t="s">
        <v>37</v>
      </c>
      <c r="E283" s="2" t="s">
        <v>9</v>
      </c>
      <c r="F283" s="2">
        <v>2.0768010000000001</v>
      </c>
      <c r="G283" s="2">
        <v>3</v>
      </c>
      <c r="H283" s="2">
        <v>0.69220000000000004</v>
      </c>
      <c r="I283" t="s">
        <v>152</v>
      </c>
    </row>
    <row r="284" spans="1:9">
      <c r="A284" s="2">
        <v>2013</v>
      </c>
      <c r="B284" s="2">
        <v>3</v>
      </c>
      <c r="C284" s="2" t="s">
        <v>12</v>
      </c>
      <c r="D284" s="2" t="s">
        <v>75</v>
      </c>
      <c r="E284" s="2" t="s">
        <v>14</v>
      </c>
      <c r="F284" s="2">
        <v>2.1846000000000001E-2</v>
      </c>
      <c r="G284" s="2">
        <v>2</v>
      </c>
      <c r="H284" s="2">
        <v>1.09E-2</v>
      </c>
      <c r="I284" t="s">
        <v>152</v>
      </c>
    </row>
    <row r="285" spans="1:9">
      <c r="A285" s="2">
        <v>2013</v>
      </c>
      <c r="B285" s="2">
        <v>11</v>
      </c>
      <c r="C285" s="2" t="s">
        <v>12</v>
      </c>
      <c r="D285" s="2" t="s">
        <v>27</v>
      </c>
      <c r="E285" s="2" t="s">
        <v>14</v>
      </c>
      <c r="F285" s="2">
        <v>380.07551999999998</v>
      </c>
      <c r="G285" s="2">
        <v>148745</v>
      </c>
      <c r="H285" s="2">
        <v>2.5000000000000001E-3</v>
      </c>
      <c r="I285" t="s">
        <v>152</v>
      </c>
    </row>
    <row r="286" spans="1:9">
      <c r="A286" s="2">
        <v>2013</v>
      </c>
      <c r="B286" s="2">
        <v>6</v>
      </c>
      <c r="C286" s="2" t="s">
        <v>12</v>
      </c>
      <c r="D286" s="2" t="s">
        <v>29</v>
      </c>
      <c r="E286" s="2" t="s">
        <v>25</v>
      </c>
      <c r="F286" s="2">
        <v>525.31092100000001</v>
      </c>
      <c r="G286" s="2">
        <v>130815</v>
      </c>
      <c r="H286" s="2">
        <v>4.0000000000000001E-3</v>
      </c>
      <c r="I286" t="s">
        <v>152</v>
      </c>
    </row>
    <row r="287" spans="1:9">
      <c r="A287" s="2">
        <v>2013</v>
      </c>
      <c r="B287" s="2">
        <v>7</v>
      </c>
      <c r="C287" s="2" t="s">
        <v>12</v>
      </c>
      <c r="D287" s="2" t="s">
        <v>70</v>
      </c>
      <c r="E287" s="2" t="s">
        <v>14</v>
      </c>
      <c r="F287" s="2">
        <v>78062.695372000002</v>
      </c>
      <c r="G287" s="2">
        <v>9376541</v>
      </c>
      <c r="H287" s="2">
        <v>8.3000000000000001E-3</v>
      </c>
      <c r="I287" t="s">
        <v>152</v>
      </c>
    </row>
    <row r="288" spans="1:9">
      <c r="A288" s="2">
        <v>2014</v>
      </c>
      <c r="B288" s="2">
        <v>3</v>
      </c>
      <c r="C288" s="2" t="s">
        <v>12</v>
      </c>
      <c r="D288" s="2" t="s">
        <v>44</v>
      </c>
      <c r="E288" s="2" t="s">
        <v>16</v>
      </c>
      <c r="F288" s="2">
        <v>16045.793737</v>
      </c>
      <c r="G288" s="2">
        <v>1551973</v>
      </c>
      <c r="H288" s="2">
        <v>1.03E-2</v>
      </c>
      <c r="I288" t="s">
        <v>152</v>
      </c>
    </row>
    <row r="289" spans="1:9">
      <c r="A289" s="2">
        <v>2014</v>
      </c>
      <c r="B289" s="2">
        <v>4</v>
      </c>
      <c r="C289" s="2" t="s">
        <v>7</v>
      </c>
      <c r="D289" s="2" t="s">
        <v>75</v>
      </c>
      <c r="E289" s="2" t="s">
        <v>14</v>
      </c>
      <c r="F289" s="2">
        <v>197.65529100000001</v>
      </c>
      <c r="G289" s="2">
        <v>56640</v>
      </c>
      <c r="H289" s="2">
        <v>3.3999999999999998E-3</v>
      </c>
      <c r="I289" t="s">
        <v>152</v>
      </c>
    </row>
    <row r="290" spans="1:9">
      <c r="A290" s="2">
        <v>2013</v>
      </c>
      <c r="B290" s="2">
        <v>4</v>
      </c>
      <c r="C290" s="2" t="s">
        <v>7</v>
      </c>
      <c r="D290" s="2" t="s">
        <v>18</v>
      </c>
      <c r="E290" s="2" t="s">
        <v>14</v>
      </c>
      <c r="F290" s="2">
        <v>5975.1356370000003</v>
      </c>
      <c r="G290" s="2">
        <v>2974161</v>
      </c>
      <c r="H290" s="2">
        <v>2E-3</v>
      </c>
      <c r="I290" t="s">
        <v>152</v>
      </c>
    </row>
    <row r="291" spans="1:9">
      <c r="A291" s="2">
        <v>2013</v>
      </c>
      <c r="B291" s="2">
        <v>9</v>
      </c>
      <c r="C291" s="2" t="s">
        <v>7</v>
      </c>
      <c r="D291" s="2" t="s">
        <v>56</v>
      </c>
      <c r="E291" s="2" t="s">
        <v>14</v>
      </c>
      <c r="F291" s="2">
        <v>13181.678378000001</v>
      </c>
      <c r="G291" s="2">
        <v>3573329</v>
      </c>
      <c r="H291" s="2">
        <v>3.5999999999999999E-3</v>
      </c>
      <c r="I291" t="s">
        <v>152</v>
      </c>
    </row>
    <row r="292" spans="1:9">
      <c r="A292" s="2">
        <v>2013</v>
      </c>
      <c r="B292" s="2">
        <v>3</v>
      </c>
      <c r="C292" s="2" t="s">
        <v>7</v>
      </c>
      <c r="D292" s="2" t="s">
        <v>22</v>
      </c>
      <c r="E292" s="2" t="s">
        <v>14</v>
      </c>
      <c r="F292" s="2">
        <v>263.86980199999999</v>
      </c>
      <c r="G292" s="2">
        <v>467206</v>
      </c>
      <c r="H292" s="2">
        <v>5.0000000000000001E-4</v>
      </c>
      <c r="I292" t="s">
        <v>152</v>
      </c>
    </row>
    <row r="293" spans="1:9">
      <c r="A293" s="2">
        <v>2014</v>
      </c>
      <c r="B293" s="2">
        <v>3</v>
      </c>
      <c r="C293" s="2" t="s">
        <v>7</v>
      </c>
      <c r="D293" s="2" t="s">
        <v>80</v>
      </c>
      <c r="E293" s="2" t="s">
        <v>14</v>
      </c>
      <c r="F293" s="2">
        <v>524.39002400000004</v>
      </c>
      <c r="G293" s="2">
        <v>266317</v>
      </c>
      <c r="H293" s="2">
        <v>1.9E-3</v>
      </c>
      <c r="I293" t="s">
        <v>152</v>
      </c>
    </row>
    <row r="294" spans="1:9">
      <c r="A294" s="2">
        <v>2014</v>
      </c>
      <c r="B294" s="2">
        <v>4</v>
      </c>
      <c r="C294" s="2" t="s">
        <v>7</v>
      </c>
      <c r="D294" s="2" t="s">
        <v>71</v>
      </c>
      <c r="E294" s="2" t="s">
        <v>14</v>
      </c>
      <c r="F294" s="2">
        <v>37.052219000000001</v>
      </c>
      <c r="G294" s="2">
        <v>181792</v>
      </c>
      <c r="H294" s="2">
        <v>2.0000000000000001E-4</v>
      </c>
      <c r="I294" t="s">
        <v>152</v>
      </c>
    </row>
    <row r="295" spans="1:9">
      <c r="A295" s="2">
        <v>2013</v>
      </c>
      <c r="B295" s="2">
        <v>2</v>
      </c>
      <c r="C295" s="2" t="s">
        <v>12</v>
      </c>
      <c r="D295" s="2" t="s">
        <v>48</v>
      </c>
      <c r="E295" s="2" t="s">
        <v>14</v>
      </c>
      <c r="F295" s="2">
        <v>11.562015000000001</v>
      </c>
      <c r="G295" s="2">
        <v>1392</v>
      </c>
      <c r="H295" s="2">
        <v>8.3000000000000001E-3</v>
      </c>
      <c r="I295" t="s">
        <v>152</v>
      </c>
    </row>
    <row r="296" spans="1:9">
      <c r="A296" s="2">
        <v>2013</v>
      </c>
      <c r="B296" s="2">
        <v>8</v>
      </c>
      <c r="C296" s="2" t="s">
        <v>12</v>
      </c>
      <c r="D296" s="2" t="s">
        <v>66</v>
      </c>
      <c r="E296" s="2" t="s">
        <v>9</v>
      </c>
      <c r="F296" s="2">
        <v>9.9276719999999994</v>
      </c>
      <c r="G296" s="2">
        <v>663</v>
      </c>
      <c r="H296" s="2">
        <v>1.49E-2</v>
      </c>
      <c r="I296" t="s">
        <v>152</v>
      </c>
    </row>
    <row r="297" spans="1:9">
      <c r="A297" s="2">
        <v>2013</v>
      </c>
      <c r="B297" s="2">
        <v>2</v>
      </c>
      <c r="C297" s="2" t="s">
        <v>7</v>
      </c>
      <c r="D297" s="2" t="s">
        <v>64</v>
      </c>
      <c r="E297" s="2" t="s">
        <v>14</v>
      </c>
      <c r="F297" s="2">
        <v>4.1085000000000003</v>
      </c>
      <c r="G297" s="2">
        <v>11048</v>
      </c>
      <c r="H297" s="2">
        <v>2.9999999999999997E-4</v>
      </c>
      <c r="I297" t="s">
        <v>152</v>
      </c>
    </row>
    <row r="298" spans="1:9">
      <c r="A298" s="2">
        <v>2014</v>
      </c>
      <c r="B298" s="2">
        <v>3</v>
      </c>
      <c r="C298" s="2" t="s">
        <v>12</v>
      </c>
      <c r="D298" s="2" t="s">
        <v>58</v>
      </c>
      <c r="E298" s="2" t="s">
        <v>9</v>
      </c>
      <c r="F298" s="2">
        <v>0.16109899999999999</v>
      </c>
      <c r="G298" s="2">
        <v>39</v>
      </c>
      <c r="H298" s="2">
        <v>4.1000000000000003E-3</v>
      </c>
      <c r="I298" t="s">
        <v>152</v>
      </c>
    </row>
    <row r="299" spans="1:9">
      <c r="A299" s="2">
        <v>2014</v>
      </c>
      <c r="B299" s="2">
        <v>5</v>
      </c>
      <c r="C299" s="2" t="s">
        <v>12</v>
      </c>
      <c r="D299" s="2" t="s">
        <v>83</v>
      </c>
      <c r="E299" s="2" t="s">
        <v>14</v>
      </c>
      <c r="F299" s="2">
        <v>12.30795</v>
      </c>
      <c r="G299" s="2">
        <v>1299</v>
      </c>
      <c r="H299" s="2">
        <v>9.4000000000000004E-3</v>
      </c>
      <c r="I299" t="s">
        <v>152</v>
      </c>
    </row>
    <row r="300" spans="1:9">
      <c r="A300" s="2">
        <v>2013</v>
      </c>
      <c r="B300" s="2">
        <v>11</v>
      </c>
      <c r="C300" s="2" t="s">
        <v>12</v>
      </c>
      <c r="D300" s="2" t="s">
        <v>101</v>
      </c>
      <c r="E300" s="2" t="s">
        <v>62</v>
      </c>
      <c r="F300" s="2">
        <v>1.084757</v>
      </c>
      <c r="G300" s="2">
        <v>58</v>
      </c>
      <c r="H300" s="2">
        <v>1.8700000000000001E-2</v>
      </c>
      <c r="I300" t="s">
        <v>152</v>
      </c>
    </row>
    <row r="301" spans="1:9">
      <c r="A301" s="2">
        <v>2013</v>
      </c>
      <c r="B301" s="2">
        <v>10</v>
      </c>
      <c r="C301" s="2" t="s">
        <v>12</v>
      </c>
      <c r="D301" s="2" t="s">
        <v>80</v>
      </c>
      <c r="E301" s="2" t="s">
        <v>14</v>
      </c>
      <c r="F301" s="2">
        <v>0.16139999999999999</v>
      </c>
      <c r="G301" s="2">
        <v>25</v>
      </c>
      <c r="H301" s="2">
        <v>6.4000000000000003E-3</v>
      </c>
      <c r="I301" t="s">
        <v>152</v>
      </c>
    </row>
    <row r="302" spans="1:9">
      <c r="A302" s="2">
        <v>2014</v>
      </c>
      <c r="B302" s="2">
        <v>4</v>
      </c>
      <c r="C302" s="2" t="s">
        <v>12</v>
      </c>
      <c r="D302" s="2" t="s">
        <v>97</v>
      </c>
      <c r="E302" s="2" t="s">
        <v>14</v>
      </c>
      <c r="F302" s="2">
        <v>1.0762449999999999</v>
      </c>
      <c r="G302" s="2">
        <v>12</v>
      </c>
      <c r="H302" s="2">
        <v>8.9599999999999999E-2</v>
      </c>
      <c r="I302" t="s">
        <v>152</v>
      </c>
    </row>
    <row r="303" spans="1:9">
      <c r="A303" s="2">
        <v>2013</v>
      </c>
      <c r="B303" s="2">
        <v>11</v>
      </c>
      <c r="C303" s="2" t="s">
        <v>12</v>
      </c>
      <c r="D303" s="2" t="s">
        <v>39</v>
      </c>
      <c r="E303" s="2" t="s">
        <v>14</v>
      </c>
      <c r="F303" s="2">
        <v>402290.82227499998</v>
      </c>
      <c r="G303" s="2">
        <v>28071486</v>
      </c>
      <c r="H303" s="2">
        <v>1.43E-2</v>
      </c>
      <c r="I303" t="s">
        <v>152</v>
      </c>
    </row>
    <row r="304" spans="1:9">
      <c r="A304" s="2">
        <v>2013</v>
      </c>
      <c r="B304" s="2">
        <v>6</v>
      </c>
      <c r="C304" s="2" t="s">
        <v>7</v>
      </c>
      <c r="D304" s="2" t="s">
        <v>21</v>
      </c>
      <c r="E304" s="2" t="s">
        <v>14</v>
      </c>
      <c r="F304" s="2">
        <v>2625.9517080000001</v>
      </c>
      <c r="G304" s="2">
        <v>1501527</v>
      </c>
      <c r="H304" s="2">
        <v>1.6999999999999999E-3</v>
      </c>
      <c r="I304" t="s">
        <v>152</v>
      </c>
    </row>
    <row r="305" spans="1:9">
      <c r="A305" s="2">
        <v>2014</v>
      </c>
      <c r="B305" s="2">
        <v>1</v>
      </c>
      <c r="C305" s="2" t="s">
        <v>12</v>
      </c>
      <c r="D305" s="2" t="s">
        <v>40</v>
      </c>
      <c r="E305" s="2" t="s">
        <v>14</v>
      </c>
      <c r="F305" s="2">
        <v>115530.164511</v>
      </c>
      <c r="G305" s="2">
        <v>25790576</v>
      </c>
      <c r="H305" s="2">
        <v>4.4000000000000003E-3</v>
      </c>
      <c r="I305" t="s">
        <v>152</v>
      </c>
    </row>
    <row r="306" spans="1:9">
      <c r="A306" s="2">
        <v>2013</v>
      </c>
      <c r="B306" s="2">
        <v>10</v>
      </c>
      <c r="C306" s="2" t="s">
        <v>12</v>
      </c>
      <c r="D306" s="2" t="s">
        <v>19</v>
      </c>
      <c r="E306" s="2" t="s">
        <v>14</v>
      </c>
      <c r="F306" s="2">
        <v>260709.100484</v>
      </c>
      <c r="G306" s="2">
        <v>20273993</v>
      </c>
      <c r="H306" s="2">
        <v>1.2800000000000001E-2</v>
      </c>
      <c r="I306" t="s">
        <v>152</v>
      </c>
    </row>
    <row r="307" spans="1:9">
      <c r="A307" s="2">
        <v>2014</v>
      </c>
      <c r="B307" s="2">
        <v>3</v>
      </c>
      <c r="C307" s="2" t="s">
        <v>12</v>
      </c>
      <c r="D307" s="2" t="s">
        <v>63</v>
      </c>
      <c r="E307" s="2" t="s">
        <v>14</v>
      </c>
      <c r="F307" s="2">
        <v>72868.899959000002</v>
      </c>
      <c r="G307" s="2">
        <v>6803906</v>
      </c>
      <c r="H307" s="2">
        <v>1.0699999999999999E-2</v>
      </c>
      <c r="I307" t="s">
        <v>152</v>
      </c>
    </row>
    <row r="308" spans="1:9">
      <c r="A308" s="2">
        <v>2014</v>
      </c>
      <c r="B308" s="2">
        <v>4</v>
      </c>
      <c r="C308" s="2" t="s">
        <v>12</v>
      </c>
      <c r="D308" s="2" t="s">
        <v>44</v>
      </c>
      <c r="E308" s="2" t="s">
        <v>16</v>
      </c>
      <c r="F308" s="2">
        <v>21397.030624999999</v>
      </c>
      <c r="G308" s="2">
        <v>1578447</v>
      </c>
      <c r="H308" s="2">
        <v>1.35E-2</v>
      </c>
      <c r="I308" t="s">
        <v>152</v>
      </c>
    </row>
    <row r="309" spans="1:9">
      <c r="A309" s="2">
        <v>2013</v>
      </c>
      <c r="B309" s="2">
        <v>6</v>
      </c>
      <c r="C309" s="2" t="s">
        <v>7</v>
      </c>
      <c r="D309" s="2" t="s">
        <v>86</v>
      </c>
      <c r="E309" s="2" t="s">
        <v>9</v>
      </c>
      <c r="F309" s="2">
        <v>14043.727744</v>
      </c>
      <c r="G309" s="2">
        <v>7204805</v>
      </c>
      <c r="H309" s="2">
        <v>1.9E-3</v>
      </c>
      <c r="I309" t="s">
        <v>152</v>
      </c>
    </row>
    <row r="310" spans="1:9">
      <c r="A310" s="2">
        <v>2013</v>
      </c>
      <c r="B310" s="2">
        <v>8</v>
      </c>
      <c r="C310" s="2" t="s">
        <v>12</v>
      </c>
      <c r="D310" s="2" t="s">
        <v>54</v>
      </c>
      <c r="E310" s="2" t="s">
        <v>14</v>
      </c>
      <c r="F310" s="2">
        <v>28.654658999999999</v>
      </c>
      <c r="G310" s="2">
        <v>2201</v>
      </c>
      <c r="H310" s="2">
        <v>1.2999999999999999E-2</v>
      </c>
      <c r="I310" t="s">
        <v>152</v>
      </c>
    </row>
    <row r="311" spans="1:9">
      <c r="A311" s="2">
        <v>2013</v>
      </c>
      <c r="B311" s="2">
        <v>8</v>
      </c>
      <c r="C311" s="2" t="s">
        <v>12</v>
      </c>
      <c r="D311" s="2" t="s">
        <v>60</v>
      </c>
      <c r="E311" s="2" t="s">
        <v>14</v>
      </c>
      <c r="F311" s="2">
        <v>9.8471689999999992</v>
      </c>
      <c r="G311" s="2">
        <v>909</v>
      </c>
      <c r="H311" s="2">
        <v>1.0800000000000001E-2</v>
      </c>
      <c r="I311" t="s">
        <v>152</v>
      </c>
    </row>
    <row r="312" spans="1:9">
      <c r="A312" s="2">
        <v>2014</v>
      </c>
      <c r="B312" s="2">
        <v>2</v>
      </c>
      <c r="C312" s="2" t="s">
        <v>12</v>
      </c>
      <c r="D312" s="2" t="s">
        <v>58</v>
      </c>
      <c r="E312" s="2" t="s">
        <v>9</v>
      </c>
      <c r="F312" s="2">
        <v>1.6974899999999999</v>
      </c>
      <c r="G312" s="2">
        <v>410</v>
      </c>
      <c r="H312" s="2">
        <v>4.1000000000000003E-3</v>
      </c>
      <c r="I312" t="s">
        <v>152</v>
      </c>
    </row>
    <row r="313" spans="1:9">
      <c r="A313" s="2">
        <v>2013</v>
      </c>
      <c r="B313" s="2">
        <v>9</v>
      </c>
      <c r="C313" s="2" t="s">
        <v>12</v>
      </c>
      <c r="D313" s="2" t="s">
        <v>52</v>
      </c>
      <c r="E313" s="2" t="s">
        <v>25</v>
      </c>
      <c r="F313" s="2">
        <v>9.0788250000000001</v>
      </c>
      <c r="G313" s="2">
        <v>140</v>
      </c>
      <c r="H313" s="2">
        <v>6.4799999999999996E-2</v>
      </c>
      <c r="I313" t="s">
        <v>152</v>
      </c>
    </row>
    <row r="314" spans="1:9">
      <c r="A314" s="2">
        <v>2014</v>
      </c>
      <c r="B314" s="2">
        <v>5</v>
      </c>
      <c r="C314" s="2" t="s">
        <v>7</v>
      </c>
      <c r="D314" s="2" t="s">
        <v>24</v>
      </c>
      <c r="E314" s="2" t="s">
        <v>25</v>
      </c>
      <c r="F314" s="2">
        <v>695.90038300000003</v>
      </c>
      <c r="G314" s="2">
        <v>1034004</v>
      </c>
      <c r="H314" s="2">
        <v>5.9999999999999995E-4</v>
      </c>
      <c r="I314" t="s">
        <v>152</v>
      </c>
    </row>
    <row r="315" spans="1:9">
      <c r="A315" s="2">
        <v>2014</v>
      </c>
      <c r="B315" s="2">
        <v>2</v>
      </c>
      <c r="C315" s="2" t="s">
        <v>12</v>
      </c>
      <c r="D315" s="2" t="s">
        <v>37</v>
      </c>
      <c r="E315" s="2" t="s">
        <v>9</v>
      </c>
      <c r="F315" s="2">
        <v>3.4897</v>
      </c>
      <c r="G315" s="2">
        <v>2</v>
      </c>
      <c r="H315" s="2">
        <v>1.7447999999999999</v>
      </c>
      <c r="I315" t="s">
        <v>152</v>
      </c>
    </row>
    <row r="316" spans="1:9">
      <c r="A316" s="2">
        <v>2013</v>
      </c>
      <c r="B316" s="2">
        <v>6</v>
      </c>
      <c r="C316" s="2" t="s">
        <v>12</v>
      </c>
      <c r="D316" s="2" t="s">
        <v>35</v>
      </c>
      <c r="E316" s="2" t="s">
        <v>9</v>
      </c>
      <c r="F316" s="2">
        <v>0.72022799999999998</v>
      </c>
      <c r="G316" s="2">
        <v>13</v>
      </c>
      <c r="H316" s="2">
        <v>5.5399999999999998E-2</v>
      </c>
      <c r="I316" t="s">
        <v>152</v>
      </c>
    </row>
    <row r="317" spans="1:9">
      <c r="A317" s="2">
        <v>2013</v>
      </c>
      <c r="B317" s="2">
        <v>1</v>
      </c>
      <c r="C317" s="2" t="s">
        <v>12</v>
      </c>
      <c r="D317" s="2" t="s">
        <v>56</v>
      </c>
      <c r="E317" s="2" t="s">
        <v>14</v>
      </c>
      <c r="F317" s="2">
        <v>546978.92871699994</v>
      </c>
      <c r="G317" s="2">
        <v>54467340</v>
      </c>
      <c r="H317" s="2">
        <v>0.01</v>
      </c>
      <c r="I317" t="s">
        <v>152</v>
      </c>
    </row>
    <row r="318" spans="1:9">
      <c r="A318" s="2">
        <v>2014</v>
      </c>
      <c r="B318" s="2">
        <v>3</v>
      </c>
      <c r="C318" s="2" t="s">
        <v>12</v>
      </c>
      <c r="D318" s="2" t="s">
        <v>8</v>
      </c>
      <c r="E318" s="2" t="s">
        <v>9</v>
      </c>
      <c r="F318" s="2">
        <v>782111.68494900002</v>
      </c>
      <c r="G318" s="2">
        <v>101019662</v>
      </c>
      <c r="H318" s="2">
        <v>7.7000000000000002E-3</v>
      </c>
      <c r="I318" t="s">
        <v>152</v>
      </c>
    </row>
    <row r="319" spans="1:9">
      <c r="A319" s="2">
        <v>2014</v>
      </c>
      <c r="B319" s="2">
        <v>1</v>
      </c>
      <c r="C319" s="2" t="s">
        <v>7</v>
      </c>
      <c r="D319" s="2" t="s">
        <v>86</v>
      </c>
      <c r="E319" s="2" t="s">
        <v>9</v>
      </c>
      <c r="F319" s="2">
        <v>28703.602685999998</v>
      </c>
      <c r="G319" s="2">
        <v>15757619</v>
      </c>
      <c r="H319" s="2">
        <v>1.8E-3</v>
      </c>
      <c r="I319" t="s">
        <v>152</v>
      </c>
    </row>
    <row r="320" spans="1:9">
      <c r="A320" s="2">
        <v>2014</v>
      </c>
      <c r="B320" s="2">
        <v>2</v>
      </c>
      <c r="C320" s="2" t="s">
        <v>12</v>
      </c>
      <c r="D320" s="2" t="s">
        <v>48</v>
      </c>
      <c r="E320" s="2" t="s">
        <v>14</v>
      </c>
      <c r="F320" s="2">
        <v>1210.7200620000001</v>
      </c>
      <c r="G320" s="2">
        <v>170688</v>
      </c>
      <c r="H320" s="2">
        <v>7.0000000000000001E-3</v>
      </c>
      <c r="I320" t="s">
        <v>152</v>
      </c>
    </row>
    <row r="321" spans="1:9">
      <c r="A321" s="2">
        <v>2013</v>
      </c>
      <c r="B321" s="2">
        <v>10</v>
      </c>
      <c r="C321" s="2" t="s">
        <v>7</v>
      </c>
      <c r="D321" s="2" t="s">
        <v>86</v>
      </c>
      <c r="E321" s="2" t="s">
        <v>9</v>
      </c>
      <c r="F321" s="2">
        <v>15421.42433</v>
      </c>
      <c r="G321" s="2">
        <v>11393508</v>
      </c>
      <c r="H321" s="2">
        <v>1.2999999999999999E-3</v>
      </c>
      <c r="I321" t="s">
        <v>152</v>
      </c>
    </row>
    <row r="322" spans="1:9">
      <c r="A322" s="2">
        <v>2013</v>
      </c>
      <c r="B322" s="2">
        <v>12</v>
      </c>
      <c r="C322" s="2" t="s">
        <v>12</v>
      </c>
      <c r="D322" s="2" t="s">
        <v>71</v>
      </c>
      <c r="E322" s="2" t="s">
        <v>14</v>
      </c>
      <c r="F322" s="2">
        <v>3386.5176839999999</v>
      </c>
      <c r="G322" s="2">
        <v>229192</v>
      </c>
      <c r="H322" s="2">
        <v>1.47E-2</v>
      </c>
      <c r="I322" t="s">
        <v>152</v>
      </c>
    </row>
    <row r="323" spans="1:9">
      <c r="A323" s="2">
        <v>2014</v>
      </c>
      <c r="B323" s="2">
        <v>1</v>
      </c>
      <c r="C323" s="2" t="s">
        <v>7</v>
      </c>
      <c r="D323" s="2" t="s">
        <v>21</v>
      </c>
      <c r="E323" s="2" t="s">
        <v>14</v>
      </c>
      <c r="F323" s="2">
        <v>2594.6675380000001</v>
      </c>
      <c r="G323" s="2">
        <v>2778429</v>
      </c>
      <c r="H323" s="2">
        <v>8.9999999999999998E-4</v>
      </c>
      <c r="I323" t="s">
        <v>152</v>
      </c>
    </row>
    <row r="324" spans="1:9">
      <c r="A324" s="2">
        <v>2014</v>
      </c>
      <c r="B324" s="2">
        <v>3</v>
      </c>
      <c r="C324" s="2" t="s">
        <v>7</v>
      </c>
      <c r="D324" s="2" t="s">
        <v>22</v>
      </c>
      <c r="E324" s="2" t="s">
        <v>14</v>
      </c>
      <c r="F324" s="2">
        <v>784.79060900000002</v>
      </c>
      <c r="G324" s="2">
        <v>776126</v>
      </c>
      <c r="H324" s="2">
        <v>1E-3</v>
      </c>
      <c r="I324" t="s">
        <v>152</v>
      </c>
    </row>
    <row r="325" spans="1:9">
      <c r="A325" s="2">
        <v>2013</v>
      </c>
      <c r="B325" s="2">
        <v>8</v>
      </c>
      <c r="C325" s="2" t="s">
        <v>7</v>
      </c>
      <c r="D325" s="2" t="s">
        <v>26</v>
      </c>
      <c r="E325" s="2" t="s">
        <v>14</v>
      </c>
      <c r="F325" s="2">
        <v>1080.854092</v>
      </c>
      <c r="G325" s="2">
        <v>482586</v>
      </c>
      <c r="H325" s="2">
        <v>2.2000000000000001E-3</v>
      </c>
      <c r="I325" t="s">
        <v>152</v>
      </c>
    </row>
    <row r="326" spans="1:9">
      <c r="A326" s="2">
        <v>2013</v>
      </c>
      <c r="B326" s="2">
        <v>7</v>
      </c>
      <c r="C326" s="2" t="s">
        <v>12</v>
      </c>
      <c r="D326" s="2" t="s">
        <v>44</v>
      </c>
      <c r="E326" s="2" t="s">
        <v>16</v>
      </c>
      <c r="F326" s="2">
        <v>9456.3328920000004</v>
      </c>
      <c r="G326" s="2">
        <v>1009144</v>
      </c>
      <c r="H326" s="2">
        <v>9.2999999999999992E-3</v>
      </c>
      <c r="I326" t="s">
        <v>152</v>
      </c>
    </row>
    <row r="327" spans="1:9">
      <c r="A327" s="2">
        <v>2013</v>
      </c>
      <c r="B327" s="2">
        <v>10</v>
      </c>
      <c r="C327" s="2" t="s">
        <v>7</v>
      </c>
      <c r="D327" s="2" t="s">
        <v>21</v>
      </c>
      <c r="E327" s="2" t="s">
        <v>14</v>
      </c>
      <c r="F327" s="2">
        <v>3781.6030559999999</v>
      </c>
      <c r="G327" s="2">
        <v>1368101</v>
      </c>
      <c r="H327" s="2">
        <v>2.7000000000000001E-3</v>
      </c>
      <c r="I327" t="s">
        <v>152</v>
      </c>
    </row>
    <row r="328" spans="1:9">
      <c r="A328" s="2">
        <v>2014</v>
      </c>
      <c r="B328" s="2">
        <v>3</v>
      </c>
      <c r="C328" s="2" t="s">
        <v>12</v>
      </c>
      <c r="D328" s="2" t="s">
        <v>59</v>
      </c>
      <c r="E328" s="2" t="s">
        <v>11</v>
      </c>
      <c r="F328" s="2">
        <v>786.00922800000001</v>
      </c>
      <c r="G328" s="2">
        <v>454607</v>
      </c>
      <c r="H328" s="2">
        <v>1.6999999999999999E-3</v>
      </c>
      <c r="I328" t="s">
        <v>152</v>
      </c>
    </row>
    <row r="329" spans="1:9">
      <c r="A329" s="2">
        <v>2014</v>
      </c>
      <c r="B329" s="2">
        <v>4</v>
      </c>
      <c r="C329" s="2" t="s">
        <v>7</v>
      </c>
      <c r="D329" s="2" t="s">
        <v>29</v>
      </c>
      <c r="E329" s="2" t="s">
        <v>25</v>
      </c>
      <c r="F329" s="2">
        <v>782.51585</v>
      </c>
      <c r="G329" s="2">
        <v>886219</v>
      </c>
      <c r="H329" s="2">
        <v>8.0000000000000004E-4</v>
      </c>
      <c r="I329" t="s">
        <v>152</v>
      </c>
    </row>
    <row r="330" spans="1:9">
      <c r="A330" s="2">
        <v>2014</v>
      </c>
      <c r="B330" s="2">
        <v>4</v>
      </c>
      <c r="C330" s="2" t="s">
        <v>12</v>
      </c>
      <c r="D330" s="2" t="s">
        <v>81</v>
      </c>
      <c r="E330" s="2" t="s">
        <v>11</v>
      </c>
      <c r="F330" s="2">
        <v>106.579229</v>
      </c>
      <c r="G330" s="2">
        <v>64509</v>
      </c>
      <c r="H330" s="2">
        <v>1.6000000000000001E-3</v>
      </c>
      <c r="I330" t="s">
        <v>152</v>
      </c>
    </row>
    <row r="331" spans="1:9">
      <c r="A331" s="2">
        <v>2014</v>
      </c>
      <c r="B331" s="2">
        <v>1</v>
      </c>
      <c r="C331" s="2" t="s">
        <v>7</v>
      </c>
      <c r="D331" s="2" t="s">
        <v>49</v>
      </c>
      <c r="E331" s="2" t="s">
        <v>11</v>
      </c>
      <c r="F331" s="2">
        <v>108.978441</v>
      </c>
      <c r="G331" s="2">
        <v>77842</v>
      </c>
      <c r="H331" s="2">
        <v>1.2999999999999999E-3</v>
      </c>
      <c r="I331" t="s">
        <v>152</v>
      </c>
    </row>
    <row r="332" spans="1:9">
      <c r="A332" s="2">
        <v>2014</v>
      </c>
      <c r="B332" s="2">
        <v>4</v>
      </c>
      <c r="C332" s="2" t="s">
        <v>12</v>
      </c>
      <c r="D332" s="2" t="s">
        <v>75</v>
      </c>
      <c r="E332" s="2" t="s">
        <v>14</v>
      </c>
      <c r="F332" s="2">
        <v>58.566853000000002</v>
      </c>
      <c r="G332" s="2">
        <v>16783</v>
      </c>
      <c r="H332" s="2">
        <v>3.3999999999999998E-3</v>
      </c>
      <c r="I332" t="s">
        <v>152</v>
      </c>
    </row>
    <row r="333" spans="1:9">
      <c r="A333" s="2">
        <v>2014</v>
      </c>
      <c r="B333" s="2">
        <v>3</v>
      </c>
      <c r="C333" s="2" t="s">
        <v>12</v>
      </c>
      <c r="D333" s="2" t="s">
        <v>93</v>
      </c>
      <c r="E333" s="2" t="s">
        <v>9</v>
      </c>
      <c r="F333" s="2">
        <v>29.538505000000001</v>
      </c>
      <c r="G333" s="2">
        <v>21099</v>
      </c>
      <c r="H333" s="2">
        <v>1.2999999999999999E-3</v>
      </c>
      <c r="I333" t="s">
        <v>152</v>
      </c>
    </row>
    <row r="334" spans="1:9">
      <c r="A334" s="2">
        <v>2013</v>
      </c>
      <c r="B334" s="2">
        <v>8</v>
      </c>
      <c r="C334" s="2" t="s">
        <v>12</v>
      </c>
      <c r="D334" s="2" t="s">
        <v>23</v>
      </c>
      <c r="E334" s="2" t="s">
        <v>14</v>
      </c>
      <c r="F334" s="2">
        <v>2.6644030000000001</v>
      </c>
      <c r="G334" s="2">
        <v>497</v>
      </c>
      <c r="H334" s="2">
        <v>5.3E-3</v>
      </c>
      <c r="I334" t="s">
        <v>152</v>
      </c>
    </row>
    <row r="335" spans="1:9">
      <c r="A335" s="2">
        <v>2013</v>
      </c>
      <c r="B335" s="2">
        <v>6</v>
      </c>
      <c r="C335" s="2" t="s">
        <v>12</v>
      </c>
      <c r="D335" s="2" t="s">
        <v>57</v>
      </c>
      <c r="E335" s="2" t="s">
        <v>14</v>
      </c>
      <c r="F335" s="2">
        <v>0.91742999999999997</v>
      </c>
      <c r="G335" s="2">
        <v>97</v>
      </c>
      <c r="H335" s="2">
        <v>9.4000000000000004E-3</v>
      </c>
      <c r="I335" t="s">
        <v>152</v>
      </c>
    </row>
    <row r="336" spans="1:9">
      <c r="A336" s="2">
        <v>2013</v>
      </c>
      <c r="B336" s="2">
        <v>5</v>
      </c>
      <c r="C336" s="2" t="s">
        <v>12</v>
      </c>
      <c r="D336" s="2" t="s">
        <v>82</v>
      </c>
      <c r="E336" s="2" t="s">
        <v>14</v>
      </c>
      <c r="F336" s="2">
        <v>1.9409270000000001</v>
      </c>
      <c r="G336" s="2">
        <v>143</v>
      </c>
      <c r="H336" s="2">
        <v>1.35E-2</v>
      </c>
      <c r="I336" t="s">
        <v>152</v>
      </c>
    </row>
    <row r="337" spans="1:9">
      <c r="A337" s="2">
        <v>2014</v>
      </c>
      <c r="B337" s="2">
        <v>5</v>
      </c>
      <c r="C337" s="2" t="s">
        <v>7</v>
      </c>
      <c r="D337" s="2" t="s">
        <v>43</v>
      </c>
      <c r="E337" s="2" t="s">
        <v>11</v>
      </c>
      <c r="F337" s="2">
        <v>3768.5103949999998</v>
      </c>
      <c r="G337" s="2">
        <v>2898861</v>
      </c>
      <c r="H337" s="2">
        <v>1.1999999999999999E-3</v>
      </c>
      <c r="I337" t="s">
        <v>152</v>
      </c>
    </row>
    <row r="338" spans="1:9">
      <c r="A338" s="2">
        <v>2014</v>
      </c>
      <c r="B338" s="2">
        <v>1</v>
      </c>
      <c r="C338" s="2" t="s">
        <v>12</v>
      </c>
      <c r="D338" s="2" t="s">
        <v>38</v>
      </c>
      <c r="E338" s="2" t="s">
        <v>14</v>
      </c>
      <c r="F338" s="2">
        <v>0.74978800000000001</v>
      </c>
      <c r="G338" s="2">
        <v>53</v>
      </c>
      <c r="H338" s="2">
        <v>1.41E-2</v>
      </c>
      <c r="I338" t="s">
        <v>152</v>
      </c>
    </row>
    <row r="339" spans="1:9">
      <c r="A339" s="2">
        <v>2014</v>
      </c>
      <c r="B339" s="2">
        <v>1</v>
      </c>
      <c r="C339" s="2" t="s">
        <v>12</v>
      </c>
      <c r="D339" s="2" t="s">
        <v>35</v>
      </c>
      <c r="E339" s="2" t="s">
        <v>9</v>
      </c>
      <c r="F339" s="2">
        <v>0.45428600000000002</v>
      </c>
      <c r="G339" s="2">
        <v>2</v>
      </c>
      <c r="H339" s="2">
        <v>0.2271</v>
      </c>
      <c r="I339" t="s">
        <v>152</v>
      </c>
    </row>
    <row r="340" spans="1:9">
      <c r="A340" s="2">
        <v>2013</v>
      </c>
      <c r="B340" s="2">
        <v>10</v>
      </c>
      <c r="C340" s="2" t="s">
        <v>12</v>
      </c>
      <c r="D340" s="2" t="s">
        <v>35</v>
      </c>
      <c r="E340" s="2" t="s">
        <v>9</v>
      </c>
      <c r="F340" s="2">
        <v>0.37166700000000003</v>
      </c>
      <c r="G340" s="2">
        <v>1</v>
      </c>
      <c r="H340" s="2">
        <v>0.37159999999999999</v>
      </c>
      <c r="I340" t="s">
        <v>152</v>
      </c>
    </row>
    <row r="341" spans="1:9">
      <c r="A341" s="2">
        <v>2013</v>
      </c>
      <c r="B341" s="2">
        <v>11</v>
      </c>
      <c r="C341" s="2" t="s">
        <v>12</v>
      </c>
      <c r="D341" s="2" t="s">
        <v>19</v>
      </c>
      <c r="E341" s="2" t="s">
        <v>14</v>
      </c>
      <c r="F341" s="2">
        <v>253822.69718399999</v>
      </c>
      <c r="G341" s="2">
        <v>20582694</v>
      </c>
      <c r="H341" s="2">
        <v>1.23E-2</v>
      </c>
      <c r="I341" t="s">
        <v>152</v>
      </c>
    </row>
    <row r="342" spans="1:9">
      <c r="A342" s="2">
        <v>2014</v>
      </c>
      <c r="B342" s="2">
        <v>2</v>
      </c>
      <c r="C342" s="2" t="s">
        <v>7</v>
      </c>
      <c r="D342" s="2" t="s">
        <v>15</v>
      </c>
      <c r="E342" s="2" t="s">
        <v>16</v>
      </c>
      <c r="F342" s="2">
        <v>6545.2374570000002</v>
      </c>
      <c r="G342" s="2">
        <v>3786815</v>
      </c>
      <c r="H342" s="2">
        <v>1.6999999999999999E-3</v>
      </c>
      <c r="I342" t="s">
        <v>152</v>
      </c>
    </row>
    <row r="343" spans="1:9">
      <c r="A343" s="2">
        <v>2013</v>
      </c>
      <c r="B343" s="2">
        <v>8</v>
      </c>
      <c r="C343" s="2" t="s">
        <v>12</v>
      </c>
      <c r="D343" s="2" t="s">
        <v>39</v>
      </c>
      <c r="E343" s="2" t="s">
        <v>14</v>
      </c>
      <c r="F343" s="2">
        <v>277024.79293499998</v>
      </c>
      <c r="G343" s="2">
        <v>25828559</v>
      </c>
      <c r="H343" s="2">
        <v>1.0699999999999999E-2</v>
      </c>
      <c r="I343" t="s">
        <v>152</v>
      </c>
    </row>
    <row r="344" spans="1:9">
      <c r="A344" s="2">
        <v>2013</v>
      </c>
      <c r="B344" s="2">
        <v>9</v>
      </c>
      <c r="C344" s="2" t="s">
        <v>12</v>
      </c>
      <c r="D344" s="2" t="s">
        <v>29</v>
      </c>
      <c r="E344" s="2" t="s">
        <v>25</v>
      </c>
      <c r="F344" s="2">
        <v>1588.4525619999999</v>
      </c>
      <c r="G344" s="2">
        <v>194689</v>
      </c>
      <c r="H344" s="2">
        <v>8.0999999999999996E-3</v>
      </c>
      <c r="I344" t="s">
        <v>152</v>
      </c>
    </row>
    <row r="345" spans="1:9">
      <c r="A345" s="2">
        <v>2013</v>
      </c>
      <c r="B345" s="2">
        <v>12</v>
      </c>
      <c r="C345" s="2" t="s">
        <v>12</v>
      </c>
      <c r="D345" s="2" t="s">
        <v>17</v>
      </c>
      <c r="E345" s="2" t="s">
        <v>14</v>
      </c>
      <c r="F345" s="2">
        <v>3254.2005129999998</v>
      </c>
      <c r="G345" s="2">
        <v>331693</v>
      </c>
      <c r="H345" s="2">
        <v>9.7999999999999997E-3</v>
      </c>
      <c r="I345" t="s">
        <v>152</v>
      </c>
    </row>
    <row r="346" spans="1:9">
      <c r="A346" s="2">
        <v>2013</v>
      </c>
      <c r="B346" s="2">
        <v>11</v>
      </c>
      <c r="C346" s="2" t="s">
        <v>7</v>
      </c>
      <c r="D346" s="2" t="s">
        <v>15</v>
      </c>
      <c r="E346" s="2" t="s">
        <v>16</v>
      </c>
      <c r="F346" s="2">
        <v>12555.943668</v>
      </c>
      <c r="G346" s="2">
        <v>3178303</v>
      </c>
      <c r="H346" s="2">
        <v>3.8999999999999998E-3</v>
      </c>
      <c r="I346" t="s">
        <v>152</v>
      </c>
    </row>
    <row r="347" spans="1:9">
      <c r="A347" s="2">
        <v>2013</v>
      </c>
      <c r="B347" s="2">
        <v>12</v>
      </c>
      <c r="C347" s="2" t="s">
        <v>12</v>
      </c>
      <c r="D347" s="2" t="s">
        <v>82</v>
      </c>
      <c r="E347" s="2" t="s">
        <v>14</v>
      </c>
      <c r="F347" s="2">
        <v>11.158461000000001</v>
      </c>
      <c r="G347" s="2">
        <v>6013</v>
      </c>
      <c r="H347" s="2">
        <v>1.8E-3</v>
      </c>
      <c r="I347" t="s">
        <v>152</v>
      </c>
    </row>
    <row r="348" spans="1:9">
      <c r="A348" s="2">
        <v>2013</v>
      </c>
      <c r="B348" s="2">
        <v>12</v>
      </c>
      <c r="C348" s="2" t="s">
        <v>7</v>
      </c>
      <c r="D348" s="2" t="s">
        <v>74</v>
      </c>
      <c r="E348" s="2" t="s">
        <v>9</v>
      </c>
      <c r="F348" s="2">
        <v>120.47357700000001</v>
      </c>
      <c r="G348" s="2">
        <v>86053</v>
      </c>
      <c r="H348" s="2">
        <v>1.2999999999999999E-3</v>
      </c>
      <c r="I348" t="s">
        <v>152</v>
      </c>
    </row>
    <row r="349" spans="1:9">
      <c r="A349" s="2">
        <v>2013</v>
      </c>
      <c r="B349" s="2">
        <v>10</v>
      </c>
      <c r="C349" s="2" t="s">
        <v>53</v>
      </c>
      <c r="D349" s="2" t="s">
        <v>56</v>
      </c>
      <c r="E349" s="2" t="s">
        <v>14</v>
      </c>
      <c r="F349" s="2">
        <v>38.067985999999998</v>
      </c>
      <c r="G349" s="2">
        <v>32</v>
      </c>
      <c r="H349" s="2">
        <v>1.1896</v>
      </c>
      <c r="I349" t="s">
        <v>152</v>
      </c>
    </row>
    <row r="350" spans="1:9">
      <c r="A350" s="2">
        <v>2014</v>
      </c>
      <c r="B350" s="2">
        <v>3</v>
      </c>
      <c r="C350" s="2" t="s">
        <v>12</v>
      </c>
      <c r="D350" s="2" t="s">
        <v>100</v>
      </c>
      <c r="E350" s="2" t="s">
        <v>14</v>
      </c>
      <c r="F350" s="2">
        <v>4.9960069999999996</v>
      </c>
      <c r="G350" s="2">
        <v>238</v>
      </c>
      <c r="H350" s="2">
        <v>2.0899999999999998E-2</v>
      </c>
      <c r="I350" t="s">
        <v>152</v>
      </c>
    </row>
    <row r="351" spans="1:9">
      <c r="A351" s="2">
        <v>2014</v>
      </c>
      <c r="B351" s="2">
        <v>5</v>
      </c>
      <c r="C351" s="2" t="s">
        <v>7</v>
      </c>
      <c r="D351" s="2" t="s">
        <v>46</v>
      </c>
      <c r="E351" s="2" t="s">
        <v>25</v>
      </c>
      <c r="F351" s="2">
        <v>138.003648</v>
      </c>
      <c r="G351" s="2">
        <v>656262</v>
      </c>
      <c r="H351" s="2">
        <v>2.0000000000000001E-4</v>
      </c>
      <c r="I351" t="s">
        <v>152</v>
      </c>
    </row>
    <row r="352" spans="1:9">
      <c r="A352" s="2">
        <v>2013</v>
      </c>
      <c r="B352" s="2">
        <v>11</v>
      </c>
      <c r="C352" s="2" t="s">
        <v>53</v>
      </c>
      <c r="D352" s="2" t="s">
        <v>19</v>
      </c>
      <c r="E352" s="2" t="s">
        <v>14</v>
      </c>
      <c r="F352" s="2">
        <v>96.321241999999998</v>
      </c>
      <c r="G352" s="2">
        <v>74</v>
      </c>
      <c r="H352" s="2">
        <v>1.3016000000000001</v>
      </c>
      <c r="I352" t="s">
        <v>152</v>
      </c>
    </row>
    <row r="353" spans="1:9">
      <c r="A353" s="2">
        <v>2013</v>
      </c>
      <c r="B353" s="2">
        <v>9</v>
      </c>
      <c r="C353" s="2" t="s">
        <v>53</v>
      </c>
      <c r="D353" s="2" t="s">
        <v>18</v>
      </c>
      <c r="E353" s="2" t="s">
        <v>14</v>
      </c>
      <c r="F353" s="2">
        <v>8.2810020000000009</v>
      </c>
      <c r="G353" s="2">
        <v>10</v>
      </c>
      <c r="H353" s="2">
        <v>0.82809999999999995</v>
      </c>
      <c r="I353" t="s">
        <v>152</v>
      </c>
    </row>
    <row r="354" spans="1:9">
      <c r="A354" s="2">
        <v>2014</v>
      </c>
      <c r="B354" s="2">
        <v>1</v>
      </c>
      <c r="C354" s="2" t="s">
        <v>12</v>
      </c>
      <c r="D354" s="2" t="s">
        <v>63</v>
      </c>
      <c r="E354" s="2" t="s">
        <v>14</v>
      </c>
      <c r="F354" s="2">
        <v>71688.825704000003</v>
      </c>
      <c r="G354" s="2">
        <v>6515044</v>
      </c>
      <c r="H354" s="2">
        <v>1.0999999999999999E-2</v>
      </c>
      <c r="I354" t="s">
        <v>152</v>
      </c>
    </row>
    <row r="355" spans="1:9">
      <c r="A355" s="2">
        <v>2013</v>
      </c>
      <c r="B355" s="2">
        <v>10</v>
      </c>
      <c r="C355" s="2" t="s">
        <v>7</v>
      </c>
      <c r="D355" s="2" t="s">
        <v>10</v>
      </c>
      <c r="E355" s="2" t="s">
        <v>11</v>
      </c>
      <c r="F355" s="2">
        <v>2817.108608</v>
      </c>
      <c r="G355" s="2">
        <v>1493702</v>
      </c>
      <c r="H355" s="2">
        <v>1.8E-3</v>
      </c>
      <c r="I355" t="s">
        <v>152</v>
      </c>
    </row>
    <row r="356" spans="1:9">
      <c r="A356" s="2">
        <v>2013</v>
      </c>
      <c r="B356" s="2">
        <v>10</v>
      </c>
      <c r="C356" s="2" t="s">
        <v>12</v>
      </c>
      <c r="D356" s="2" t="s">
        <v>63</v>
      </c>
      <c r="E356" s="2" t="s">
        <v>14</v>
      </c>
      <c r="F356" s="2">
        <v>70005.782057999997</v>
      </c>
      <c r="G356" s="2">
        <v>6304809</v>
      </c>
      <c r="H356" s="2">
        <v>1.11E-2</v>
      </c>
      <c r="I356" t="s">
        <v>152</v>
      </c>
    </row>
    <row r="357" spans="1:9">
      <c r="A357" s="2">
        <v>2013</v>
      </c>
      <c r="B357" s="2">
        <v>9</v>
      </c>
      <c r="C357" s="2" t="s">
        <v>7</v>
      </c>
      <c r="D357" s="2" t="s">
        <v>28</v>
      </c>
      <c r="E357" s="2" t="s">
        <v>14</v>
      </c>
      <c r="F357" s="2">
        <v>4442.5126870000004</v>
      </c>
      <c r="G357" s="2">
        <v>1648341</v>
      </c>
      <c r="H357" s="2">
        <v>2.5999999999999999E-3</v>
      </c>
      <c r="I357" t="s">
        <v>152</v>
      </c>
    </row>
    <row r="358" spans="1:9">
      <c r="A358" s="2">
        <v>2013</v>
      </c>
      <c r="B358" s="2">
        <v>11</v>
      </c>
      <c r="C358" s="2" t="s">
        <v>12</v>
      </c>
      <c r="D358" s="2" t="s">
        <v>24</v>
      </c>
      <c r="E358" s="2" t="s">
        <v>25</v>
      </c>
      <c r="F358" s="2">
        <v>4014.1128659999999</v>
      </c>
      <c r="G358" s="2">
        <v>442298</v>
      </c>
      <c r="H358" s="2">
        <v>8.9999999999999993E-3</v>
      </c>
      <c r="I358" t="s">
        <v>152</v>
      </c>
    </row>
    <row r="359" spans="1:9">
      <c r="A359" s="2">
        <v>2013</v>
      </c>
      <c r="B359" s="2">
        <v>9</v>
      </c>
      <c r="C359" s="2" t="s">
        <v>7</v>
      </c>
      <c r="D359" s="2" t="s">
        <v>31</v>
      </c>
      <c r="E359" s="2" t="s">
        <v>14</v>
      </c>
      <c r="F359" s="2">
        <v>572.71392100000003</v>
      </c>
      <c r="G359" s="2">
        <v>222614</v>
      </c>
      <c r="H359" s="2">
        <v>2.5000000000000001E-3</v>
      </c>
      <c r="I359" t="s">
        <v>152</v>
      </c>
    </row>
    <row r="360" spans="1:9">
      <c r="A360" s="2">
        <v>2013</v>
      </c>
      <c r="B360" s="2">
        <v>9</v>
      </c>
      <c r="C360" s="2" t="s">
        <v>7</v>
      </c>
      <c r="D360" s="2" t="s">
        <v>60</v>
      </c>
      <c r="E360" s="2" t="s">
        <v>14</v>
      </c>
      <c r="F360" s="2">
        <v>495.54168199999998</v>
      </c>
      <c r="G360" s="2">
        <v>138405</v>
      </c>
      <c r="H360" s="2">
        <v>3.5000000000000001E-3</v>
      </c>
      <c r="I360" t="s">
        <v>152</v>
      </c>
    </row>
    <row r="361" spans="1:9">
      <c r="A361" s="2">
        <v>2013</v>
      </c>
      <c r="B361" s="2">
        <v>11</v>
      </c>
      <c r="C361" s="2" t="s">
        <v>7</v>
      </c>
      <c r="D361" s="2" t="s">
        <v>47</v>
      </c>
      <c r="E361" s="2" t="s">
        <v>14</v>
      </c>
      <c r="F361" s="2">
        <v>51.649304000000001</v>
      </c>
      <c r="G361" s="2">
        <v>27478</v>
      </c>
      <c r="H361" s="2">
        <v>1.8E-3</v>
      </c>
      <c r="I361" t="s">
        <v>152</v>
      </c>
    </row>
    <row r="362" spans="1:9">
      <c r="A362" s="2">
        <v>2013</v>
      </c>
      <c r="B362" s="2">
        <v>11</v>
      </c>
      <c r="C362" s="2" t="s">
        <v>12</v>
      </c>
      <c r="D362" s="2" t="s">
        <v>72</v>
      </c>
      <c r="E362" s="2" t="s">
        <v>11</v>
      </c>
      <c r="F362" s="2">
        <v>4.0408480000000004</v>
      </c>
      <c r="G362" s="2">
        <v>314</v>
      </c>
      <c r="H362" s="2">
        <v>1.2800000000000001E-2</v>
      </c>
      <c r="I362" t="s">
        <v>152</v>
      </c>
    </row>
    <row r="363" spans="1:9">
      <c r="A363" s="2">
        <v>2014</v>
      </c>
      <c r="B363" s="2">
        <v>2</v>
      </c>
      <c r="C363" s="2" t="s">
        <v>12</v>
      </c>
      <c r="D363" s="2" t="s">
        <v>101</v>
      </c>
      <c r="E363" s="2" t="s">
        <v>62</v>
      </c>
      <c r="F363" s="2">
        <v>1.466521</v>
      </c>
      <c r="G363" s="2">
        <v>60</v>
      </c>
      <c r="H363" s="2">
        <v>2.4400000000000002E-2</v>
      </c>
      <c r="I363" t="s">
        <v>152</v>
      </c>
    </row>
    <row r="364" spans="1:9">
      <c r="A364" s="2">
        <v>2013</v>
      </c>
      <c r="B364" s="2">
        <v>3</v>
      </c>
      <c r="C364" s="2" t="s">
        <v>12</v>
      </c>
      <c r="D364" s="2" t="s">
        <v>59</v>
      </c>
      <c r="E364" s="2" t="s">
        <v>11</v>
      </c>
      <c r="F364" s="2">
        <v>1.6047419999999999</v>
      </c>
      <c r="G364" s="2">
        <v>90</v>
      </c>
      <c r="H364" s="2">
        <v>1.78E-2</v>
      </c>
      <c r="I364" t="s">
        <v>152</v>
      </c>
    </row>
    <row r="365" spans="1:9">
      <c r="A365" s="2">
        <v>2013</v>
      </c>
      <c r="B365" s="2">
        <v>11</v>
      </c>
      <c r="C365" s="2" t="s">
        <v>12</v>
      </c>
      <c r="D365" s="2" t="s">
        <v>105</v>
      </c>
      <c r="E365" s="2" t="s">
        <v>62</v>
      </c>
      <c r="F365" s="2">
        <v>0.98780000000000001</v>
      </c>
      <c r="G365" s="2">
        <v>11</v>
      </c>
      <c r="H365" s="2">
        <v>8.9800000000000005E-2</v>
      </c>
      <c r="I365" t="s">
        <v>152</v>
      </c>
    </row>
    <row r="366" spans="1:9">
      <c r="A366" s="2">
        <v>2013</v>
      </c>
      <c r="B366" s="2">
        <v>2</v>
      </c>
      <c r="C366" s="2" t="s">
        <v>7</v>
      </c>
      <c r="D366" s="2" t="s">
        <v>8</v>
      </c>
      <c r="E366" s="2" t="s">
        <v>9</v>
      </c>
      <c r="F366" s="2">
        <v>98584.051504999996</v>
      </c>
      <c r="G366" s="2">
        <v>78029069</v>
      </c>
      <c r="H366" s="2">
        <v>1.1999999999999999E-3</v>
      </c>
      <c r="I366" t="s">
        <v>152</v>
      </c>
    </row>
    <row r="367" spans="1:9">
      <c r="A367" s="2">
        <v>2013</v>
      </c>
      <c r="B367" s="2">
        <v>1</v>
      </c>
      <c r="C367" s="2" t="s">
        <v>7</v>
      </c>
      <c r="D367" s="2" t="s">
        <v>8</v>
      </c>
      <c r="E367" s="2" t="s">
        <v>9</v>
      </c>
      <c r="F367" s="2">
        <v>121958.738984</v>
      </c>
      <c r="G367" s="2">
        <v>77089925</v>
      </c>
      <c r="H367" s="2">
        <v>1.5E-3</v>
      </c>
      <c r="I367" t="s">
        <v>152</v>
      </c>
    </row>
    <row r="368" spans="1:9">
      <c r="A368" s="2">
        <v>2014</v>
      </c>
      <c r="B368" s="2">
        <v>1</v>
      </c>
      <c r="C368" s="2" t="s">
        <v>7</v>
      </c>
      <c r="D368" s="2" t="s">
        <v>39</v>
      </c>
      <c r="E368" s="2" t="s">
        <v>14</v>
      </c>
      <c r="F368" s="2">
        <v>15576.008196000001</v>
      </c>
      <c r="G368" s="2">
        <v>12999614</v>
      </c>
      <c r="H368" s="2">
        <v>1.1000000000000001E-3</v>
      </c>
      <c r="I368" t="s">
        <v>152</v>
      </c>
    </row>
    <row r="369" spans="1:9">
      <c r="A369" s="2">
        <v>2013</v>
      </c>
      <c r="B369" s="2">
        <v>10</v>
      </c>
      <c r="C369" s="2" t="s">
        <v>7</v>
      </c>
      <c r="D369" s="2" t="s">
        <v>39</v>
      </c>
      <c r="E369" s="2" t="s">
        <v>14</v>
      </c>
      <c r="F369" s="2">
        <v>44555.580418999998</v>
      </c>
      <c r="G369" s="2">
        <v>6490828</v>
      </c>
      <c r="H369" s="2">
        <v>6.7999999999999996E-3</v>
      </c>
      <c r="I369" t="s">
        <v>152</v>
      </c>
    </row>
    <row r="370" spans="1:9">
      <c r="A370" s="2">
        <v>2013</v>
      </c>
      <c r="B370" s="2">
        <v>7</v>
      </c>
      <c r="C370" s="2" t="s">
        <v>7</v>
      </c>
      <c r="D370" s="2" t="s">
        <v>86</v>
      </c>
      <c r="E370" s="2" t="s">
        <v>9</v>
      </c>
      <c r="F370" s="2">
        <v>13040.843677999999</v>
      </c>
      <c r="G370" s="2">
        <v>8827120</v>
      </c>
      <c r="H370" s="2">
        <v>1.4E-3</v>
      </c>
      <c r="I370" t="s">
        <v>152</v>
      </c>
    </row>
    <row r="371" spans="1:9">
      <c r="A371" s="2">
        <v>2013</v>
      </c>
      <c r="B371" s="2">
        <v>8</v>
      </c>
      <c r="C371" s="2" t="s">
        <v>7</v>
      </c>
      <c r="D371" s="2" t="s">
        <v>28</v>
      </c>
      <c r="E371" s="2" t="s">
        <v>14</v>
      </c>
      <c r="F371" s="2">
        <v>2066.6045749999998</v>
      </c>
      <c r="G371" s="2">
        <v>1694040</v>
      </c>
      <c r="H371" s="2">
        <v>1.1999999999999999E-3</v>
      </c>
      <c r="I371" t="s">
        <v>152</v>
      </c>
    </row>
    <row r="372" spans="1:9">
      <c r="A372" s="2">
        <v>2013</v>
      </c>
      <c r="B372" s="2">
        <v>10</v>
      </c>
      <c r="C372" s="2" t="s">
        <v>7</v>
      </c>
      <c r="D372" s="2" t="s">
        <v>40</v>
      </c>
      <c r="E372" s="2" t="s">
        <v>14</v>
      </c>
      <c r="F372" s="2">
        <v>23906.257352000001</v>
      </c>
      <c r="G372" s="2">
        <v>17285238</v>
      </c>
      <c r="H372" s="2">
        <v>1.2999999999999999E-3</v>
      </c>
      <c r="I372" t="s">
        <v>152</v>
      </c>
    </row>
    <row r="373" spans="1:9">
      <c r="A373" s="2">
        <v>2013</v>
      </c>
      <c r="B373" s="2">
        <v>11</v>
      </c>
      <c r="C373" s="2" t="s">
        <v>7</v>
      </c>
      <c r="D373" s="2" t="s">
        <v>39</v>
      </c>
      <c r="E373" s="2" t="s">
        <v>14</v>
      </c>
      <c r="F373" s="2">
        <v>32993.495938</v>
      </c>
      <c r="G373" s="2">
        <v>6305796</v>
      </c>
      <c r="H373" s="2">
        <v>5.1999999999999998E-3</v>
      </c>
      <c r="I373" t="s">
        <v>152</v>
      </c>
    </row>
    <row r="374" spans="1:9">
      <c r="A374" s="2">
        <v>2014</v>
      </c>
      <c r="B374" s="2">
        <v>1</v>
      </c>
      <c r="C374" s="2" t="s">
        <v>7</v>
      </c>
      <c r="D374" s="2" t="s">
        <v>82</v>
      </c>
      <c r="E374" s="2" t="s">
        <v>14</v>
      </c>
      <c r="F374" s="2">
        <v>811.74033599999996</v>
      </c>
      <c r="G374" s="2">
        <v>445792</v>
      </c>
      <c r="H374" s="2">
        <v>1.8E-3</v>
      </c>
      <c r="I374" t="s">
        <v>152</v>
      </c>
    </row>
    <row r="375" spans="1:9">
      <c r="A375" s="2">
        <v>2013</v>
      </c>
      <c r="B375" s="2">
        <v>5</v>
      </c>
      <c r="C375" s="2" t="s">
        <v>12</v>
      </c>
      <c r="D375" s="2" t="s">
        <v>18</v>
      </c>
      <c r="E375" s="2" t="s">
        <v>14</v>
      </c>
      <c r="F375" s="2">
        <v>41109.135005999997</v>
      </c>
      <c r="G375" s="2">
        <v>5400021</v>
      </c>
      <c r="H375" s="2">
        <v>7.6E-3</v>
      </c>
      <c r="I375" t="s">
        <v>152</v>
      </c>
    </row>
    <row r="376" spans="1:9">
      <c r="A376" s="2">
        <v>2014</v>
      </c>
      <c r="B376" s="2">
        <v>3</v>
      </c>
      <c r="C376" s="2" t="s">
        <v>7</v>
      </c>
      <c r="D376" s="2" t="s">
        <v>24</v>
      </c>
      <c r="E376" s="2" t="s">
        <v>25</v>
      </c>
      <c r="F376" s="2">
        <v>633.11936900000001</v>
      </c>
      <c r="G376" s="2">
        <v>802006</v>
      </c>
      <c r="H376" s="2">
        <v>6.9999999999999999E-4</v>
      </c>
      <c r="I376" t="s">
        <v>152</v>
      </c>
    </row>
    <row r="377" spans="1:9">
      <c r="A377" s="2">
        <v>2014</v>
      </c>
      <c r="B377" s="2">
        <v>3</v>
      </c>
      <c r="C377" s="2" t="s">
        <v>7</v>
      </c>
      <c r="D377" s="2" t="s">
        <v>81</v>
      </c>
      <c r="E377" s="2" t="s">
        <v>11</v>
      </c>
      <c r="F377" s="2">
        <v>411.47831500000001</v>
      </c>
      <c r="G377" s="2">
        <v>316523</v>
      </c>
      <c r="H377" s="2">
        <v>1.1999999999999999E-3</v>
      </c>
      <c r="I377" t="s">
        <v>152</v>
      </c>
    </row>
    <row r="378" spans="1:9">
      <c r="A378" s="2">
        <v>2014</v>
      </c>
      <c r="B378" s="2">
        <v>1</v>
      </c>
      <c r="C378" s="2" t="s">
        <v>12</v>
      </c>
      <c r="D378" s="2" t="s">
        <v>78</v>
      </c>
      <c r="E378" s="2" t="s">
        <v>25</v>
      </c>
      <c r="F378" s="2">
        <v>5.5912000000000003E-2</v>
      </c>
      <c r="G378" s="2">
        <v>8</v>
      </c>
      <c r="H378" s="2">
        <v>6.8999999999999999E-3</v>
      </c>
      <c r="I378" t="s">
        <v>152</v>
      </c>
    </row>
    <row r="379" spans="1:9">
      <c r="A379" s="2">
        <v>2013</v>
      </c>
      <c r="B379" s="2">
        <v>8</v>
      </c>
      <c r="C379" s="2" t="s">
        <v>12</v>
      </c>
      <c r="D379" s="2" t="s">
        <v>55</v>
      </c>
      <c r="E379" s="2" t="s">
        <v>14</v>
      </c>
      <c r="F379" s="2">
        <v>0.95432300000000003</v>
      </c>
      <c r="G379" s="2">
        <v>193</v>
      </c>
      <c r="H379" s="2">
        <v>4.8999999999999998E-3</v>
      </c>
      <c r="I379" t="s">
        <v>152</v>
      </c>
    </row>
    <row r="380" spans="1:9">
      <c r="A380" s="2">
        <v>2013</v>
      </c>
      <c r="B380" s="2">
        <v>12</v>
      </c>
      <c r="C380" s="2" t="s">
        <v>12</v>
      </c>
      <c r="D380" s="2" t="s">
        <v>74</v>
      </c>
      <c r="E380" s="2" t="s">
        <v>9</v>
      </c>
      <c r="F380" s="2">
        <v>1.087788</v>
      </c>
      <c r="G380" s="2">
        <v>777</v>
      </c>
      <c r="H380" s="2">
        <v>1.2999999999999999E-3</v>
      </c>
      <c r="I380" t="s">
        <v>152</v>
      </c>
    </row>
    <row r="381" spans="1:9">
      <c r="A381" s="2">
        <v>2013</v>
      </c>
      <c r="B381" s="2">
        <v>12</v>
      </c>
      <c r="C381" s="2" t="s">
        <v>12</v>
      </c>
      <c r="D381" s="2" t="s">
        <v>51</v>
      </c>
      <c r="E381" s="2" t="s">
        <v>11</v>
      </c>
      <c r="F381" s="2">
        <v>1.2515849999999999</v>
      </c>
      <c r="G381" s="2">
        <v>894</v>
      </c>
      <c r="H381" s="2">
        <v>1.2999999999999999E-3</v>
      </c>
      <c r="I381" t="s">
        <v>152</v>
      </c>
    </row>
    <row r="382" spans="1:9">
      <c r="A382" s="2">
        <v>2013</v>
      </c>
      <c r="B382" s="2">
        <v>5</v>
      </c>
      <c r="C382" s="2" t="s">
        <v>53</v>
      </c>
      <c r="D382" s="2" t="s">
        <v>18</v>
      </c>
      <c r="E382" s="2" t="s">
        <v>14</v>
      </c>
      <c r="F382" s="2">
        <v>33.397981999999999</v>
      </c>
      <c r="G382" s="2">
        <v>32</v>
      </c>
      <c r="H382" s="2">
        <v>1.0436000000000001</v>
      </c>
      <c r="I382" t="s">
        <v>152</v>
      </c>
    </row>
    <row r="383" spans="1:9">
      <c r="A383" s="2">
        <v>2014</v>
      </c>
      <c r="B383" s="2">
        <v>5</v>
      </c>
      <c r="C383" s="2" t="s">
        <v>12</v>
      </c>
      <c r="D383" s="2" t="s">
        <v>46</v>
      </c>
      <c r="E383" s="2" t="s">
        <v>25</v>
      </c>
      <c r="F383" s="2">
        <v>2098.3620930000002</v>
      </c>
      <c r="G383" s="2">
        <v>370566</v>
      </c>
      <c r="H383" s="2">
        <v>5.5999999999999999E-3</v>
      </c>
      <c r="I383" t="s">
        <v>152</v>
      </c>
    </row>
    <row r="384" spans="1:9">
      <c r="A384" s="2">
        <v>2014</v>
      </c>
      <c r="B384" s="2">
        <v>3</v>
      </c>
      <c r="C384" s="2" t="s">
        <v>12</v>
      </c>
      <c r="D384" s="2" t="s">
        <v>32</v>
      </c>
      <c r="E384" s="2" t="s">
        <v>25</v>
      </c>
      <c r="F384" s="2">
        <v>0.202101</v>
      </c>
      <c r="G384" s="2">
        <v>30</v>
      </c>
      <c r="H384" s="2">
        <v>6.7000000000000002E-3</v>
      </c>
      <c r="I384" t="s">
        <v>152</v>
      </c>
    </row>
    <row r="385" spans="1:9">
      <c r="A385" s="2">
        <v>2013</v>
      </c>
      <c r="B385" s="2">
        <v>4</v>
      </c>
      <c r="C385" s="2" t="s">
        <v>12</v>
      </c>
      <c r="D385" s="2" t="s">
        <v>26</v>
      </c>
      <c r="E385" s="2" t="s">
        <v>14</v>
      </c>
      <c r="F385" s="2">
        <v>5610.1011410000001</v>
      </c>
      <c r="G385" s="2">
        <v>575761</v>
      </c>
      <c r="H385" s="2">
        <v>9.7000000000000003E-3</v>
      </c>
      <c r="I385" t="s">
        <v>152</v>
      </c>
    </row>
    <row r="386" spans="1:9">
      <c r="A386" s="2">
        <v>2013</v>
      </c>
      <c r="B386" s="2">
        <v>1</v>
      </c>
      <c r="C386" s="2" t="s">
        <v>7</v>
      </c>
      <c r="D386" s="2" t="s">
        <v>22</v>
      </c>
      <c r="E386" s="2" t="s">
        <v>14</v>
      </c>
      <c r="F386" s="2">
        <v>244.844121</v>
      </c>
      <c r="G386" s="2">
        <v>501697</v>
      </c>
      <c r="H386" s="2">
        <v>4.0000000000000002E-4</v>
      </c>
      <c r="I386" t="s">
        <v>152</v>
      </c>
    </row>
    <row r="387" spans="1:9">
      <c r="A387" s="2">
        <v>2013</v>
      </c>
      <c r="B387" s="2">
        <v>4</v>
      </c>
      <c r="C387" s="2" t="s">
        <v>7</v>
      </c>
      <c r="D387" s="2" t="s">
        <v>45</v>
      </c>
      <c r="E387" s="2" t="s">
        <v>14</v>
      </c>
      <c r="F387" s="2">
        <v>1947.8428409999999</v>
      </c>
      <c r="G387" s="2">
        <v>2117245</v>
      </c>
      <c r="H387" s="2">
        <v>8.9999999999999998E-4</v>
      </c>
      <c r="I387" t="s">
        <v>152</v>
      </c>
    </row>
    <row r="388" spans="1:9">
      <c r="A388" s="2">
        <v>2013</v>
      </c>
      <c r="B388" s="2">
        <v>8</v>
      </c>
      <c r="C388" s="2" t="s">
        <v>12</v>
      </c>
      <c r="D388" s="2" t="s">
        <v>20</v>
      </c>
      <c r="E388" s="2" t="s">
        <v>14</v>
      </c>
      <c r="F388" s="2">
        <v>148442.16645799999</v>
      </c>
      <c r="G388" s="2">
        <v>13638451</v>
      </c>
      <c r="H388" s="2">
        <v>1.0800000000000001E-2</v>
      </c>
      <c r="I388" t="s">
        <v>152</v>
      </c>
    </row>
    <row r="389" spans="1:9">
      <c r="A389" s="2">
        <v>2014</v>
      </c>
      <c r="B389" s="2">
        <v>2</v>
      </c>
      <c r="C389" s="2" t="s">
        <v>12</v>
      </c>
      <c r="D389" s="2" t="s">
        <v>44</v>
      </c>
      <c r="E389" s="2" t="s">
        <v>16</v>
      </c>
      <c r="F389" s="2">
        <v>12861.39824</v>
      </c>
      <c r="G389" s="2">
        <v>1267916</v>
      </c>
      <c r="H389" s="2">
        <v>1.01E-2</v>
      </c>
      <c r="I389" t="s">
        <v>152</v>
      </c>
    </row>
    <row r="390" spans="1:9">
      <c r="A390" s="2">
        <v>2013</v>
      </c>
      <c r="B390" s="2">
        <v>3</v>
      </c>
      <c r="C390" s="2" t="s">
        <v>7</v>
      </c>
      <c r="D390" s="2" t="s">
        <v>87</v>
      </c>
      <c r="E390" s="2" t="s">
        <v>14</v>
      </c>
      <c r="F390" s="2">
        <v>602.12290499999995</v>
      </c>
      <c r="G390" s="2">
        <v>618149</v>
      </c>
      <c r="H390" s="2">
        <v>8.9999999999999998E-4</v>
      </c>
      <c r="I390" t="s">
        <v>152</v>
      </c>
    </row>
    <row r="391" spans="1:9">
      <c r="A391" s="2">
        <v>2013</v>
      </c>
      <c r="B391" s="2">
        <v>6</v>
      </c>
      <c r="C391" s="2" t="s">
        <v>7</v>
      </c>
      <c r="D391" s="2" t="s">
        <v>87</v>
      </c>
      <c r="E391" s="2" t="s">
        <v>14</v>
      </c>
      <c r="F391" s="2">
        <v>1293.1135750000001</v>
      </c>
      <c r="G391" s="2">
        <v>528252</v>
      </c>
      <c r="H391" s="2">
        <v>2.3999999999999998E-3</v>
      </c>
      <c r="I391" t="s">
        <v>152</v>
      </c>
    </row>
    <row r="392" spans="1:9">
      <c r="A392" s="2">
        <v>2014</v>
      </c>
      <c r="B392" s="2">
        <v>3</v>
      </c>
      <c r="C392" s="2" t="s">
        <v>7</v>
      </c>
      <c r="D392" s="2" t="s">
        <v>29</v>
      </c>
      <c r="E392" s="2" t="s">
        <v>25</v>
      </c>
      <c r="F392" s="2">
        <v>660.991219</v>
      </c>
      <c r="G392" s="2">
        <v>773281</v>
      </c>
      <c r="H392" s="2">
        <v>8.0000000000000004E-4</v>
      </c>
      <c r="I392" t="s">
        <v>152</v>
      </c>
    </row>
    <row r="393" spans="1:9">
      <c r="A393" s="2">
        <v>2014</v>
      </c>
      <c r="B393" s="2">
        <v>3</v>
      </c>
      <c r="C393" s="2" t="s">
        <v>12</v>
      </c>
      <c r="D393" s="2" t="s">
        <v>46</v>
      </c>
      <c r="E393" s="2" t="s">
        <v>25</v>
      </c>
      <c r="F393" s="2">
        <v>1998.292637</v>
      </c>
      <c r="G393" s="2">
        <v>332628</v>
      </c>
      <c r="H393" s="2">
        <v>6.0000000000000001E-3</v>
      </c>
      <c r="I393" t="s">
        <v>152</v>
      </c>
    </row>
    <row r="394" spans="1:9">
      <c r="A394" s="2">
        <v>2013</v>
      </c>
      <c r="B394" s="2">
        <v>12</v>
      </c>
      <c r="C394" s="2" t="s">
        <v>7</v>
      </c>
      <c r="D394" s="2" t="s">
        <v>51</v>
      </c>
      <c r="E394" s="2" t="s">
        <v>11</v>
      </c>
      <c r="F394" s="2">
        <v>40.893293</v>
      </c>
      <c r="G394" s="2">
        <v>29210</v>
      </c>
      <c r="H394" s="2">
        <v>1.2999999999999999E-3</v>
      </c>
      <c r="I394" t="s">
        <v>152</v>
      </c>
    </row>
    <row r="395" spans="1:9">
      <c r="A395" s="2">
        <v>2013</v>
      </c>
      <c r="B395" s="2">
        <v>11</v>
      </c>
      <c r="C395" s="2" t="s">
        <v>12</v>
      </c>
      <c r="D395" s="2" t="s">
        <v>54</v>
      </c>
      <c r="E395" s="2" t="s">
        <v>14</v>
      </c>
      <c r="F395" s="2">
        <v>46.489308999999999</v>
      </c>
      <c r="G395" s="2">
        <v>2433</v>
      </c>
      <c r="H395" s="2">
        <v>1.9099999999999999E-2</v>
      </c>
      <c r="I395" t="s">
        <v>152</v>
      </c>
    </row>
    <row r="396" spans="1:9">
      <c r="A396" s="2">
        <v>2013</v>
      </c>
      <c r="B396" s="2">
        <v>8</v>
      </c>
      <c r="C396" s="2" t="s">
        <v>12</v>
      </c>
      <c r="D396" s="2" t="s">
        <v>17</v>
      </c>
      <c r="E396" s="2" t="s">
        <v>14</v>
      </c>
      <c r="F396" s="2">
        <v>13.74685</v>
      </c>
      <c r="G396" s="2">
        <v>581</v>
      </c>
      <c r="H396" s="2">
        <v>2.3599999999999999E-2</v>
      </c>
      <c r="I396" t="s">
        <v>152</v>
      </c>
    </row>
    <row r="397" spans="1:9">
      <c r="A397" s="2">
        <v>2013</v>
      </c>
      <c r="B397" s="2">
        <v>3</v>
      </c>
      <c r="C397" s="2" t="s">
        <v>12</v>
      </c>
      <c r="D397" s="2" t="s">
        <v>71</v>
      </c>
      <c r="E397" s="2" t="s">
        <v>14</v>
      </c>
      <c r="F397" s="2">
        <v>3.7554759999999998</v>
      </c>
      <c r="G397" s="2">
        <v>282</v>
      </c>
      <c r="H397" s="2">
        <v>1.3299999999999999E-2</v>
      </c>
      <c r="I397" t="s">
        <v>152</v>
      </c>
    </row>
    <row r="398" spans="1:9">
      <c r="A398" s="2">
        <v>2013</v>
      </c>
      <c r="B398" s="2">
        <v>4</v>
      </c>
      <c r="C398" s="2" t="s">
        <v>12</v>
      </c>
      <c r="D398" s="2" t="s">
        <v>50</v>
      </c>
      <c r="E398" s="2" t="s">
        <v>11</v>
      </c>
      <c r="F398" s="2">
        <v>10.070432</v>
      </c>
      <c r="G398" s="2">
        <v>1537</v>
      </c>
      <c r="H398" s="2">
        <v>6.4999999999999997E-3</v>
      </c>
      <c r="I398" t="s">
        <v>152</v>
      </c>
    </row>
    <row r="399" spans="1:9">
      <c r="A399" s="2">
        <v>2013</v>
      </c>
      <c r="B399" s="2">
        <v>8</v>
      </c>
      <c r="C399" s="2" t="s">
        <v>12</v>
      </c>
      <c r="D399" s="2" t="s">
        <v>82</v>
      </c>
      <c r="E399" s="2" t="s">
        <v>14</v>
      </c>
      <c r="F399" s="2">
        <v>1.074843</v>
      </c>
      <c r="G399" s="2">
        <v>99</v>
      </c>
      <c r="H399" s="2">
        <v>1.0800000000000001E-2</v>
      </c>
      <c r="I399" t="s">
        <v>152</v>
      </c>
    </row>
    <row r="400" spans="1:9">
      <c r="A400" s="2">
        <v>2013</v>
      </c>
      <c r="B400" s="2">
        <v>5</v>
      </c>
      <c r="C400" s="2" t="s">
        <v>12</v>
      </c>
      <c r="D400" s="2" t="s">
        <v>101</v>
      </c>
      <c r="E400" s="2" t="s">
        <v>62</v>
      </c>
      <c r="F400" s="2">
        <v>0.19850400000000001</v>
      </c>
      <c r="G400" s="2">
        <v>26</v>
      </c>
      <c r="H400" s="2">
        <v>7.6E-3</v>
      </c>
      <c r="I400" t="s">
        <v>152</v>
      </c>
    </row>
    <row r="401" spans="1:9">
      <c r="A401" s="2">
        <v>2013</v>
      </c>
      <c r="B401" s="2">
        <v>1</v>
      </c>
      <c r="C401" s="2" t="s">
        <v>12</v>
      </c>
      <c r="D401" s="2" t="s">
        <v>34</v>
      </c>
      <c r="E401" s="2" t="s">
        <v>14</v>
      </c>
      <c r="F401" s="2">
        <v>4.1019050000000004</v>
      </c>
      <c r="G401" s="2">
        <v>325</v>
      </c>
      <c r="H401" s="2">
        <v>1.26E-2</v>
      </c>
      <c r="I401" t="s">
        <v>152</v>
      </c>
    </row>
    <row r="402" spans="1:9">
      <c r="A402" s="2">
        <v>2013</v>
      </c>
      <c r="B402" s="2">
        <v>1</v>
      </c>
      <c r="C402" s="2" t="s">
        <v>12</v>
      </c>
      <c r="D402" s="2" t="s">
        <v>59</v>
      </c>
      <c r="E402" s="2" t="s">
        <v>11</v>
      </c>
      <c r="F402" s="2">
        <v>0.47093800000000002</v>
      </c>
      <c r="G402" s="2">
        <v>54</v>
      </c>
      <c r="H402" s="2">
        <v>8.6999999999999994E-3</v>
      </c>
      <c r="I402" t="s">
        <v>152</v>
      </c>
    </row>
    <row r="403" spans="1:9">
      <c r="A403" s="2">
        <v>2014</v>
      </c>
      <c r="B403" s="2">
        <v>3</v>
      </c>
      <c r="C403" s="2" t="s">
        <v>7</v>
      </c>
      <c r="D403" s="2" t="s">
        <v>70</v>
      </c>
      <c r="E403" s="2" t="s">
        <v>14</v>
      </c>
      <c r="F403" s="2">
        <v>17109.662383999999</v>
      </c>
      <c r="G403" s="2">
        <v>13507061</v>
      </c>
      <c r="H403" s="2">
        <v>1.1999999999999999E-3</v>
      </c>
      <c r="I403" t="s">
        <v>152</v>
      </c>
    </row>
    <row r="404" spans="1:9">
      <c r="A404" s="2">
        <v>2014</v>
      </c>
      <c r="B404" s="2">
        <v>2</v>
      </c>
      <c r="C404" s="2" t="s">
        <v>7</v>
      </c>
      <c r="D404" s="2" t="s">
        <v>22</v>
      </c>
      <c r="E404" s="2" t="s">
        <v>14</v>
      </c>
      <c r="F404" s="2">
        <v>721.804528</v>
      </c>
      <c r="G404" s="2">
        <v>665828</v>
      </c>
      <c r="H404" s="2">
        <v>1E-3</v>
      </c>
      <c r="I404" t="s">
        <v>152</v>
      </c>
    </row>
    <row r="405" spans="1:9">
      <c r="A405" s="2">
        <v>2013</v>
      </c>
      <c r="B405" s="2">
        <v>5</v>
      </c>
      <c r="C405" s="2" t="s">
        <v>7</v>
      </c>
      <c r="D405" s="2" t="s">
        <v>21</v>
      </c>
      <c r="E405" s="2" t="s">
        <v>14</v>
      </c>
      <c r="F405" s="2">
        <v>2665.3630899999998</v>
      </c>
      <c r="G405" s="2">
        <v>1723711</v>
      </c>
      <c r="H405" s="2">
        <v>1.5E-3</v>
      </c>
      <c r="I405" t="s">
        <v>152</v>
      </c>
    </row>
    <row r="406" spans="1:9">
      <c r="A406" s="2">
        <v>2013</v>
      </c>
      <c r="B406" s="2">
        <v>11</v>
      </c>
      <c r="C406" s="2" t="s">
        <v>7</v>
      </c>
      <c r="D406" s="2" t="s">
        <v>60</v>
      </c>
      <c r="E406" s="2" t="s">
        <v>14</v>
      </c>
      <c r="F406" s="2">
        <v>3607.7091340000002</v>
      </c>
      <c r="G406" s="2">
        <v>1130149</v>
      </c>
      <c r="H406" s="2">
        <v>3.0999999999999999E-3</v>
      </c>
      <c r="I406" t="s">
        <v>152</v>
      </c>
    </row>
    <row r="407" spans="1:9">
      <c r="A407" s="2">
        <v>2014</v>
      </c>
      <c r="B407" s="2">
        <v>2</v>
      </c>
      <c r="C407" s="2" t="s">
        <v>7</v>
      </c>
      <c r="D407" s="2" t="s">
        <v>73</v>
      </c>
      <c r="E407" s="2" t="s">
        <v>14</v>
      </c>
      <c r="F407" s="2">
        <v>407.42295899999999</v>
      </c>
      <c r="G407" s="2">
        <v>246019</v>
      </c>
      <c r="H407" s="2">
        <v>1.6000000000000001E-3</v>
      </c>
      <c r="I407" t="s">
        <v>152</v>
      </c>
    </row>
    <row r="408" spans="1:9">
      <c r="A408" s="2">
        <v>2014</v>
      </c>
      <c r="B408" s="2">
        <v>1</v>
      </c>
      <c r="C408" s="2" t="s">
        <v>7</v>
      </c>
      <c r="D408" s="2" t="s">
        <v>88</v>
      </c>
      <c r="E408" s="2" t="s">
        <v>14</v>
      </c>
      <c r="F408" s="2">
        <v>147.155068</v>
      </c>
      <c r="G408" s="2">
        <v>55100</v>
      </c>
      <c r="H408" s="2">
        <v>2.5999999999999999E-3</v>
      </c>
      <c r="I408" t="s">
        <v>152</v>
      </c>
    </row>
    <row r="409" spans="1:9">
      <c r="A409" s="2">
        <v>2014</v>
      </c>
      <c r="B409" s="2">
        <v>4</v>
      </c>
      <c r="C409" s="2" t="s">
        <v>12</v>
      </c>
      <c r="D409" s="2" t="s">
        <v>59</v>
      </c>
      <c r="E409" s="2" t="s">
        <v>11</v>
      </c>
      <c r="F409" s="2">
        <v>1214.3308569999999</v>
      </c>
      <c r="G409" s="2">
        <v>567252</v>
      </c>
      <c r="H409" s="2">
        <v>2.0999999999999999E-3</v>
      </c>
      <c r="I409" t="s">
        <v>152</v>
      </c>
    </row>
    <row r="410" spans="1:9">
      <c r="A410" s="2">
        <v>2014</v>
      </c>
      <c r="B410" s="2">
        <v>3</v>
      </c>
      <c r="C410" s="2" t="s">
        <v>12</v>
      </c>
      <c r="D410" s="2" t="s">
        <v>64</v>
      </c>
      <c r="E410" s="2" t="s">
        <v>14</v>
      </c>
      <c r="F410" s="2">
        <v>70.180098999999998</v>
      </c>
      <c r="G410" s="2">
        <v>16989</v>
      </c>
      <c r="H410" s="2">
        <v>4.1000000000000003E-3</v>
      </c>
      <c r="I410" t="s">
        <v>152</v>
      </c>
    </row>
    <row r="411" spans="1:9">
      <c r="A411" s="2">
        <v>2013</v>
      </c>
      <c r="B411" s="2">
        <v>8</v>
      </c>
      <c r="C411" s="2" t="s">
        <v>12</v>
      </c>
      <c r="D411" s="2" t="s">
        <v>36</v>
      </c>
      <c r="E411" s="2" t="s">
        <v>9</v>
      </c>
      <c r="F411" s="2">
        <v>2.000524</v>
      </c>
      <c r="G411" s="2">
        <v>181</v>
      </c>
      <c r="H411" s="2">
        <v>1.0999999999999999E-2</v>
      </c>
      <c r="I411" t="s">
        <v>152</v>
      </c>
    </row>
    <row r="412" spans="1:9">
      <c r="A412" s="2">
        <v>2013</v>
      </c>
      <c r="B412" s="2">
        <v>11</v>
      </c>
      <c r="C412" s="2" t="s">
        <v>12</v>
      </c>
      <c r="D412" s="2" t="s">
        <v>80</v>
      </c>
      <c r="E412" s="2" t="s">
        <v>14</v>
      </c>
      <c r="F412" s="2">
        <v>5.3589440000000002</v>
      </c>
      <c r="G412" s="2">
        <v>1041</v>
      </c>
      <c r="H412" s="2">
        <v>5.1000000000000004E-3</v>
      </c>
      <c r="I412" t="s">
        <v>152</v>
      </c>
    </row>
    <row r="413" spans="1:9">
      <c r="A413" s="2">
        <v>2013</v>
      </c>
      <c r="B413" s="2">
        <v>2</v>
      </c>
      <c r="C413" s="2" t="s">
        <v>12</v>
      </c>
      <c r="D413" s="2" t="s">
        <v>55</v>
      </c>
      <c r="E413" s="2" t="s">
        <v>14</v>
      </c>
      <c r="F413" s="2">
        <v>3.0869010000000001</v>
      </c>
      <c r="G413" s="2">
        <v>498</v>
      </c>
      <c r="H413" s="2">
        <v>6.1000000000000004E-3</v>
      </c>
      <c r="I413" t="s">
        <v>152</v>
      </c>
    </row>
    <row r="414" spans="1:9">
      <c r="A414" s="2">
        <v>2013</v>
      </c>
      <c r="B414" s="2">
        <v>2</v>
      </c>
      <c r="C414" s="2" t="s">
        <v>7</v>
      </c>
      <c r="D414" s="2" t="s">
        <v>54</v>
      </c>
      <c r="E414" s="2" t="s">
        <v>14</v>
      </c>
      <c r="F414" s="2">
        <v>2.6432000000000001E-2</v>
      </c>
      <c r="G414" s="2">
        <v>517</v>
      </c>
      <c r="H414" s="2">
        <v>0</v>
      </c>
      <c r="I414" t="s">
        <v>152</v>
      </c>
    </row>
    <row r="415" spans="1:9">
      <c r="A415" s="2">
        <v>2014</v>
      </c>
      <c r="B415" s="2">
        <v>5</v>
      </c>
      <c r="C415" s="2" t="s">
        <v>12</v>
      </c>
      <c r="D415" s="2" t="s">
        <v>63</v>
      </c>
      <c r="E415" s="2" t="s">
        <v>14</v>
      </c>
      <c r="F415" s="2">
        <v>66730.210594999997</v>
      </c>
      <c r="G415" s="2">
        <v>6067022</v>
      </c>
      <c r="H415" s="2">
        <v>1.09E-2</v>
      </c>
      <c r="I415" t="s">
        <v>152</v>
      </c>
    </row>
    <row r="416" spans="1:9">
      <c r="A416" s="2">
        <v>2014</v>
      </c>
      <c r="B416" s="2">
        <v>5</v>
      </c>
      <c r="C416" s="2" t="s">
        <v>7</v>
      </c>
      <c r="D416" s="2" t="s">
        <v>49</v>
      </c>
      <c r="E416" s="2" t="s">
        <v>11</v>
      </c>
      <c r="F416" s="2">
        <v>320.16388699999999</v>
      </c>
      <c r="G416" s="2">
        <v>228689</v>
      </c>
      <c r="H416" s="2">
        <v>1.2999999999999999E-3</v>
      </c>
      <c r="I416" t="s">
        <v>152</v>
      </c>
    </row>
    <row r="417" spans="1:9">
      <c r="A417" s="2">
        <v>2013</v>
      </c>
      <c r="B417" s="2">
        <v>5</v>
      </c>
      <c r="C417" s="2" t="s">
        <v>12</v>
      </c>
      <c r="D417" s="2" t="s">
        <v>35</v>
      </c>
      <c r="E417" s="2" t="s">
        <v>9</v>
      </c>
      <c r="F417" s="2">
        <v>0.29064800000000002</v>
      </c>
      <c r="G417" s="2">
        <v>19</v>
      </c>
      <c r="H417" s="2">
        <v>1.52E-2</v>
      </c>
      <c r="I417" t="s">
        <v>152</v>
      </c>
    </row>
    <row r="418" spans="1:9">
      <c r="A418" s="2">
        <v>2013</v>
      </c>
      <c r="B418" s="2">
        <v>7</v>
      </c>
      <c r="C418" s="2" t="s">
        <v>12</v>
      </c>
      <c r="D418" s="2" t="s">
        <v>75</v>
      </c>
      <c r="E418" s="2" t="s">
        <v>14</v>
      </c>
      <c r="F418" s="2">
        <v>0.52355799999999997</v>
      </c>
      <c r="G418" s="2">
        <v>11</v>
      </c>
      <c r="H418" s="2">
        <v>4.7500000000000001E-2</v>
      </c>
      <c r="I418" t="s">
        <v>152</v>
      </c>
    </row>
    <row r="419" spans="1:9">
      <c r="A419" s="2">
        <v>2014</v>
      </c>
      <c r="B419" s="2">
        <v>2</v>
      </c>
      <c r="C419" s="2" t="s">
        <v>12</v>
      </c>
      <c r="D419" s="2" t="s">
        <v>15</v>
      </c>
      <c r="E419" s="2" t="s">
        <v>16</v>
      </c>
      <c r="F419" s="2">
        <v>61065.963303999997</v>
      </c>
      <c r="G419" s="2">
        <v>5822077</v>
      </c>
      <c r="H419" s="2">
        <v>1.04E-2</v>
      </c>
      <c r="I419" t="s">
        <v>152</v>
      </c>
    </row>
    <row r="420" spans="1:9">
      <c r="A420" s="2">
        <v>2013</v>
      </c>
      <c r="B420" s="2">
        <v>11</v>
      </c>
      <c r="C420" s="2" t="s">
        <v>12</v>
      </c>
      <c r="D420" s="2" t="s">
        <v>13</v>
      </c>
      <c r="E420" s="2" t="s">
        <v>14</v>
      </c>
      <c r="F420" s="2">
        <v>80974.020405000003</v>
      </c>
      <c r="G420" s="2">
        <v>6508922</v>
      </c>
      <c r="H420" s="2">
        <v>1.24E-2</v>
      </c>
      <c r="I420" t="s">
        <v>152</v>
      </c>
    </row>
    <row r="421" spans="1:9">
      <c r="A421" s="2">
        <v>2013</v>
      </c>
      <c r="B421" s="2">
        <v>8</v>
      </c>
      <c r="C421" s="2" t="s">
        <v>12</v>
      </c>
      <c r="D421" s="2" t="s">
        <v>63</v>
      </c>
      <c r="E421" s="2" t="s">
        <v>14</v>
      </c>
      <c r="F421" s="2">
        <v>63285.121541</v>
      </c>
      <c r="G421" s="2">
        <v>6205968</v>
      </c>
      <c r="H421" s="2">
        <v>1.01E-2</v>
      </c>
      <c r="I421" t="s">
        <v>152</v>
      </c>
    </row>
    <row r="422" spans="1:9">
      <c r="A422" s="2">
        <v>2013</v>
      </c>
      <c r="B422" s="2">
        <v>2</v>
      </c>
      <c r="C422" s="2" t="s">
        <v>7</v>
      </c>
      <c r="D422" s="2" t="s">
        <v>18</v>
      </c>
      <c r="E422" s="2" t="s">
        <v>14</v>
      </c>
      <c r="F422" s="2">
        <v>3933.7075620000001</v>
      </c>
      <c r="G422" s="2">
        <v>3308468</v>
      </c>
      <c r="H422" s="2">
        <v>1.1000000000000001E-3</v>
      </c>
      <c r="I422" t="s">
        <v>152</v>
      </c>
    </row>
    <row r="423" spans="1:9">
      <c r="A423" s="2">
        <v>2014</v>
      </c>
      <c r="B423" s="2">
        <v>4</v>
      </c>
      <c r="C423" s="2" t="s">
        <v>12</v>
      </c>
      <c r="D423" s="2" t="s">
        <v>13</v>
      </c>
      <c r="E423" s="2" t="s">
        <v>14</v>
      </c>
      <c r="F423" s="2">
        <v>103831.23784</v>
      </c>
      <c r="G423" s="2">
        <v>6671118</v>
      </c>
      <c r="H423" s="2">
        <v>1.55E-2</v>
      </c>
      <c r="I423" t="s">
        <v>152</v>
      </c>
    </row>
    <row r="424" spans="1:9">
      <c r="A424" s="2">
        <v>2014</v>
      </c>
      <c r="B424" s="2">
        <v>4</v>
      </c>
      <c r="C424" s="2" t="s">
        <v>7</v>
      </c>
      <c r="D424" s="2" t="s">
        <v>23</v>
      </c>
      <c r="E424" s="2" t="s">
        <v>14</v>
      </c>
      <c r="F424" s="2">
        <v>2251.5287840000001</v>
      </c>
      <c r="G424" s="2">
        <v>788602</v>
      </c>
      <c r="H424" s="2">
        <v>2.8E-3</v>
      </c>
      <c r="I424" t="s">
        <v>152</v>
      </c>
    </row>
    <row r="425" spans="1:9">
      <c r="A425" s="2">
        <v>2013</v>
      </c>
      <c r="B425" s="2">
        <v>3</v>
      </c>
      <c r="C425" s="2" t="s">
        <v>12</v>
      </c>
      <c r="D425" s="2" t="s">
        <v>26</v>
      </c>
      <c r="E425" s="2" t="s">
        <v>14</v>
      </c>
      <c r="F425" s="2">
        <v>5455.7294259999999</v>
      </c>
      <c r="G425" s="2">
        <v>540818</v>
      </c>
      <c r="H425" s="2">
        <v>0.01</v>
      </c>
      <c r="I425" t="s">
        <v>152</v>
      </c>
    </row>
    <row r="426" spans="1:9">
      <c r="A426" s="2">
        <v>2014</v>
      </c>
      <c r="B426" s="2">
        <v>1</v>
      </c>
      <c r="C426" s="2" t="s">
        <v>7</v>
      </c>
      <c r="D426" s="2" t="s">
        <v>64</v>
      </c>
      <c r="E426" s="2" t="s">
        <v>14</v>
      </c>
      <c r="F426" s="2">
        <v>144.950244</v>
      </c>
      <c r="G426" s="2">
        <v>35824</v>
      </c>
      <c r="H426" s="2">
        <v>4.0000000000000001E-3</v>
      </c>
      <c r="I426" t="s">
        <v>152</v>
      </c>
    </row>
    <row r="427" spans="1:9">
      <c r="A427" s="2">
        <v>2013</v>
      </c>
      <c r="B427" s="2">
        <v>4</v>
      </c>
      <c r="C427" s="2" t="s">
        <v>12</v>
      </c>
      <c r="D427" s="2" t="s">
        <v>46</v>
      </c>
      <c r="E427" s="2" t="s">
        <v>25</v>
      </c>
      <c r="F427" s="2">
        <v>40.866320999999999</v>
      </c>
      <c r="G427" s="2">
        <v>15670</v>
      </c>
      <c r="H427" s="2">
        <v>2.5999999999999999E-3</v>
      </c>
      <c r="I427" t="s">
        <v>152</v>
      </c>
    </row>
    <row r="428" spans="1:9">
      <c r="A428" s="2">
        <v>2014</v>
      </c>
      <c r="B428" s="2">
        <v>2</v>
      </c>
      <c r="C428" s="2" t="s">
        <v>12</v>
      </c>
      <c r="D428" s="2" t="s">
        <v>27</v>
      </c>
      <c r="E428" s="2" t="s">
        <v>14</v>
      </c>
      <c r="F428" s="2">
        <v>439.76202599999999</v>
      </c>
      <c r="G428" s="2">
        <v>169489</v>
      </c>
      <c r="H428" s="2">
        <v>2.5000000000000001E-3</v>
      </c>
      <c r="I428" t="s">
        <v>152</v>
      </c>
    </row>
    <row r="429" spans="1:9">
      <c r="A429" s="2">
        <v>2013</v>
      </c>
      <c r="B429" s="2">
        <v>12</v>
      </c>
      <c r="C429" s="2" t="s">
        <v>12</v>
      </c>
      <c r="D429" s="2" t="s">
        <v>46</v>
      </c>
      <c r="E429" s="2" t="s">
        <v>25</v>
      </c>
      <c r="F429" s="2">
        <v>2038.3473100000001</v>
      </c>
      <c r="G429" s="2">
        <v>277566</v>
      </c>
      <c r="H429" s="2">
        <v>7.3000000000000001E-3</v>
      </c>
      <c r="I429" t="s">
        <v>152</v>
      </c>
    </row>
    <row r="430" spans="1:9">
      <c r="A430" s="2">
        <v>2014</v>
      </c>
      <c r="B430" s="2">
        <v>2</v>
      </c>
      <c r="C430" s="2" t="s">
        <v>7</v>
      </c>
      <c r="D430" s="2" t="s">
        <v>96</v>
      </c>
      <c r="E430" s="2" t="s">
        <v>9</v>
      </c>
      <c r="F430" s="2">
        <v>154.287229</v>
      </c>
      <c r="G430" s="2">
        <v>110205</v>
      </c>
      <c r="H430" s="2">
        <v>1.4E-3</v>
      </c>
      <c r="I430" t="s">
        <v>152</v>
      </c>
    </row>
    <row r="431" spans="1:9">
      <c r="A431" s="2">
        <v>2013</v>
      </c>
      <c r="B431" s="2">
        <v>1</v>
      </c>
      <c r="C431" s="2" t="s">
        <v>12</v>
      </c>
      <c r="D431" s="2" t="s">
        <v>45</v>
      </c>
      <c r="E431" s="2" t="s">
        <v>14</v>
      </c>
      <c r="F431" s="2">
        <v>68.346295999999995</v>
      </c>
      <c r="G431" s="2">
        <v>8978</v>
      </c>
      <c r="H431" s="2">
        <v>7.6E-3</v>
      </c>
      <c r="I431" t="s">
        <v>152</v>
      </c>
    </row>
    <row r="432" spans="1:9">
      <c r="A432" s="2">
        <v>2013</v>
      </c>
      <c r="B432" s="2">
        <v>3</v>
      </c>
      <c r="C432" s="2" t="s">
        <v>12</v>
      </c>
      <c r="D432" s="2" t="s">
        <v>50</v>
      </c>
      <c r="E432" s="2" t="s">
        <v>11</v>
      </c>
      <c r="F432" s="2">
        <v>12.100982</v>
      </c>
      <c r="G432" s="2">
        <v>965</v>
      </c>
      <c r="H432" s="2">
        <v>1.2500000000000001E-2</v>
      </c>
      <c r="I432" t="s">
        <v>152</v>
      </c>
    </row>
    <row r="433" spans="1:9">
      <c r="A433" s="2">
        <v>2013</v>
      </c>
      <c r="B433" s="2">
        <v>11</v>
      </c>
      <c r="C433" s="2" t="s">
        <v>12</v>
      </c>
      <c r="D433" s="2" t="s">
        <v>66</v>
      </c>
      <c r="E433" s="2" t="s">
        <v>9</v>
      </c>
      <c r="F433" s="2">
        <v>13.531091</v>
      </c>
      <c r="G433" s="2">
        <v>531</v>
      </c>
      <c r="H433" s="2">
        <v>2.5399999999999999E-2</v>
      </c>
      <c r="I433" t="s">
        <v>152</v>
      </c>
    </row>
    <row r="434" spans="1:9">
      <c r="A434" s="2">
        <v>2013</v>
      </c>
      <c r="B434" s="2">
        <v>5</v>
      </c>
      <c r="C434" s="2" t="s">
        <v>12</v>
      </c>
      <c r="D434" s="2" t="s">
        <v>94</v>
      </c>
      <c r="E434" s="2" t="s">
        <v>25</v>
      </c>
      <c r="F434" s="2">
        <v>3.6031810000000002</v>
      </c>
      <c r="G434" s="2">
        <v>634</v>
      </c>
      <c r="H434" s="2">
        <v>5.5999999999999999E-3</v>
      </c>
      <c r="I434" t="s">
        <v>152</v>
      </c>
    </row>
    <row r="435" spans="1:9">
      <c r="A435" s="2">
        <v>2014</v>
      </c>
      <c r="B435" s="2">
        <v>5</v>
      </c>
      <c r="C435" s="2" t="s">
        <v>7</v>
      </c>
      <c r="D435" s="2" t="s">
        <v>42</v>
      </c>
      <c r="E435" s="2" t="s">
        <v>14</v>
      </c>
      <c r="F435" s="2">
        <v>43472.291001999998</v>
      </c>
      <c r="G435" s="2">
        <v>10630000</v>
      </c>
      <c r="H435" s="2">
        <v>4.0000000000000001E-3</v>
      </c>
      <c r="I435" t="s">
        <v>152</v>
      </c>
    </row>
    <row r="436" spans="1:9">
      <c r="A436" s="2">
        <v>2014</v>
      </c>
      <c r="B436" s="2">
        <v>2</v>
      </c>
      <c r="C436" s="2" t="s">
        <v>12</v>
      </c>
      <c r="D436" s="2" t="s">
        <v>97</v>
      </c>
      <c r="E436" s="2" t="s">
        <v>14</v>
      </c>
      <c r="F436" s="2">
        <v>0.23960100000000001</v>
      </c>
      <c r="G436" s="2">
        <v>3</v>
      </c>
      <c r="H436" s="2">
        <v>7.9799999999999996E-2</v>
      </c>
      <c r="I436" t="s">
        <v>152</v>
      </c>
    </row>
    <row r="437" spans="1:9">
      <c r="A437" s="2">
        <v>2013</v>
      </c>
      <c r="B437" s="2">
        <v>7</v>
      </c>
      <c r="C437" s="2" t="s">
        <v>12</v>
      </c>
      <c r="D437" s="2" t="s">
        <v>41</v>
      </c>
      <c r="E437" s="2" t="s">
        <v>25</v>
      </c>
      <c r="F437" s="2">
        <v>0.02</v>
      </c>
      <c r="G437" s="2">
        <v>20</v>
      </c>
      <c r="H437" s="2">
        <v>1E-3</v>
      </c>
      <c r="I437" t="s">
        <v>152</v>
      </c>
    </row>
    <row r="438" spans="1:9">
      <c r="A438" s="2">
        <v>2013</v>
      </c>
      <c r="B438" s="2">
        <v>3</v>
      </c>
      <c r="C438" s="2" t="s">
        <v>53</v>
      </c>
      <c r="D438" s="2" t="s">
        <v>21</v>
      </c>
      <c r="E438" s="2" t="s">
        <v>14</v>
      </c>
      <c r="F438" s="2">
        <v>6.5826000000000002</v>
      </c>
      <c r="G438" s="2">
        <v>10</v>
      </c>
      <c r="H438" s="2">
        <v>0.65820000000000001</v>
      </c>
      <c r="I438" t="s">
        <v>152</v>
      </c>
    </row>
    <row r="439" spans="1:9">
      <c r="A439" s="2">
        <v>2013</v>
      </c>
      <c r="B439" s="2">
        <v>7</v>
      </c>
      <c r="C439" s="2" t="s">
        <v>7</v>
      </c>
      <c r="D439" s="2" t="s">
        <v>56</v>
      </c>
      <c r="E439" s="2" t="s">
        <v>14</v>
      </c>
      <c r="F439" s="2">
        <v>3531.9109250000001</v>
      </c>
      <c r="G439" s="2">
        <v>3310627</v>
      </c>
      <c r="H439" s="2">
        <v>1E-3</v>
      </c>
      <c r="I439" t="s">
        <v>152</v>
      </c>
    </row>
    <row r="440" spans="1:9">
      <c r="A440" s="2">
        <v>2013</v>
      </c>
      <c r="B440" s="2">
        <v>12</v>
      </c>
      <c r="C440" s="2" t="s">
        <v>7</v>
      </c>
      <c r="D440" s="2" t="s">
        <v>44</v>
      </c>
      <c r="E440" s="2" t="s">
        <v>16</v>
      </c>
      <c r="F440" s="2">
        <v>761.553583</v>
      </c>
      <c r="G440" s="2">
        <v>968170</v>
      </c>
      <c r="H440" s="2">
        <v>6.9999999999999999E-4</v>
      </c>
      <c r="I440" t="s">
        <v>152</v>
      </c>
    </row>
    <row r="441" spans="1:9">
      <c r="A441" s="2">
        <v>2013</v>
      </c>
      <c r="B441" s="2">
        <v>11</v>
      </c>
      <c r="C441" s="2" t="s">
        <v>12</v>
      </c>
      <c r="D441" s="2" t="s">
        <v>21</v>
      </c>
      <c r="E441" s="2" t="s">
        <v>14</v>
      </c>
      <c r="F441" s="2">
        <v>30188.560554</v>
      </c>
      <c r="G441" s="2">
        <v>2501828</v>
      </c>
      <c r="H441" s="2">
        <v>1.2E-2</v>
      </c>
      <c r="I441" t="s">
        <v>152</v>
      </c>
    </row>
    <row r="442" spans="1:9">
      <c r="A442" s="2">
        <v>2013</v>
      </c>
      <c r="B442" s="2">
        <v>11</v>
      </c>
      <c r="C442" s="2" t="s">
        <v>12</v>
      </c>
      <c r="D442" s="2" t="s">
        <v>86</v>
      </c>
      <c r="E442" s="2" t="s">
        <v>9</v>
      </c>
      <c r="F442" s="2">
        <v>21430.606910999999</v>
      </c>
      <c r="G442" s="2">
        <v>3245625</v>
      </c>
      <c r="H442" s="2">
        <v>6.6E-3</v>
      </c>
      <c r="I442" t="s">
        <v>152</v>
      </c>
    </row>
    <row r="443" spans="1:9">
      <c r="A443" s="2">
        <v>2014</v>
      </c>
      <c r="B443" s="2">
        <v>4</v>
      </c>
      <c r="C443" s="2" t="s">
        <v>12</v>
      </c>
      <c r="D443" s="2" t="s">
        <v>21</v>
      </c>
      <c r="E443" s="2" t="s">
        <v>14</v>
      </c>
      <c r="F443" s="2">
        <v>40118.385054999999</v>
      </c>
      <c r="G443" s="2">
        <v>2689813</v>
      </c>
      <c r="H443" s="2">
        <v>1.49E-2</v>
      </c>
      <c r="I443" t="s">
        <v>152</v>
      </c>
    </row>
    <row r="444" spans="1:9">
      <c r="A444" s="2">
        <v>2013</v>
      </c>
      <c r="B444" s="2">
        <v>1</v>
      </c>
      <c r="C444" s="2" t="s">
        <v>7</v>
      </c>
      <c r="D444" s="2" t="s">
        <v>19</v>
      </c>
      <c r="E444" s="2" t="s">
        <v>14</v>
      </c>
      <c r="F444" s="2">
        <v>6163.2306699999999</v>
      </c>
      <c r="G444" s="2">
        <v>2696697</v>
      </c>
      <c r="H444" s="2">
        <v>2.2000000000000001E-3</v>
      </c>
      <c r="I444" t="s">
        <v>152</v>
      </c>
    </row>
    <row r="445" spans="1:9">
      <c r="A445" s="2">
        <v>2014</v>
      </c>
      <c r="B445" s="2">
        <v>3</v>
      </c>
      <c r="C445" s="2" t="s">
        <v>12</v>
      </c>
      <c r="D445" s="2" t="s">
        <v>74</v>
      </c>
      <c r="E445" s="2" t="s">
        <v>9</v>
      </c>
      <c r="F445" s="2">
        <v>57.902340000000002</v>
      </c>
      <c r="G445" s="2">
        <v>41359</v>
      </c>
      <c r="H445" s="2">
        <v>1.2999999999999999E-3</v>
      </c>
      <c r="I445" t="s">
        <v>152</v>
      </c>
    </row>
    <row r="446" spans="1:9">
      <c r="A446" s="2">
        <v>2014</v>
      </c>
      <c r="B446" s="2">
        <v>2</v>
      </c>
      <c r="C446" s="2" t="s">
        <v>12</v>
      </c>
      <c r="D446" s="2" t="s">
        <v>91</v>
      </c>
      <c r="E446" s="2" t="s">
        <v>9</v>
      </c>
      <c r="F446" s="2">
        <v>25.487746000000001</v>
      </c>
      <c r="G446" s="2">
        <v>19606</v>
      </c>
      <c r="H446" s="2">
        <v>1.1999999999999999E-3</v>
      </c>
      <c r="I446" t="s">
        <v>152</v>
      </c>
    </row>
    <row r="447" spans="1:9">
      <c r="A447" s="2">
        <v>2014</v>
      </c>
      <c r="B447" s="2">
        <v>4</v>
      </c>
      <c r="C447" s="2" t="s">
        <v>12</v>
      </c>
      <c r="D447" s="2" t="s">
        <v>49</v>
      </c>
      <c r="E447" s="2" t="s">
        <v>11</v>
      </c>
      <c r="F447" s="2">
        <v>13.712686</v>
      </c>
      <c r="G447" s="2">
        <v>7707</v>
      </c>
      <c r="H447" s="2">
        <v>1.6999999999999999E-3</v>
      </c>
      <c r="I447" t="s">
        <v>152</v>
      </c>
    </row>
    <row r="448" spans="1:9">
      <c r="A448" s="2">
        <v>2014</v>
      </c>
      <c r="B448" s="2">
        <v>3</v>
      </c>
      <c r="C448" s="2" t="s">
        <v>12</v>
      </c>
      <c r="D448" s="2" t="s">
        <v>84</v>
      </c>
      <c r="E448" s="2" t="s">
        <v>25</v>
      </c>
      <c r="F448" s="2">
        <v>0.44111699999999998</v>
      </c>
      <c r="G448" s="2">
        <v>304</v>
      </c>
      <c r="H448" s="2">
        <v>1.4E-3</v>
      </c>
      <c r="I448" t="s">
        <v>152</v>
      </c>
    </row>
    <row r="449" spans="1:9">
      <c r="A449" s="2">
        <v>2014</v>
      </c>
      <c r="B449" s="2">
        <v>5</v>
      </c>
      <c r="C449" s="2" t="s">
        <v>12</v>
      </c>
      <c r="D449" s="2" t="s">
        <v>15</v>
      </c>
      <c r="E449" s="2" t="s">
        <v>16</v>
      </c>
      <c r="F449" s="2">
        <v>67815.477488999997</v>
      </c>
      <c r="G449" s="2">
        <v>7126634</v>
      </c>
      <c r="H449" s="2">
        <v>9.4999999999999998E-3</v>
      </c>
      <c r="I449" t="s">
        <v>152</v>
      </c>
    </row>
    <row r="450" spans="1:9">
      <c r="A450" s="2">
        <v>2014</v>
      </c>
      <c r="B450" s="2">
        <v>5</v>
      </c>
      <c r="C450" s="2" t="s">
        <v>7</v>
      </c>
      <c r="D450" s="2" t="s">
        <v>18</v>
      </c>
      <c r="E450" s="2" t="s">
        <v>14</v>
      </c>
      <c r="F450" s="2">
        <v>8722.3057829999998</v>
      </c>
      <c r="G450" s="2">
        <v>6421706</v>
      </c>
      <c r="H450" s="2">
        <v>1.2999999999999999E-3</v>
      </c>
      <c r="I450" t="s">
        <v>152</v>
      </c>
    </row>
    <row r="451" spans="1:9">
      <c r="A451" s="2">
        <v>2014</v>
      </c>
      <c r="B451" s="2">
        <v>5</v>
      </c>
      <c r="C451" s="2" t="s">
        <v>7</v>
      </c>
      <c r="D451" s="2" t="s">
        <v>30</v>
      </c>
      <c r="E451" s="2" t="s">
        <v>9</v>
      </c>
      <c r="F451" s="2">
        <v>1237.4013890000001</v>
      </c>
      <c r="G451" s="2">
        <v>883861</v>
      </c>
      <c r="H451" s="2">
        <v>1.2999999999999999E-3</v>
      </c>
      <c r="I451" t="s">
        <v>152</v>
      </c>
    </row>
    <row r="452" spans="1:9">
      <c r="A452" s="2">
        <v>2013</v>
      </c>
      <c r="B452" s="2">
        <v>8</v>
      </c>
      <c r="C452" s="2" t="s">
        <v>12</v>
      </c>
      <c r="D452" s="2" t="s">
        <v>57</v>
      </c>
      <c r="E452" s="2" t="s">
        <v>14</v>
      </c>
      <c r="F452" s="2">
        <v>0.99084000000000005</v>
      </c>
      <c r="G452" s="2">
        <v>94</v>
      </c>
      <c r="H452" s="2">
        <v>1.0500000000000001E-2</v>
      </c>
      <c r="I452" t="s">
        <v>152</v>
      </c>
    </row>
    <row r="453" spans="1:9">
      <c r="A453" s="2">
        <v>2013</v>
      </c>
      <c r="B453" s="2">
        <v>2</v>
      </c>
      <c r="C453" s="2" t="s">
        <v>12</v>
      </c>
      <c r="D453" s="2" t="s">
        <v>65</v>
      </c>
      <c r="E453" s="2" t="s">
        <v>25</v>
      </c>
      <c r="F453" s="2">
        <v>3.9701840000000002</v>
      </c>
      <c r="G453" s="2">
        <v>128</v>
      </c>
      <c r="H453" s="2">
        <v>3.1E-2</v>
      </c>
      <c r="I453" t="s">
        <v>152</v>
      </c>
    </row>
    <row r="454" spans="1:9">
      <c r="A454" s="2">
        <v>2013</v>
      </c>
      <c r="B454" s="2">
        <v>4</v>
      </c>
      <c r="C454" s="2" t="s">
        <v>53</v>
      </c>
      <c r="D454" s="2" t="s">
        <v>13</v>
      </c>
      <c r="E454" s="2" t="s">
        <v>14</v>
      </c>
      <c r="F454" s="2">
        <v>3.1678289999999998</v>
      </c>
      <c r="G454" s="2">
        <v>4</v>
      </c>
      <c r="H454" s="2">
        <v>0.79190000000000005</v>
      </c>
      <c r="I454" t="s">
        <v>152</v>
      </c>
    </row>
    <row r="455" spans="1:9">
      <c r="A455" s="2">
        <v>2013</v>
      </c>
      <c r="B455" s="2">
        <v>9</v>
      </c>
      <c r="C455" s="2" t="s">
        <v>12</v>
      </c>
      <c r="D455" s="2" t="s">
        <v>8</v>
      </c>
      <c r="E455" s="2" t="s">
        <v>9</v>
      </c>
      <c r="F455" s="2">
        <v>740887.42828400002</v>
      </c>
      <c r="G455" s="2">
        <v>80973736</v>
      </c>
      <c r="H455" s="2">
        <v>9.1000000000000004E-3</v>
      </c>
      <c r="I455" t="s">
        <v>152</v>
      </c>
    </row>
    <row r="456" spans="1:9">
      <c r="A456" s="2">
        <v>2013</v>
      </c>
      <c r="B456" s="2">
        <v>11</v>
      </c>
      <c r="C456" s="2" t="s">
        <v>12</v>
      </c>
      <c r="D456" s="2" t="s">
        <v>20</v>
      </c>
      <c r="E456" s="2" t="s">
        <v>14</v>
      </c>
      <c r="F456" s="2">
        <v>158694.278968</v>
      </c>
      <c r="G456" s="2">
        <v>15227480</v>
      </c>
      <c r="H456" s="2">
        <v>1.04E-2</v>
      </c>
      <c r="I456" t="s">
        <v>152</v>
      </c>
    </row>
    <row r="457" spans="1:9">
      <c r="A457" s="2">
        <v>2014</v>
      </c>
      <c r="B457" s="2">
        <v>1</v>
      </c>
      <c r="C457" s="2" t="s">
        <v>12</v>
      </c>
      <c r="D457" s="2" t="s">
        <v>60</v>
      </c>
      <c r="E457" s="2" t="s">
        <v>14</v>
      </c>
      <c r="F457" s="2">
        <v>2802.781035</v>
      </c>
      <c r="G457" s="2">
        <v>718787</v>
      </c>
      <c r="H457" s="2">
        <v>3.8E-3</v>
      </c>
      <c r="I457" t="s">
        <v>152</v>
      </c>
    </row>
    <row r="458" spans="1:9">
      <c r="A458" s="2">
        <v>2013</v>
      </c>
      <c r="B458" s="2">
        <v>7</v>
      </c>
      <c r="C458" s="2" t="s">
        <v>12</v>
      </c>
      <c r="D458" s="2" t="s">
        <v>87</v>
      </c>
      <c r="E458" s="2" t="s">
        <v>14</v>
      </c>
      <c r="F458" s="2">
        <v>18875.429071999999</v>
      </c>
      <c r="G458" s="2">
        <v>1682432</v>
      </c>
      <c r="H458" s="2">
        <v>1.12E-2</v>
      </c>
      <c r="I458" t="s">
        <v>152</v>
      </c>
    </row>
    <row r="459" spans="1:9">
      <c r="A459" s="2">
        <v>2013</v>
      </c>
      <c r="B459" s="2">
        <v>9</v>
      </c>
      <c r="C459" s="2" t="s">
        <v>7</v>
      </c>
      <c r="D459" s="2" t="s">
        <v>22</v>
      </c>
      <c r="E459" s="2" t="s">
        <v>14</v>
      </c>
      <c r="F459" s="2">
        <v>297.20733799999999</v>
      </c>
      <c r="G459" s="2">
        <v>316550</v>
      </c>
      <c r="H459" s="2">
        <v>8.9999999999999998E-4</v>
      </c>
      <c r="I459" t="s">
        <v>152</v>
      </c>
    </row>
    <row r="460" spans="1:9">
      <c r="A460" s="2">
        <v>2013</v>
      </c>
      <c r="B460" s="2">
        <v>3</v>
      </c>
      <c r="C460" s="2" t="s">
        <v>12</v>
      </c>
      <c r="D460" s="2" t="s">
        <v>42</v>
      </c>
      <c r="E460" s="2" t="s">
        <v>14</v>
      </c>
      <c r="F460" s="2">
        <v>4797.8022039999996</v>
      </c>
      <c r="G460" s="2">
        <v>639230</v>
      </c>
      <c r="H460" s="2">
        <v>7.4999999999999997E-3</v>
      </c>
      <c r="I460" t="s">
        <v>152</v>
      </c>
    </row>
    <row r="461" spans="1:9">
      <c r="A461" s="2">
        <v>2014</v>
      </c>
      <c r="B461" s="2">
        <v>4</v>
      </c>
      <c r="C461" s="2" t="s">
        <v>12</v>
      </c>
      <c r="D461" s="2" t="s">
        <v>28</v>
      </c>
      <c r="E461" s="2" t="s">
        <v>14</v>
      </c>
      <c r="F461" s="2">
        <v>2012.9094110000001</v>
      </c>
      <c r="G461" s="2">
        <v>576830</v>
      </c>
      <c r="H461" s="2">
        <v>3.3999999999999998E-3</v>
      </c>
      <c r="I461" t="s">
        <v>152</v>
      </c>
    </row>
    <row r="462" spans="1:9">
      <c r="A462" s="2">
        <v>2014</v>
      </c>
      <c r="B462" s="2">
        <v>1</v>
      </c>
      <c r="C462" s="2" t="s">
        <v>7</v>
      </c>
      <c r="D462" s="2" t="s">
        <v>75</v>
      </c>
      <c r="E462" s="2" t="s">
        <v>14</v>
      </c>
      <c r="F462" s="2">
        <v>89.722649000000004</v>
      </c>
      <c r="G462" s="2">
        <v>33595</v>
      </c>
      <c r="H462" s="2">
        <v>2.5999999999999999E-3</v>
      </c>
      <c r="I462" t="s">
        <v>152</v>
      </c>
    </row>
    <row r="463" spans="1:9">
      <c r="A463" s="2">
        <v>2014</v>
      </c>
      <c r="B463" s="2">
        <v>2</v>
      </c>
      <c r="C463" s="2" t="s">
        <v>12</v>
      </c>
      <c r="D463" s="2" t="s">
        <v>60</v>
      </c>
      <c r="E463" s="2" t="s">
        <v>14</v>
      </c>
      <c r="F463" s="2">
        <v>3152.0878280000002</v>
      </c>
      <c r="G463" s="2">
        <v>777391</v>
      </c>
      <c r="H463" s="2">
        <v>4.0000000000000001E-3</v>
      </c>
      <c r="I463" t="s">
        <v>152</v>
      </c>
    </row>
    <row r="464" spans="1:9">
      <c r="A464" s="2">
        <v>2014</v>
      </c>
      <c r="B464" s="2">
        <v>2</v>
      </c>
      <c r="C464" s="2" t="s">
        <v>7</v>
      </c>
      <c r="D464" s="2" t="s">
        <v>72</v>
      </c>
      <c r="E464" s="2" t="s">
        <v>11</v>
      </c>
      <c r="F464" s="2">
        <v>4603.5541020000001</v>
      </c>
      <c r="G464" s="2">
        <v>2357926</v>
      </c>
      <c r="H464" s="2">
        <v>1.9E-3</v>
      </c>
      <c r="I464" t="s">
        <v>152</v>
      </c>
    </row>
    <row r="465" spans="1:9">
      <c r="A465" s="2">
        <v>2014</v>
      </c>
      <c r="B465" s="2">
        <v>3</v>
      </c>
      <c r="C465" s="2" t="s">
        <v>7</v>
      </c>
      <c r="D465" s="2" t="s">
        <v>26</v>
      </c>
      <c r="E465" s="2" t="s">
        <v>14</v>
      </c>
      <c r="F465" s="2">
        <v>1167.2954789999999</v>
      </c>
      <c r="G465" s="2">
        <v>1289245</v>
      </c>
      <c r="H465" s="2">
        <v>8.9999999999999998E-4</v>
      </c>
      <c r="I465" t="s">
        <v>152</v>
      </c>
    </row>
    <row r="466" spans="1:9">
      <c r="A466" s="2">
        <v>2014</v>
      </c>
      <c r="B466" s="2">
        <v>1</v>
      </c>
      <c r="C466" s="2" t="s">
        <v>7</v>
      </c>
      <c r="D466" s="2" t="s">
        <v>81</v>
      </c>
      <c r="E466" s="2" t="s">
        <v>11</v>
      </c>
      <c r="F466" s="2">
        <v>236.08931100000001</v>
      </c>
      <c r="G466" s="2">
        <v>181608</v>
      </c>
      <c r="H466" s="2">
        <v>1.1999999999999999E-3</v>
      </c>
      <c r="I466" t="s">
        <v>152</v>
      </c>
    </row>
    <row r="467" spans="1:9">
      <c r="A467" s="2">
        <v>2013</v>
      </c>
      <c r="B467" s="2">
        <v>12</v>
      </c>
      <c r="C467" s="2" t="s">
        <v>12</v>
      </c>
      <c r="D467" s="2" t="s">
        <v>72</v>
      </c>
      <c r="E467" s="2" t="s">
        <v>11</v>
      </c>
      <c r="F467" s="2">
        <v>52.614640000000001</v>
      </c>
      <c r="G467" s="2">
        <v>9278</v>
      </c>
      <c r="H467" s="2">
        <v>5.5999999999999999E-3</v>
      </c>
      <c r="I467" t="s">
        <v>152</v>
      </c>
    </row>
    <row r="468" spans="1:9">
      <c r="A468" s="2">
        <v>2014</v>
      </c>
      <c r="B468" s="2">
        <v>3</v>
      </c>
      <c r="C468" s="2" t="s">
        <v>7</v>
      </c>
      <c r="D468" s="2" t="s">
        <v>50</v>
      </c>
      <c r="E468" s="2" t="s">
        <v>11</v>
      </c>
      <c r="F468" s="2">
        <v>84.529268999999999</v>
      </c>
      <c r="G468" s="2">
        <v>45181</v>
      </c>
      <c r="H468" s="2">
        <v>1.8E-3</v>
      </c>
      <c r="I468" t="s">
        <v>152</v>
      </c>
    </row>
    <row r="469" spans="1:9">
      <c r="A469" s="2">
        <v>2014</v>
      </c>
      <c r="B469" s="2">
        <v>4</v>
      </c>
      <c r="C469" s="2" t="s">
        <v>12</v>
      </c>
      <c r="D469" s="2" t="s">
        <v>91</v>
      </c>
      <c r="E469" s="2" t="s">
        <v>9</v>
      </c>
      <c r="F469" s="2">
        <v>60.486924000000002</v>
      </c>
      <c r="G469" s="2">
        <v>36611</v>
      </c>
      <c r="H469" s="2">
        <v>1.6000000000000001E-3</v>
      </c>
      <c r="I469" t="s">
        <v>152</v>
      </c>
    </row>
    <row r="470" spans="1:9">
      <c r="A470" s="2">
        <v>2013</v>
      </c>
      <c r="B470" s="2">
        <v>6</v>
      </c>
      <c r="C470" s="2" t="s">
        <v>53</v>
      </c>
      <c r="D470" s="2" t="s">
        <v>18</v>
      </c>
      <c r="E470" s="2" t="s">
        <v>14</v>
      </c>
      <c r="F470" s="2">
        <v>11.081764</v>
      </c>
      <c r="G470" s="2">
        <v>12</v>
      </c>
      <c r="H470" s="2">
        <v>0.9234</v>
      </c>
      <c r="I470" t="s">
        <v>152</v>
      </c>
    </row>
    <row r="471" spans="1:9">
      <c r="A471" s="2">
        <v>2013</v>
      </c>
      <c r="B471" s="2">
        <v>2</v>
      </c>
      <c r="C471" s="2" t="s">
        <v>12</v>
      </c>
      <c r="D471" s="2" t="s">
        <v>27</v>
      </c>
      <c r="E471" s="2" t="s">
        <v>14</v>
      </c>
      <c r="F471" s="2">
        <v>0.57290300000000005</v>
      </c>
      <c r="G471" s="2">
        <v>84</v>
      </c>
      <c r="H471" s="2">
        <v>6.7999999999999996E-3</v>
      </c>
      <c r="I471" t="s">
        <v>152</v>
      </c>
    </row>
    <row r="472" spans="1:9">
      <c r="A472" s="2">
        <v>2013</v>
      </c>
      <c r="B472" s="2">
        <v>11</v>
      </c>
      <c r="C472" s="2" t="s">
        <v>53</v>
      </c>
      <c r="D472" s="2" t="s">
        <v>20</v>
      </c>
      <c r="E472" s="2" t="s">
        <v>14</v>
      </c>
      <c r="F472" s="2">
        <v>148.137924</v>
      </c>
      <c r="G472" s="2">
        <v>62</v>
      </c>
      <c r="H472" s="2">
        <v>2.3893</v>
      </c>
      <c r="I472" t="s">
        <v>152</v>
      </c>
    </row>
    <row r="473" spans="1:9">
      <c r="A473" s="2">
        <v>2013</v>
      </c>
      <c r="B473" s="2">
        <v>2</v>
      </c>
      <c r="C473" s="2" t="s">
        <v>12</v>
      </c>
      <c r="D473" s="2" t="s">
        <v>101</v>
      </c>
      <c r="E473" s="2" t="s">
        <v>62</v>
      </c>
      <c r="F473" s="2">
        <v>1.246864</v>
      </c>
      <c r="G473" s="2">
        <v>27</v>
      </c>
      <c r="H473" s="2">
        <v>4.6100000000000002E-2</v>
      </c>
      <c r="I473" t="s">
        <v>152</v>
      </c>
    </row>
    <row r="474" spans="1:9">
      <c r="A474" s="2">
        <v>2014</v>
      </c>
      <c r="B474" s="2">
        <v>3</v>
      </c>
      <c r="C474" s="2" t="s">
        <v>12</v>
      </c>
      <c r="D474" s="2" t="s">
        <v>94</v>
      </c>
      <c r="E474" s="2" t="s">
        <v>25</v>
      </c>
      <c r="F474" s="2">
        <v>1.1378999999999999</v>
      </c>
      <c r="G474" s="2">
        <v>20</v>
      </c>
      <c r="H474" s="2">
        <v>5.6800000000000003E-2</v>
      </c>
      <c r="I474" t="s">
        <v>152</v>
      </c>
    </row>
    <row r="475" spans="1:9">
      <c r="A475" s="2">
        <v>2013</v>
      </c>
      <c r="B475" s="2">
        <v>11</v>
      </c>
      <c r="C475" s="2" t="s">
        <v>12</v>
      </c>
      <c r="D475" s="2" t="s">
        <v>104</v>
      </c>
      <c r="E475" s="2" t="s">
        <v>14</v>
      </c>
      <c r="F475" s="2">
        <v>5.3265000000000002</v>
      </c>
      <c r="G475" s="2">
        <v>18</v>
      </c>
      <c r="H475" s="2">
        <v>0.2959</v>
      </c>
      <c r="I475" t="s">
        <v>152</v>
      </c>
    </row>
    <row r="476" spans="1:9">
      <c r="A476" s="2">
        <v>2013</v>
      </c>
      <c r="B476" s="2">
        <v>6</v>
      </c>
      <c r="C476" s="2" t="s">
        <v>12</v>
      </c>
      <c r="D476" s="2" t="s">
        <v>58</v>
      </c>
      <c r="E476" s="2" t="s">
        <v>9</v>
      </c>
      <c r="F476" s="2">
        <v>2.9552999999999999E-2</v>
      </c>
      <c r="G476" s="2">
        <v>65</v>
      </c>
      <c r="H476" s="2">
        <v>4.0000000000000002E-4</v>
      </c>
      <c r="I476" t="s">
        <v>152</v>
      </c>
    </row>
    <row r="477" spans="1:9">
      <c r="A477" s="2">
        <v>2013</v>
      </c>
      <c r="B477" s="2">
        <v>11</v>
      </c>
      <c r="C477" s="2" t="s">
        <v>7</v>
      </c>
      <c r="D477" s="2" t="s">
        <v>70</v>
      </c>
      <c r="E477" s="2" t="s">
        <v>14</v>
      </c>
      <c r="F477" s="2">
        <v>12895.709853</v>
      </c>
      <c r="G477" s="2">
        <v>6995086</v>
      </c>
      <c r="H477" s="2">
        <v>1.8E-3</v>
      </c>
      <c r="I477" t="s">
        <v>152</v>
      </c>
    </row>
    <row r="478" spans="1:9">
      <c r="A478" s="2">
        <v>2014</v>
      </c>
      <c r="B478" s="2">
        <v>1</v>
      </c>
      <c r="C478" s="2" t="s">
        <v>12</v>
      </c>
      <c r="D478" s="2" t="s">
        <v>18</v>
      </c>
      <c r="E478" s="2" t="s">
        <v>14</v>
      </c>
      <c r="F478" s="2">
        <v>53032.901222</v>
      </c>
      <c r="G478" s="2">
        <v>6065126</v>
      </c>
      <c r="H478" s="2">
        <v>8.6999999999999994E-3</v>
      </c>
      <c r="I478" t="s">
        <v>152</v>
      </c>
    </row>
    <row r="479" spans="1:9">
      <c r="A479" s="2">
        <v>2014</v>
      </c>
      <c r="B479" s="2">
        <v>2</v>
      </c>
      <c r="C479" s="2" t="s">
        <v>7</v>
      </c>
      <c r="D479" s="2" t="s">
        <v>24</v>
      </c>
      <c r="E479" s="2" t="s">
        <v>25</v>
      </c>
      <c r="F479" s="2">
        <v>900.45671700000003</v>
      </c>
      <c r="G479" s="2">
        <v>671964</v>
      </c>
      <c r="H479" s="2">
        <v>1.2999999999999999E-3</v>
      </c>
      <c r="I479" t="s">
        <v>152</v>
      </c>
    </row>
    <row r="480" spans="1:9">
      <c r="A480" s="2">
        <v>2014</v>
      </c>
      <c r="B480" s="2">
        <v>1</v>
      </c>
      <c r="C480" s="2" t="s">
        <v>7</v>
      </c>
      <c r="D480" s="2" t="s">
        <v>24</v>
      </c>
      <c r="E480" s="2" t="s">
        <v>25</v>
      </c>
      <c r="F480" s="2">
        <v>364.24421699999999</v>
      </c>
      <c r="G480" s="2">
        <v>601911</v>
      </c>
      <c r="H480" s="2">
        <v>5.9999999999999995E-4</v>
      </c>
      <c r="I480" t="s">
        <v>152</v>
      </c>
    </row>
    <row r="481" spans="1:9">
      <c r="A481" s="2">
        <v>2013</v>
      </c>
      <c r="B481" s="2">
        <v>3</v>
      </c>
      <c r="C481" s="2" t="s">
        <v>12</v>
      </c>
      <c r="D481" s="2" t="s">
        <v>44</v>
      </c>
      <c r="E481" s="2" t="s">
        <v>16</v>
      </c>
      <c r="F481" s="2">
        <v>8094.4293440000001</v>
      </c>
      <c r="G481" s="2">
        <v>762296</v>
      </c>
      <c r="H481" s="2">
        <v>1.06E-2</v>
      </c>
      <c r="I481" t="s">
        <v>152</v>
      </c>
    </row>
    <row r="482" spans="1:9">
      <c r="A482" s="2">
        <v>2013</v>
      </c>
      <c r="B482" s="2">
        <v>10</v>
      </c>
      <c r="C482" s="2" t="s">
        <v>7</v>
      </c>
      <c r="D482" s="2" t="s">
        <v>24</v>
      </c>
      <c r="E482" s="2" t="s">
        <v>25</v>
      </c>
      <c r="F482" s="2">
        <v>83.168982999999997</v>
      </c>
      <c r="G482" s="2">
        <v>428300</v>
      </c>
      <c r="H482" s="2">
        <v>1E-4</v>
      </c>
      <c r="I482" t="s">
        <v>152</v>
      </c>
    </row>
    <row r="483" spans="1:9">
      <c r="A483" s="2">
        <v>2013</v>
      </c>
      <c r="B483" s="2">
        <v>11</v>
      </c>
      <c r="C483" s="2" t="s">
        <v>7</v>
      </c>
      <c r="D483" s="2" t="s">
        <v>24</v>
      </c>
      <c r="E483" s="2" t="s">
        <v>25</v>
      </c>
      <c r="F483" s="2">
        <v>1900.2235410000001</v>
      </c>
      <c r="G483" s="2">
        <v>443326</v>
      </c>
      <c r="H483" s="2">
        <v>4.1999999999999997E-3</v>
      </c>
      <c r="I483" t="s">
        <v>152</v>
      </c>
    </row>
    <row r="484" spans="1:9">
      <c r="A484" s="2">
        <v>2013</v>
      </c>
      <c r="B484" s="2">
        <v>4</v>
      </c>
      <c r="C484" s="2" t="s">
        <v>12</v>
      </c>
      <c r="D484" s="2" t="s">
        <v>86</v>
      </c>
      <c r="E484" s="2" t="s">
        <v>9</v>
      </c>
      <c r="F484" s="2">
        <v>483.09454299999999</v>
      </c>
      <c r="G484" s="2">
        <v>402580</v>
      </c>
      <c r="H484" s="2">
        <v>1.1000000000000001E-3</v>
      </c>
      <c r="I484" t="s">
        <v>152</v>
      </c>
    </row>
    <row r="485" spans="1:9">
      <c r="A485" s="2">
        <v>2014</v>
      </c>
      <c r="B485" s="2">
        <v>1</v>
      </c>
      <c r="C485" s="2" t="s">
        <v>7</v>
      </c>
      <c r="D485" s="2" t="s">
        <v>48</v>
      </c>
      <c r="E485" s="2" t="s">
        <v>14</v>
      </c>
      <c r="F485" s="2">
        <v>715.01423499999999</v>
      </c>
      <c r="G485" s="2">
        <v>277553</v>
      </c>
      <c r="H485" s="2">
        <v>2.5000000000000001E-3</v>
      </c>
      <c r="I485" t="s">
        <v>152</v>
      </c>
    </row>
    <row r="486" spans="1:9">
      <c r="A486" s="2">
        <v>2013</v>
      </c>
      <c r="B486" s="2">
        <v>6</v>
      </c>
      <c r="C486" s="2" t="s">
        <v>12</v>
      </c>
      <c r="D486" s="2" t="s">
        <v>71</v>
      </c>
      <c r="E486" s="2" t="s">
        <v>14</v>
      </c>
      <c r="F486" s="2">
        <v>885.90936699999997</v>
      </c>
      <c r="G486" s="2">
        <v>84285</v>
      </c>
      <c r="H486" s="2">
        <v>1.0500000000000001E-2</v>
      </c>
      <c r="I486" t="s">
        <v>152</v>
      </c>
    </row>
    <row r="487" spans="1:9">
      <c r="A487" s="2">
        <v>2014</v>
      </c>
      <c r="B487" s="2">
        <v>3</v>
      </c>
      <c r="C487" s="2" t="s">
        <v>12</v>
      </c>
      <c r="D487" s="2" t="s">
        <v>55</v>
      </c>
      <c r="E487" s="2" t="s">
        <v>14</v>
      </c>
      <c r="F487" s="2">
        <v>1.5159990000000001</v>
      </c>
      <c r="G487" s="2">
        <v>479</v>
      </c>
      <c r="H487" s="2">
        <v>3.0999999999999999E-3</v>
      </c>
      <c r="I487" t="s">
        <v>152</v>
      </c>
    </row>
    <row r="488" spans="1:9">
      <c r="A488" s="2">
        <v>2013</v>
      </c>
      <c r="B488" s="2">
        <v>4</v>
      </c>
      <c r="C488" s="2" t="s">
        <v>12</v>
      </c>
      <c r="D488" s="2" t="s">
        <v>104</v>
      </c>
      <c r="E488" s="2" t="s">
        <v>14</v>
      </c>
      <c r="F488" s="2">
        <v>0.86833199999999999</v>
      </c>
      <c r="G488" s="2">
        <v>280</v>
      </c>
      <c r="H488" s="2">
        <v>3.0999999999999999E-3</v>
      </c>
      <c r="I488" t="s">
        <v>152</v>
      </c>
    </row>
    <row r="489" spans="1:9">
      <c r="A489" s="2">
        <v>2013</v>
      </c>
      <c r="B489" s="2">
        <v>7</v>
      </c>
      <c r="C489" s="2" t="s">
        <v>12</v>
      </c>
      <c r="D489" s="2" t="s">
        <v>57</v>
      </c>
      <c r="E489" s="2" t="s">
        <v>14</v>
      </c>
      <c r="F489" s="2">
        <v>1.015077</v>
      </c>
      <c r="G489" s="2">
        <v>165</v>
      </c>
      <c r="H489" s="2">
        <v>6.1000000000000004E-3</v>
      </c>
      <c r="I489" t="s">
        <v>152</v>
      </c>
    </row>
    <row r="490" spans="1:9">
      <c r="A490" s="2">
        <v>2014</v>
      </c>
      <c r="B490" s="2">
        <v>2</v>
      </c>
      <c r="C490" s="2" t="s">
        <v>12</v>
      </c>
      <c r="D490" s="2" t="s">
        <v>85</v>
      </c>
      <c r="E490" s="2" t="s">
        <v>25</v>
      </c>
      <c r="F490" s="2">
        <v>2.4500000000000001E-2</v>
      </c>
      <c r="G490" s="2">
        <v>1</v>
      </c>
      <c r="H490" s="2">
        <v>2.4500000000000001E-2</v>
      </c>
      <c r="I490" t="s">
        <v>152</v>
      </c>
    </row>
    <row r="491" spans="1:9">
      <c r="A491" s="2">
        <v>2014</v>
      </c>
      <c r="B491" s="2">
        <v>2</v>
      </c>
      <c r="C491" s="2" t="s">
        <v>12</v>
      </c>
      <c r="D491" s="2" t="s">
        <v>8</v>
      </c>
      <c r="E491" s="2" t="s">
        <v>9</v>
      </c>
      <c r="F491" s="2">
        <v>785946.69706799998</v>
      </c>
      <c r="G491" s="2">
        <v>91300817</v>
      </c>
      <c r="H491" s="2">
        <v>8.6E-3</v>
      </c>
      <c r="I491" t="s">
        <v>152</v>
      </c>
    </row>
    <row r="492" spans="1:9">
      <c r="A492" s="2">
        <v>2014</v>
      </c>
      <c r="B492" s="2">
        <v>2</v>
      </c>
      <c r="C492" s="2" t="s">
        <v>12</v>
      </c>
      <c r="D492" s="2" t="s">
        <v>20</v>
      </c>
      <c r="E492" s="2" t="s">
        <v>14</v>
      </c>
      <c r="F492" s="2">
        <v>161484.530268</v>
      </c>
      <c r="G492" s="2">
        <v>14561880</v>
      </c>
      <c r="H492" s="2">
        <v>1.0999999999999999E-2</v>
      </c>
      <c r="I492" t="s">
        <v>152</v>
      </c>
    </row>
    <row r="493" spans="1:9">
      <c r="A493" s="2">
        <v>2014</v>
      </c>
      <c r="B493" s="2">
        <v>3</v>
      </c>
      <c r="C493" s="2" t="s">
        <v>12</v>
      </c>
      <c r="D493" s="2" t="s">
        <v>10</v>
      </c>
      <c r="E493" s="2" t="s">
        <v>11</v>
      </c>
      <c r="F493" s="2">
        <v>7932.5302499999998</v>
      </c>
      <c r="G493" s="2">
        <v>1051470</v>
      </c>
      <c r="H493" s="2">
        <v>7.4999999999999997E-3</v>
      </c>
      <c r="I493" t="s">
        <v>152</v>
      </c>
    </row>
    <row r="494" spans="1:9">
      <c r="A494" s="2">
        <v>2013</v>
      </c>
      <c r="B494" s="2">
        <v>3</v>
      </c>
      <c r="C494" s="2" t="s">
        <v>12</v>
      </c>
      <c r="D494" s="2" t="s">
        <v>21</v>
      </c>
      <c r="E494" s="2" t="s">
        <v>14</v>
      </c>
      <c r="F494" s="2">
        <v>18861.142191999999</v>
      </c>
      <c r="G494" s="2">
        <v>2063915</v>
      </c>
      <c r="H494" s="2">
        <v>9.1000000000000004E-3</v>
      </c>
      <c r="I494" t="s">
        <v>152</v>
      </c>
    </row>
    <row r="495" spans="1:9">
      <c r="A495" s="2">
        <v>2013</v>
      </c>
      <c r="B495" s="2">
        <v>9</v>
      </c>
      <c r="C495" s="2" t="s">
        <v>7</v>
      </c>
      <c r="D495" s="2" t="s">
        <v>40</v>
      </c>
      <c r="E495" s="2" t="s">
        <v>14</v>
      </c>
      <c r="F495" s="2">
        <v>21086.911714000002</v>
      </c>
      <c r="G495" s="2">
        <v>16134331</v>
      </c>
      <c r="H495" s="2">
        <v>1.2999999999999999E-3</v>
      </c>
      <c r="I495" t="s">
        <v>152</v>
      </c>
    </row>
    <row r="496" spans="1:9">
      <c r="A496" s="2">
        <v>2013</v>
      </c>
      <c r="B496" s="2">
        <v>10</v>
      </c>
      <c r="C496" s="2" t="s">
        <v>12</v>
      </c>
      <c r="D496" s="2" t="s">
        <v>15</v>
      </c>
      <c r="E496" s="2" t="s">
        <v>16</v>
      </c>
      <c r="F496" s="2">
        <v>64535.970966000001</v>
      </c>
      <c r="G496" s="2">
        <v>5860645</v>
      </c>
      <c r="H496" s="2">
        <v>1.0999999999999999E-2</v>
      </c>
      <c r="I496" t="s">
        <v>152</v>
      </c>
    </row>
    <row r="497" spans="1:9">
      <c r="A497" s="2">
        <v>2014</v>
      </c>
      <c r="B497" s="2">
        <v>1</v>
      </c>
      <c r="C497" s="2" t="s">
        <v>12</v>
      </c>
      <c r="D497" s="2" t="s">
        <v>15</v>
      </c>
      <c r="E497" s="2" t="s">
        <v>16</v>
      </c>
      <c r="F497" s="2">
        <v>58886.345774000001</v>
      </c>
      <c r="G497" s="2">
        <v>5977407</v>
      </c>
      <c r="H497" s="2">
        <v>9.7999999999999997E-3</v>
      </c>
      <c r="I497" t="s">
        <v>152</v>
      </c>
    </row>
    <row r="498" spans="1:9">
      <c r="A498" s="2">
        <v>2013</v>
      </c>
      <c r="B498" s="2">
        <v>2</v>
      </c>
      <c r="C498" s="2" t="s">
        <v>7</v>
      </c>
      <c r="D498" s="2" t="s">
        <v>56</v>
      </c>
      <c r="E498" s="2" t="s">
        <v>14</v>
      </c>
      <c r="F498" s="2">
        <v>9424.0694330000006</v>
      </c>
      <c r="G498" s="2">
        <v>5117168</v>
      </c>
      <c r="H498" s="2">
        <v>1.8E-3</v>
      </c>
      <c r="I498" t="s">
        <v>152</v>
      </c>
    </row>
    <row r="499" spans="1:9">
      <c r="A499" s="2">
        <v>2013</v>
      </c>
      <c r="B499" s="2">
        <v>6</v>
      </c>
      <c r="C499" s="2" t="s">
        <v>7</v>
      </c>
      <c r="D499" s="2" t="s">
        <v>24</v>
      </c>
      <c r="E499" s="2" t="s">
        <v>25</v>
      </c>
      <c r="F499" s="2">
        <v>685.32431299999996</v>
      </c>
      <c r="G499" s="2">
        <v>297580</v>
      </c>
      <c r="H499" s="2">
        <v>2.3E-3</v>
      </c>
      <c r="I499" t="s">
        <v>152</v>
      </c>
    </row>
    <row r="500" spans="1:9">
      <c r="A500" s="2">
        <v>2013</v>
      </c>
      <c r="B500" s="2">
        <v>7</v>
      </c>
      <c r="C500" s="2" t="s">
        <v>12</v>
      </c>
      <c r="D500" s="2" t="s">
        <v>24</v>
      </c>
      <c r="E500" s="2" t="s">
        <v>25</v>
      </c>
      <c r="F500" s="2">
        <v>2035.0024410000001</v>
      </c>
      <c r="G500" s="2">
        <v>333619</v>
      </c>
      <c r="H500" s="2">
        <v>6.0000000000000001E-3</v>
      </c>
      <c r="I500" t="s">
        <v>152</v>
      </c>
    </row>
    <row r="501" spans="1:9">
      <c r="A501" s="2">
        <v>2014</v>
      </c>
      <c r="B501" s="2">
        <v>3</v>
      </c>
      <c r="C501" s="2" t="s">
        <v>7</v>
      </c>
      <c r="D501" s="2" t="s">
        <v>15</v>
      </c>
      <c r="E501" s="2" t="s">
        <v>16</v>
      </c>
      <c r="F501" s="2">
        <v>12503.435629</v>
      </c>
      <c r="G501" s="2">
        <v>4646352</v>
      </c>
      <c r="H501" s="2">
        <v>2.5999999999999999E-3</v>
      </c>
      <c r="I501" t="s">
        <v>152</v>
      </c>
    </row>
    <row r="502" spans="1:9">
      <c r="A502" s="2">
        <v>2014</v>
      </c>
      <c r="B502" s="2">
        <v>4</v>
      </c>
      <c r="C502" s="2" t="s">
        <v>12</v>
      </c>
      <c r="D502" s="2" t="s">
        <v>43</v>
      </c>
      <c r="E502" s="2" t="s">
        <v>11</v>
      </c>
      <c r="F502" s="2">
        <v>471.575424</v>
      </c>
      <c r="G502" s="2">
        <v>285424</v>
      </c>
      <c r="H502" s="2">
        <v>1.6000000000000001E-3</v>
      </c>
      <c r="I502" t="s">
        <v>152</v>
      </c>
    </row>
    <row r="503" spans="1:9">
      <c r="A503" s="2">
        <v>2013</v>
      </c>
      <c r="B503" s="2">
        <v>8</v>
      </c>
      <c r="C503" s="2" t="s">
        <v>7</v>
      </c>
      <c r="D503" s="2" t="s">
        <v>71</v>
      </c>
      <c r="E503" s="2" t="s">
        <v>14</v>
      </c>
      <c r="F503" s="2">
        <v>106.33756099999999</v>
      </c>
      <c r="G503" s="2">
        <v>142674</v>
      </c>
      <c r="H503" s="2">
        <v>6.9999999999999999E-4</v>
      </c>
      <c r="I503" t="s">
        <v>152</v>
      </c>
    </row>
    <row r="504" spans="1:9">
      <c r="A504" s="2">
        <v>2014</v>
      </c>
      <c r="B504" s="2">
        <v>4</v>
      </c>
      <c r="C504" s="2" t="s">
        <v>12</v>
      </c>
      <c r="D504" s="2" t="s">
        <v>34</v>
      </c>
      <c r="E504" s="2" t="s">
        <v>14</v>
      </c>
      <c r="F504" s="2">
        <v>65.513585000000006</v>
      </c>
      <c r="G504" s="2">
        <v>2645</v>
      </c>
      <c r="H504" s="2">
        <v>2.47E-2</v>
      </c>
      <c r="I504" t="s">
        <v>152</v>
      </c>
    </row>
    <row r="505" spans="1:9">
      <c r="A505" s="2">
        <v>2013</v>
      </c>
      <c r="B505" s="2">
        <v>7</v>
      </c>
      <c r="C505" s="2" t="s">
        <v>53</v>
      </c>
      <c r="D505" s="2" t="s">
        <v>13</v>
      </c>
      <c r="E505" s="2" t="s">
        <v>14</v>
      </c>
      <c r="F505" s="2">
        <v>2.0957089999999998</v>
      </c>
      <c r="G505" s="2">
        <v>2</v>
      </c>
      <c r="H505" s="2">
        <v>1.0478000000000001</v>
      </c>
      <c r="I505" t="s">
        <v>152</v>
      </c>
    </row>
    <row r="506" spans="1:9">
      <c r="A506" s="2">
        <v>2014</v>
      </c>
      <c r="B506" s="2">
        <v>5</v>
      </c>
      <c r="C506" s="2" t="s">
        <v>12</v>
      </c>
      <c r="D506" s="2" t="s">
        <v>79</v>
      </c>
      <c r="E506" s="2" t="s">
        <v>14</v>
      </c>
      <c r="F506" s="2">
        <v>1.5244</v>
      </c>
      <c r="G506" s="2">
        <v>4</v>
      </c>
      <c r="H506" s="2">
        <v>0.38109999999999999</v>
      </c>
      <c r="I506" t="s">
        <v>152</v>
      </c>
    </row>
    <row r="507" spans="1:9">
      <c r="A507" s="2">
        <v>2014</v>
      </c>
      <c r="B507" s="2">
        <v>3</v>
      </c>
      <c r="C507" s="2" t="s">
        <v>12</v>
      </c>
      <c r="D507" s="2" t="s">
        <v>52</v>
      </c>
      <c r="E507" s="2" t="s">
        <v>25</v>
      </c>
      <c r="F507" s="2">
        <v>0.54834099999999997</v>
      </c>
      <c r="G507" s="2">
        <v>15</v>
      </c>
      <c r="H507" s="2">
        <v>3.6499999999999998E-2</v>
      </c>
      <c r="I507" t="s">
        <v>152</v>
      </c>
    </row>
    <row r="508" spans="1:9">
      <c r="A508" s="2">
        <v>2013</v>
      </c>
      <c r="B508" s="2">
        <v>5</v>
      </c>
      <c r="C508" s="2" t="s">
        <v>12</v>
      </c>
      <c r="D508" s="2" t="s">
        <v>41</v>
      </c>
      <c r="E508" s="2" t="s">
        <v>25</v>
      </c>
      <c r="F508" s="2">
        <v>9.3299999999999994E-2</v>
      </c>
      <c r="G508" s="2">
        <v>2</v>
      </c>
      <c r="H508" s="2">
        <v>4.6600000000000003E-2</v>
      </c>
      <c r="I508" t="s">
        <v>152</v>
      </c>
    </row>
    <row r="509" spans="1:9">
      <c r="A509" s="2">
        <v>2013</v>
      </c>
      <c r="B509" s="2">
        <v>4</v>
      </c>
      <c r="C509" s="2" t="s">
        <v>12</v>
      </c>
      <c r="D509" s="2" t="s">
        <v>80</v>
      </c>
      <c r="E509" s="2" t="s">
        <v>14</v>
      </c>
      <c r="F509" s="2">
        <v>2.5952000000000002</v>
      </c>
      <c r="G509" s="2">
        <v>2</v>
      </c>
      <c r="H509" s="2">
        <v>1.2976000000000001</v>
      </c>
      <c r="I509" t="s">
        <v>152</v>
      </c>
    </row>
    <row r="510" spans="1:9">
      <c r="A510" s="2">
        <v>2013</v>
      </c>
      <c r="B510" s="2">
        <v>10</v>
      </c>
      <c r="C510" s="2" t="s">
        <v>12</v>
      </c>
      <c r="D510" s="2" t="s">
        <v>39</v>
      </c>
      <c r="E510" s="2" t="s">
        <v>14</v>
      </c>
      <c r="F510" s="2">
        <v>368549.06789200002</v>
      </c>
      <c r="G510" s="2">
        <v>27992450</v>
      </c>
      <c r="H510" s="2">
        <v>1.3100000000000001E-2</v>
      </c>
      <c r="I510" t="s">
        <v>152</v>
      </c>
    </row>
    <row r="511" spans="1:9">
      <c r="A511" s="2">
        <v>2014</v>
      </c>
      <c r="B511" s="2">
        <v>4</v>
      </c>
      <c r="C511" s="2" t="s">
        <v>12</v>
      </c>
      <c r="D511" s="2" t="s">
        <v>56</v>
      </c>
      <c r="E511" s="2" t="s">
        <v>14</v>
      </c>
      <c r="F511" s="2">
        <v>650460.84985400003</v>
      </c>
      <c r="G511" s="2">
        <v>49480641</v>
      </c>
      <c r="H511" s="2">
        <v>1.3100000000000001E-2</v>
      </c>
      <c r="I511" t="s">
        <v>152</v>
      </c>
    </row>
    <row r="512" spans="1:9">
      <c r="A512" s="2">
        <v>2013</v>
      </c>
      <c r="B512" s="2">
        <v>10</v>
      </c>
      <c r="C512" s="2" t="s">
        <v>7</v>
      </c>
      <c r="D512" s="2" t="s">
        <v>63</v>
      </c>
      <c r="E512" s="2" t="s">
        <v>14</v>
      </c>
      <c r="F512" s="2">
        <v>2022.35743</v>
      </c>
      <c r="G512" s="2">
        <v>1353564</v>
      </c>
      <c r="H512" s="2">
        <v>1.4E-3</v>
      </c>
      <c r="I512" t="s">
        <v>152</v>
      </c>
    </row>
    <row r="513" spans="1:9">
      <c r="A513" s="2">
        <v>2013</v>
      </c>
      <c r="B513" s="2">
        <v>12</v>
      </c>
      <c r="C513" s="2" t="s">
        <v>7</v>
      </c>
      <c r="D513" s="2" t="s">
        <v>70</v>
      </c>
      <c r="E513" s="2" t="s">
        <v>14</v>
      </c>
      <c r="F513" s="2">
        <v>20445.167325999999</v>
      </c>
      <c r="G513" s="2">
        <v>9684814</v>
      </c>
      <c r="H513" s="2">
        <v>2.0999999999999999E-3</v>
      </c>
      <c r="I513" t="s">
        <v>152</v>
      </c>
    </row>
    <row r="514" spans="1:9">
      <c r="A514" s="2">
        <v>2013</v>
      </c>
      <c r="B514" s="2">
        <v>12</v>
      </c>
      <c r="C514" s="2" t="s">
        <v>12</v>
      </c>
      <c r="D514" s="2" t="s">
        <v>86</v>
      </c>
      <c r="E514" s="2" t="s">
        <v>9</v>
      </c>
      <c r="F514" s="2">
        <v>23946.209557999999</v>
      </c>
      <c r="G514" s="2">
        <v>3590102</v>
      </c>
      <c r="H514" s="2">
        <v>6.6E-3</v>
      </c>
      <c r="I514" t="s">
        <v>152</v>
      </c>
    </row>
    <row r="515" spans="1:9">
      <c r="A515" s="2">
        <v>2014</v>
      </c>
      <c r="B515" s="2">
        <v>4</v>
      </c>
      <c r="C515" s="2" t="s">
        <v>7</v>
      </c>
      <c r="D515" s="2" t="s">
        <v>86</v>
      </c>
      <c r="E515" s="2" t="s">
        <v>9</v>
      </c>
      <c r="F515" s="2">
        <v>51438.181984000003</v>
      </c>
      <c r="G515" s="2">
        <v>21753544</v>
      </c>
      <c r="H515" s="2">
        <v>2.3E-3</v>
      </c>
      <c r="I515" t="s">
        <v>152</v>
      </c>
    </row>
    <row r="516" spans="1:9">
      <c r="A516" s="2">
        <v>2014</v>
      </c>
      <c r="B516" s="2">
        <v>1</v>
      </c>
      <c r="C516" s="2" t="s">
        <v>7</v>
      </c>
      <c r="D516" s="2" t="s">
        <v>63</v>
      </c>
      <c r="E516" s="2" t="s">
        <v>14</v>
      </c>
      <c r="F516" s="2">
        <v>627.53001300000005</v>
      </c>
      <c r="G516" s="2">
        <v>2526105</v>
      </c>
      <c r="H516" s="2">
        <v>2.0000000000000001E-4</v>
      </c>
      <c r="I516" t="s">
        <v>152</v>
      </c>
    </row>
    <row r="517" spans="1:9">
      <c r="A517" s="2">
        <v>2013</v>
      </c>
      <c r="B517" s="2">
        <v>12</v>
      </c>
      <c r="C517" s="2" t="s">
        <v>12</v>
      </c>
      <c r="D517" s="2" t="s">
        <v>28</v>
      </c>
      <c r="E517" s="2" t="s">
        <v>14</v>
      </c>
      <c r="F517" s="2">
        <v>1490.4277159999999</v>
      </c>
      <c r="G517" s="2">
        <v>547642</v>
      </c>
      <c r="H517" s="2">
        <v>2.7000000000000001E-3</v>
      </c>
      <c r="I517" t="s">
        <v>152</v>
      </c>
    </row>
    <row r="518" spans="1:9">
      <c r="A518" s="2">
        <v>2013</v>
      </c>
      <c r="B518" s="2">
        <v>4</v>
      </c>
      <c r="C518" s="2" t="s">
        <v>7</v>
      </c>
      <c r="D518" s="2" t="s">
        <v>24</v>
      </c>
      <c r="E518" s="2" t="s">
        <v>25</v>
      </c>
      <c r="F518" s="2">
        <v>214.06922499999999</v>
      </c>
      <c r="G518" s="2">
        <v>142714</v>
      </c>
      <c r="H518" s="2">
        <v>1.4E-3</v>
      </c>
      <c r="I518" t="s">
        <v>152</v>
      </c>
    </row>
    <row r="519" spans="1:9">
      <c r="A519" s="2">
        <v>2014</v>
      </c>
      <c r="B519" s="2">
        <v>2</v>
      </c>
      <c r="C519" s="2" t="s">
        <v>12</v>
      </c>
      <c r="D519" s="2" t="s">
        <v>73</v>
      </c>
      <c r="E519" s="2" t="s">
        <v>14</v>
      </c>
      <c r="F519" s="2">
        <v>85.184595999999999</v>
      </c>
      <c r="G519" s="2">
        <v>51439</v>
      </c>
      <c r="H519" s="2">
        <v>1.6000000000000001E-3</v>
      </c>
      <c r="I519" t="s">
        <v>152</v>
      </c>
    </row>
    <row r="520" spans="1:9">
      <c r="A520" s="2">
        <v>2013</v>
      </c>
      <c r="B520" s="2">
        <v>12</v>
      </c>
      <c r="C520" s="2" t="s">
        <v>12</v>
      </c>
      <c r="D520" s="2" t="s">
        <v>91</v>
      </c>
      <c r="E520" s="2" t="s">
        <v>9</v>
      </c>
      <c r="F520" s="2">
        <v>1.452097</v>
      </c>
      <c r="G520" s="2">
        <v>1117</v>
      </c>
      <c r="H520" s="2">
        <v>1.1999999999999999E-3</v>
      </c>
      <c r="I520" t="s">
        <v>152</v>
      </c>
    </row>
    <row r="521" spans="1:9">
      <c r="A521" s="2">
        <v>2013</v>
      </c>
      <c r="B521" s="2">
        <v>2</v>
      </c>
      <c r="C521" s="2" t="s">
        <v>12</v>
      </c>
      <c r="D521" s="2" t="s">
        <v>54</v>
      </c>
      <c r="E521" s="2" t="s">
        <v>14</v>
      </c>
      <c r="F521" s="2">
        <v>16.959409999999998</v>
      </c>
      <c r="G521" s="2">
        <v>538</v>
      </c>
      <c r="H521" s="2">
        <v>3.15E-2</v>
      </c>
      <c r="I521" t="s">
        <v>152</v>
      </c>
    </row>
    <row r="522" spans="1:9">
      <c r="A522" s="2">
        <v>2013</v>
      </c>
      <c r="B522" s="2">
        <v>4</v>
      </c>
      <c r="C522" s="2" t="s">
        <v>12</v>
      </c>
      <c r="D522" s="2" t="s">
        <v>60</v>
      </c>
      <c r="E522" s="2" t="s">
        <v>14</v>
      </c>
      <c r="F522" s="2">
        <v>4.6097080000000004</v>
      </c>
      <c r="G522" s="2">
        <v>693</v>
      </c>
      <c r="H522" s="2">
        <v>6.6E-3</v>
      </c>
      <c r="I522" t="s">
        <v>152</v>
      </c>
    </row>
    <row r="523" spans="1:9">
      <c r="A523" s="2">
        <v>2013</v>
      </c>
      <c r="B523" s="2">
        <v>10</v>
      </c>
      <c r="C523" s="2" t="s">
        <v>12</v>
      </c>
      <c r="D523" s="2" t="s">
        <v>92</v>
      </c>
      <c r="E523" s="2" t="s">
        <v>14</v>
      </c>
      <c r="F523" s="2">
        <v>1.237493</v>
      </c>
      <c r="G523" s="2">
        <v>87</v>
      </c>
      <c r="H523" s="2">
        <v>1.4200000000000001E-2</v>
      </c>
      <c r="I523" t="s">
        <v>152</v>
      </c>
    </row>
    <row r="524" spans="1:9">
      <c r="A524" s="2">
        <v>2013</v>
      </c>
      <c r="B524" s="2">
        <v>2</v>
      </c>
      <c r="C524" s="2" t="s">
        <v>12</v>
      </c>
      <c r="D524" s="2" t="s">
        <v>31</v>
      </c>
      <c r="E524" s="2" t="s">
        <v>14</v>
      </c>
      <c r="F524" s="2">
        <v>1.0626249999999999</v>
      </c>
      <c r="G524" s="2">
        <v>228</v>
      </c>
      <c r="H524" s="2">
        <v>4.5999999999999999E-3</v>
      </c>
      <c r="I524" t="s">
        <v>152</v>
      </c>
    </row>
    <row r="525" spans="1:9">
      <c r="A525" s="2">
        <v>2013</v>
      </c>
      <c r="B525" s="2">
        <v>11</v>
      </c>
      <c r="C525" s="2" t="s">
        <v>12</v>
      </c>
      <c r="D525" s="2" t="s">
        <v>88</v>
      </c>
      <c r="E525" s="2" t="s">
        <v>14</v>
      </c>
      <c r="F525" s="2">
        <v>1.12351</v>
      </c>
      <c r="G525" s="2">
        <v>58</v>
      </c>
      <c r="H525" s="2">
        <v>1.9300000000000001E-2</v>
      </c>
      <c r="I525" t="s">
        <v>152</v>
      </c>
    </row>
    <row r="526" spans="1:9">
      <c r="A526" s="2">
        <v>2013</v>
      </c>
      <c r="B526" s="2">
        <v>3</v>
      </c>
      <c r="C526" s="2" t="s">
        <v>12</v>
      </c>
      <c r="D526" s="2" t="s">
        <v>23</v>
      </c>
      <c r="E526" s="2" t="s">
        <v>14</v>
      </c>
      <c r="F526" s="2">
        <v>4.9738879999999996</v>
      </c>
      <c r="G526" s="2">
        <v>639</v>
      </c>
      <c r="H526" s="2">
        <v>7.7000000000000002E-3</v>
      </c>
      <c r="I526" t="s">
        <v>152</v>
      </c>
    </row>
    <row r="527" spans="1:9">
      <c r="A527" s="2">
        <v>2013</v>
      </c>
      <c r="B527" s="2">
        <v>3</v>
      </c>
      <c r="C527" s="2" t="s">
        <v>7</v>
      </c>
      <c r="D527" s="2" t="s">
        <v>34</v>
      </c>
      <c r="E527" s="2" t="s">
        <v>14</v>
      </c>
      <c r="F527" s="2">
        <v>0.26394499999999999</v>
      </c>
      <c r="G527" s="2">
        <v>502</v>
      </c>
      <c r="H527" s="2">
        <v>5.0000000000000001E-4</v>
      </c>
      <c r="I527" t="s">
        <v>152</v>
      </c>
    </row>
    <row r="528" spans="1:9">
      <c r="A528" s="2">
        <v>2014</v>
      </c>
      <c r="B528" s="2">
        <v>5</v>
      </c>
      <c r="C528" s="2" t="s">
        <v>7</v>
      </c>
      <c r="D528" s="2" t="s">
        <v>45</v>
      </c>
      <c r="E528" s="2" t="s">
        <v>14</v>
      </c>
      <c r="F528" s="2">
        <v>6693.0786420000004</v>
      </c>
      <c r="G528" s="2">
        <v>3919760</v>
      </c>
      <c r="H528" s="2">
        <v>1.6999999999999999E-3</v>
      </c>
      <c r="I528" t="s">
        <v>152</v>
      </c>
    </row>
    <row r="529" spans="1:9">
      <c r="A529" s="2">
        <v>2014</v>
      </c>
      <c r="B529" s="2">
        <v>5</v>
      </c>
      <c r="C529" s="2" t="s">
        <v>12</v>
      </c>
      <c r="D529" s="2" t="s">
        <v>49</v>
      </c>
      <c r="E529" s="2" t="s">
        <v>11</v>
      </c>
      <c r="F529" s="2">
        <v>13.959311</v>
      </c>
      <c r="G529" s="2">
        <v>9971</v>
      </c>
      <c r="H529" s="2">
        <v>1.2999999999999999E-3</v>
      </c>
      <c r="I529" t="s">
        <v>152</v>
      </c>
    </row>
    <row r="530" spans="1:9">
      <c r="A530" s="2">
        <v>2013</v>
      </c>
      <c r="B530" s="2">
        <v>3</v>
      </c>
      <c r="C530" s="2" t="s">
        <v>12</v>
      </c>
      <c r="D530" s="2" t="s">
        <v>94</v>
      </c>
      <c r="E530" s="2" t="s">
        <v>25</v>
      </c>
      <c r="F530" s="2">
        <v>2.7476729999999998</v>
      </c>
      <c r="G530" s="2">
        <v>732</v>
      </c>
      <c r="H530" s="2">
        <v>3.7000000000000002E-3</v>
      </c>
      <c r="I530" t="s">
        <v>152</v>
      </c>
    </row>
    <row r="531" spans="1:9">
      <c r="A531" s="2">
        <v>2013</v>
      </c>
      <c r="B531" s="2">
        <v>11</v>
      </c>
      <c r="C531" s="2" t="s">
        <v>7</v>
      </c>
      <c r="D531" s="2" t="s">
        <v>87</v>
      </c>
      <c r="E531" s="2" t="s">
        <v>14</v>
      </c>
      <c r="F531" s="2">
        <v>921.34324600000002</v>
      </c>
      <c r="G531" s="2">
        <v>489137</v>
      </c>
      <c r="H531" s="2">
        <v>1.8E-3</v>
      </c>
      <c r="I531" t="s">
        <v>152</v>
      </c>
    </row>
    <row r="532" spans="1:9">
      <c r="A532" s="2">
        <v>2013</v>
      </c>
      <c r="B532" s="2">
        <v>4</v>
      </c>
      <c r="C532" s="2" t="s">
        <v>7</v>
      </c>
      <c r="D532" s="2" t="s">
        <v>70</v>
      </c>
      <c r="E532" s="2" t="s">
        <v>14</v>
      </c>
      <c r="F532" s="2">
        <v>12020.614492000001</v>
      </c>
      <c r="G532" s="2">
        <v>8823332</v>
      </c>
      <c r="H532" s="2">
        <v>1.2999999999999999E-3</v>
      </c>
      <c r="I532" t="s">
        <v>152</v>
      </c>
    </row>
    <row r="533" spans="1:9">
      <c r="A533" s="2">
        <v>2013</v>
      </c>
      <c r="B533" s="2">
        <v>5</v>
      </c>
      <c r="C533" s="2" t="s">
        <v>12</v>
      </c>
      <c r="D533" s="2" t="s">
        <v>15</v>
      </c>
      <c r="E533" s="2" t="s">
        <v>16</v>
      </c>
      <c r="F533" s="2">
        <v>43240.046294</v>
      </c>
      <c r="G533" s="2">
        <v>4345715</v>
      </c>
      <c r="H533" s="2">
        <v>9.9000000000000008E-3</v>
      </c>
      <c r="I533" t="s">
        <v>152</v>
      </c>
    </row>
    <row r="534" spans="1:9">
      <c r="A534" s="2">
        <v>2013</v>
      </c>
      <c r="B534" s="2">
        <v>10</v>
      </c>
      <c r="C534" s="2" t="s">
        <v>12</v>
      </c>
      <c r="D534" s="2" t="s">
        <v>56</v>
      </c>
      <c r="E534" s="2" t="s">
        <v>14</v>
      </c>
      <c r="F534" s="2">
        <v>587076.04362000001</v>
      </c>
      <c r="G534" s="2">
        <v>53719383</v>
      </c>
      <c r="H534" s="2">
        <v>1.09E-2</v>
      </c>
      <c r="I534" t="s">
        <v>152</v>
      </c>
    </row>
    <row r="535" spans="1:9">
      <c r="A535" s="2">
        <v>2014</v>
      </c>
      <c r="B535" s="2">
        <v>3</v>
      </c>
      <c r="C535" s="2" t="s">
        <v>7</v>
      </c>
      <c r="D535" s="2" t="s">
        <v>31</v>
      </c>
      <c r="E535" s="2" t="s">
        <v>14</v>
      </c>
      <c r="F535" s="2">
        <v>805.01987699999995</v>
      </c>
      <c r="G535" s="2">
        <v>309318</v>
      </c>
      <c r="H535" s="2">
        <v>2.5999999999999999E-3</v>
      </c>
      <c r="I535" t="s">
        <v>152</v>
      </c>
    </row>
    <row r="536" spans="1:9">
      <c r="A536" s="2">
        <v>2014</v>
      </c>
      <c r="B536" s="2">
        <v>2</v>
      </c>
      <c r="C536" s="2" t="s">
        <v>7</v>
      </c>
      <c r="D536" s="2" t="s">
        <v>86</v>
      </c>
      <c r="E536" s="2" t="s">
        <v>9</v>
      </c>
      <c r="F536" s="2">
        <v>31953.440121</v>
      </c>
      <c r="G536" s="2">
        <v>17402416</v>
      </c>
      <c r="H536" s="2">
        <v>1.8E-3</v>
      </c>
      <c r="I536" t="s">
        <v>152</v>
      </c>
    </row>
    <row r="537" spans="1:9">
      <c r="A537" s="2">
        <v>2014</v>
      </c>
      <c r="B537" s="2">
        <v>4</v>
      </c>
      <c r="C537" s="2" t="s">
        <v>7</v>
      </c>
      <c r="D537" s="2" t="s">
        <v>21</v>
      </c>
      <c r="E537" s="2" t="s">
        <v>14</v>
      </c>
      <c r="F537" s="2">
        <v>3442.1105320000001</v>
      </c>
      <c r="G537" s="2">
        <v>2962987</v>
      </c>
      <c r="H537" s="2">
        <v>1.1000000000000001E-3</v>
      </c>
      <c r="I537" t="s">
        <v>152</v>
      </c>
    </row>
    <row r="538" spans="1:9">
      <c r="A538" s="2">
        <v>2013</v>
      </c>
      <c r="B538" s="2">
        <v>7</v>
      </c>
      <c r="C538" s="2" t="s">
        <v>12</v>
      </c>
      <c r="D538" s="2" t="s">
        <v>29</v>
      </c>
      <c r="E538" s="2" t="s">
        <v>25</v>
      </c>
      <c r="F538" s="2">
        <v>703.50059799999997</v>
      </c>
      <c r="G538" s="2">
        <v>171223</v>
      </c>
      <c r="H538" s="2">
        <v>4.1000000000000003E-3</v>
      </c>
      <c r="I538" t="s">
        <v>152</v>
      </c>
    </row>
    <row r="539" spans="1:9">
      <c r="A539" s="2">
        <v>2013</v>
      </c>
      <c r="B539" s="2">
        <v>8</v>
      </c>
      <c r="C539" s="2" t="s">
        <v>12</v>
      </c>
      <c r="D539" s="2" t="s">
        <v>47</v>
      </c>
      <c r="E539" s="2" t="s">
        <v>14</v>
      </c>
      <c r="F539" s="2">
        <v>651.06420600000001</v>
      </c>
      <c r="G539" s="2">
        <v>57898</v>
      </c>
      <c r="H539" s="2">
        <v>1.12E-2</v>
      </c>
      <c r="I539" t="s">
        <v>152</v>
      </c>
    </row>
    <row r="540" spans="1:9">
      <c r="A540" s="2">
        <v>2013</v>
      </c>
      <c r="B540" s="2">
        <v>8</v>
      </c>
      <c r="C540" s="2" t="s">
        <v>12</v>
      </c>
      <c r="D540" s="2" t="s">
        <v>29</v>
      </c>
      <c r="E540" s="2" t="s">
        <v>25</v>
      </c>
      <c r="F540" s="2">
        <v>821.55235400000004</v>
      </c>
      <c r="G540" s="2">
        <v>188912</v>
      </c>
      <c r="H540" s="2">
        <v>4.3E-3</v>
      </c>
      <c r="I540" t="s">
        <v>152</v>
      </c>
    </row>
    <row r="541" spans="1:9">
      <c r="A541" s="2">
        <v>2013</v>
      </c>
      <c r="B541" s="2">
        <v>2</v>
      </c>
      <c r="C541" s="2" t="s">
        <v>12</v>
      </c>
      <c r="D541" s="2" t="s">
        <v>28</v>
      </c>
      <c r="E541" s="2" t="s">
        <v>14</v>
      </c>
      <c r="F541" s="2">
        <v>159.52363500000001</v>
      </c>
      <c r="G541" s="2">
        <v>54346</v>
      </c>
      <c r="H541" s="2">
        <v>2.8999999999999998E-3</v>
      </c>
      <c r="I541" t="s">
        <v>152</v>
      </c>
    </row>
    <row r="542" spans="1:9">
      <c r="A542" s="2">
        <v>2014</v>
      </c>
      <c r="B542" s="2">
        <v>3</v>
      </c>
      <c r="C542" s="2" t="s">
        <v>7</v>
      </c>
      <c r="D542" s="2" t="s">
        <v>67</v>
      </c>
      <c r="E542" s="2" t="s">
        <v>9</v>
      </c>
      <c r="F542" s="2">
        <v>114.475162</v>
      </c>
      <c r="G542" s="2">
        <v>88058</v>
      </c>
      <c r="H542" s="2">
        <v>1.1999999999999999E-3</v>
      </c>
      <c r="I542" t="s">
        <v>152</v>
      </c>
    </row>
    <row r="543" spans="1:9">
      <c r="A543" s="2">
        <v>2014</v>
      </c>
      <c r="B543" s="2">
        <v>4</v>
      </c>
      <c r="C543" s="2" t="s">
        <v>12</v>
      </c>
      <c r="D543" s="2" t="s">
        <v>35</v>
      </c>
      <c r="E543" s="2" t="s">
        <v>9</v>
      </c>
      <c r="F543" s="2">
        <v>1.5373779999999999</v>
      </c>
      <c r="G543" s="2">
        <v>30</v>
      </c>
      <c r="H543" s="2">
        <v>5.1200000000000002E-2</v>
      </c>
      <c r="I543" t="s">
        <v>152</v>
      </c>
    </row>
    <row r="544" spans="1:9">
      <c r="A544" s="2">
        <v>2013</v>
      </c>
      <c r="B544" s="2">
        <v>3</v>
      </c>
      <c r="C544" s="2" t="s">
        <v>12</v>
      </c>
      <c r="D544" s="2" t="s">
        <v>55</v>
      </c>
      <c r="E544" s="2" t="s">
        <v>14</v>
      </c>
      <c r="F544" s="2">
        <v>2.534119</v>
      </c>
      <c r="G544" s="2">
        <v>436</v>
      </c>
      <c r="H544" s="2">
        <v>5.7999999999999996E-3</v>
      </c>
      <c r="I544" t="s">
        <v>152</v>
      </c>
    </row>
    <row r="545" spans="1:9">
      <c r="A545" s="2">
        <v>2014</v>
      </c>
      <c r="B545" s="2">
        <v>5</v>
      </c>
      <c r="C545" s="2" t="s">
        <v>12</v>
      </c>
      <c r="D545" s="2" t="s">
        <v>40</v>
      </c>
      <c r="E545" s="2" t="s">
        <v>14</v>
      </c>
      <c r="F545" s="2">
        <v>116154.147707</v>
      </c>
      <c r="G545" s="2">
        <v>25945066</v>
      </c>
      <c r="H545" s="2">
        <v>4.4000000000000003E-3</v>
      </c>
      <c r="I545" t="s">
        <v>152</v>
      </c>
    </row>
    <row r="546" spans="1:9">
      <c r="A546" s="2">
        <v>2014</v>
      </c>
      <c r="B546" s="2">
        <v>5</v>
      </c>
      <c r="C546" s="2" t="s">
        <v>12</v>
      </c>
      <c r="D546" s="2" t="s">
        <v>17</v>
      </c>
      <c r="E546" s="2" t="s">
        <v>14</v>
      </c>
      <c r="F546" s="2">
        <v>2032.4566179999999</v>
      </c>
      <c r="G546" s="2">
        <v>443727</v>
      </c>
      <c r="H546" s="2">
        <v>4.4999999999999997E-3</v>
      </c>
      <c r="I546" t="s">
        <v>152</v>
      </c>
    </row>
    <row r="547" spans="1:9">
      <c r="A547" s="2">
        <v>2013</v>
      </c>
      <c r="B547" s="2">
        <v>1</v>
      </c>
      <c r="C547" s="2" t="s">
        <v>12</v>
      </c>
      <c r="D547" s="2" t="s">
        <v>31</v>
      </c>
      <c r="E547" s="2" t="s">
        <v>14</v>
      </c>
      <c r="F547" s="2">
        <v>0.970248</v>
      </c>
      <c r="G547" s="2">
        <v>171</v>
      </c>
      <c r="H547" s="2">
        <v>5.5999999999999999E-3</v>
      </c>
      <c r="I547" t="s">
        <v>152</v>
      </c>
    </row>
    <row r="548" spans="1:9">
      <c r="A548" s="2">
        <v>2013</v>
      </c>
      <c r="B548" s="2">
        <v>8</v>
      </c>
      <c r="C548" s="2" t="s">
        <v>53</v>
      </c>
      <c r="D548" s="2" t="s">
        <v>18</v>
      </c>
      <c r="E548" s="2" t="s">
        <v>14</v>
      </c>
      <c r="F548" s="2">
        <v>27.586376999999999</v>
      </c>
      <c r="G548" s="2">
        <v>33</v>
      </c>
      <c r="H548" s="2">
        <v>0.83589999999999998</v>
      </c>
      <c r="I548" t="s">
        <v>152</v>
      </c>
    </row>
    <row r="549" spans="1:9">
      <c r="A549" s="2">
        <v>2013</v>
      </c>
      <c r="B549" s="2">
        <v>11</v>
      </c>
      <c r="C549" s="2" t="s">
        <v>12</v>
      </c>
      <c r="D549" s="2" t="s">
        <v>52</v>
      </c>
      <c r="E549" s="2" t="s">
        <v>25</v>
      </c>
      <c r="F549" s="2">
        <v>1.797004</v>
      </c>
      <c r="G549" s="2">
        <v>16</v>
      </c>
      <c r="H549" s="2">
        <v>0.1123</v>
      </c>
      <c r="I549" t="s">
        <v>152</v>
      </c>
    </row>
    <row r="550" spans="1:9">
      <c r="A550" s="2">
        <v>2013</v>
      </c>
      <c r="B550" s="2">
        <v>11</v>
      </c>
      <c r="C550" s="2" t="s">
        <v>12</v>
      </c>
      <c r="D550" s="2" t="s">
        <v>70</v>
      </c>
      <c r="E550" s="2" t="s">
        <v>14</v>
      </c>
      <c r="F550" s="2">
        <v>113761.648112</v>
      </c>
      <c r="G550" s="2">
        <v>11194588</v>
      </c>
      <c r="H550" s="2">
        <v>1.01E-2</v>
      </c>
      <c r="I550" t="s">
        <v>152</v>
      </c>
    </row>
    <row r="551" spans="1:9">
      <c r="A551" s="2">
        <v>2013</v>
      </c>
      <c r="B551" s="2">
        <v>5</v>
      </c>
      <c r="C551" s="2" t="s">
        <v>12</v>
      </c>
      <c r="D551" s="2" t="s">
        <v>39</v>
      </c>
      <c r="E551" s="2" t="s">
        <v>14</v>
      </c>
      <c r="F551" s="2">
        <v>246664.678422</v>
      </c>
      <c r="G551" s="2">
        <v>25843467</v>
      </c>
      <c r="H551" s="2">
        <v>9.4999999999999998E-3</v>
      </c>
      <c r="I551" t="s">
        <v>152</v>
      </c>
    </row>
    <row r="552" spans="1:9">
      <c r="A552" s="2">
        <v>2013</v>
      </c>
      <c r="B552" s="2">
        <v>9</v>
      </c>
      <c r="C552" s="2" t="s">
        <v>7</v>
      </c>
      <c r="D552" s="2" t="s">
        <v>86</v>
      </c>
      <c r="E552" s="2" t="s">
        <v>9</v>
      </c>
      <c r="F552" s="2">
        <v>10825.585477000001</v>
      </c>
      <c r="G552" s="2">
        <v>10255935</v>
      </c>
      <c r="H552" s="2">
        <v>1E-3</v>
      </c>
      <c r="I552" t="s">
        <v>152</v>
      </c>
    </row>
    <row r="553" spans="1:9">
      <c r="A553" s="2">
        <v>2013</v>
      </c>
      <c r="B553" s="2">
        <v>9</v>
      </c>
      <c r="C553" s="2" t="s">
        <v>7</v>
      </c>
      <c r="D553" s="2" t="s">
        <v>21</v>
      </c>
      <c r="E553" s="2" t="s">
        <v>14</v>
      </c>
      <c r="F553" s="2">
        <v>2995.140367</v>
      </c>
      <c r="G553" s="2">
        <v>1193600</v>
      </c>
      <c r="H553" s="2">
        <v>2.5000000000000001E-3</v>
      </c>
      <c r="I553" t="s">
        <v>152</v>
      </c>
    </row>
    <row r="554" spans="1:9">
      <c r="A554" s="2">
        <v>2014</v>
      </c>
      <c r="B554" s="2">
        <v>1</v>
      </c>
      <c r="C554" s="2" t="s">
        <v>12</v>
      </c>
      <c r="D554" s="2" t="s">
        <v>48</v>
      </c>
      <c r="E554" s="2" t="s">
        <v>14</v>
      </c>
      <c r="F554" s="2">
        <v>490.52317699999998</v>
      </c>
      <c r="G554" s="2">
        <v>190412</v>
      </c>
      <c r="H554" s="2">
        <v>2.5000000000000001E-3</v>
      </c>
      <c r="I554" t="s">
        <v>152</v>
      </c>
    </row>
    <row r="555" spans="1:9">
      <c r="A555" s="2">
        <v>2013</v>
      </c>
      <c r="B555" s="2">
        <v>2</v>
      </c>
      <c r="C555" s="2" t="s">
        <v>7</v>
      </c>
      <c r="D555" s="2" t="s">
        <v>87</v>
      </c>
      <c r="E555" s="2" t="s">
        <v>14</v>
      </c>
      <c r="F555" s="2">
        <v>1194.0742319999999</v>
      </c>
      <c r="G555" s="2">
        <v>556828</v>
      </c>
      <c r="H555" s="2">
        <v>2.0999999999999999E-3</v>
      </c>
      <c r="I555" t="s">
        <v>152</v>
      </c>
    </row>
    <row r="556" spans="1:9">
      <c r="A556" s="2">
        <v>2014</v>
      </c>
      <c r="B556" s="2">
        <v>2</v>
      </c>
      <c r="C556" s="2" t="s">
        <v>12</v>
      </c>
      <c r="D556" s="2" t="s">
        <v>24</v>
      </c>
      <c r="E556" s="2" t="s">
        <v>25</v>
      </c>
      <c r="F556" s="2">
        <v>3700.6859479999998</v>
      </c>
      <c r="G556" s="2">
        <v>461657</v>
      </c>
      <c r="H556" s="2">
        <v>8.0000000000000002E-3</v>
      </c>
      <c r="I556" t="s">
        <v>152</v>
      </c>
    </row>
    <row r="557" spans="1:9">
      <c r="A557" s="2">
        <v>2013</v>
      </c>
      <c r="B557" s="2">
        <v>6</v>
      </c>
      <c r="C557" s="2" t="s">
        <v>7</v>
      </c>
      <c r="D557" s="2" t="s">
        <v>56</v>
      </c>
      <c r="E557" s="2" t="s">
        <v>14</v>
      </c>
      <c r="F557" s="2">
        <v>6746.1441379999997</v>
      </c>
      <c r="G557" s="2">
        <v>3768679</v>
      </c>
      <c r="H557" s="2">
        <v>1.6999999999999999E-3</v>
      </c>
      <c r="I557" t="s">
        <v>152</v>
      </c>
    </row>
    <row r="558" spans="1:9">
      <c r="A558" s="2">
        <v>2013</v>
      </c>
      <c r="B558" s="2">
        <v>3</v>
      </c>
      <c r="C558" s="2" t="s">
        <v>7</v>
      </c>
      <c r="D558" s="2" t="s">
        <v>28</v>
      </c>
      <c r="E558" s="2" t="s">
        <v>14</v>
      </c>
      <c r="F558" s="2">
        <v>1238.2951909999999</v>
      </c>
      <c r="G558" s="2">
        <v>1300011</v>
      </c>
      <c r="H558" s="2">
        <v>8.9999999999999998E-4</v>
      </c>
      <c r="I558" t="s">
        <v>152</v>
      </c>
    </row>
    <row r="559" spans="1:9">
      <c r="A559" s="2">
        <v>2013</v>
      </c>
      <c r="B559" s="2">
        <v>6</v>
      </c>
      <c r="C559" s="2" t="s">
        <v>7</v>
      </c>
      <c r="D559" s="2" t="s">
        <v>28</v>
      </c>
      <c r="E559" s="2" t="s">
        <v>14</v>
      </c>
      <c r="F559" s="2">
        <v>4156.5780629999999</v>
      </c>
      <c r="G559" s="2">
        <v>2100714</v>
      </c>
      <c r="H559" s="2">
        <v>1.9E-3</v>
      </c>
      <c r="I559" t="s">
        <v>152</v>
      </c>
    </row>
    <row r="560" spans="1:9">
      <c r="A560" s="2">
        <v>2013</v>
      </c>
      <c r="B560" s="2">
        <v>12</v>
      </c>
      <c r="C560" s="2" t="s">
        <v>7</v>
      </c>
      <c r="D560" s="2" t="s">
        <v>80</v>
      </c>
      <c r="E560" s="2" t="s">
        <v>14</v>
      </c>
      <c r="F560" s="2">
        <v>210.50714099999999</v>
      </c>
      <c r="G560" s="2">
        <v>107095</v>
      </c>
      <c r="H560" s="2">
        <v>1.9E-3</v>
      </c>
      <c r="I560" t="s">
        <v>152</v>
      </c>
    </row>
    <row r="561" spans="1:9">
      <c r="A561" s="2">
        <v>2013</v>
      </c>
      <c r="B561" s="2">
        <v>12</v>
      </c>
      <c r="C561" s="2" t="s">
        <v>7</v>
      </c>
      <c r="D561" s="2" t="s">
        <v>59</v>
      </c>
      <c r="E561" s="2" t="s">
        <v>11</v>
      </c>
      <c r="F561" s="2">
        <v>1128.8940399999999</v>
      </c>
      <c r="G561" s="2">
        <v>624764</v>
      </c>
      <c r="H561" s="2">
        <v>1.8E-3</v>
      </c>
      <c r="I561" t="s">
        <v>152</v>
      </c>
    </row>
    <row r="562" spans="1:9">
      <c r="A562" s="2">
        <v>2014</v>
      </c>
      <c r="B562" s="2">
        <v>2</v>
      </c>
      <c r="C562" s="2" t="s">
        <v>12</v>
      </c>
      <c r="D562" s="2" t="s">
        <v>72</v>
      </c>
      <c r="E562" s="2" t="s">
        <v>11</v>
      </c>
      <c r="F562" s="2">
        <v>416.807346</v>
      </c>
      <c r="G562" s="2">
        <v>213492</v>
      </c>
      <c r="H562" s="2">
        <v>1.9E-3</v>
      </c>
      <c r="I562" t="s">
        <v>152</v>
      </c>
    </row>
    <row r="563" spans="1:9">
      <c r="A563" s="2">
        <v>2014</v>
      </c>
      <c r="B563" s="2">
        <v>4</v>
      </c>
      <c r="C563" s="2" t="s">
        <v>7</v>
      </c>
      <c r="D563" s="2" t="s">
        <v>93</v>
      </c>
      <c r="E563" s="2" t="s">
        <v>9</v>
      </c>
      <c r="F563" s="2">
        <v>337.827743</v>
      </c>
      <c r="G563" s="2">
        <v>189866</v>
      </c>
      <c r="H563" s="2">
        <v>1.6999999999999999E-3</v>
      </c>
      <c r="I563" t="s">
        <v>152</v>
      </c>
    </row>
    <row r="564" spans="1:9">
      <c r="A564" s="2">
        <v>2013</v>
      </c>
      <c r="B564" s="2">
        <v>1</v>
      </c>
      <c r="C564" s="2" t="s">
        <v>12</v>
      </c>
      <c r="D564" s="2" t="s">
        <v>52</v>
      </c>
      <c r="E564" s="2" t="s">
        <v>25</v>
      </c>
      <c r="F564" s="2">
        <v>1.424874</v>
      </c>
      <c r="G564" s="2">
        <v>229</v>
      </c>
      <c r="H564" s="2">
        <v>6.1999999999999998E-3</v>
      </c>
      <c r="I564" t="s">
        <v>152</v>
      </c>
    </row>
    <row r="565" spans="1:9">
      <c r="A565" s="2">
        <v>2013</v>
      </c>
      <c r="B565" s="2">
        <v>8</v>
      </c>
      <c r="C565" s="2" t="s">
        <v>12</v>
      </c>
      <c r="D565" s="2" t="s">
        <v>41</v>
      </c>
      <c r="E565" s="2" t="s">
        <v>25</v>
      </c>
      <c r="F565" s="2">
        <v>1.5550729999999999</v>
      </c>
      <c r="G565" s="2">
        <v>452</v>
      </c>
      <c r="H565" s="2">
        <v>3.3999999999999998E-3</v>
      </c>
      <c r="I565" t="s">
        <v>152</v>
      </c>
    </row>
    <row r="566" spans="1:9">
      <c r="A566" s="2">
        <v>2013</v>
      </c>
      <c r="B566" s="2">
        <v>12</v>
      </c>
      <c r="C566" s="2" t="s">
        <v>12</v>
      </c>
      <c r="D566" s="2" t="s">
        <v>58</v>
      </c>
      <c r="E566" s="2" t="s">
        <v>9</v>
      </c>
      <c r="F566" s="2">
        <v>1.7072080000000001</v>
      </c>
      <c r="G566" s="2">
        <v>414</v>
      </c>
      <c r="H566" s="2">
        <v>4.1000000000000003E-3</v>
      </c>
      <c r="I566" t="s">
        <v>152</v>
      </c>
    </row>
    <row r="567" spans="1:9">
      <c r="A567" s="2">
        <v>2013</v>
      </c>
      <c r="B567" s="2">
        <v>8</v>
      </c>
      <c r="C567" s="2" t="s">
        <v>12</v>
      </c>
      <c r="D567" s="2" t="s">
        <v>94</v>
      </c>
      <c r="E567" s="2" t="s">
        <v>25</v>
      </c>
      <c r="F567" s="2">
        <v>1.3658349999999999</v>
      </c>
      <c r="G567" s="2">
        <v>44</v>
      </c>
      <c r="H567" s="2">
        <v>3.1E-2</v>
      </c>
      <c r="I567" t="s">
        <v>152</v>
      </c>
    </row>
    <row r="568" spans="1:9">
      <c r="A568" s="2">
        <v>2013</v>
      </c>
      <c r="B568" s="2">
        <v>12</v>
      </c>
      <c r="C568" s="2" t="s">
        <v>12</v>
      </c>
      <c r="D568" s="2" t="s">
        <v>37</v>
      </c>
      <c r="E568" s="2" t="s">
        <v>9</v>
      </c>
      <c r="F568" s="2">
        <v>2.618144</v>
      </c>
      <c r="G568" s="2">
        <v>31</v>
      </c>
      <c r="H568" s="2">
        <v>8.4400000000000003E-2</v>
      </c>
      <c r="I568" t="s">
        <v>152</v>
      </c>
    </row>
    <row r="569" spans="1:9">
      <c r="A569" s="2">
        <v>2013</v>
      </c>
      <c r="B569" s="2">
        <v>5</v>
      </c>
      <c r="C569" s="2" t="s">
        <v>12</v>
      </c>
      <c r="D569" s="2" t="s">
        <v>20</v>
      </c>
      <c r="E569" s="2" t="s">
        <v>14</v>
      </c>
      <c r="F569" s="2">
        <v>126901.455229</v>
      </c>
      <c r="G569" s="2">
        <v>13219707</v>
      </c>
      <c r="H569" s="2">
        <v>9.4999999999999998E-3</v>
      </c>
      <c r="I569" t="s">
        <v>152</v>
      </c>
    </row>
    <row r="570" spans="1:9">
      <c r="A570" s="2">
        <v>2013</v>
      </c>
      <c r="B570" s="2">
        <v>2</v>
      </c>
      <c r="C570" s="2" t="s">
        <v>7</v>
      </c>
      <c r="D570" s="2" t="s">
        <v>70</v>
      </c>
      <c r="E570" s="2" t="s">
        <v>14</v>
      </c>
      <c r="F570" s="2">
        <v>3733.0778639999999</v>
      </c>
      <c r="G570" s="2">
        <v>10156613</v>
      </c>
      <c r="H570" s="2">
        <v>2.9999999999999997E-4</v>
      </c>
      <c r="I570" t="s">
        <v>152</v>
      </c>
    </row>
    <row r="571" spans="1:9">
      <c r="A571" s="2">
        <v>2013</v>
      </c>
      <c r="B571" s="2">
        <v>10</v>
      </c>
      <c r="C571" s="2" t="s">
        <v>12</v>
      </c>
      <c r="D571" s="2" t="s">
        <v>10</v>
      </c>
      <c r="E571" s="2" t="s">
        <v>11</v>
      </c>
      <c r="F571" s="2">
        <v>210.75147000000001</v>
      </c>
      <c r="G571" s="2">
        <v>111746</v>
      </c>
      <c r="H571" s="2">
        <v>1.8E-3</v>
      </c>
      <c r="I571" t="s">
        <v>152</v>
      </c>
    </row>
    <row r="572" spans="1:9">
      <c r="A572" s="2">
        <v>2013</v>
      </c>
      <c r="B572" s="2">
        <v>1</v>
      </c>
      <c r="C572" s="2" t="s">
        <v>7</v>
      </c>
      <c r="D572" s="2" t="s">
        <v>70</v>
      </c>
      <c r="E572" s="2" t="s">
        <v>14</v>
      </c>
      <c r="F572" s="2">
        <v>5221.9436779999996</v>
      </c>
      <c r="G572" s="2">
        <v>11296996</v>
      </c>
      <c r="H572" s="2">
        <v>4.0000000000000002E-4</v>
      </c>
      <c r="I572" t="s">
        <v>152</v>
      </c>
    </row>
    <row r="573" spans="1:9">
      <c r="A573" s="2">
        <v>2014</v>
      </c>
      <c r="B573" s="2">
        <v>3</v>
      </c>
      <c r="C573" s="2" t="s">
        <v>7</v>
      </c>
      <c r="D573" s="2" t="s">
        <v>28</v>
      </c>
      <c r="E573" s="2" t="s">
        <v>14</v>
      </c>
      <c r="F573" s="2">
        <v>9223.0041870000005</v>
      </c>
      <c r="G573" s="2">
        <v>3382845</v>
      </c>
      <c r="H573" s="2">
        <v>2.7000000000000001E-3</v>
      </c>
      <c r="I573" t="s">
        <v>152</v>
      </c>
    </row>
    <row r="574" spans="1:9">
      <c r="A574" s="2">
        <v>2014</v>
      </c>
      <c r="B574" s="2">
        <v>3</v>
      </c>
      <c r="C574" s="2" t="s">
        <v>7</v>
      </c>
      <c r="D574" s="2" t="s">
        <v>56</v>
      </c>
      <c r="E574" s="2" t="s">
        <v>14</v>
      </c>
      <c r="F574" s="2">
        <v>7327.0480610000004</v>
      </c>
      <c r="G574" s="2">
        <v>9247005</v>
      </c>
      <c r="H574" s="2">
        <v>6.9999999999999999E-4</v>
      </c>
      <c r="I574" t="s">
        <v>152</v>
      </c>
    </row>
    <row r="575" spans="1:9">
      <c r="A575" s="2">
        <v>2013</v>
      </c>
      <c r="B575" s="2">
        <v>9</v>
      </c>
      <c r="C575" s="2" t="s">
        <v>7</v>
      </c>
      <c r="D575" s="2" t="s">
        <v>63</v>
      </c>
      <c r="E575" s="2" t="s">
        <v>14</v>
      </c>
      <c r="F575" s="2">
        <v>2031.545627</v>
      </c>
      <c r="G575" s="2">
        <v>1362711</v>
      </c>
      <c r="H575" s="2">
        <v>1.4E-3</v>
      </c>
      <c r="I575" t="s">
        <v>152</v>
      </c>
    </row>
    <row r="576" spans="1:9">
      <c r="A576" s="2">
        <v>2013</v>
      </c>
      <c r="B576" s="2">
        <v>11</v>
      </c>
      <c r="C576" s="2" t="s">
        <v>12</v>
      </c>
      <c r="D576" s="2" t="s">
        <v>71</v>
      </c>
      <c r="E576" s="2" t="s">
        <v>14</v>
      </c>
      <c r="F576" s="2">
        <v>2793.6776920000002</v>
      </c>
      <c r="G576" s="2">
        <v>203710</v>
      </c>
      <c r="H576" s="2">
        <v>1.37E-2</v>
      </c>
      <c r="I576" t="s">
        <v>152</v>
      </c>
    </row>
    <row r="577" spans="1:9">
      <c r="A577" s="2">
        <v>2013</v>
      </c>
      <c r="B577" s="2">
        <v>7</v>
      </c>
      <c r="C577" s="2" t="s">
        <v>7</v>
      </c>
      <c r="D577" s="2" t="s">
        <v>48</v>
      </c>
      <c r="E577" s="2" t="s">
        <v>14</v>
      </c>
      <c r="F577" s="2">
        <v>60.788006000000003</v>
      </c>
      <c r="G577" s="2">
        <v>183826</v>
      </c>
      <c r="H577" s="2">
        <v>2.9999999999999997E-4</v>
      </c>
      <c r="I577" t="s">
        <v>152</v>
      </c>
    </row>
    <row r="578" spans="1:9">
      <c r="A578" s="2">
        <v>2014</v>
      </c>
      <c r="B578" s="2">
        <v>2</v>
      </c>
      <c r="C578" s="2" t="s">
        <v>12</v>
      </c>
      <c r="D578" s="2" t="s">
        <v>75</v>
      </c>
      <c r="E578" s="2" t="s">
        <v>14</v>
      </c>
      <c r="F578" s="2">
        <v>20.776926</v>
      </c>
      <c r="G578" s="2">
        <v>7603</v>
      </c>
      <c r="H578" s="2">
        <v>2.7000000000000001E-3</v>
      </c>
      <c r="I578" t="s">
        <v>152</v>
      </c>
    </row>
    <row r="579" spans="1:9">
      <c r="A579" s="2">
        <v>2013</v>
      </c>
      <c r="B579" s="2">
        <v>2</v>
      </c>
      <c r="C579" s="2" t="s">
        <v>12</v>
      </c>
      <c r="D579" s="2" t="s">
        <v>52</v>
      </c>
      <c r="E579" s="2" t="s">
        <v>25</v>
      </c>
      <c r="F579" s="2">
        <v>3.249949</v>
      </c>
      <c r="G579" s="2">
        <v>358</v>
      </c>
      <c r="H579" s="2">
        <v>8.9999999999999993E-3</v>
      </c>
      <c r="I579" t="s">
        <v>152</v>
      </c>
    </row>
    <row r="580" spans="1:9">
      <c r="A580" s="2">
        <v>2013</v>
      </c>
      <c r="B580" s="2">
        <v>11</v>
      </c>
      <c r="C580" s="2" t="s">
        <v>12</v>
      </c>
      <c r="D580" s="2" t="s">
        <v>58</v>
      </c>
      <c r="E580" s="2" t="s">
        <v>9</v>
      </c>
      <c r="F580" s="2">
        <v>2.0266679999999999</v>
      </c>
      <c r="G580" s="2">
        <v>497</v>
      </c>
      <c r="H580" s="2">
        <v>4.0000000000000001E-3</v>
      </c>
      <c r="I580" t="s">
        <v>152</v>
      </c>
    </row>
    <row r="581" spans="1:9">
      <c r="A581" s="2">
        <v>2013</v>
      </c>
      <c r="B581" s="2">
        <v>4</v>
      </c>
      <c r="C581" s="2" t="s">
        <v>53</v>
      </c>
      <c r="D581" s="2" t="s">
        <v>18</v>
      </c>
      <c r="E581" s="2" t="s">
        <v>14</v>
      </c>
      <c r="F581" s="2">
        <v>43.224141000000003</v>
      </c>
      <c r="G581" s="2">
        <v>62</v>
      </c>
      <c r="H581" s="2">
        <v>0.69710000000000005</v>
      </c>
      <c r="I581" t="s">
        <v>152</v>
      </c>
    </row>
    <row r="582" spans="1:9">
      <c r="A582" s="2">
        <v>2013</v>
      </c>
      <c r="B582" s="2">
        <v>6</v>
      </c>
      <c r="C582" s="2" t="s">
        <v>12</v>
      </c>
      <c r="D582" s="2" t="s">
        <v>55</v>
      </c>
      <c r="E582" s="2" t="s">
        <v>14</v>
      </c>
      <c r="F582" s="2">
        <v>0.82056300000000004</v>
      </c>
      <c r="G582" s="2">
        <v>159</v>
      </c>
      <c r="H582" s="2">
        <v>5.1000000000000004E-3</v>
      </c>
      <c r="I582" t="s">
        <v>152</v>
      </c>
    </row>
    <row r="583" spans="1:9">
      <c r="A583" s="2">
        <v>2013</v>
      </c>
      <c r="B583" s="2">
        <v>9</v>
      </c>
      <c r="C583" s="2" t="s">
        <v>12</v>
      </c>
      <c r="D583" s="2" t="s">
        <v>24</v>
      </c>
      <c r="E583" s="2" t="s">
        <v>25</v>
      </c>
      <c r="F583" s="2">
        <v>4730.2531209999997</v>
      </c>
      <c r="G583" s="2">
        <v>363877</v>
      </c>
      <c r="H583" s="2">
        <v>1.29E-2</v>
      </c>
      <c r="I583" t="s">
        <v>152</v>
      </c>
    </row>
    <row r="584" spans="1:9">
      <c r="A584" s="2">
        <v>2014</v>
      </c>
      <c r="B584" s="2">
        <v>4</v>
      </c>
      <c r="C584" s="2" t="s">
        <v>7</v>
      </c>
      <c r="D584" s="2" t="s">
        <v>18</v>
      </c>
      <c r="E584" s="2" t="s">
        <v>14</v>
      </c>
      <c r="F584" s="2">
        <v>9563.6252079999995</v>
      </c>
      <c r="G584" s="2">
        <v>6060575</v>
      </c>
      <c r="H584" s="2">
        <v>1.5E-3</v>
      </c>
      <c r="I584" t="s">
        <v>152</v>
      </c>
    </row>
    <row r="585" spans="1:9">
      <c r="A585" s="2">
        <v>2014</v>
      </c>
      <c r="B585" s="2">
        <v>1</v>
      </c>
      <c r="C585" s="2" t="s">
        <v>7</v>
      </c>
      <c r="D585" s="2" t="s">
        <v>30</v>
      </c>
      <c r="E585" s="2" t="s">
        <v>9</v>
      </c>
      <c r="F585" s="2">
        <v>441.593143</v>
      </c>
      <c r="G585" s="2">
        <v>315425</v>
      </c>
      <c r="H585" s="2">
        <v>1.2999999999999999E-3</v>
      </c>
      <c r="I585" t="s">
        <v>152</v>
      </c>
    </row>
    <row r="586" spans="1:9">
      <c r="A586" s="2">
        <v>2013</v>
      </c>
      <c r="B586" s="2">
        <v>11</v>
      </c>
      <c r="C586" s="2" t="s">
        <v>7</v>
      </c>
      <c r="D586" s="2" t="s">
        <v>56</v>
      </c>
      <c r="E586" s="2" t="s">
        <v>14</v>
      </c>
      <c r="F586" s="2">
        <v>7960.8061260000004</v>
      </c>
      <c r="G586" s="2">
        <v>3867967</v>
      </c>
      <c r="H586" s="2">
        <v>2E-3</v>
      </c>
      <c r="I586" t="s">
        <v>152</v>
      </c>
    </row>
    <row r="587" spans="1:9">
      <c r="A587" s="2">
        <v>2013</v>
      </c>
      <c r="B587" s="2">
        <v>9</v>
      </c>
      <c r="C587" s="2" t="s">
        <v>7</v>
      </c>
      <c r="D587" s="2" t="s">
        <v>20</v>
      </c>
      <c r="E587" s="2" t="s">
        <v>14</v>
      </c>
      <c r="F587" s="2">
        <v>6294.3419400000002</v>
      </c>
      <c r="G587" s="2">
        <v>2996045</v>
      </c>
      <c r="H587" s="2">
        <v>2.0999999999999999E-3</v>
      </c>
      <c r="I587" t="s">
        <v>152</v>
      </c>
    </row>
    <row r="588" spans="1:9">
      <c r="A588" s="2">
        <v>2013</v>
      </c>
      <c r="B588" s="2">
        <v>7</v>
      </c>
      <c r="C588" s="2" t="s">
        <v>7</v>
      </c>
      <c r="D588" s="2" t="s">
        <v>21</v>
      </c>
      <c r="E588" s="2" t="s">
        <v>14</v>
      </c>
      <c r="F588" s="2">
        <v>2723.8150900000001</v>
      </c>
      <c r="G588" s="2">
        <v>1184294</v>
      </c>
      <c r="H588" s="2">
        <v>2.2000000000000001E-3</v>
      </c>
      <c r="I588" t="s">
        <v>152</v>
      </c>
    </row>
    <row r="589" spans="1:9">
      <c r="A589" s="2">
        <v>2013</v>
      </c>
      <c r="B589" s="2">
        <v>4</v>
      </c>
      <c r="C589" s="2" t="s">
        <v>7</v>
      </c>
      <c r="D589" s="2" t="s">
        <v>31</v>
      </c>
      <c r="E589" s="2" t="s">
        <v>14</v>
      </c>
      <c r="F589" s="2">
        <v>61.104737999999998</v>
      </c>
      <c r="G589" s="2">
        <v>94173</v>
      </c>
      <c r="H589" s="2">
        <v>5.9999999999999995E-4</v>
      </c>
      <c r="I589" t="s">
        <v>152</v>
      </c>
    </row>
    <row r="590" spans="1:9">
      <c r="A590" s="2">
        <v>2013</v>
      </c>
      <c r="B590" s="2">
        <v>11</v>
      </c>
      <c r="C590" s="2" t="s">
        <v>7</v>
      </c>
      <c r="D590" s="2" t="s">
        <v>31</v>
      </c>
      <c r="E590" s="2" t="s">
        <v>14</v>
      </c>
      <c r="F590" s="2">
        <v>466.39839499999999</v>
      </c>
      <c r="G590" s="2">
        <v>181557</v>
      </c>
      <c r="H590" s="2">
        <v>2.5000000000000001E-3</v>
      </c>
      <c r="I590" t="s">
        <v>152</v>
      </c>
    </row>
    <row r="591" spans="1:9">
      <c r="A591" s="2">
        <v>2014</v>
      </c>
      <c r="B591" s="2">
        <v>4</v>
      </c>
      <c r="C591" s="2" t="s">
        <v>7</v>
      </c>
      <c r="D591" s="2" t="s">
        <v>67</v>
      </c>
      <c r="E591" s="2" t="s">
        <v>9</v>
      </c>
      <c r="F591" s="2">
        <v>148.64681300000001</v>
      </c>
      <c r="G591" s="2">
        <v>89971</v>
      </c>
      <c r="H591" s="2">
        <v>1.6000000000000001E-3</v>
      </c>
      <c r="I591" t="s">
        <v>152</v>
      </c>
    </row>
    <row r="592" spans="1:9">
      <c r="A592" s="2">
        <v>2014</v>
      </c>
      <c r="B592" s="2">
        <v>3</v>
      </c>
      <c r="C592" s="2" t="s">
        <v>12</v>
      </c>
      <c r="D592" s="2" t="s">
        <v>49</v>
      </c>
      <c r="E592" s="2" t="s">
        <v>11</v>
      </c>
      <c r="F592" s="2">
        <v>7.6565799999999999</v>
      </c>
      <c r="G592" s="2">
        <v>5469</v>
      </c>
      <c r="H592" s="2">
        <v>1.2999999999999999E-3</v>
      </c>
      <c r="I592" t="s">
        <v>152</v>
      </c>
    </row>
    <row r="593" spans="1:9">
      <c r="A593" s="2">
        <v>2013</v>
      </c>
      <c r="B593" s="2">
        <v>10</v>
      </c>
      <c r="C593" s="2" t="s">
        <v>12</v>
      </c>
      <c r="D593" s="2" t="s">
        <v>83</v>
      </c>
      <c r="E593" s="2" t="s">
        <v>14</v>
      </c>
      <c r="F593" s="2">
        <v>15.619880999999999</v>
      </c>
      <c r="G593" s="2">
        <v>1298</v>
      </c>
      <c r="H593" s="2">
        <v>1.2E-2</v>
      </c>
      <c r="I593" t="s">
        <v>152</v>
      </c>
    </row>
    <row r="594" spans="1:9">
      <c r="A594" s="2">
        <v>2013</v>
      </c>
      <c r="B594" s="2">
        <v>11</v>
      </c>
      <c r="C594" s="2" t="s">
        <v>12</v>
      </c>
      <c r="D594" s="2" t="s">
        <v>100</v>
      </c>
      <c r="E594" s="2" t="s">
        <v>14</v>
      </c>
      <c r="F594" s="2">
        <v>12.182287000000001</v>
      </c>
      <c r="G594" s="2">
        <v>364</v>
      </c>
      <c r="H594" s="2">
        <v>3.3399999999999999E-2</v>
      </c>
      <c r="I594" t="s">
        <v>152</v>
      </c>
    </row>
    <row r="595" spans="1:9">
      <c r="A595" s="2">
        <v>2014</v>
      </c>
      <c r="B595" s="2">
        <v>5</v>
      </c>
      <c r="C595" s="2" t="s">
        <v>12</v>
      </c>
      <c r="D595" s="2" t="s">
        <v>33</v>
      </c>
      <c r="E595" s="2" t="s">
        <v>11</v>
      </c>
      <c r="F595" s="2">
        <v>173.60027600000001</v>
      </c>
      <c r="G595" s="2">
        <v>133539</v>
      </c>
      <c r="H595" s="2">
        <v>1.1999999999999999E-3</v>
      </c>
      <c r="I595" t="s">
        <v>152</v>
      </c>
    </row>
    <row r="596" spans="1:9">
      <c r="A596" s="2">
        <v>2013</v>
      </c>
      <c r="B596" s="2">
        <v>12</v>
      </c>
      <c r="C596" s="2" t="s">
        <v>12</v>
      </c>
      <c r="D596" s="2" t="s">
        <v>38</v>
      </c>
      <c r="E596" s="2" t="s">
        <v>14</v>
      </c>
      <c r="F596" s="2">
        <v>1.6064970000000001</v>
      </c>
      <c r="G596" s="2">
        <v>71</v>
      </c>
      <c r="H596" s="2">
        <v>2.2599999999999999E-2</v>
      </c>
      <c r="I596" t="s">
        <v>152</v>
      </c>
    </row>
    <row r="597" spans="1:9">
      <c r="A597" s="2">
        <v>2014</v>
      </c>
      <c r="B597" s="2">
        <v>1</v>
      </c>
      <c r="C597" s="2" t="s">
        <v>12</v>
      </c>
      <c r="D597" s="2" t="s">
        <v>36</v>
      </c>
      <c r="E597" s="2" t="s">
        <v>9</v>
      </c>
      <c r="F597" s="2">
        <v>2.7172589999999999</v>
      </c>
      <c r="G597" s="2">
        <v>111</v>
      </c>
      <c r="H597" s="2">
        <v>2.4400000000000002E-2</v>
      </c>
      <c r="I597" t="s">
        <v>152</v>
      </c>
    </row>
    <row r="598" spans="1:9">
      <c r="A598" s="2">
        <v>2013</v>
      </c>
      <c r="B598" s="2">
        <v>11</v>
      </c>
      <c r="C598" s="2" t="s">
        <v>12</v>
      </c>
      <c r="D598" s="2" t="s">
        <v>56</v>
      </c>
      <c r="E598" s="2" t="s">
        <v>14</v>
      </c>
      <c r="F598" s="2">
        <v>589704.40663600003</v>
      </c>
      <c r="G598" s="2">
        <v>54030974</v>
      </c>
      <c r="H598" s="2">
        <v>1.09E-2</v>
      </c>
      <c r="I598" t="s">
        <v>152</v>
      </c>
    </row>
    <row r="599" spans="1:9">
      <c r="A599" s="2">
        <v>2013</v>
      </c>
      <c r="B599" s="2">
        <v>3</v>
      </c>
      <c r="C599" s="2" t="s">
        <v>7</v>
      </c>
      <c r="D599" s="2" t="s">
        <v>20</v>
      </c>
      <c r="E599" s="2" t="s">
        <v>14</v>
      </c>
      <c r="F599" s="2">
        <v>4581.9712239999999</v>
      </c>
      <c r="G599" s="2">
        <v>4340417</v>
      </c>
      <c r="H599" s="2">
        <v>1E-3</v>
      </c>
      <c r="I599" t="s">
        <v>152</v>
      </c>
    </row>
    <row r="600" spans="1:9">
      <c r="A600" s="2">
        <v>2013</v>
      </c>
      <c r="B600" s="2">
        <v>4</v>
      </c>
      <c r="C600" s="2" t="s">
        <v>7</v>
      </c>
      <c r="D600" s="2" t="s">
        <v>63</v>
      </c>
      <c r="E600" s="2" t="s">
        <v>14</v>
      </c>
      <c r="F600" s="2">
        <v>1233.063977</v>
      </c>
      <c r="G600" s="2">
        <v>1616311</v>
      </c>
      <c r="H600" s="2">
        <v>6.9999999999999999E-4</v>
      </c>
      <c r="I600" t="s">
        <v>152</v>
      </c>
    </row>
    <row r="601" spans="1:9">
      <c r="A601" s="2">
        <v>2014</v>
      </c>
      <c r="B601" s="2">
        <v>3</v>
      </c>
      <c r="C601" s="2" t="s">
        <v>7</v>
      </c>
      <c r="D601" s="2" t="s">
        <v>40</v>
      </c>
      <c r="E601" s="2" t="s">
        <v>14</v>
      </c>
      <c r="F601" s="2">
        <v>157066.31112500001</v>
      </c>
      <c r="G601" s="2">
        <v>38022211</v>
      </c>
      <c r="H601" s="2">
        <v>4.1000000000000003E-3</v>
      </c>
      <c r="I601" t="s">
        <v>152</v>
      </c>
    </row>
    <row r="602" spans="1:9">
      <c r="A602" s="2">
        <v>2013</v>
      </c>
      <c r="B602" s="2">
        <v>4</v>
      </c>
      <c r="C602" s="2" t="s">
        <v>12</v>
      </c>
      <c r="D602" s="2" t="s">
        <v>31</v>
      </c>
      <c r="E602" s="2" t="s">
        <v>14</v>
      </c>
      <c r="F602" s="2">
        <v>6.6149089999999999</v>
      </c>
      <c r="G602" s="2">
        <v>10194</v>
      </c>
      <c r="H602" s="2">
        <v>5.9999999999999995E-4</v>
      </c>
      <c r="I602" t="s">
        <v>152</v>
      </c>
    </row>
    <row r="603" spans="1:9">
      <c r="A603" s="2">
        <v>2013</v>
      </c>
      <c r="B603" s="2">
        <v>5</v>
      </c>
      <c r="C603" s="2" t="s">
        <v>7</v>
      </c>
      <c r="D603" s="2" t="s">
        <v>22</v>
      </c>
      <c r="E603" s="2" t="s">
        <v>14</v>
      </c>
      <c r="F603" s="2">
        <v>293.067702</v>
      </c>
      <c r="G603" s="2">
        <v>423523</v>
      </c>
      <c r="H603" s="2">
        <v>5.9999999999999995E-4</v>
      </c>
      <c r="I603" t="s">
        <v>152</v>
      </c>
    </row>
    <row r="604" spans="1:9">
      <c r="A604" s="2">
        <v>2013</v>
      </c>
      <c r="B604" s="2">
        <v>11</v>
      </c>
      <c r="C604" s="2" t="s">
        <v>7</v>
      </c>
      <c r="D604" s="2" t="s">
        <v>63</v>
      </c>
      <c r="E604" s="2" t="s">
        <v>14</v>
      </c>
      <c r="F604" s="2">
        <v>1029.5241840000001</v>
      </c>
      <c r="G604" s="2">
        <v>1349490</v>
      </c>
      <c r="H604" s="2">
        <v>6.9999999999999999E-4</v>
      </c>
      <c r="I604" t="s">
        <v>152</v>
      </c>
    </row>
    <row r="605" spans="1:9">
      <c r="A605" s="2">
        <v>2013</v>
      </c>
      <c r="B605" s="2">
        <v>12</v>
      </c>
      <c r="C605" s="2" t="s">
        <v>7</v>
      </c>
      <c r="D605" s="2" t="s">
        <v>24</v>
      </c>
      <c r="E605" s="2" t="s">
        <v>25</v>
      </c>
      <c r="F605" s="2">
        <v>1575.7704160000001</v>
      </c>
      <c r="G605" s="2">
        <v>459768</v>
      </c>
      <c r="H605" s="2">
        <v>3.3999999999999998E-3</v>
      </c>
      <c r="I605" t="s">
        <v>152</v>
      </c>
    </row>
    <row r="606" spans="1:9">
      <c r="A606" s="2">
        <v>2014</v>
      </c>
      <c r="B606" s="2">
        <v>2</v>
      </c>
      <c r="C606" s="2" t="s">
        <v>12</v>
      </c>
      <c r="D606" s="2" t="s">
        <v>74</v>
      </c>
      <c r="E606" s="2" t="s">
        <v>9</v>
      </c>
      <c r="F606" s="2">
        <v>37.685144999999999</v>
      </c>
      <c r="G606" s="2">
        <v>26918</v>
      </c>
      <c r="H606" s="2">
        <v>1.2999999999999999E-3</v>
      </c>
      <c r="I606" t="s">
        <v>152</v>
      </c>
    </row>
    <row r="607" spans="1:9">
      <c r="A607" s="2">
        <v>2013</v>
      </c>
      <c r="B607" s="2">
        <v>1</v>
      </c>
      <c r="C607" s="2" t="s">
        <v>53</v>
      </c>
      <c r="D607" s="2" t="s">
        <v>39</v>
      </c>
      <c r="E607" s="2" t="s">
        <v>14</v>
      </c>
      <c r="F607" s="2">
        <v>2031.78215</v>
      </c>
      <c r="G607" s="2">
        <v>1734</v>
      </c>
      <c r="H607" s="2">
        <v>1.1717</v>
      </c>
      <c r="I607" t="s">
        <v>152</v>
      </c>
    </row>
    <row r="608" spans="1:9">
      <c r="A608" s="2">
        <v>2013</v>
      </c>
      <c r="B608" s="2">
        <v>2</v>
      </c>
      <c r="C608" s="2" t="s">
        <v>12</v>
      </c>
      <c r="D608" s="2" t="s">
        <v>64</v>
      </c>
      <c r="E608" s="2" t="s">
        <v>14</v>
      </c>
      <c r="F608" s="2">
        <v>65.811874000000003</v>
      </c>
      <c r="G608" s="2">
        <v>4753</v>
      </c>
      <c r="H608" s="2">
        <v>1.38E-2</v>
      </c>
      <c r="I608" t="s">
        <v>152</v>
      </c>
    </row>
    <row r="609" spans="1:9">
      <c r="A609" s="2">
        <v>2014</v>
      </c>
      <c r="B609" s="2">
        <v>2</v>
      </c>
      <c r="C609" s="2" t="s">
        <v>12</v>
      </c>
      <c r="D609" s="2" t="s">
        <v>51</v>
      </c>
      <c r="E609" s="2" t="s">
        <v>11</v>
      </c>
      <c r="F609" s="2">
        <v>18.008108</v>
      </c>
      <c r="G609" s="2">
        <v>12863</v>
      </c>
      <c r="H609" s="2">
        <v>1.2999999999999999E-3</v>
      </c>
      <c r="I609" t="s">
        <v>152</v>
      </c>
    </row>
    <row r="610" spans="1:9">
      <c r="A610" s="2">
        <v>2013</v>
      </c>
      <c r="B610" s="2">
        <v>2</v>
      </c>
      <c r="C610" s="2" t="s">
        <v>53</v>
      </c>
      <c r="D610" s="2" t="s">
        <v>39</v>
      </c>
      <c r="E610" s="2" t="s">
        <v>14</v>
      </c>
      <c r="F610" s="2">
        <v>290.19189899999998</v>
      </c>
      <c r="G610" s="2">
        <v>304</v>
      </c>
      <c r="H610" s="2">
        <v>0.95450000000000002</v>
      </c>
      <c r="I610" t="s">
        <v>152</v>
      </c>
    </row>
    <row r="611" spans="1:9">
      <c r="A611" s="2">
        <v>2014</v>
      </c>
      <c r="B611" s="2">
        <v>1</v>
      </c>
      <c r="C611" s="2" t="s">
        <v>12</v>
      </c>
      <c r="D611" s="2" t="s">
        <v>51</v>
      </c>
      <c r="E611" s="2" t="s">
        <v>11</v>
      </c>
      <c r="F611" s="2">
        <v>9.6123709999999996</v>
      </c>
      <c r="G611" s="2">
        <v>6866</v>
      </c>
      <c r="H611" s="2">
        <v>1.2999999999999999E-3</v>
      </c>
      <c r="I611" t="s">
        <v>152</v>
      </c>
    </row>
    <row r="612" spans="1:9">
      <c r="A612" s="2">
        <v>2013</v>
      </c>
      <c r="B612" s="2">
        <v>9</v>
      </c>
      <c r="C612" s="2" t="s">
        <v>53</v>
      </c>
      <c r="D612" s="2" t="s">
        <v>19</v>
      </c>
      <c r="E612" s="2" t="s">
        <v>14</v>
      </c>
      <c r="F612" s="2">
        <v>35.518014999999998</v>
      </c>
      <c r="G612" s="2">
        <v>37</v>
      </c>
      <c r="H612" s="2">
        <v>0.95989999999999998</v>
      </c>
      <c r="I612" t="s">
        <v>152</v>
      </c>
    </row>
    <row r="613" spans="1:9">
      <c r="A613" s="2">
        <v>2014</v>
      </c>
      <c r="B613" s="2">
        <v>5</v>
      </c>
      <c r="C613" s="2" t="s">
        <v>12</v>
      </c>
      <c r="D613" s="2" t="s">
        <v>42</v>
      </c>
      <c r="E613" s="2" t="s">
        <v>14</v>
      </c>
      <c r="F613" s="2">
        <v>10842.537823000001</v>
      </c>
      <c r="G613" s="2">
        <v>2504710</v>
      </c>
      <c r="H613" s="2">
        <v>4.3E-3</v>
      </c>
      <c r="I613" t="s">
        <v>152</v>
      </c>
    </row>
    <row r="614" spans="1:9">
      <c r="A614" s="2">
        <v>2014</v>
      </c>
      <c r="B614" s="2">
        <v>5</v>
      </c>
      <c r="C614" s="2" t="s">
        <v>7</v>
      </c>
      <c r="D614" s="2" t="s">
        <v>89</v>
      </c>
      <c r="E614" s="2" t="s">
        <v>9</v>
      </c>
      <c r="F614" s="2">
        <v>735.43586100000005</v>
      </c>
      <c r="G614" s="2">
        <v>565721</v>
      </c>
      <c r="H614" s="2">
        <v>1.1999999999999999E-3</v>
      </c>
      <c r="I614" t="s">
        <v>152</v>
      </c>
    </row>
    <row r="615" spans="1:9">
      <c r="A615" s="2">
        <v>2013</v>
      </c>
      <c r="B615" s="2">
        <v>8</v>
      </c>
      <c r="C615" s="2" t="s">
        <v>12</v>
      </c>
      <c r="D615" s="2" t="s">
        <v>10</v>
      </c>
      <c r="E615" s="2" t="s">
        <v>11</v>
      </c>
      <c r="F615" s="2">
        <v>1.77529</v>
      </c>
      <c r="G615" s="2">
        <v>327</v>
      </c>
      <c r="H615" s="2">
        <v>5.4000000000000003E-3</v>
      </c>
      <c r="I615" t="s">
        <v>152</v>
      </c>
    </row>
    <row r="616" spans="1:9">
      <c r="A616" s="2">
        <v>2013</v>
      </c>
      <c r="B616" s="2">
        <v>7</v>
      </c>
      <c r="C616" s="2" t="s">
        <v>12</v>
      </c>
      <c r="D616" s="2" t="s">
        <v>10</v>
      </c>
      <c r="E616" s="2" t="s">
        <v>11</v>
      </c>
      <c r="F616" s="2">
        <v>2.9000000000000001E-2</v>
      </c>
      <c r="G616" s="2">
        <v>29</v>
      </c>
      <c r="H616" s="2">
        <v>1E-3</v>
      </c>
      <c r="I616" t="s">
        <v>152</v>
      </c>
    </row>
    <row r="617" spans="1:9">
      <c r="A617" s="2">
        <v>2013</v>
      </c>
      <c r="B617" s="2">
        <v>3</v>
      </c>
      <c r="C617" s="2" t="s">
        <v>12</v>
      </c>
      <c r="D617" s="2" t="s">
        <v>98</v>
      </c>
      <c r="E617" s="2" t="s">
        <v>25</v>
      </c>
      <c r="F617" s="2">
        <v>1.6219380000000001</v>
      </c>
      <c r="G617" s="2">
        <v>9</v>
      </c>
      <c r="H617" s="2">
        <v>0.1802</v>
      </c>
      <c r="I617" t="s">
        <v>152</v>
      </c>
    </row>
    <row r="618" spans="1:9">
      <c r="A618" s="2">
        <v>2013</v>
      </c>
      <c r="B618" s="2">
        <v>3</v>
      </c>
      <c r="C618" s="2" t="s">
        <v>12</v>
      </c>
      <c r="D618" s="2" t="s">
        <v>95</v>
      </c>
      <c r="E618" s="2" t="s">
        <v>11</v>
      </c>
      <c r="F618" s="2">
        <v>5.5452000000000001E-2</v>
      </c>
      <c r="G618" s="2">
        <v>12</v>
      </c>
      <c r="H618" s="2">
        <v>4.5999999999999999E-3</v>
      </c>
      <c r="I618" t="s">
        <v>152</v>
      </c>
    </row>
    <row r="619" spans="1:9">
      <c r="A619" s="2">
        <v>2013</v>
      </c>
      <c r="B619" s="2">
        <v>3</v>
      </c>
      <c r="C619" s="2" t="s">
        <v>12</v>
      </c>
      <c r="D619" s="2" t="s">
        <v>77</v>
      </c>
      <c r="E619" s="2" t="s">
        <v>9</v>
      </c>
      <c r="F619" s="2">
        <v>1.57E-3</v>
      </c>
      <c r="G619" s="2">
        <v>1</v>
      </c>
      <c r="H619" s="2">
        <v>1.5E-3</v>
      </c>
      <c r="I619" t="s">
        <v>152</v>
      </c>
    </row>
    <row r="620" spans="1:9">
      <c r="A620" s="2">
        <v>2014</v>
      </c>
      <c r="B620" s="2">
        <v>2</v>
      </c>
      <c r="C620" s="2" t="s">
        <v>12</v>
      </c>
      <c r="D620" s="2" t="s">
        <v>70</v>
      </c>
      <c r="E620" s="2" t="s">
        <v>14</v>
      </c>
      <c r="F620" s="2">
        <v>124814.69907800001</v>
      </c>
      <c r="G620" s="2">
        <v>11916969</v>
      </c>
      <c r="H620" s="2">
        <v>1.04E-2</v>
      </c>
      <c r="I620" t="s">
        <v>152</v>
      </c>
    </row>
    <row r="621" spans="1:9">
      <c r="A621" s="2">
        <v>2013</v>
      </c>
      <c r="B621" s="2">
        <v>10</v>
      </c>
      <c r="C621" s="2" t="s">
        <v>7</v>
      </c>
      <c r="D621" s="2" t="s">
        <v>26</v>
      </c>
      <c r="E621" s="2" t="s">
        <v>14</v>
      </c>
      <c r="F621" s="2">
        <v>393.45521400000001</v>
      </c>
      <c r="G621" s="2">
        <v>475704</v>
      </c>
      <c r="H621" s="2">
        <v>8.0000000000000004E-4</v>
      </c>
      <c r="I621" t="s">
        <v>152</v>
      </c>
    </row>
    <row r="622" spans="1:9">
      <c r="A622" s="2">
        <v>2013</v>
      </c>
      <c r="B622" s="2">
        <v>5</v>
      </c>
      <c r="C622" s="2" t="s">
        <v>7</v>
      </c>
      <c r="D622" s="2" t="s">
        <v>13</v>
      </c>
      <c r="E622" s="2" t="s">
        <v>14</v>
      </c>
      <c r="F622" s="2">
        <v>2505.0125739999999</v>
      </c>
      <c r="G622" s="2">
        <v>1899753</v>
      </c>
      <c r="H622" s="2">
        <v>1.2999999999999999E-3</v>
      </c>
      <c r="I622" t="s">
        <v>152</v>
      </c>
    </row>
    <row r="623" spans="1:9">
      <c r="A623" s="2">
        <v>2013</v>
      </c>
      <c r="B623" s="2">
        <v>1</v>
      </c>
      <c r="C623" s="2" t="s">
        <v>12</v>
      </c>
      <c r="D623" s="2" t="s">
        <v>44</v>
      </c>
      <c r="E623" s="2" t="s">
        <v>16</v>
      </c>
      <c r="F623" s="2">
        <v>7044.064464</v>
      </c>
      <c r="G623" s="2">
        <v>655653</v>
      </c>
      <c r="H623" s="2">
        <v>1.0699999999999999E-2</v>
      </c>
      <c r="I623" t="s">
        <v>152</v>
      </c>
    </row>
    <row r="624" spans="1:9">
      <c r="A624" s="2">
        <v>2013</v>
      </c>
      <c r="B624" s="2">
        <v>4</v>
      </c>
      <c r="C624" s="2" t="s">
        <v>7</v>
      </c>
      <c r="D624" s="2" t="s">
        <v>15</v>
      </c>
      <c r="E624" s="2" t="s">
        <v>16</v>
      </c>
      <c r="F624" s="2">
        <v>6019.2116640000004</v>
      </c>
      <c r="G624" s="2">
        <v>2672488</v>
      </c>
      <c r="H624" s="2">
        <v>2.2000000000000001E-3</v>
      </c>
      <c r="I624" t="s">
        <v>152</v>
      </c>
    </row>
    <row r="625" spans="1:9">
      <c r="A625" s="2">
        <v>2013</v>
      </c>
      <c r="B625" s="2">
        <v>6</v>
      </c>
      <c r="C625" s="2" t="s">
        <v>7</v>
      </c>
      <c r="D625" s="2" t="s">
        <v>18</v>
      </c>
      <c r="E625" s="2" t="s">
        <v>14</v>
      </c>
      <c r="F625" s="2">
        <v>9819.5745160000006</v>
      </c>
      <c r="G625" s="2">
        <v>2824150</v>
      </c>
      <c r="H625" s="2">
        <v>3.3999999999999998E-3</v>
      </c>
      <c r="I625" t="s">
        <v>152</v>
      </c>
    </row>
    <row r="626" spans="1:9">
      <c r="A626" s="2">
        <v>2014</v>
      </c>
      <c r="B626" s="2">
        <v>3</v>
      </c>
      <c r="C626" s="2" t="s">
        <v>7</v>
      </c>
      <c r="D626" s="2" t="s">
        <v>23</v>
      </c>
      <c r="E626" s="2" t="s">
        <v>14</v>
      </c>
      <c r="F626" s="2">
        <v>1650.009035</v>
      </c>
      <c r="G626" s="2">
        <v>739674</v>
      </c>
      <c r="H626" s="2">
        <v>2.2000000000000001E-3</v>
      </c>
      <c r="I626" t="s">
        <v>152</v>
      </c>
    </row>
    <row r="627" spans="1:9">
      <c r="A627" s="2">
        <v>2013</v>
      </c>
      <c r="B627" s="2">
        <v>5</v>
      </c>
      <c r="C627" s="2" t="s">
        <v>12</v>
      </c>
      <c r="D627" s="2" t="s">
        <v>28</v>
      </c>
      <c r="E627" s="2" t="s">
        <v>14</v>
      </c>
      <c r="F627" s="2">
        <v>519.24111900000003</v>
      </c>
      <c r="G627" s="2">
        <v>263933</v>
      </c>
      <c r="H627" s="2">
        <v>1.9E-3</v>
      </c>
      <c r="I627" t="s">
        <v>152</v>
      </c>
    </row>
    <row r="628" spans="1:9">
      <c r="A628" s="2">
        <v>2013</v>
      </c>
      <c r="B628" s="2">
        <v>5</v>
      </c>
      <c r="C628" s="2" t="s">
        <v>12</v>
      </c>
      <c r="D628" s="2" t="s">
        <v>31</v>
      </c>
      <c r="E628" s="2" t="s">
        <v>14</v>
      </c>
      <c r="F628" s="2">
        <v>174.608464</v>
      </c>
      <c r="G628" s="2">
        <v>51351</v>
      </c>
      <c r="H628" s="2">
        <v>3.3999999999999998E-3</v>
      </c>
      <c r="I628" t="s">
        <v>152</v>
      </c>
    </row>
    <row r="629" spans="1:9">
      <c r="A629" s="2">
        <v>2014</v>
      </c>
      <c r="B629" s="2">
        <v>4</v>
      </c>
      <c r="C629" s="2" t="s">
        <v>7</v>
      </c>
      <c r="D629" s="2" t="s">
        <v>17</v>
      </c>
      <c r="E629" s="2" t="s">
        <v>14</v>
      </c>
      <c r="F629" s="2">
        <v>3251.220546</v>
      </c>
      <c r="G629" s="2">
        <v>931687</v>
      </c>
      <c r="H629" s="2">
        <v>3.3999999999999998E-3</v>
      </c>
      <c r="I629" t="s">
        <v>152</v>
      </c>
    </row>
    <row r="630" spans="1:9">
      <c r="A630" s="2">
        <v>2014</v>
      </c>
      <c r="B630" s="2">
        <v>3</v>
      </c>
      <c r="C630" s="2" t="s">
        <v>7</v>
      </c>
      <c r="D630" s="2" t="s">
        <v>96</v>
      </c>
      <c r="E630" s="2" t="s">
        <v>9</v>
      </c>
      <c r="F630" s="2">
        <v>196.035731</v>
      </c>
      <c r="G630" s="2">
        <v>140026</v>
      </c>
      <c r="H630" s="2">
        <v>1.2999999999999999E-3</v>
      </c>
      <c r="I630" t="s">
        <v>152</v>
      </c>
    </row>
    <row r="631" spans="1:9">
      <c r="A631" s="2">
        <v>2014</v>
      </c>
      <c r="B631" s="2">
        <v>2</v>
      </c>
      <c r="C631" s="2" t="s">
        <v>12</v>
      </c>
      <c r="D631" s="2" t="s">
        <v>33</v>
      </c>
      <c r="E631" s="2" t="s">
        <v>11</v>
      </c>
      <c r="F631" s="2">
        <v>67.793659000000005</v>
      </c>
      <c r="G631" s="2">
        <v>52149</v>
      </c>
      <c r="H631" s="2">
        <v>1.1999999999999999E-3</v>
      </c>
      <c r="I631" t="s">
        <v>152</v>
      </c>
    </row>
    <row r="632" spans="1:9">
      <c r="A632" s="2">
        <v>2013</v>
      </c>
      <c r="B632" s="2">
        <v>12</v>
      </c>
      <c r="C632" s="2" t="s">
        <v>12</v>
      </c>
      <c r="D632" s="2" t="s">
        <v>88</v>
      </c>
      <c r="E632" s="2" t="s">
        <v>14</v>
      </c>
      <c r="F632" s="2">
        <v>1.875283</v>
      </c>
      <c r="G632" s="2">
        <v>689</v>
      </c>
      <c r="H632" s="2">
        <v>2.7000000000000001E-3</v>
      </c>
      <c r="I632" t="s">
        <v>152</v>
      </c>
    </row>
    <row r="633" spans="1:9">
      <c r="A633" s="2">
        <v>2013</v>
      </c>
      <c r="B633" s="2">
        <v>10</v>
      </c>
      <c r="C633" s="2" t="s">
        <v>12</v>
      </c>
      <c r="D633" s="2" t="s">
        <v>23</v>
      </c>
      <c r="E633" s="2" t="s">
        <v>14</v>
      </c>
      <c r="F633" s="2">
        <v>5.0859170000000002</v>
      </c>
      <c r="G633" s="2">
        <v>763</v>
      </c>
      <c r="H633" s="2">
        <v>6.6E-3</v>
      </c>
      <c r="I633" t="s">
        <v>152</v>
      </c>
    </row>
    <row r="634" spans="1:9">
      <c r="A634" s="2">
        <v>2013</v>
      </c>
      <c r="B634" s="2">
        <v>2</v>
      </c>
      <c r="C634" s="2" t="s">
        <v>12</v>
      </c>
      <c r="D634" s="2" t="s">
        <v>94</v>
      </c>
      <c r="E634" s="2" t="s">
        <v>25</v>
      </c>
      <c r="F634" s="2">
        <v>10.082725</v>
      </c>
      <c r="G634" s="2">
        <v>350</v>
      </c>
      <c r="H634" s="2">
        <v>2.8799999999999999E-2</v>
      </c>
      <c r="I634" t="s">
        <v>152</v>
      </c>
    </row>
    <row r="635" spans="1:9">
      <c r="A635" s="2">
        <v>2013</v>
      </c>
      <c r="B635" s="2">
        <v>6</v>
      </c>
      <c r="C635" s="2" t="s">
        <v>12</v>
      </c>
      <c r="D635" s="2" t="s">
        <v>36</v>
      </c>
      <c r="E635" s="2" t="s">
        <v>9</v>
      </c>
      <c r="F635" s="2">
        <v>0.60124999999999995</v>
      </c>
      <c r="G635" s="2">
        <v>37</v>
      </c>
      <c r="H635" s="2">
        <v>1.6199999999999999E-2</v>
      </c>
      <c r="I635" t="s">
        <v>152</v>
      </c>
    </row>
    <row r="636" spans="1:9">
      <c r="A636" s="2">
        <v>2013</v>
      </c>
      <c r="B636" s="2">
        <v>5</v>
      </c>
      <c r="C636" s="2" t="s">
        <v>12</v>
      </c>
      <c r="D636" s="2" t="s">
        <v>60</v>
      </c>
      <c r="E636" s="2" t="s">
        <v>14</v>
      </c>
      <c r="F636" s="2">
        <v>4.7576700000000001</v>
      </c>
      <c r="G636" s="2">
        <v>598</v>
      </c>
      <c r="H636" s="2">
        <v>7.9000000000000008E-3</v>
      </c>
      <c r="I636" t="s">
        <v>152</v>
      </c>
    </row>
    <row r="637" spans="1:9">
      <c r="A637" s="2">
        <v>2014</v>
      </c>
      <c r="B637" s="2">
        <v>2</v>
      </c>
      <c r="C637" s="2" t="s">
        <v>12</v>
      </c>
      <c r="D637" s="2" t="s">
        <v>79</v>
      </c>
      <c r="E637" s="2" t="s">
        <v>14</v>
      </c>
      <c r="F637" s="2">
        <v>1.058962</v>
      </c>
      <c r="G637" s="2">
        <v>23</v>
      </c>
      <c r="H637" s="2">
        <v>4.5999999999999999E-2</v>
      </c>
      <c r="I637" t="s">
        <v>152</v>
      </c>
    </row>
    <row r="638" spans="1:9">
      <c r="A638" s="2">
        <v>2013</v>
      </c>
      <c r="B638" s="2">
        <v>7</v>
      </c>
      <c r="C638" s="2" t="s">
        <v>12</v>
      </c>
      <c r="D638" s="2" t="s">
        <v>61</v>
      </c>
      <c r="E638" s="2" t="s">
        <v>62</v>
      </c>
      <c r="F638" s="2">
        <v>0.232101</v>
      </c>
      <c r="G638" s="2">
        <v>6</v>
      </c>
      <c r="H638" s="2">
        <v>3.8600000000000002E-2</v>
      </c>
      <c r="I638" t="s">
        <v>152</v>
      </c>
    </row>
    <row r="639" spans="1:9">
      <c r="A639" s="2">
        <v>2013</v>
      </c>
      <c r="B639" s="2">
        <v>9</v>
      </c>
      <c r="C639" s="2" t="s">
        <v>12</v>
      </c>
      <c r="D639" s="2" t="s">
        <v>15</v>
      </c>
      <c r="E639" s="2" t="s">
        <v>16</v>
      </c>
      <c r="F639" s="2">
        <v>60677.631995999996</v>
      </c>
      <c r="G639" s="2">
        <v>5250178</v>
      </c>
      <c r="H639" s="2">
        <v>1.15E-2</v>
      </c>
      <c r="I639" t="s">
        <v>152</v>
      </c>
    </row>
    <row r="640" spans="1:9">
      <c r="A640" s="2">
        <v>2013</v>
      </c>
      <c r="B640" s="2">
        <v>1</v>
      </c>
      <c r="C640" s="2" t="s">
        <v>7</v>
      </c>
      <c r="D640" s="2" t="s">
        <v>56</v>
      </c>
      <c r="E640" s="2" t="s">
        <v>14</v>
      </c>
      <c r="F640" s="2">
        <v>6987.1233910000001</v>
      </c>
      <c r="G640" s="2">
        <v>5617326</v>
      </c>
      <c r="H640" s="2">
        <v>1.1999999999999999E-3</v>
      </c>
      <c r="I640" t="s">
        <v>152</v>
      </c>
    </row>
    <row r="641" spans="1:9">
      <c r="A641" s="2">
        <v>2013</v>
      </c>
      <c r="B641" s="2">
        <v>12</v>
      </c>
      <c r="C641" s="2" t="s">
        <v>12</v>
      </c>
      <c r="D641" s="2" t="s">
        <v>63</v>
      </c>
      <c r="E641" s="2" t="s">
        <v>14</v>
      </c>
      <c r="F641" s="2">
        <v>75490.587511000005</v>
      </c>
      <c r="G641" s="2">
        <v>6641253</v>
      </c>
      <c r="H641" s="2">
        <v>1.1299999999999999E-2</v>
      </c>
      <c r="I641" t="s">
        <v>152</v>
      </c>
    </row>
    <row r="642" spans="1:9">
      <c r="A642" s="2">
        <v>2014</v>
      </c>
      <c r="B642" s="2">
        <v>3</v>
      </c>
      <c r="C642" s="2" t="s">
        <v>12</v>
      </c>
      <c r="D642" s="2" t="s">
        <v>19</v>
      </c>
      <c r="E642" s="2" t="s">
        <v>14</v>
      </c>
      <c r="F642" s="2">
        <v>254404.98082900001</v>
      </c>
      <c r="G642" s="2">
        <v>21676283</v>
      </c>
      <c r="H642" s="2">
        <v>1.17E-2</v>
      </c>
      <c r="I642" t="s">
        <v>152</v>
      </c>
    </row>
    <row r="643" spans="1:9">
      <c r="A643" s="2">
        <v>2013</v>
      </c>
      <c r="B643" s="2">
        <v>12</v>
      </c>
      <c r="C643" s="2" t="s">
        <v>7</v>
      </c>
      <c r="D643" s="2" t="s">
        <v>10</v>
      </c>
      <c r="E643" s="2" t="s">
        <v>11</v>
      </c>
      <c r="F643" s="2">
        <v>3499.7561150000001</v>
      </c>
      <c r="G643" s="2">
        <v>2047974</v>
      </c>
      <c r="H643" s="2">
        <v>1.6999999999999999E-3</v>
      </c>
      <c r="I643" t="s">
        <v>152</v>
      </c>
    </row>
    <row r="644" spans="1:9">
      <c r="A644" s="2">
        <v>2013</v>
      </c>
      <c r="B644" s="2">
        <v>12</v>
      </c>
      <c r="C644" s="2" t="s">
        <v>7</v>
      </c>
      <c r="D644" s="2" t="s">
        <v>19</v>
      </c>
      <c r="E644" s="2" t="s">
        <v>14</v>
      </c>
      <c r="F644" s="2">
        <v>3748.9772250000001</v>
      </c>
      <c r="G644" s="2">
        <v>2151597</v>
      </c>
      <c r="H644" s="2">
        <v>1.6999999999999999E-3</v>
      </c>
      <c r="I644" t="s">
        <v>152</v>
      </c>
    </row>
    <row r="645" spans="1:9">
      <c r="A645" s="2">
        <v>2014</v>
      </c>
      <c r="B645" s="2">
        <v>2</v>
      </c>
      <c r="C645" s="2" t="s">
        <v>12</v>
      </c>
      <c r="D645" s="2" t="s">
        <v>43</v>
      </c>
      <c r="E645" s="2" t="s">
        <v>11</v>
      </c>
      <c r="F645" s="2">
        <v>206.16379000000001</v>
      </c>
      <c r="G645" s="2">
        <v>158588</v>
      </c>
      <c r="H645" s="2">
        <v>1.1999999999999999E-3</v>
      </c>
      <c r="I645" t="s">
        <v>152</v>
      </c>
    </row>
    <row r="646" spans="1:9">
      <c r="A646" s="2">
        <v>2013</v>
      </c>
      <c r="B646" s="2">
        <v>10</v>
      </c>
      <c r="C646" s="2" t="s">
        <v>12</v>
      </c>
      <c r="D646" s="2" t="s">
        <v>34</v>
      </c>
      <c r="E646" s="2" t="s">
        <v>14</v>
      </c>
      <c r="F646" s="2">
        <v>37.149012999999997</v>
      </c>
      <c r="G646" s="2">
        <v>1837</v>
      </c>
      <c r="H646" s="2">
        <v>2.0199999999999999E-2</v>
      </c>
      <c r="I646" t="s">
        <v>152</v>
      </c>
    </row>
    <row r="647" spans="1:9">
      <c r="A647" s="2">
        <v>2013</v>
      </c>
      <c r="B647" s="2">
        <v>1</v>
      </c>
      <c r="C647" s="2" t="s">
        <v>12</v>
      </c>
      <c r="D647" s="2" t="s">
        <v>100</v>
      </c>
      <c r="E647" s="2" t="s">
        <v>14</v>
      </c>
      <c r="F647" s="2">
        <v>6.2186630000000003</v>
      </c>
      <c r="G647" s="2">
        <v>473</v>
      </c>
      <c r="H647" s="2">
        <v>1.3100000000000001E-2</v>
      </c>
      <c r="I647" t="s">
        <v>152</v>
      </c>
    </row>
    <row r="648" spans="1:9">
      <c r="A648" s="2">
        <v>2013</v>
      </c>
      <c r="B648" s="2">
        <v>5</v>
      </c>
      <c r="C648" s="2" t="s">
        <v>12</v>
      </c>
      <c r="D648" s="2" t="s">
        <v>95</v>
      </c>
      <c r="E648" s="2" t="s">
        <v>11</v>
      </c>
      <c r="F648" s="2">
        <v>7.2539999999999993E-2</v>
      </c>
      <c r="G648" s="2">
        <v>6</v>
      </c>
      <c r="H648" s="2">
        <v>1.2E-2</v>
      </c>
      <c r="I648" t="s">
        <v>152</v>
      </c>
    </row>
    <row r="649" spans="1:9">
      <c r="A649" s="2">
        <v>2014</v>
      </c>
      <c r="B649" s="2">
        <v>5</v>
      </c>
      <c r="C649" s="2" t="s">
        <v>7</v>
      </c>
      <c r="D649" s="2" t="s">
        <v>40</v>
      </c>
      <c r="E649" s="2" t="s">
        <v>14</v>
      </c>
      <c r="F649" s="2">
        <v>177222.94521500001</v>
      </c>
      <c r="G649" s="2">
        <v>43335658</v>
      </c>
      <c r="H649" s="2">
        <v>4.0000000000000001E-3</v>
      </c>
      <c r="I649" t="s">
        <v>152</v>
      </c>
    </row>
    <row r="650" spans="1:9">
      <c r="A650" s="2">
        <v>2013</v>
      </c>
      <c r="B650" s="2">
        <v>8</v>
      </c>
      <c r="C650" s="2" t="s">
        <v>12</v>
      </c>
      <c r="D650" s="2" t="s">
        <v>101</v>
      </c>
      <c r="E650" s="2" t="s">
        <v>62</v>
      </c>
      <c r="F650" s="2">
        <v>0.245366</v>
      </c>
      <c r="G650" s="2">
        <v>11</v>
      </c>
      <c r="H650" s="2">
        <v>2.23E-2</v>
      </c>
      <c r="I650" t="s">
        <v>152</v>
      </c>
    </row>
    <row r="651" spans="1:9">
      <c r="A651" s="2">
        <v>2013</v>
      </c>
      <c r="B651" s="2">
        <v>8</v>
      </c>
      <c r="C651" s="2" t="s">
        <v>12</v>
      </c>
      <c r="D651" s="2" t="s">
        <v>72</v>
      </c>
      <c r="E651" s="2" t="s">
        <v>11</v>
      </c>
      <c r="F651" s="2">
        <v>0.91994100000000001</v>
      </c>
      <c r="G651" s="2">
        <v>11</v>
      </c>
      <c r="H651" s="2">
        <v>8.3599999999999994E-2</v>
      </c>
      <c r="I651" t="s">
        <v>152</v>
      </c>
    </row>
    <row r="652" spans="1:9">
      <c r="A652" s="2">
        <v>2013</v>
      </c>
      <c r="B652" s="2">
        <v>11</v>
      </c>
      <c r="C652" s="2" t="s">
        <v>12</v>
      </c>
      <c r="D652" s="2" t="s">
        <v>68</v>
      </c>
      <c r="E652" s="2" t="s">
        <v>14</v>
      </c>
      <c r="F652" s="2">
        <v>1.1879740000000001</v>
      </c>
      <c r="G652" s="2">
        <v>133</v>
      </c>
      <c r="H652" s="2">
        <v>8.8999999999999999E-3</v>
      </c>
      <c r="I652" t="s">
        <v>152</v>
      </c>
    </row>
    <row r="653" spans="1:9">
      <c r="A653" s="2">
        <v>2013</v>
      </c>
      <c r="B653" s="2">
        <v>2</v>
      </c>
      <c r="C653" s="2" t="s">
        <v>12</v>
      </c>
      <c r="D653" s="2" t="s">
        <v>40</v>
      </c>
      <c r="E653" s="2" t="s">
        <v>14</v>
      </c>
      <c r="F653" s="2">
        <v>133838.97614799999</v>
      </c>
      <c r="G653" s="2">
        <v>20156368</v>
      </c>
      <c r="H653" s="2">
        <v>6.6E-3</v>
      </c>
      <c r="I653" t="s">
        <v>152</v>
      </c>
    </row>
    <row r="654" spans="1:9">
      <c r="A654" s="2">
        <v>2013</v>
      </c>
      <c r="B654" s="2">
        <v>1</v>
      </c>
      <c r="C654" s="2" t="s">
        <v>12</v>
      </c>
      <c r="D654" s="2" t="s">
        <v>40</v>
      </c>
      <c r="E654" s="2" t="s">
        <v>14</v>
      </c>
      <c r="F654" s="2">
        <v>135051.628019</v>
      </c>
      <c r="G654" s="2">
        <v>21580332</v>
      </c>
      <c r="H654" s="2">
        <v>6.1999999999999998E-3</v>
      </c>
      <c r="I654" t="s">
        <v>152</v>
      </c>
    </row>
    <row r="655" spans="1:9">
      <c r="A655" s="2">
        <v>2013</v>
      </c>
      <c r="B655" s="2">
        <v>6</v>
      </c>
      <c r="C655" s="2" t="s">
        <v>7</v>
      </c>
      <c r="D655" s="2" t="s">
        <v>42</v>
      </c>
      <c r="E655" s="2" t="s">
        <v>14</v>
      </c>
      <c r="F655" s="2">
        <v>6083.3180400000001</v>
      </c>
      <c r="G655" s="2">
        <v>4942867</v>
      </c>
      <c r="H655" s="2">
        <v>1.1999999999999999E-3</v>
      </c>
      <c r="I655" t="s">
        <v>152</v>
      </c>
    </row>
    <row r="656" spans="1:9">
      <c r="A656" s="2">
        <v>2013</v>
      </c>
      <c r="B656" s="2">
        <v>12</v>
      </c>
      <c r="C656" s="2" t="s">
        <v>12</v>
      </c>
      <c r="D656" s="2" t="s">
        <v>18</v>
      </c>
      <c r="E656" s="2" t="s">
        <v>14</v>
      </c>
      <c r="F656" s="2">
        <v>64191.256935999998</v>
      </c>
      <c r="G656" s="2">
        <v>6385575</v>
      </c>
      <c r="H656" s="2">
        <v>0.01</v>
      </c>
      <c r="I656" t="s">
        <v>152</v>
      </c>
    </row>
    <row r="657" spans="1:9">
      <c r="A657" s="2">
        <v>2014</v>
      </c>
      <c r="B657" s="2">
        <v>2</v>
      </c>
      <c r="C657" s="2" t="s">
        <v>12</v>
      </c>
      <c r="D657" s="2" t="s">
        <v>45</v>
      </c>
      <c r="E657" s="2" t="s">
        <v>14</v>
      </c>
      <c r="F657" s="2">
        <v>3333.7596490000001</v>
      </c>
      <c r="G657" s="2">
        <v>1936498</v>
      </c>
      <c r="H657" s="2">
        <v>1.6999999999999999E-3</v>
      </c>
      <c r="I657" t="s">
        <v>152</v>
      </c>
    </row>
    <row r="658" spans="1:9">
      <c r="A658" s="2">
        <v>2013</v>
      </c>
      <c r="B658" s="2">
        <v>10</v>
      </c>
      <c r="C658" s="2" t="s">
        <v>12</v>
      </c>
      <c r="D658" s="2" t="s">
        <v>22</v>
      </c>
      <c r="E658" s="2" t="s">
        <v>14</v>
      </c>
      <c r="F658" s="2">
        <v>6731.9307239999998</v>
      </c>
      <c r="G658" s="2">
        <v>640192</v>
      </c>
      <c r="H658" s="2">
        <v>1.0500000000000001E-2</v>
      </c>
      <c r="I658" t="s">
        <v>152</v>
      </c>
    </row>
    <row r="659" spans="1:9">
      <c r="A659" s="2">
        <v>2013</v>
      </c>
      <c r="B659" s="2">
        <v>7</v>
      </c>
      <c r="C659" s="2" t="s">
        <v>12</v>
      </c>
      <c r="D659" s="2" t="s">
        <v>42</v>
      </c>
      <c r="E659" s="2" t="s">
        <v>14</v>
      </c>
      <c r="F659" s="2">
        <v>15174.089239999999</v>
      </c>
      <c r="G659" s="2">
        <v>1547555</v>
      </c>
      <c r="H659" s="2">
        <v>9.7999999999999997E-3</v>
      </c>
      <c r="I659" t="s">
        <v>152</v>
      </c>
    </row>
    <row r="660" spans="1:9">
      <c r="A660" s="2">
        <v>2013</v>
      </c>
      <c r="B660" s="2">
        <v>12</v>
      </c>
      <c r="C660" s="2" t="s">
        <v>7</v>
      </c>
      <c r="D660" s="2" t="s">
        <v>33</v>
      </c>
      <c r="E660" s="2" t="s">
        <v>11</v>
      </c>
      <c r="F660" s="2">
        <v>165.83765299999999</v>
      </c>
      <c r="G660" s="2">
        <v>127568</v>
      </c>
      <c r="H660" s="2">
        <v>1.1999999999999999E-3</v>
      </c>
      <c r="I660" t="s">
        <v>152</v>
      </c>
    </row>
    <row r="661" spans="1:9">
      <c r="A661" s="2">
        <v>2013</v>
      </c>
      <c r="B661" s="2">
        <v>1</v>
      </c>
      <c r="C661" s="2" t="s">
        <v>7</v>
      </c>
      <c r="D661" s="2" t="s">
        <v>13</v>
      </c>
      <c r="E661" s="2" t="s">
        <v>14</v>
      </c>
      <c r="F661" s="2">
        <v>1668.1333910000001</v>
      </c>
      <c r="G661" s="2">
        <v>2364695</v>
      </c>
      <c r="H661" s="2">
        <v>6.9999999999999999E-4</v>
      </c>
      <c r="I661" t="s">
        <v>152</v>
      </c>
    </row>
    <row r="662" spans="1:9">
      <c r="A662" s="2">
        <v>2013</v>
      </c>
      <c r="B662" s="2">
        <v>2</v>
      </c>
      <c r="C662" s="2" t="s">
        <v>7</v>
      </c>
      <c r="D662" s="2" t="s">
        <v>13</v>
      </c>
      <c r="E662" s="2" t="s">
        <v>14</v>
      </c>
      <c r="F662" s="2">
        <v>2826.8535659999998</v>
      </c>
      <c r="G662" s="2">
        <v>2072455</v>
      </c>
      <c r="H662" s="2">
        <v>1.2999999999999999E-3</v>
      </c>
      <c r="I662" t="s">
        <v>152</v>
      </c>
    </row>
    <row r="663" spans="1:9">
      <c r="A663" s="2">
        <v>2013</v>
      </c>
      <c r="B663" s="2">
        <v>12</v>
      </c>
      <c r="C663" s="2" t="s">
        <v>12</v>
      </c>
      <c r="D663" s="2" t="s">
        <v>47</v>
      </c>
      <c r="E663" s="2" t="s">
        <v>14</v>
      </c>
      <c r="F663" s="2">
        <v>957.29539899999997</v>
      </c>
      <c r="G663" s="2">
        <v>81806</v>
      </c>
      <c r="H663" s="2">
        <v>1.17E-2</v>
      </c>
      <c r="I663" t="s">
        <v>152</v>
      </c>
    </row>
    <row r="664" spans="1:9">
      <c r="A664" s="2">
        <v>2014</v>
      </c>
      <c r="B664" s="2">
        <v>1</v>
      </c>
      <c r="C664" s="2" t="s">
        <v>12</v>
      </c>
      <c r="D664" s="2" t="s">
        <v>22</v>
      </c>
      <c r="E664" s="2" t="s">
        <v>14</v>
      </c>
      <c r="F664" s="2">
        <v>7118.0280199999997</v>
      </c>
      <c r="G664" s="2">
        <v>751638</v>
      </c>
      <c r="H664" s="2">
        <v>9.4000000000000004E-3</v>
      </c>
      <c r="I664" t="s">
        <v>152</v>
      </c>
    </row>
    <row r="665" spans="1:9">
      <c r="A665" s="2">
        <v>2014</v>
      </c>
      <c r="B665" s="2">
        <v>3</v>
      </c>
      <c r="C665" s="2" t="s">
        <v>7</v>
      </c>
      <c r="D665" s="2" t="s">
        <v>88</v>
      </c>
      <c r="E665" s="2" t="s">
        <v>14</v>
      </c>
      <c r="F665" s="2">
        <v>233.348186</v>
      </c>
      <c r="G665" s="2">
        <v>85591</v>
      </c>
      <c r="H665" s="2">
        <v>2.7000000000000001E-3</v>
      </c>
      <c r="I665" t="s">
        <v>152</v>
      </c>
    </row>
    <row r="666" spans="1:9">
      <c r="A666" s="2">
        <v>2013</v>
      </c>
      <c r="B666" s="2">
        <v>5</v>
      </c>
      <c r="C666" s="2" t="s">
        <v>12</v>
      </c>
      <c r="D666" s="2" t="s">
        <v>29</v>
      </c>
      <c r="E666" s="2" t="s">
        <v>25</v>
      </c>
      <c r="F666" s="2">
        <v>331.739035</v>
      </c>
      <c r="G666" s="2">
        <v>97429</v>
      </c>
      <c r="H666" s="2">
        <v>3.3999999999999998E-3</v>
      </c>
      <c r="I666" t="s">
        <v>152</v>
      </c>
    </row>
    <row r="667" spans="1:9">
      <c r="A667" s="2">
        <v>2013</v>
      </c>
      <c r="B667" s="2">
        <v>4</v>
      </c>
      <c r="C667" s="2" t="s">
        <v>12</v>
      </c>
      <c r="D667" s="2" t="s">
        <v>64</v>
      </c>
      <c r="E667" s="2" t="s">
        <v>14</v>
      </c>
      <c r="F667" s="2">
        <v>13.505129</v>
      </c>
      <c r="G667" s="2">
        <v>6939</v>
      </c>
      <c r="H667" s="2">
        <v>1.9E-3</v>
      </c>
      <c r="I667" t="s">
        <v>152</v>
      </c>
    </row>
    <row r="668" spans="1:9">
      <c r="A668" s="2">
        <v>2013</v>
      </c>
      <c r="B668" s="2">
        <v>11</v>
      </c>
      <c r="C668" s="2" t="s">
        <v>12</v>
      </c>
      <c r="D668" s="2" t="s">
        <v>102</v>
      </c>
      <c r="E668" s="2" t="s">
        <v>14</v>
      </c>
      <c r="F668" s="2">
        <v>2.3027090000000001</v>
      </c>
      <c r="G668" s="2">
        <v>281</v>
      </c>
      <c r="H668" s="2">
        <v>8.0999999999999996E-3</v>
      </c>
      <c r="I668" t="s">
        <v>152</v>
      </c>
    </row>
    <row r="669" spans="1:9">
      <c r="A669" s="2">
        <v>2014</v>
      </c>
      <c r="B669" s="2">
        <v>4</v>
      </c>
      <c r="C669" s="2" t="s">
        <v>12</v>
      </c>
      <c r="D669" s="2" t="s">
        <v>51</v>
      </c>
      <c r="E669" s="2" t="s">
        <v>11</v>
      </c>
      <c r="F669" s="2">
        <v>36.736061999999997</v>
      </c>
      <c r="G669" s="2">
        <v>20647</v>
      </c>
      <c r="H669" s="2">
        <v>1.6999999999999999E-3</v>
      </c>
      <c r="I669" t="s">
        <v>152</v>
      </c>
    </row>
    <row r="670" spans="1:9">
      <c r="A670" s="2">
        <v>2013</v>
      </c>
      <c r="B670" s="2">
        <v>1</v>
      </c>
      <c r="C670" s="2" t="s">
        <v>12</v>
      </c>
      <c r="D670" s="2" t="s">
        <v>28</v>
      </c>
      <c r="E670" s="2" t="s">
        <v>14</v>
      </c>
      <c r="F670" s="2">
        <v>2.580505</v>
      </c>
      <c r="G670" s="2">
        <v>396</v>
      </c>
      <c r="H670" s="2">
        <v>6.4999999999999997E-3</v>
      </c>
      <c r="I670" t="s">
        <v>152</v>
      </c>
    </row>
    <row r="671" spans="1:9">
      <c r="A671" s="2">
        <v>2013</v>
      </c>
      <c r="B671" s="2">
        <v>12</v>
      </c>
      <c r="C671" s="2" t="s">
        <v>12</v>
      </c>
      <c r="D671" s="2" t="s">
        <v>30</v>
      </c>
      <c r="E671" s="2" t="s">
        <v>9</v>
      </c>
      <c r="F671" s="2">
        <v>2.9161670000000002</v>
      </c>
      <c r="G671" s="2">
        <v>2083</v>
      </c>
      <c r="H671" s="2">
        <v>1.2999999999999999E-3</v>
      </c>
      <c r="I671" t="s">
        <v>152</v>
      </c>
    </row>
    <row r="672" spans="1:9">
      <c r="A672" s="2">
        <v>2013</v>
      </c>
      <c r="B672" s="2">
        <v>1</v>
      </c>
      <c r="C672" s="2" t="s">
        <v>12</v>
      </c>
      <c r="D672" s="2" t="s">
        <v>54</v>
      </c>
      <c r="E672" s="2" t="s">
        <v>14</v>
      </c>
      <c r="F672" s="2">
        <v>15.167849</v>
      </c>
      <c r="G672" s="2">
        <v>700</v>
      </c>
      <c r="H672" s="2">
        <v>2.1600000000000001E-2</v>
      </c>
      <c r="I672" t="s">
        <v>152</v>
      </c>
    </row>
    <row r="673" spans="1:9">
      <c r="A673" s="2">
        <v>2013</v>
      </c>
      <c r="B673" s="2">
        <v>1</v>
      </c>
      <c r="C673" s="2" t="s">
        <v>12</v>
      </c>
      <c r="D673" s="2" t="s">
        <v>60</v>
      </c>
      <c r="E673" s="2" t="s">
        <v>14</v>
      </c>
      <c r="F673" s="2">
        <v>16.280540999999999</v>
      </c>
      <c r="G673" s="2">
        <v>924</v>
      </c>
      <c r="H673" s="2">
        <v>1.7600000000000001E-2</v>
      </c>
      <c r="I673" t="s">
        <v>152</v>
      </c>
    </row>
    <row r="674" spans="1:9">
      <c r="A674" s="2">
        <v>2013</v>
      </c>
      <c r="B674" s="2">
        <v>1</v>
      </c>
      <c r="C674" s="2" t="s">
        <v>53</v>
      </c>
      <c r="D674" s="2" t="s">
        <v>40</v>
      </c>
      <c r="E674" s="2" t="s">
        <v>14</v>
      </c>
      <c r="F674" s="2">
        <v>1350.6883720000001</v>
      </c>
      <c r="G674" s="2">
        <v>880</v>
      </c>
      <c r="H674" s="2">
        <v>1.5347999999999999</v>
      </c>
      <c r="I674" t="s">
        <v>152</v>
      </c>
    </row>
    <row r="675" spans="1:9">
      <c r="A675" s="2">
        <v>2013</v>
      </c>
      <c r="B675" s="2">
        <v>8</v>
      </c>
      <c r="C675" s="2" t="s">
        <v>53</v>
      </c>
      <c r="D675" s="2" t="s">
        <v>56</v>
      </c>
      <c r="E675" s="2" t="s">
        <v>14</v>
      </c>
      <c r="F675" s="2">
        <v>84.862131000000005</v>
      </c>
      <c r="G675" s="2">
        <v>106</v>
      </c>
      <c r="H675" s="2">
        <v>0.80049999999999999</v>
      </c>
      <c r="I675" t="s">
        <v>152</v>
      </c>
    </row>
    <row r="676" spans="1:9">
      <c r="A676" s="2">
        <v>2013</v>
      </c>
      <c r="B676" s="2">
        <v>3</v>
      </c>
      <c r="C676" s="2" t="s">
        <v>7</v>
      </c>
      <c r="D676" s="2" t="s">
        <v>54</v>
      </c>
      <c r="E676" s="2" t="s">
        <v>14</v>
      </c>
      <c r="F676" s="2">
        <v>8.6645E-2</v>
      </c>
      <c r="G676" s="2">
        <v>518</v>
      </c>
      <c r="H676" s="2">
        <v>1E-4</v>
      </c>
      <c r="I676" t="s">
        <v>152</v>
      </c>
    </row>
    <row r="677" spans="1:9">
      <c r="A677" s="2">
        <v>2014</v>
      </c>
      <c r="B677" s="2">
        <v>5</v>
      </c>
      <c r="C677" s="2" t="s">
        <v>7</v>
      </c>
      <c r="D677" s="2" t="s">
        <v>59</v>
      </c>
      <c r="E677" s="2" t="s">
        <v>11</v>
      </c>
      <c r="F677" s="2">
        <v>7463.9169739999998</v>
      </c>
      <c r="G677" s="2">
        <v>4314527</v>
      </c>
      <c r="H677" s="2">
        <v>1.6999999999999999E-3</v>
      </c>
      <c r="I677" t="s">
        <v>152</v>
      </c>
    </row>
    <row r="678" spans="1:9">
      <c r="A678" s="2">
        <v>2014</v>
      </c>
      <c r="B678" s="2">
        <v>5</v>
      </c>
      <c r="C678" s="2" t="s">
        <v>12</v>
      </c>
      <c r="D678" s="2" t="s">
        <v>58</v>
      </c>
      <c r="E678" s="2" t="s">
        <v>9</v>
      </c>
      <c r="F678" s="2">
        <v>1.484588</v>
      </c>
      <c r="G678" s="2">
        <v>363</v>
      </c>
      <c r="H678" s="2">
        <v>4.0000000000000001E-3</v>
      </c>
      <c r="I678" t="s">
        <v>152</v>
      </c>
    </row>
    <row r="679" spans="1:9">
      <c r="A679" s="2">
        <v>2013</v>
      </c>
      <c r="B679" s="2">
        <v>12</v>
      </c>
      <c r="C679" s="2" t="s">
        <v>53</v>
      </c>
      <c r="D679" s="2" t="s">
        <v>18</v>
      </c>
      <c r="E679" s="2" t="s">
        <v>14</v>
      </c>
      <c r="F679" s="2">
        <v>7.2927499999999998</v>
      </c>
      <c r="G679" s="2">
        <v>10</v>
      </c>
      <c r="H679" s="2">
        <v>0.72919999999999996</v>
      </c>
      <c r="I679" t="s">
        <v>152</v>
      </c>
    </row>
    <row r="680" spans="1:9">
      <c r="A680" s="2">
        <v>2014</v>
      </c>
      <c r="B680" s="2">
        <v>3</v>
      </c>
      <c r="C680" s="2" t="s">
        <v>12</v>
      </c>
      <c r="D680" s="2" t="s">
        <v>57</v>
      </c>
      <c r="E680" s="2" t="s">
        <v>14</v>
      </c>
      <c r="F680" s="2">
        <v>0.244754</v>
      </c>
      <c r="G680" s="2">
        <v>40</v>
      </c>
      <c r="H680" s="2">
        <v>6.1000000000000004E-3</v>
      </c>
      <c r="I680" t="s">
        <v>152</v>
      </c>
    </row>
    <row r="681" spans="1:9">
      <c r="A681" s="2">
        <v>2013</v>
      </c>
      <c r="B681" s="2">
        <v>2</v>
      </c>
      <c r="C681" s="2" t="s">
        <v>12</v>
      </c>
      <c r="D681" s="2" t="s">
        <v>61</v>
      </c>
      <c r="E681" s="2" t="s">
        <v>62</v>
      </c>
      <c r="F681" s="2">
        <v>1.0089000000000001E-2</v>
      </c>
      <c r="G681" s="2">
        <v>1</v>
      </c>
      <c r="H681" s="2">
        <v>0.01</v>
      </c>
      <c r="I681" t="s">
        <v>152</v>
      </c>
    </row>
    <row r="682" spans="1:9">
      <c r="A682" s="2">
        <v>2013</v>
      </c>
      <c r="B682" s="2">
        <v>2</v>
      </c>
      <c r="C682" s="2" t="s">
        <v>12</v>
      </c>
      <c r="D682" s="2" t="s">
        <v>56</v>
      </c>
      <c r="E682" s="2" t="s">
        <v>14</v>
      </c>
      <c r="F682" s="2">
        <v>532823.15903099999</v>
      </c>
      <c r="G682" s="2">
        <v>52345820</v>
      </c>
      <c r="H682" s="2">
        <v>1.01E-2</v>
      </c>
      <c r="I682" t="s">
        <v>152</v>
      </c>
    </row>
    <row r="683" spans="1:9">
      <c r="A683" s="2">
        <v>2013</v>
      </c>
      <c r="B683" s="2">
        <v>6</v>
      </c>
      <c r="C683" s="2" t="s">
        <v>7</v>
      </c>
      <c r="D683" s="2" t="s">
        <v>39</v>
      </c>
      <c r="E683" s="2" t="s">
        <v>14</v>
      </c>
      <c r="F683" s="2">
        <v>27373.718621</v>
      </c>
      <c r="G683" s="2">
        <v>6410920</v>
      </c>
      <c r="H683" s="2">
        <v>4.1999999999999997E-3</v>
      </c>
      <c r="I683" t="s">
        <v>152</v>
      </c>
    </row>
    <row r="684" spans="1:9">
      <c r="A684" s="2">
        <v>2013</v>
      </c>
      <c r="B684" s="2">
        <v>7</v>
      </c>
      <c r="C684" s="2" t="s">
        <v>12</v>
      </c>
      <c r="D684" s="2" t="s">
        <v>39</v>
      </c>
      <c r="E684" s="2" t="s">
        <v>14</v>
      </c>
      <c r="F684" s="2">
        <v>259894.26726299999</v>
      </c>
      <c r="G684" s="2">
        <v>25062797</v>
      </c>
      <c r="H684" s="2">
        <v>1.03E-2</v>
      </c>
      <c r="I684" t="s">
        <v>152</v>
      </c>
    </row>
    <row r="685" spans="1:9">
      <c r="A685" s="2">
        <v>2013</v>
      </c>
      <c r="B685" s="2">
        <v>12</v>
      </c>
      <c r="C685" s="2" t="s">
        <v>12</v>
      </c>
      <c r="D685" s="2" t="s">
        <v>19</v>
      </c>
      <c r="E685" s="2" t="s">
        <v>14</v>
      </c>
      <c r="F685" s="2">
        <v>285498.08986200002</v>
      </c>
      <c r="G685" s="2">
        <v>22323999</v>
      </c>
      <c r="H685" s="2">
        <v>1.2699999999999999E-2</v>
      </c>
      <c r="I685" t="s">
        <v>152</v>
      </c>
    </row>
    <row r="686" spans="1:9">
      <c r="A686" s="2">
        <v>2014</v>
      </c>
      <c r="B686" s="2">
        <v>1</v>
      </c>
      <c r="C686" s="2" t="s">
        <v>7</v>
      </c>
      <c r="D686" s="2" t="s">
        <v>26</v>
      </c>
      <c r="E686" s="2" t="s">
        <v>14</v>
      </c>
      <c r="F686" s="2">
        <v>783.71730000000002</v>
      </c>
      <c r="G686" s="2">
        <v>1078550</v>
      </c>
      <c r="H686" s="2">
        <v>6.9999999999999999E-4</v>
      </c>
      <c r="I686" t="s">
        <v>152</v>
      </c>
    </row>
    <row r="687" spans="1:9">
      <c r="A687" s="2">
        <v>2014</v>
      </c>
      <c r="B687" s="2">
        <v>3</v>
      </c>
      <c r="C687" s="2" t="s">
        <v>7</v>
      </c>
      <c r="D687" s="2" t="s">
        <v>18</v>
      </c>
      <c r="E687" s="2" t="s">
        <v>14</v>
      </c>
      <c r="F687" s="2">
        <v>9774.1974869999995</v>
      </c>
      <c r="G687" s="2">
        <v>6092646</v>
      </c>
      <c r="H687" s="2">
        <v>1.6000000000000001E-3</v>
      </c>
      <c r="I687" t="s">
        <v>152</v>
      </c>
    </row>
    <row r="688" spans="1:9">
      <c r="A688" s="2">
        <v>2014</v>
      </c>
      <c r="B688" s="2">
        <v>2</v>
      </c>
      <c r="C688" s="2" t="s">
        <v>7</v>
      </c>
      <c r="D688" s="2" t="s">
        <v>26</v>
      </c>
      <c r="E688" s="2" t="s">
        <v>14</v>
      </c>
      <c r="F688" s="2">
        <v>1021.300288</v>
      </c>
      <c r="G688" s="2">
        <v>1092099</v>
      </c>
      <c r="H688" s="2">
        <v>8.9999999999999998E-4</v>
      </c>
      <c r="I688" t="s">
        <v>152</v>
      </c>
    </row>
    <row r="689" spans="1:9">
      <c r="A689" s="2">
        <v>2013</v>
      </c>
      <c r="B689" s="2">
        <v>8</v>
      </c>
      <c r="C689" s="2" t="s">
        <v>12</v>
      </c>
      <c r="D689" s="2" t="s">
        <v>44</v>
      </c>
      <c r="E689" s="2" t="s">
        <v>16</v>
      </c>
      <c r="F689" s="2">
        <v>9927.3117910000001</v>
      </c>
      <c r="G689" s="2">
        <v>1127260</v>
      </c>
      <c r="H689" s="2">
        <v>8.8000000000000005E-3</v>
      </c>
      <c r="I689" t="s">
        <v>152</v>
      </c>
    </row>
    <row r="690" spans="1:9">
      <c r="A690" s="2">
        <v>2014</v>
      </c>
      <c r="B690" s="2">
        <v>4</v>
      </c>
      <c r="C690" s="2" t="s">
        <v>12</v>
      </c>
      <c r="D690" s="2" t="s">
        <v>41</v>
      </c>
      <c r="E690" s="2" t="s">
        <v>25</v>
      </c>
      <c r="F690" s="2">
        <v>1045.59247</v>
      </c>
      <c r="G690" s="2">
        <v>496495</v>
      </c>
      <c r="H690" s="2">
        <v>2.0999999999999999E-3</v>
      </c>
      <c r="I690" t="s">
        <v>152</v>
      </c>
    </row>
    <row r="691" spans="1:9">
      <c r="A691" s="2">
        <v>2014</v>
      </c>
      <c r="B691" s="2">
        <v>1</v>
      </c>
      <c r="C691" s="2" t="s">
        <v>12</v>
      </c>
      <c r="D691" s="2" t="s">
        <v>23</v>
      </c>
      <c r="E691" s="2" t="s">
        <v>14</v>
      </c>
      <c r="F691" s="2">
        <v>156.85618199999999</v>
      </c>
      <c r="G691" s="2">
        <v>71788</v>
      </c>
      <c r="H691" s="2">
        <v>2.0999999999999999E-3</v>
      </c>
      <c r="I691" t="s">
        <v>152</v>
      </c>
    </row>
    <row r="692" spans="1:9">
      <c r="A692" s="2">
        <v>2013</v>
      </c>
      <c r="B692" s="2">
        <v>5</v>
      </c>
      <c r="C692" s="2" t="s">
        <v>7</v>
      </c>
      <c r="D692" s="2" t="s">
        <v>46</v>
      </c>
      <c r="E692" s="2" t="s">
        <v>25</v>
      </c>
      <c r="F692" s="2">
        <v>311.00474600000001</v>
      </c>
      <c r="G692" s="2">
        <v>184763</v>
      </c>
      <c r="H692" s="2">
        <v>1.6000000000000001E-3</v>
      </c>
      <c r="I692" t="s">
        <v>152</v>
      </c>
    </row>
    <row r="693" spans="1:9">
      <c r="A693" s="2">
        <v>2013</v>
      </c>
      <c r="B693" s="2">
        <v>12</v>
      </c>
      <c r="C693" s="2" t="s">
        <v>12</v>
      </c>
      <c r="D693" s="2" t="s">
        <v>10</v>
      </c>
      <c r="E693" s="2" t="s">
        <v>11</v>
      </c>
      <c r="F693" s="2">
        <v>1082.139046</v>
      </c>
      <c r="G693" s="2">
        <v>633239</v>
      </c>
      <c r="H693" s="2">
        <v>1.6999999999999999E-3</v>
      </c>
      <c r="I693" t="s">
        <v>152</v>
      </c>
    </row>
    <row r="694" spans="1:9">
      <c r="A694" s="2">
        <v>2014</v>
      </c>
      <c r="B694" s="2">
        <v>2</v>
      </c>
      <c r="C694" s="2" t="s">
        <v>7</v>
      </c>
      <c r="D694" s="2" t="s">
        <v>49</v>
      </c>
      <c r="E694" s="2" t="s">
        <v>11</v>
      </c>
      <c r="F694" s="2">
        <v>164.65101300000001</v>
      </c>
      <c r="G694" s="2">
        <v>117608</v>
      </c>
      <c r="H694" s="2">
        <v>1.2999999999999999E-3</v>
      </c>
      <c r="I694" t="s">
        <v>152</v>
      </c>
    </row>
    <row r="695" spans="1:9">
      <c r="A695" s="2">
        <v>2014</v>
      </c>
      <c r="B695" s="2">
        <v>2</v>
      </c>
      <c r="C695" s="2" t="s">
        <v>7</v>
      </c>
      <c r="D695" s="2" t="s">
        <v>50</v>
      </c>
      <c r="E695" s="2" t="s">
        <v>11</v>
      </c>
      <c r="F695" s="2">
        <v>50.527079999999998</v>
      </c>
      <c r="G695" s="2">
        <v>27828</v>
      </c>
      <c r="H695" s="2">
        <v>1.8E-3</v>
      </c>
      <c r="I695" t="s">
        <v>152</v>
      </c>
    </row>
    <row r="696" spans="1:9">
      <c r="A696" s="2">
        <v>2013</v>
      </c>
      <c r="B696" s="2">
        <v>5</v>
      </c>
      <c r="C696" s="2" t="s">
        <v>12</v>
      </c>
      <c r="D696" s="2" t="s">
        <v>17</v>
      </c>
      <c r="E696" s="2" t="s">
        <v>14</v>
      </c>
      <c r="F696" s="2">
        <v>2.87663</v>
      </c>
      <c r="G696" s="2">
        <v>405</v>
      </c>
      <c r="H696" s="2">
        <v>7.1000000000000004E-3</v>
      </c>
      <c r="I696" t="s">
        <v>152</v>
      </c>
    </row>
    <row r="697" spans="1:9">
      <c r="A697" s="2">
        <v>2013</v>
      </c>
      <c r="B697" s="2">
        <v>4</v>
      </c>
      <c r="C697" s="2" t="s">
        <v>12</v>
      </c>
      <c r="D697" s="2" t="s">
        <v>52</v>
      </c>
      <c r="E697" s="2" t="s">
        <v>25</v>
      </c>
      <c r="F697" s="2">
        <v>0.55392799999999998</v>
      </c>
      <c r="G697" s="2">
        <v>229</v>
      </c>
      <c r="H697" s="2">
        <v>2.3999999999999998E-3</v>
      </c>
      <c r="I697" t="s">
        <v>152</v>
      </c>
    </row>
    <row r="698" spans="1:9">
      <c r="A698" s="2">
        <v>2013</v>
      </c>
      <c r="B698" s="2">
        <v>1</v>
      </c>
      <c r="C698" s="2" t="s">
        <v>53</v>
      </c>
      <c r="D698" s="2" t="s">
        <v>56</v>
      </c>
      <c r="E698" s="2" t="s">
        <v>14</v>
      </c>
      <c r="F698" s="2">
        <v>1163.9647709999999</v>
      </c>
      <c r="G698" s="2">
        <v>733</v>
      </c>
      <c r="H698" s="2">
        <v>1.5879000000000001</v>
      </c>
      <c r="I698" t="s">
        <v>152</v>
      </c>
    </row>
    <row r="699" spans="1:9">
      <c r="A699" s="2">
        <v>2014</v>
      </c>
      <c r="B699" s="2">
        <v>2</v>
      </c>
      <c r="C699" s="2" t="s">
        <v>12</v>
      </c>
      <c r="D699" s="2" t="s">
        <v>38</v>
      </c>
      <c r="E699" s="2" t="s">
        <v>14</v>
      </c>
      <c r="F699" s="2">
        <v>0.44330199999999997</v>
      </c>
      <c r="G699" s="2">
        <v>52</v>
      </c>
      <c r="H699" s="2">
        <v>8.5000000000000006E-3</v>
      </c>
      <c r="I699" t="s">
        <v>152</v>
      </c>
    </row>
    <row r="700" spans="1:9">
      <c r="A700" s="2">
        <v>2014</v>
      </c>
      <c r="B700" s="2">
        <v>5</v>
      </c>
      <c r="C700" s="2" t="s">
        <v>12</v>
      </c>
      <c r="D700" s="2" t="s">
        <v>60</v>
      </c>
      <c r="E700" s="2" t="s">
        <v>14</v>
      </c>
      <c r="F700" s="2">
        <v>5718.1165019999999</v>
      </c>
      <c r="G700" s="2">
        <v>1481597</v>
      </c>
      <c r="H700" s="2">
        <v>3.8E-3</v>
      </c>
      <c r="I700" t="s">
        <v>152</v>
      </c>
    </row>
    <row r="701" spans="1:9">
      <c r="A701" s="2">
        <v>2014</v>
      </c>
      <c r="B701" s="2">
        <v>5</v>
      </c>
      <c r="C701" s="2" t="s">
        <v>7</v>
      </c>
      <c r="D701" s="2" t="s">
        <v>13</v>
      </c>
      <c r="E701" s="2" t="s">
        <v>14</v>
      </c>
      <c r="F701" s="2">
        <v>2370.2072269999999</v>
      </c>
      <c r="G701" s="2">
        <v>3477599</v>
      </c>
      <c r="H701" s="2">
        <v>5.9999999999999995E-4</v>
      </c>
      <c r="I701" t="s">
        <v>152</v>
      </c>
    </row>
    <row r="702" spans="1:9">
      <c r="A702" s="2">
        <v>2014</v>
      </c>
      <c r="B702" s="2">
        <v>5</v>
      </c>
      <c r="C702" s="2" t="s">
        <v>7</v>
      </c>
      <c r="D702" s="2" t="s">
        <v>72</v>
      </c>
      <c r="E702" s="2" t="s">
        <v>11</v>
      </c>
      <c r="F702" s="2">
        <v>9459.8669169999994</v>
      </c>
      <c r="G702" s="2">
        <v>4496862</v>
      </c>
      <c r="H702" s="2">
        <v>2.0999999999999999E-3</v>
      </c>
      <c r="I702" t="s">
        <v>152</v>
      </c>
    </row>
    <row r="703" spans="1:9">
      <c r="A703" s="2">
        <v>2013</v>
      </c>
      <c r="B703" s="2">
        <v>4</v>
      </c>
      <c r="C703" s="2" t="s">
        <v>12</v>
      </c>
      <c r="D703" s="2" t="s">
        <v>10</v>
      </c>
      <c r="E703" s="2" t="s">
        <v>11</v>
      </c>
      <c r="F703" s="2">
        <v>0.187364</v>
      </c>
      <c r="G703" s="2">
        <v>93</v>
      </c>
      <c r="H703" s="2">
        <v>2E-3</v>
      </c>
      <c r="I703" t="s">
        <v>152</v>
      </c>
    </row>
    <row r="704" spans="1:9">
      <c r="A704" s="2">
        <v>2013</v>
      </c>
      <c r="B704" s="2">
        <v>12</v>
      </c>
      <c r="C704" s="2" t="s">
        <v>53</v>
      </c>
      <c r="D704" s="2" t="s">
        <v>19</v>
      </c>
      <c r="E704" s="2" t="s">
        <v>14</v>
      </c>
      <c r="F704" s="2">
        <v>8.0740979999999993</v>
      </c>
      <c r="G704" s="2">
        <v>3</v>
      </c>
      <c r="H704" s="2">
        <v>2.6913</v>
      </c>
      <c r="I704" t="s">
        <v>152</v>
      </c>
    </row>
    <row r="705" spans="1:9">
      <c r="A705" s="2">
        <v>2013</v>
      </c>
      <c r="B705" s="2">
        <v>6</v>
      </c>
      <c r="C705" s="2" t="s">
        <v>7</v>
      </c>
      <c r="D705" s="2" t="s">
        <v>45</v>
      </c>
      <c r="E705" s="2" t="s">
        <v>14</v>
      </c>
      <c r="F705" s="2">
        <v>1567.0799489999999</v>
      </c>
      <c r="G705" s="2">
        <v>2462582</v>
      </c>
      <c r="H705" s="2">
        <v>5.9999999999999995E-4</v>
      </c>
      <c r="I705" t="s">
        <v>152</v>
      </c>
    </row>
    <row r="706" spans="1:9">
      <c r="A706" s="2">
        <v>2013</v>
      </c>
      <c r="B706" s="2">
        <v>1</v>
      </c>
      <c r="C706" s="2" t="s">
        <v>12</v>
      </c>
      <c r="D706" s="2" t="s">
        <v>13</v>
      </c>
      <c r="E706" s="2" t="s">
        <v>14</v>
      </c>
      <c r="F706" s="2">
        <v>68676.313225999998</v>
      </c>
      <c r="G706" s="2">
        <v>5558576</v>
      </c>
      <c r="H706" s="2">
        <v>1.23E-2</v>
      </c>
      <c r="I706" t="s">
        <v>152</v>
      </c>
    </row>
    <row r="707" spans="1:9">
      <c r="A707" s="2">
        <v>2013</v>
      </c>
      <c r="B707" s="2">
        <v>10</v>
      </c>
      <c r="C707" s="2" t="s">
        <v>12</v>
      </c>
      <c r="D707" s="2" t="s">
        <v>13</v>
      </c>
      <c r="E707" s="2" t="s">
        <v>14</v>
      </c>
      <c r="F707" s="2">
        <v>81854.246400999997</v>
      </c>
      <c r="G707" s="2">
        <v>6350449</v>
      </c>
      <c r="H707" s="2">
        <v>1.2800000000000001E-2</v>
      </c>
      <c r="I707" t="s">
        <v>152</v>
      </c>
    </row>
    <row r="708" spans="1:9">
      <c r="A708" s="2">
        <v>2013</v>
      </c>
      <c r="B708" s="2">
        <v>2</v>
      </c>
      <c r="C708" s="2" t="s">
        <v>12</v>
      </c>
      <c r="D708" s="2" t="s">
        <v>13</v>
      </c>
      <c r="E708" s="2" t="s">
        <v>14</v>
      </c>
      <c r="F708" s="2">
        <v>66165.981631000002</v>
      </c>
      <c r="G708" s="2">
        <v>5419298</v>
      </c>
      <c r="H708" s="2">
        <v>1.2200000000000001E-2</v>
      </c>
      <c r="I708" t="s">
        <v>152</v>
      </c>
    </row>
    <row r="709" spans="1:9">
      <c r="A709" s="2">
        <v>2013</v>
      </c>
      <c r="B709" s="2">
        <v>7</v>
      </c>
      <c r="C709" s="2" t="s">
        <v>7</v>
      </c>
      <c r="D709" s="2" t="s">
        <v>20</v>
      </c>
      <c r="E709" s="2" t="s">
        <v>14</v>
      </c>
      <c r="F709" s="2">
        <v>5133.6793619999999</v>
      </c>
      <c r="G709" s="2">
        <v>2736978</v>
      </c>
      <c r="H709" s="2">
        <v>1.8E-3</v>
      </c>
      <c r="I709" t="s">
        <v>152</v>
      </c>
    </row>
    <row r="710" spans="1:9">
      <c r="A710" s="2">
        <v>2013</v>
      </c>
      <c r="B710" s="2">
        <v>8</v>
      </c>
      <c r="C710" s="2" t="s">
        <v>7</v>
      </c>
      <c r="D710" s="2" t="s">
        <v>19</v>
      </c>
      <c r="E710" s="2" t="s">
        <v>14</v>
      </c>
      <c r="F710" s="2">
        <v>4405.0212190000002</v>
      </c>
      <c r="G710" s="2">
        <v>1398334</v>
      </c>
      <c r="H710" s="2">
        <v>3.0999999999999999E-3</v>
      </c>
      <c r="I710" t="s">
        <v>152</v>
      </c>
    </row>
    <row r="711" spans="1:9">
      <c r="A711" s="2">
        <v>2014</v>
      </c>
      <c r="B711" s="2">
        <v>1</v>
      </c>
      <c r="C711" s="2" t="s">
        <v>12</v>
      </c>
      <c r="D711" s="2" t="s">
        <v>72</v>
      </c>
      <c r="E711" s="2" t="s">
        <v>11</v>
      </c>
      <c r="F711" s="2">
        <v>185.52420499999999</v>
      </c>
      <c r="G711" s="2">
        <v>93701</v>
      </c>
      <c r="H711" s="2">
        <v>1.9E-3</v>
      </c>
      <c r="I711" t="s">
        <v>152</v>
      </c>
    </row>
    <row r="712" spans="1:9">
      <c r="A712" s="2">
        <v>2013</v>
      </c>
      <c r="B712" s="2">
        <v>12</v>
      </c>
      <c r="C712" s="2" t="s">
        <v>7</v>
      </c>
      <c r="D712" s="2" t="s">
        <v>49</v>
      </c>
      <c r="E712" s="2" t="s">
        <v>11</v>
      </c>
      <c r="F712" s="2">
        <v>34.740796000000003</v>
      </c>
      <c r="G712" s="2">
        <v>24815</v>
      </c>
      <c r="H712" s="2">
        <v>1.2999999999999999E-3</v>
      </c>
      <c r="I712" t="s">
        <v>152</v>
      </c>
    </row>
    <row r="713" spans="1:9">
      <c r="A713" s="2">
        <v>2013</v>
      </c>
      <c r="B713" s="2">
        <v>12</v>
      </c>
      <c r="C713" s="2" t="s">
        <v>12</v>
      </c>
      <c r="D713" s="2" t="s">
        <v>33</v>
      </c>
      <c r="E713" s="2" t="s">
        <v>11</v>
      </c>
      <c r="F713" s="2">
        <v>1.527488</v>
      </c>
      <c r="G713" s="2">
        <v>1175</v>
      </c>
      <c r="H713" s="2">
        <v>1.1999999999999999E-3</v>
      </c>
      <c r="I713" t="s">
        <v>152</v>
      </c>
    </row>
    <row r="714" spans="1:9">
      <c r="A714" s="2">
        <v>2014</v>
      </c>
      <c r="B714" s="2">
        <v>4</v>
      </c>
      <c r="C714" s="2" t="s">
        <v>12</v>
      </c>
      <c r="D714" s="2" t="s">
        <v>66</v>
      </c>
      <c r="E714" s="2" t="s">
        <v>9</v>
      </c>
      <c r="F714" s="2">
        <v>18.520357000000001</v>
      </c>
      <c r="G714" s="2">
        <v>897</v>
      </c>
      <c r="H714" s="2">
        <v>2.06E-2</v>
      </c>
      <c r="I714" t="s">
        <v>152</v>
      </c>
    </row>
    <row r="715" spans="1:9">
      <c r="A715" s="2">
        <v>2013</v>
      </c>
      <c r="B715" s="2">
        <v>7</v>
      </c>
      <c r="C715" s="2" t="s">
        <v>12</v>
      </c>
      <c r="D715" s="2" t="s">
        <v>83</v>
      </c>
      <c r="E715" s="2" t="s">
        <v>14</v>
      </c>
      <c r="F715" s="2">
        <v>6.9067980000000002</v>
      </c>
      <c r="G715" s="2">
        <v>1445</v>
      </c>
      <c r="H715" s="2">
        <v>4.7000000000000002E-3</v>
      </c>
      <c r="I715" t="s">
        <v>152</v>
      </c>
    </row>
    <row r="716" spans="1:9">
      <c r="A716" s="2">
        <v>2013</v>
      </c>
      <c r="B716" s="2">
        <v>3</v>
      </c>
      <c r="C716" s="2" t="s">
        <v>12</v>
      </c>
      <c r="D716" s="2" t="s">
        <v>17</v>
      </c>
      <c r="E716" s="2" t="s">
        <v>14</v>
      </c>
      <c r="F716" s="2">
        <v>1.701033</v>
      </c>
      <c r="G716" s="2">
        <v>222</v>
      </c>
      <c r="H716" s="2">
        <v>7.6E-3</v>
      </c>
      <c r="I716" t="s">
        <v>152</v>
      </c>
    </row>
    <row r="717" spans="1:9">
      <c r="A717" s="2">
        <v>2013</v>
      </c>
      <c r="B717" s="2">
        <v>2</v>
      </c>
      <c r="C717" s="2" t="s">
        <v>12</v>
      </c>
      <c r="D717" s="2" t="s">
        <v>100</v>
      </c>
      <c r="E717" s="2" t="s">
        <v>14</v>
      </c>
      <c r="F717" s="2">
        <v>6.5962589999999999</v>
      </c>
      <c r="G717" s="2">
        <v>337</v>
      </c>
      <c r="H717" s="2">
        <v>1.95E-2</v>
      </c>
      <c r="I717" t="s">
        <v>152</v>
      </c>
    </row>
    <row r="718" spans="1:9">
      <c r="A718" s="2">
        <v>2013</v>
      </c>
      <c r="B718" s="2">
        <v>9</v>
      </c>
      <c r="C718" s="2" t="s">
        <v>12</v>
      </c>
      <c r="D718" s="2" t="s">
        <v>36</v>
      </c>
      <c r="E718" s="2" t="s">
        <v>9</v>
      </c>
      <c r="F718" s="2">
        <v>3.4105479999999999</v>
      </c>
      <c r="G718" s="2">
        <v>125</v>
      </c>
      <c r="H718" s="2">
        <v>2.7199999999999998E-2</v>
      </c>
      <c r="I718" t="s">
        <v>152</v>
      </c>
    </row>
    <row r="719" spans="1:9">
      <c r="A719" s="2">
        <v>2014</v>
      </c>
      <c r="B719" s="2">
        <v>5</v>
      </c>
      <c r="C719" s="2" t="s">
        <v>7</v>
      </c>
      <c r="D719" s="2" t="s">
        <v>28</v>
      </c>
      <c r="E719" s="2" t="s">
        <v>14</v>
      </c>
      <c r="F719" s="2">
        <v>10021.351113999999</v>
      </c>
      <c r="G719" s="2">
        <v>3712839</v>
      </c>
      <c r="H719" s="2">
        <v>2.5999999999999999E-3</v>
      </c>
      <c r="I719" t="s">
        <v>152</v>
      </c>
    </row>
    <row r="720" spans="1:9">
      <c r="A720" s="2">
        <v>2014</v>
      </c>
      <c r="B720" s="2">
        <v>5</v>
      </c>
      <c r="C720" s="2" t="s">
        <v>7</v>
      </c>
      <c r="D720" s="2" t="s">
        <v>31</v>
      </c>
      <c r="E720" s="2" t="s">
        <v>14</v>
      </c>
      <c r="F720" s="2">
        <v>826.10187699999994</v>
      </c>
      <c r="G720" s="2">
        <v>320646</v>
      </c>
      <c r="H720" s="2">
        <v>2.5000000000000001E-3</v>
      </c>
      <c r="I720" t="s">
        <v>152</v>
      </c>
    </row>
    <row r="721" spans="1:9">
      <c r="A721" s="2">
        <v>2014</v>
      </c>
      <c r="B721" s="2">
        <v>5</v>
      </c>
      <c r="C721" s="2" t="s">
        <v>12</v>
      </c>
      <c r="D721" s="2" t="s">
        <v>55</v>
      </c>
      <c r="E721" s="2" t="s">
        <v>14</v>
      </c>
      <c r="F721" s="2">
        <v>1.3317810000000001</v>
      </c>
      <c r="G721" s="2">
        <v>257</v>
      </c>
      <c r="H721" s="2">
        <v>5.1000000000000004E-3</v>
      </c>
      <c r="I721" t="s">
        <v>152</v>
      </c>
    </row>
    <row r="722" spans="1:9">
      <c r="A722" s="2">
        <v>2013</v>
      </c>
      <c r="B722" s="2">
        <v>4</v>
      </c>
      <c r="C722" s="2" t="s">
        <v>53</v>
      </c>
      <c r="D722" s="2" t="s">
        <v>63</v>
      </c>
      <c r="E722" s="2" t="s">
        <v>14</v>
      </c>
      <c r="F722" s="2">
        <v>43.219701000000001</v>
      </c>
      <c r="G722" s="2">
        <v>68</v>
      </c>
      <c r="H722" s="2">
        <v>0.63549999999999995</v>
      </c>
      <c r="I722" t="s">
        <v>152</v>
      </c>
    </row>
    <row r="723" spans="1:9">
      <c r="A723" s="2">
        <v>2013</v>
      </c>
      <c r="B723" s="2">
        <v>10</v>
      </c>
      <c r="C723" s="2" t="s">
        <v>12</v>
      </c>
      <c r="D723" s="2" t="s">
        <v>101</v>
      </c>
      <c r="E723" s="2" t="s">
        <v>62</v>
      </c>
      <c r="F723" s="2">
        <v>1.7297979999999999</v>
      </c>
      <c r="G723" s="2">
        <v>49</v>
      </c>
      <c r="H723" s="2">
        <v>3.5299999999999998E-2</v>
      </c>
      <c r="I723" t="s">
        <v>152</v>
      </c>
    </row>
    <row r="724" spans="1:9">
      <c r="A724" s="2">
        <v>2013</v>
      </c>
      <c r="B724" s="2">
        <v>10</v>
      </c>
      <c r="C724" s="2" t="s">
        <v>12</v>
      </c>
      <c r="D724" s="2" t="s">
        <v>72</v>
      </c>
      <c r="E724" s="2" t="s">
        <v>11</v>
      </c>
      <c r="F724" s="2">
        <v>1.6548069999999999</v>
      </c>
      <c r="G724" s="2">
        <v>36</v>
      </c>
      <c r="H724" s="2">
        <v>4.5900000000000003E-2</v>
      </c>
      <c r="I724" t="s">
        <v>152</v>
      </c>
    </row>
    <row r="725" spans="1:9">
      <c r="A725" s="2">
        <v>2013</v>
      </c>
      <c r="B725" s="2">
        <v>6</v>
      </c>
      <c r="C725" s="2" t="s">
        <v>53</v>
      </c>
      <c r="D725" s="2" t="s">
        <v>21</v>
      </c>
      <c r="E725" s="2" t="s">
        <v>14</v>
      </c>
      <c r="F725" s="2">
        <v>1.7171700000000001</v>
      </c>
      <c r="G725" s="2">
        <v>3</v>
      </c>
      <c r="H725" s="2">
        <v>0.57230000000000003</v>
      </c>
      <c r="I725" t="s">
        <v>152</v>
      </c>
    </row>
    <row r="726" spans="1:9">
      <c r="A726" s="2">
        <v>2013</v>
      </c>
      <c r="B726" s="2">
        <v>7</v>
      </c>
      <c r="C726" s="2" t="s">
        <v>12</v>
      </c>
      <c r="D726" s="2" t="s">
        <v>98</v>
      </c>
      <c r="E726" s="2" t="s">
        <v>25</v>
      </c>
      <c r="F726" s="2">
        <v>0.68940000000000001</v>
      </c>
      <c r="G726" s="2">
        <v>1</v>
      </c>
      <c r="H726" s="2">
        <v>0.68940000000000001</v>
      </c>
      <c r="I726" t="s">
        <v>152</v>
      </c>
    </row>
    <row r="727" spans="1:9">
      <c r="A727" s="2">
        <v>2013</v>
      </c>
      <c r="B727" s="2">
        <v>12</v>
      </c>
      <c r="C727" s="2" t="s">
        <v>7</v>
      </c>
      <c r="D727" s="2" t="s">
        <v>63</v>
      </c>
      <c r="E727" s="2" t="s">
        <v>14</v>
      </c>
      <c r="F727" s="2">
        <v>1454.3605010000001</v>
      </c>
      <c r="G727" s="2">
        <v>1918076</v>
      </c>
      <c r="H727" s="2">
        <v>6.9999999999999999E-4</v>
      </c>
      <c r="I727" t="s">
        <v>152</v>
      </c>
    </row>
    <row r="728" spans="1:9">
      <c r="A728" s="2">
        <v>2014</v>
      </c>
      <c r="B728" s="2">
        <v>1</v>
      </c>
      <c r="C728" s="2" t="s">
        <v>7</v>
      </c>
      <c r="D728" s="2" t="s">
        <v>20</v>
      </c>
      <c r="E728" s="2" t="s">
        <v>14</v>
      </c>
      <c r="F728" s="2">
        <v>3946.4181389999999</v>
      </c>
      <c r="G728" s="2">
        <v>6423665</v>
      </c>
      <c r="H728" s="2">
        <v>5.9999999999999995E-4</v>
      </c>
      <c r="I728" t="s">
        <v>152</v>
      </c>
    </row>
    <row r="729" spans="1:9">
      <c r="A729" s="2">
        <v>2013</v>
      </c>
      <c r="B729" s="2">
        <v>10</v>
      </c>
      <c r="C729" s="2" t="s">
        <v>7</v>
      </c>
      <c r="D729" s="2" t="s">
        <v>20</v>
      </c>
      <c r="E729" s="2" t="s">
        <v>14</v>
      </c>
      <c r="F729" s="2">
        <v>6402.4676589999999</v>
      </c>
      <c r="G729" s="2">
        <v>3151898</v>
      </c>
      <c r="H729" s="2">
        <v>2E-3</v>
      </c>
      <c r="I729" t="s">
        <v>152</v>
      </c>
    </row>
    <row r="730" spans="1:9">
      <c r="A730" s="2">
        <v>2014</v>
      </c>
      <c r="B730" s="2">
        <v>2</v>
      </c>
      <c r="C730" s="2" t="s">
        <v>7</v>
      </c>
      <c r="D730" s="2" t="s">
        <v>39</v>
      </c>
      <c r="E730" s="2" t="s">
        <v>14</v>
      </c>
      <c r="F730" s="2">
        <v>17293.846173999998</v>
      </c>
      <c r="G730" s="2">
        <v>14286415</v>
      </c>
      <c r="H730" s="2">
        <v>1.1999999999999999E-3</v>
      </c>
      <c r="I730" t="s">
        <v>152</v>
      </c>
    </row>
    <row r="731" spans="1:9">
      <c r="A731" s="2">
        <v>2013</v>
      </c>
      <c r="B731" s="2">
        <v>9</v>
      </c>
      <c r="C731" s="2" t="s">
        <v>7</v>
      </c>
      <c r="D731" s="2" t="s">
        <v>15</v>
      </c>
      <c r="E731" s="2" t="s">
        <v>16</v>
      </c>
      <c r="F731" s="2">
        <v>9007.3561430000009</v>
      </c>
      <c r="G731" s="2">
        <v>3154837</v>
      </c>
      <c r="H731" s="2">
        <v>2.8E-3</v>
      </c>
      <c r="I731" t="s">
        <v>152</v>
      </c>
    </row>
    <row r="732" spans="1:9">
      <c r="A732" s="2">
        <v>2013</v>
      </c>
      <c r="B732" s="2">
        <v>8</v>
      </c>
      <c r="C732" s="2" t="s">
        <v>12</v>
      </c>
      <c r="D732" s="2" t="s">
        <v>22</v>
      </c>
      <c r="E732" s="2" t="s">
        <v>14</v>
      </c>
      <c r="F732" s="2">
        <v>5556.4593860000004</v>
      </c>
      <c r="G732" s="2">
        <v>585327</v>
      </c>
      <c r="H732" s="2">
        <v>9.4000000000000004E-3</v>
      </c>
      <c r="I732" t="s">
        <v>152</v>
      </c>
    </row>
    <row r="733" spans="1:9">
      <c r="A733" s="2">
        <v>2013</v>
      </c>
      <c r="B733" s="2">
        <v>6</v>
      </c>
      <c r="C733" s="2" t="s">
        <v>7</v>
      </c>
      <c r="D733" s="2" t="s">
        <v>19</v>
      </c>
      <c r="E733" s="2" t="s">
        <v>14</v>
      </c>
      <c r="F733" s="2">
        <v>6203.7585509999999</v>
      </c>
      <c r="G733" s="2">
        <v>1592335</v>
      </c>
      <c r="H733" s="2">
        <v>3.8E-3</v>
      </c>
      <c r="I733" t="s">
        <v>152</v>
      </c>
    </row>
    <row r="734" spans="1:9">
      <c r="A734" s="2">
        <v>2014</v>
      </c>
      <c r="B734" s="2">
        <v>3</v>
      </c>
      <c r="C734" s="2" t="s">
        <v>12</v>
      </c>
      <c r="D734" s="2" t="s">
        <v>86</v>
      </c>
      <c r="E734" s="2" t="s">
        <v>9</v>
      </c>
      <c r="F734" s="2">
        <v>9617.1465630000002</v>
      </c>
      <c r="G734" s="2">
        <v>4877880</v>
      </c>
      <c r="H734" s="2">
        <v>1.9E-3</v>
      </c>
      <c r="I734" t="s">
        <v>152</v>
      </c>
    </row>
    <row r="735" spans="1:9">
      <c r="A735" s="2">
        <v>2013</v>
      </c>
      <c r="B735" s="2">
        <v>9</v>
      </c>
      <c r="C735" s="2" t="s">
        <v>12</v>
      </c>
      <c r="D735" s="2" t="s">
        <v>41</v>
      </c>
      <c r="E735" s="2" t="s">
        <v>25</v>
      </c>
      <c r="F735" s="2">
        <v>25.988968</v>
      </c>
      <c r="G735" s="2">
        <v>15271</v>
      </c>
      <c r="H735" s="2">
        <v>1.6999999999999999E-3</v>
      </c>
      <c r="I735" t="s">
        <v>152</v>
      </c>
    </row>
    <row r="736" spans="1:9">
      <c r="A736" s="2">
        <v>2013</v>
      </c>
      <c r="B736" s="2">
        <v>7</v>
      </c>
      <c r="C736" s="2" t="s">
        <v>12</v>
      </c>
      <c r="D736" s="2" t="s">
        <v>52</v>
      </c>
      <c r="E736" s="2" t="s">
        <v>25</v>
      </c>
      <c r="F736" s="2">
        <v>0.72637600000000002</v>
      </c>
      <c r="G736" s="2">
        <v>220</v>
      </c>
      <c r="H736" s="2">
        <v>3.3E-3</v>
      </c>
      <c r="I736" t="s">
        <v>152</v>
      </c>
    </row>
    <row r="737" spans="1:9">
      <c r="A737" s="2">
        <v>2014</v>
      </c>
      <c r="B737" s="2">
        <v>1</v>
      </c>
      <c r="C737" s="2" t="s">
        <v>12</v>
      </c>
      <c r="D737" s="2" t="s">
        <v>83</v>
      </c>
      <c r="E737" s="2" t="s">
        <v>14</v>
      </c>
      <c r="F737" s="2">
        <v>10.536194</v>
      </c>
      <c r="G737" s="2">
        <v>745</v>
      </c>
      <c r="H737" s="2">
        <v>1.41E-2</v>
      </c>
      <c r="I737" t="s">
        <v>152</v>
      </c>
    </row>
    <row r="738" spans="1:9">
      <c r="A738" s="2">
        <v>2013</v>
      </c>
      <c r="B738" s="2">
        <v>6</v>
      </c>
      <c r="C738" s="2" t="s">
        <v>53</v>
      </c>
      <c r="D738" s="2" t="s">
        <v>63</v>
      </c>
      <c r="E738" s="2" t="s">
        <v>14</v>
      </c>
      <c r="F738" s="2">
        <v>26.196437</v>
      </c>
      <c r="G738" s="2">
        <v>55</v>
      </c>
      <c r="H738" s="2">
        <v>0.47620000000000001</v>
      </c>
      <c r="I738" t="s">
        <v>152</v>
      </c>
    </row>
    <row r="739" spans="1:9">
      <c r="A739" s="2">
        <v>2013</v>
      </c>
      <c r="B739" s="2">
        <v>12</v>
      </c>
      <c r="C739" s="2" t="s">
        <v>12</v>
      </c>
      <c r="D739" s="2" t="s">
        <v>67</v>
      </c>
      <c r="E739" s="2" t="s">
        <v>9</v>
      </c>
      <c r="F739" s="2">
        <v>0.69030000000000002</v>
      </c>
      <c r="G739" s="2">
        <v>531</v>
      </c>
      <c r="H739" s="2">
        <v>1.2999999999999999E-3</v>
      </c>
      <c r="I739" t="s">
        <v>152</v>
      </c>
    </row>
    <row r="740" spans="1:9">
      <c r="A740" s="2">
        <v>2013</v>
      </c>
      <c r="B740" s="2">
        <v>3</v>
      </c>
      <c r="C740" s="2" t="s">
        <v>12</v>
      </c>
      <c r="D740" s="2" t="s">
        <v>24</v>
      </c>
      <c r="E740" s="2" t="s">
        <v>25</v>
      </c>
      <c r="F740" s="2">
        <v>5.3256750000000004</v>
      </c>
      <c r="G740" s="2">
        <v>352</v>
      </c>
      <c r="H740" s="2">
        <v>1.5100000000000001E-2</v>
      </c>
      <c r="I740" t="s">
        <v>152</v>
      </c>
    </row>
    <row r="741" spans="1:9">
      <c r="A741" s="2">
        <v>2013</v>
      </c>
      <c r="B741" s="2">
        <v>3</v>
      </c>
      <c r="C741" s="2" t="s">
        <v>12</v>
      </c>
      <c r="D741" s="2" t="s">
        <v>65</v>
      </c>
      <c r="E741" s="2" t="s">
        <v>25</v>
      </c>
      <c r="F741" s="2">
        <v>3.1070820000000001</v>
      </c>
      <c r="G741" s="2">
        <v>122</v>
      </c>
      <c r="H741" s="2">
        <v>2.5399999999999999E-2</v>
      </c>
      <c r="I741" t="s">
        <v>152</v>
      </c>
    </row>
    <row r="742" spans="1:9">
      <c r="A742" s="2">
        <v>2014</v>
      </c>
      <c r="B742" s="2">
        <v>5</v>
      </c>
      <c r="C742" s="2" t="s">
        <v>7</v>
      </c>
      <c r="D742" s="2" t="s">
        <v>26</v>
      </c>
      <c r="E742" s="2" t="s">
        <v>14</v>
      </c>
      <c r="F742" s="2">
        <v>1504.560275</v>
      </c>
      <c r="G742" s="2">
        <v>1412704</v>
      </c>
      <c r="H742" s="2">
        <v>1E-3</v>
      </c>
      <c r="I742" t="s">
        <v>152</v>
      </c>
    </row>
    <row r="743" spans="1:9">
      <c r="A743" s="2">
        <v>2014</v>
      </c>
      <c r="B743" s="2">
        <v>5</v>
      </c>
      <c r="C743" s="2" t="s">
        <v>12</v>
      </c>
      <c r="D743" s="2" t="s">
        <v>23</v>
      </c>
      <c r="E743" s="2" t="s">
        <v>14</v>
      </c>
      <c r="F743" s="2">
        <v>638.71140600000001</v>
      </c>
      <c r="G743" s="2">
        <v>289228</v>
      </c>
      <c r="H743" s="2">
        <v>2.2000000000000001E-3</v>
      </c>
      <c r="I743" t="s">
        <v>152</v>
      </c>
    </row>
    <row r="744" spans="1:9">
      <c r="A744" s="2">
        <v>2013</v>
      </c>
      <c r="B744" s="2">
        <v>10</v>
      </c>
      <c r="C744" s="2" t="s">
        <v>7</v>
      </c>
      <c r="D744" s="2" t="s">
        <v>8</v>
      </c>
      <c r="E744" s="2" t="s">
        <v>9</v>
      </c>
      <c r="F744" s="2">
        <v>117138.647538</v>
      </c>
      <c r="G744" s="2">
        <v>75420754</v>
      </c>
      <c r="H744" s="2">
        <v>1.5E-3</v>
      </c>
      <c r="I744" t="s">
        <v>152</v>
      </c>
    </row>
    <row r="745" spans="1:9">
      <c r="A745" s="2">
        <v>2013</v>
      </c>
      <c r="B745" s="2">
        <v>3</v>
      </c>
      <c r="C745" s="2" t="s">
        <v>12</v>
      </c>
      <c r="D745" s="2" t="s">
        <v>13</v>
      </c>
      <c r="E745" s="2" t="s">
        <v>14</v>
      </c>
      <c r="F745" s="2">
        <v>62944.270464000001</v>
      </c>
      <c r="G745" s="2">
        <v>5786146</v>
      </c>
      <c r="H745" s="2">
        <v>1.0800000000000001E-2</v>
      </c>
      <c r="I745" t="s">
        <v>152</v>
      </c>
    </row>
    <row r="746" spans="1:9">
      <c r="A746" s="2">
        <v>2014</v>
      </c>
      <c r="B746" s="2">
        <v>4</v>
      </c>
      <c r="C746" s="2" t="s">
        <v>7</v>
      </c>
      <c r="D746" s="2" t="s">
        <v>31</v>
      </c>
      <c r="E746" s="2" t="s">
        <v>14</v>
      </c>
      <c r="F746" s="2">
        <v>1048.0224700000001</v>
      </c>
      <c r="G746" s="2">
        <v>314633</v>
      </c>
      <c r="H746" s="2">
        <v>3.3E-3</v>
      </c>
      <c r="I746" t="s">
        <v>152</v>
      </c>
    </row>
    <row r="747" spans="1:9">
      <c r="A747" s="2">
        <v>2013</v>
      </c>
      <c r="B747" s="2">
        <v>12</v>
      </c>
      <c r="C747" s="2" t="s">
        <v>12</v>
      </c>
      <c r="D747" s="2" t="s">
        <v>22</v>
      </c>
      <c r="E747" s="2" t="s">
        <v>14</v>
      </c>
      <c r="F747" s="2">
        <v>7921.5263269999996</v>
      </c>
      <c r="G747" s="2">
        <v>784929</v>
      </c>
      <c r="H747" s="2">
        <v>0.01</v>
      </c>
      <c r="I747" t="s">
        <v>152</v>
      </c>
    </row>
    <row r="748" spans="1:9">
      <c r="A748" s="2">
        <v>2013</v>
      </c>
      <c r="B748" s="2">
        <v>8</v>
      </c>
      <c r="C748" s="2" t="s">
        <v>7</v>
      </c>
      <c r="D748" s="2" t="s">
        <v>20</v>
      </c>
      <c r="E748" s="2" t="s">
        <v>14</v>
      </c>
      <c r="F748" s="2">
        <v>5128.3868329999996</v>
      </c>
      <c r="G748" s="2">
        <v>2820007</v>
      </c>
      <c r="H748" s="2">
        <v>1.8E-3</v>
      </c>
      <c r="I748" t="s">
        <v>152</v>
      </c>
    </row>
    <row r="749" spans="1:9">
      <c r="A749" s="2">
        <v>2014</v>
      </c>
      <c r="B749" s="2">
        <v>4</v>
      </c>
      <c r="C749" s="2" t="s">
        <v>7</v>
      </c>
      <c r="D749" s="2" t="s">
        <v>60</v>
      </c>
      <c r="E749" s="2" t="s">
        <v>14</v>
      </c>
      <c r="F749" s="2">
        <v>7715.9809930000001</v>
      </c>
      <c r="G749" s="2">
        <v>5650595</v>
      </c>
      <c r="H749" s="2">
        <v>1.2999999999999999E-3</v>
      </c>
      <c r="I749" t="s">
        <v>152</v>
      </c>
    </row>
    <row r="750" spans="1:9">
      <c r="A750" s="2">
        <v>2013</v>
      </c>
      <c r="B750" s="2">
        <v>11</v>
      </c>
      <c r="C750" s="2" t="s">
        <v>7</v>
      </c>
      <c r="D750" s="2" t="s">
        <v>28</v>
      </c>
      <c r="E750" s="2" t="s">
        <v>14</v>
      </c>
      <c r="F750" s="2">
        <v>4193.6349300000002</v>
      </c>
      <c r="G750" s="2">
        <v>1558306</v>
      </c>
      <c r="H750" s="2">
        <v>2.5999999999999999E-3</v>
      </c>
      <c r="I750" t="s">
        <v>152</v>
      </c>
    </row>
    <row r="751" spans="1:9">
      <c r="A751" s="2">
        <v>2013</v>
      </c>
      <c r="B751" s="2">
        <v>2</v>
      </c>
      <c r="C751" s="2" t="s">
        <v>7</v>
      </c>
      <c r="D751" s="2" t="s">
        <v>26</v>
      </c>
      <c r="E751" s="2" t="s">
        <v>14</v>
      </c>
      <c r="F751" s="2">
        <v>690.07353499999999</v>
      </c>
      <c r="G751" s="2">
        <v>573516</v>
      </c>
      <c r="H751" s="2">
        <v>1.1999999999999999E-3</v>
      </c>
      <c r="I751" t="s">
        <v>152</v>
      </c>
    </row>
    <row r="752" spans="1:9">
      <c r="A752" s="2">
        <v>2013</v>
      </c>
      <c r="B752" s="2">
        <v>12</v>
      </c>
      <c r="C752" s="2" t="s">
        <v>7</v>
      </c>
      <c r="D752" s="2" t="s">
        <v>27</v>
      </c>
      <c r="E752" s="2" t="s">
        <v>14</v>
      </c>
      <c r="F752" s="2">
        <v>684.75851599999999</v>
      </c>
      <c r="G752" s="2">
        <v>264999</v>
      </c>
      <c r="H752" s="2">
        <v>2.5000000000000001E-3</v>
      </c>
      <c r="I752" t="s">
        <v>152</v>
      </c>
    </row>
    <row r="753" spans="1:9">
      <c r="A753" s="2">
        <v>2013</v>
      </c>
      <c r="B753" s="2">
        <v>11</v>
      </c>
      <c r="C753" s="2" t="s">
        <v>12</v>
      </c>
      <c r="D753" s="2" t="s">
        <v>55</v>
      </c>
      <c r="E753" s="2" t="s">
        <v>14</v>
      </c>
      <c r="F753" s="2">
        <v>1.859928</v>
      </c>
      <c r="G753" s="2">
        <v>200</v>
      </c>
      <c r="H753" s="2">
        <v>9.1999999999999998E-3</v>
      </c>
      <c r="I753" t="s">
        <v>152</v>
      </c>
    </row>
    <row r="754" spans="1:9">
      <c r="A754" s="2">
        <v>2013</v>
      </c>
      <c r="B754" s="2">
        <v>1</v>
      </c>
      <c r="C754" s="2" t="s">
        <v>7</v>
      </c>
      <c r="D754" s="2" t="s">
        <v>34</v>
      </c>
      <c r="E754" s="2" t="s">
        <v>14</v>
      </c>
      <c r="F754" s="2">
        <v>0.12260500000000001</v>
      </c>
      <c r="G754" s="2">
        <v>378</v>
      </c>
      <c r="H754" s="2">
        <v>2.9999999999999997E-4</v>
      </c>
      <c r="I754" t="s">
        <v>152</v>
      </c>
    </row>
    <row r="755" spans="1:9">
      <c r="A755" s="2">
        <v>2013</v>
      </c>
      <c r="B755" s="2">
        <v>5</v>
      </c>
      <c r="C755" s="2" t="s">
        <v>53</v>
      </c>
      <c r="D755" s="2" t="s">
        <v>56</v>
      </c>
      <c r="E755" s="2" t="s">
        <v>14</v>
      </c>
      <c r="F755" s="2">
        <v>69.363080999999994</v>
      </c>
      <c r="G755" s="2">
        <v>82</v>
      </c>
      <c r="H755" s="2">
        <v>0.8458</v>
      </c>
      <c r="I755" t="s">
        <v>152</v>
      </c>
    </row>
    <row r="756" spans="1:9">
      <c r="A756" s="2">
        <v>2013</v>
      </c>
      <c r="B756" s="2">
        <v>1</v>
      </c>
      <c r="C756" s="2" t="s">
        <v>12</v>
      </c>
      <c r="D756" s="2" t="s">
        <v>23</v>
      </c>
      <c r="E756" s="2" t="s">
        <v>14</v>
      </c>
      <c r="F756" s="2">
        <v>7.6332610000000001</v>
      </c>
      <c r="G756" s="2">
        <v>895</v>
      </c>
      <c r="H756" s="2">
        <v>8.5000000000000006E-3</v>
      </c>
      <c r="I756" t="s">
        <v>152</v>
      </c>
    </row>
    <row r="757" spans="1:9">
      <c r="A757" s="2">
        <v>2014</v>
      </c>
      <c r="B757" s="2">
        <v>5</v>
      </c>
      <c r="C757" s="2" t="s">
        <v>7</v>
      </c>
      <c r="D757" s="2" t="s">
        <v>86</v>
      </c>
      <c r="E757" s="2" t="s">
        <v>9</v>
      </c>
      <c r="F757" s="2">
        <v>48836.443175</v>
      </c>
      <c r="G757" s="2">
        <v>25810895</v>
      </c>
      <c r="H757" s="2">
        <v>1.8E-3</v>
      </c>
      <c r="I757" t="s">
        <v>152</v>
      </c>
    </row>
    <row r="758" spans="1:9">
      <c r="A758" s="2">
        <v>2014</v>
      </c>
      <c r="B758" s="2">
        <v>5</v>
      </c>
      <c r="C758" s="2" t="s">
        <v>7</v>
      </c>
      <c r="D758" s="2" t="s">
        <v>21</v>
      </c>
      <c r="E758" s="2" t="s">
        <v>14</v>
      </c>
      <c r="F758" s="2">
        <v>3155.564402</v>
      </c>
      <c r="G758" s="2">
        <v>3315703</v>
      </c>
      <c r="H758" s="2">
        <v>8.9999999999999998E-4</v>
      </c>
      <c r="I758" t="s">
        <v>152</v>
      </c>
    </row>
    <row r="759" spans="1:9">
      <c r="A759" s="2">
        <v>2014</v>
      </c>
      <c r="B759" s="2">
        <v>5</v>
      </c>
      <c r="C759" s="2" t="s">
        <v>12</v>
      </c>
      <c r="D759" s="2" t="s">
        <v>35</v>
      </c>
      <c r="E759" s="2" t="s">
        <v>9</v>
      </c>
      <c r="F759" s="2">
        <v>4.805097</v>
      </c>
      <c r="G759" s="2">
        <v>33</v>
      </c>
      <c r="H759" s="2">
        <v>0.14560000000000001</v>
      </c>
      <c r="I759" t="s">
        <v>152</v>
      </c>
    </row>
    <row r="760" spans="1:9">
      <c r="A760" s="2">
        <v>2014</v>
      </c>
      <c r="B760" s="2">
        <v>1</v>
      </c>
      <c r="C760" s="2" t="s">
        <v>12</v>
      </c>
      <c r="D760" s="2" t="s">
        <v>19</v>
      </c>
      <c r="E760" s="2" t="s">
        <v>14</v>
      </c>
      <c r="F760" s="2">
        <v>236933.81064499999</v>
      </c>
      <c r="G760" s="2">
        <v>20915308</v>
      </c>
      <c r="H760" s="2">
        <v>1.1299999999999999E-2</v>
      </c>
      <c r="I760" t="s">
        <v>152</v>
      </c>
    </row>
    <row r="761" spans="1:9">
      <c r="A761" s="2">
        <v>2013</v>
      </c>
      <c r="B761" s="2">
        <v>5</v>
      </c>
      <c r="C761" s="2" t="s">
        <v>12</v>
      </c>
      <c r="D761" s="2" t="s">
        <v>63</v>
      </c>
      <c r="E761" s="2" t="s">
        <v>14</v>
      </c>
      <c r="F761" s="2">
        <v>55095.806753999997</v>
      </c>
      <c r="G761" s="2">
        <v>5633745</v>
      </c>
      <c r="H761" s="2">
        <v>9.7000000000000003E-3</v>
      </c>
      <c r="I761" t="s">
        <v>152</v>
      </c>
    </row>
    <row r="762" spans="1:9">
      <c r="A762" s="2">
        <v>2013</v>
      </c>
      <c r="B762" s="2">
        <v>8</v>
      </c>
      <c r="C762" s="2" t="s">
        <v>7</v>
      </c>
      <c r="D762" s="2" t="s">
        <v>45</v>
      </c>
      <c r="E762" s="2" t="s">
        <v>14</v>
      </c>
      <c r="F762" s="2">
        <v>1068.969613</v>
      </c>
      <c r="G762" s="2">
        <v>2280827</v>
      </c>
      <c r="H762" s="2">
        <v>4.0000000000000002E-4</v>
      </c>
      <c r="I762" t="s">
        <v>152</v>
      </c>
    </row>
    <row r="763" spans="1:9">
      <c r="A763" s="2">
        <v>2013</v>
      </c>
      <c r="B763" s="2">
        <v>9</v>
      </c>
      <c r="C763" s="2" t="s">
        <v>7</v>
      </c>
      <c r="D763" s="2" t="s">
        <v>70</v>
      </c>
      <c r="E763" s="2" t="s">
        <v>14</v>
      </c>
      <c r="F763" s="2">
        <v>17483.411773</v>
      </c>
      <c r="G763" s="2">
        <v>6923257</v>
      </c>
      <c r="H763" s="2">
        <v>2.5000000000000001E-3</v>
      </c>
      <c r="I763" t="s">
        <v>152</v>
      </c>
    </row>
    <row r="764" spans="1:9">
      <c r="A764" s="2">
        <v>2014</v>
      </c>
      <c r="B764" s="2">
        <v>4</v>
      </c>
      <c r="C764" s="2" t="s">
        <v>12</v>
      </c>
      <c r="D764" s="2" t="s">
        <v>42</v>
      </c>
      <c r="E764" s="2" t="s">
        <v>14</v>
      </c>
      <c r="F764" s="2">
        <v>12405.873892</v>
      </c>
      <c r="G764" s="2">
        <v>2326473</v>
      </c>
      <c r="H764" s="2">
        <v>5.3E-3</v>
      </c>
      <c r="I764" t="s">
        <v>152</v>
      </c>
    </row>
    <row r="765" spans="1:9">
      <c r="A765" s="2">
        <v>2013</v>
      </c>
      <c r="B765" s="2">
        <v>1</v>
      </c>
      <c r="C765" s="2" t="s">
        <v>12</v>
      </c>
      <c r="D765" s="2" t="s">
        <v>87</v>
      </c>
      <c r="E765" s="2" t="s">
        <v>14</v>
      </c>
      <c r="F765" s="2">
        <v>12060.085303</v>
      </c>
      <c r="G765" s="2">
        <v>1158061</v>
      </c>
      <c r="H765" s="2">
        <v>1.04E-2</v>
      </c>
      <c r="I765" t="s">
        <v>152</v>
      </c>
    </row>
    <row r="766" spans="1:9">
      <c r="A766" s="2">
        <v>2014</v>
      </c>
      <c r="B766" s="2">
        <v>2</v>
      </c>
      <c r="C766" s="2" t="s">
        <v>7</v>
      </c>
      <c r="D766" s="2" t="s">
        <v>80</v>
      </c>
      <c r="E766" s="2" t="s">
        <v>14</v>
      </c>
      <c r="F766" s="2">
        <v>437.75297899999998</v>
      </c>
      <c r="G766" s="2">
        <v>221803</v>
      </c>
      <c r="H766" s="2">
        <v>1.9E-3</v>
      </c>
      <c r="I766" t="s">
        <v>152</v>
      </c>
    </row>
    <row r="767" spans="1:9">
      <c r="A767" s="2">
        <v>2013</v>
      </c>
      <c r="B767" s="2">
        <v>4</v>
      </c>
      <c r="C767" s="2" t="s">
        <v>7</v>
      </c>
      <c r="D767" s="2" t="s">
        <v>22</v>
      </c>
      <c r="E767" s="2" t="s">
        <v>14</v>
      </c>
      <c r="F767" s="2">
        <v>282.969561</v>
      </c>
      <c r="G767" s="2">
        <v>395204</v>
      </c>
      <c r="H767" s="2">
        <v>6.9999999999999999E-4</v>
      </c>
      <c r="I767" t="s">
        <v>152</v>
      </c>
    </row>
    <row r="768" spans="1:9">
      <c r="A768" s="2">
        <v>2013</v>
      </c>
      <c r="B768" s="2">
        <v>7</v>
      </c>
      <c r="C768" s="2" t="s">
        <v>12</v>
      </c>
      <c r="D768" s="2" t="s">
        <v>27</v>
      </c>
      <c r="E768" s="2" t="s">
        <v>14</v>
      </c>
      <c r="F768" s="2">
        <v>396.56893600000001</v>
      </c>
      <c r="G768" s="2">
        <v>96487</v>
      </c>
      <c r="H768" s="2">
        <v>4.1000000000000003E-3</v>
      </c>
      <c r="I768" t="s">
        <v>152</v>
      </c>
    </row>
    <row r="769" spans="1:9">
      <c r="A769" s="2">
        <v>2013</v>
      </c>
      <c r="B769" s="2">
        <v>12</v>
      </c>
      <c r="C769" s="2" t="s">
        <v>12</v>
      </c>
      <c r="D769" s="2" t="s">
        <v>26</v>
      </c>
      <c r="E769" s="2" t="s">
        <v>14</v>
      </c>
      <c r="F769" s="2">
        <v>15435.588481000001</v>
      </c>
      <c r="G769" s="2">
        <v>1253064</v>
      </c>
      <c r="H769" s="2">
        <v>1.23E-2</v>
      </c>
      <c r="I769" t="s">
        <v>152</v>
      </c>
    </row>
    <row r="770" spans="1:9">
      <c r="A770" s="2">
        <v>2014</v>
      </c>
      <c r="B770" s="2">
        <v>1</v>
      </c>
      <c r="C770" s="2" t="s">
        <v>12</v>
      </c>
      <c r="D770" s="2" t="s">
        <v>47</v>
      </c>
      <c r="E770" s="2" t="s">
        <v>14</v>
      </c>
      <c r="F770" s="2">
        <v>910.96568200000002</v>
      </c>
      <c r="G770" s="2">
        <v>82293</v>
      </c>
      <c r="H770" s="2">
        <v>1.0999999999999999E-2</v>
      </c>
      <c r="I770" t="s">
        <v>152</v>
      </c>
    </row>
    <row r="771" spans="1:9">
      <c r="A771" s="2">
        <v>2014</v>
      </c>
      <c r="B771" s="2">
        <v>2</v>
      </c>
      <c r="C771" s="2" t="s">
        <v>12</v>
      </c>
      <c r="D771" s="2" t="s">
        <v>47</v>
      </c>
      <c r="E771" s="2" t="s">
        <v>14</v>
      </c>
      <c r="F771" s="2">
        <v>999.13100199999997</v>
      </c>
      <c r="G771" s="2">
        <v>78605</v>
      </c>
      <c r="H771" s="2">
        <v>1.2699999999999999E-2</v>
      </c>
      <c r="I771" t="s">
        <v>152</v>
      </c>
    </row>
    <row r="772" spans="1:9">
      <c r="A772" s="2">
        <v>2014</v>
      </c>
      <c r="B772" s="2">
        <v>4</v>
      </c>
      <c r="C772" s="2" t="s">
        <v>7</v>
      </c>
      <c r="D772" s="2" t="s">
        <v>89</v>
      </c>
      <c r="E772" s="2" t="s">
        <v>9</v>
      </c>
      <c r="F772" s="2">
        <v>762.90080799999998</v>
      </c>
      <c r="G772" s="2">
        <v>461747</v>
      </c>
      <c r="H772" s="2">
        <v>1.6000000000000001E-3</v>
      </c>
      <c r="I772" t="s">
        <v>152</v>
      </c>
    </row>
    <row r="773" spans="1:9">
      <c r="A773" s="2">
        <v>2014</v>
      </c>
      <c r="B773" s="2">
        <v>1</v>
      </c>
      <c r="C773" s="2" t="s">
        <v>12</v>
      </c>
      <c r="D773" s="2" t="s">
        <v>29</v>
      </c>
      <c r="E773" s="2" t="s">
        <v>25</v>
      </c>
      <c r="F773" s="2">
        <v>1410.239333</v>
      </c>
      <c r="G773" s="2">
        <v>275608</v>
      </c>
      <c r="H773" s="2">
        <v>5.1000000000000004E-3</v>
      </c>
      <c r="I773" t="s">
        <v>152</v>
      </c>
    </row>
    <row r="774" spans="1:9">
      <c r="A774" s="2">
        <v>2013</v>
      </c>
      <c r="B774" s="2">
        <v>12</v>
      </c>
      <c r="C774" s="2" t="s">
        <v>12</v>
      </c>
      <c r="D774" s="2" t="s">
        <v>50</v>
      </c>
      <c r="E774" s="2" t="s">
        <v>11</v>
      </c>
      <c r="F774" s="2">
        <v>48.249398999999997</v>
      </c>
      <c r="G774" s="2">
        <v>4228</v>
      </c>
      <c r="H774" s="2">
        <v>1.14E-2</v>
      </c>
      <c r="I774" t="s">
        <v>152</v>
      </c>
    </row>
    <row r="775" spans="1:9">
      <c r="A775" s="2">
        <v>2013</v>
      </c>
      <c r="B775" s="2">
        <v>6</v>
      </c>
      <c r="C775" s="2" t="s">
        <v>12</v>
      </c>
      <c r="D775" s="2" t="s">
        <v>88</v>
      </c>
      <c r="E775" s="2" t="s">
        <v>14</v>
      </c>
      <c r="F775" s="2">
        <v>2.2586740000000001</v>
      </c>
      <c r="G775" s="2">
        <v>99</v>
      </c>
      <c r="H775" s="2">
        <v>2.2800000000000001E-2</v>
      </c>
      <c r="I775" t="s">
        <v>152</v>
      </c>
    </row>
    <row r="776" spans="1:9">
      <c r="A776" s="2">
        <v>2013</v>
      </c>
      <c r="B776" s="2">
        <v>1</v>
      </c>
      <c r="C776" s="2" t="s">
        <v>53</v>
      </c>
      <c r="D776" s="2" t="s">
        <v>87</v>
      </c>
      <c r="E776" s="2" t="s">
        <v>14</v>
      </c>
      <c r="F776" s="2">
        <v>417.57033300000001</v>
      </c>
      <c r="G776" s="2">
        <v>193</v>
      </c>
      <c r="H776" s="2">
        <v>2.1635</v>
      </c>
      <c r="I776" t="s">
        <v>152</v>
      </c>
    </row>
    <row r="777" spans="1:9">
      <c r="A777" s="2">
        <v>2014</v>
      </c>
      <c r="B777" s="2">
        <v>5</v>
      </c>
      <c r="C777" s="2" t="s">
        <v>7</v>
      </c>
      <c r="D777" s="2" t="s">
        <v>75</v>
      </c>
      <c r="E777" s="2" t="s">
        <v>14</v>
      </c>
      <c r="F777" s="2">
        <v>173.71834200000001</v>
      </c>
      <c r="G777" s="2">
        <v>64362</v>
      </c>
      <c r="H777" s="2">
        <v>2.5999999999999999E-3</v>
      </c>
      <c r="I777" t="s">
        <v>152</v>
      </c>
    </row>
    <row r="778" spans="1:9">
      <c r="A778" s="2">
        <v>2014</v>
      </c>
      <c r="B778" s="2">
        <v>5</v>
      </c>
      <c r="C778" s="2" t="s">
        <v>7</v>
      </c>
      <c r="D778" s="2" t="s">
        <v>81</v>
      </c>
      <c r="E778" s="2" t="s">
        <v>11</v>
      </c>
      <c r="F778" s="2">
        <v>640.13918799999999</v>
      </c>
      <c r="G778" s="2">
        <v>492416</v>
      </c>
      <c r="H778" s="2">
        <v>1.1999999999999999E-3</v>
      </c>
      <c r="I778" t="s">
        <v>152</v>
      </c>
    </row>
    <row r="779" spans="1:9">
      <c r="A779" s="2">
        <v>2013</v>
      </c>
      <c r="B779" s="2">
        <v>5</v>
      </c>
      <c r="C779" s="2" t="s">
        <v>12</v>
      </c>
      <c r="D779" s="2" t="s">
        <v>56</v>
      </c>
      <c r="E779" s="2" t="s">
        <v>14</v>
      </c>
      <c r="F779" s="2">
        <v>449157.63985500002</v>
      </c>
      <c r="G779" s="2">
        <v>52551279</v>
      </c>
      <c r="H779" s="2">
        <v>8.5000000000000006E-3</v>
      </c>
      <c r="I779" t="s">
        <v>152</v>
      </c>
    </row>
    <row r="780" spans="1:9">
      <c r="A780" s="2">
        <v>2014</v>
      </c>
      <c r="B780" s="2">
        <v>4</v>
      </c>
      <c r="C780" s="2" t="s">
        <v>12</v>
      </c>
      <c r="D780" s="2" t="s">
        <v>87</v>
      </c>
      <c r="E780" s="2" t="s">
        <v>14</v>
      </c>
      <c r="F780" s="2">
        <v>39906.031537000003</v>
      </c>
      <c r="G780" s="2">
        <v>2525384</v>
      </c>
      <c r="H780" s="2">
        <v>1.5800000000000002E-2</v>
      </c>
      <c r="I780" t="s">
        <v>152</v>
      </c>
    </row>
    <row r="781" spans="1:9">
      <c r="A781" s="2">
        <v>2013</v>
      </c>
      <c r="B781" s="2">
        <v>2</v>
      </c>
      <c r="C781" s="2" t="s">
        <v>12</v>
      </c>
      <c r="D781" s="2" t="s">
        <v>70</v>
      </c>
      <c r="E781" s="2" t="s">
        <v>14</v>
      </c>
      <c r="F781" s="2">
        <v>57148.547252999997</v>
      </c>
      <c r="G781" s="2">
        <v>6526788</v>
      </c>
      <c r="H781" s="2">
        <v>8.6999999999999994E-3</v>
      </c>
      <c r="I781" t="s">
        <v>152</v>
      </c>
    </row>
    <row r="782" spans="1:9">
      <c r="A782" s="2">
        <v>2013</v>
      </c>
      <c r="B782" s="2">
        <v>5</v>
      </c>
      <c r="C782" s="2" t="s">
        <v>7</v>
      </c>
      <c r="D782" s="2" t="s">
        <v>86</v>
      </c>
      <c r="E782" s="2" t="s">
        <v>9</v>
      </c>
      <c r="F782" s="2">
        <v>6659.2791980000002</v>
      </c>
      <c r="G782" s="2">
        <v>5909155</v>
      </c>
      <c r="H782" s="2">
        <v>1.1000000000000001E-3</v>
      </c>
      <c r="I782" t="s">
        <v>152</v>
      </c>
    </row>
    <row r="783" spans="1:9">
      <c r="A783" s="2">
        <v>2013</v>
      </c>
      <c r="B783" s="2">
        <v>6</v>
      </c>
      <c r="C783" s="2" t="s">
        <v>12</v>
      </c>
      <c r="D783" s="2" t="s">
        <v>26</v>
      </c>
      <c r="E783" s="2" t="s">
        <v>14</v>
      </c>
      <c r="F783" s="2">
        <v>7393.6761479999996</v>
      </c>
      <c r="G783" s="2">
        <v>717015</v>
      </c>
      <c r="H783" s="2">
        <v>1.03E-2</v>
      </c>
      <c r="I783" t="s">
        <v>152</v>
      </c>
    </row>
    <row r="784" spans="1:9">
      <c r="A784" s="2">
        <v>2013</v>
      </c>
      <c r="B784" s="2">
        <v>8</v>
      </c>
      <c r="C784" s="2" t="s">
        <v>7</v>
      </c>
      <c r="D784" s="2" t="s">
        <v>40</v>
      </c>
      <c r="E784" s="2" t="s">
        <v>14</v>
      </c>
      <c r="F784" s="2">
        <v>10412.281503</v>
      </c>
      <c r="G784" s="2">
        <v>14688035</v>
      </c>
      <c r="H784" s="2">
        <v>6.9999999999999999E-4</v>
      </c>
      <c r="I784" t="s">
        <v>152</v>
      </c>
    </row>
    <row r="785" spans="1:9">
      <c r="A785" s="2">
        <v>2013</v>
      </c>
      <c r="B785" s="2">
        <v>9</v>
      </c>
      <c r="C785" s="2" t="s">
        <v>12</v>
      </c>
      <c r="D785" s="2" t="s">
        <v>63</v>
      </c>
      <c r="E785" s="2" t="s">
        <v>14</v>
      </c>
      <c r="F785" s="2">
        <v>71659.723819999999</v>
      </c>
      <c r="G785" s="2">
        <v>6085158</v>
      </c>
      <c r="H785" s="2">
        <v>1.17E-2</v>
      </c>
      <c r="I785" t="s">
        <v>152</v>
      </c>
    </row>
    <row r="786" spans="1:9">
      <c r="A786" s="2">
        <v>2013</v>
      </c>
      <c r="B786" s="2">
        <v>9</v>
      </c>
      <c r="C786" s="2" t="s">
        <v>7</v>
      </c>
      <c r="D786" s="2" t="s">
        <v>19</v>
      </c>
      <c r="E786" s="2" t="s">
        <v>14</v>
      </c>
      <c r="F786" s="2">
        <v>6160.0726860000004</v>
      </c>
      <c r="G786" s="2">
        <v>1360838</v>
      </c>
      <c r="H786" s="2">
        <v>4.4999999999999997E-3</v>
      </c>
      <c r="I786" t="s">
        <v>152</v>
      </c>
    </row>
    <row r="787" spans="1:9">
      <c r="A787" s="2">
        <v>2013</v>
      </c>
      <c r="B787" s="2">
        <v>2</v>
      </c>
      <c r="C787" s="2" t="s">
        <v>7</v>
      </c>
      <c r="D787" s="2" t="s">
        <v>42</v>
      </c>
      <c r="E787" s="2" t="s">
        <v>14</v>
      </c>
      <c r="F787" s="2">
        <v>3216.6218680000002</v>
      </c>
      <c r="G787" s="2">
        <v>1401253</v>
      </c>
      <c r="H787" s="2">
        <v>2.2000000000000001E-3</v>
      </c>
      <c r="I787" t="s">
        <v>152</v>
      </c>
    </row>
    <row r="788" spans="1:9">
      <c r="A788" s="2">
        <v>2013</v>
      </c>
      <c r="B788" s="2">
        <v>8</v>
      </c>
      <c r="C788" s="2" t="s">
        <v>7</v>
      </c>
      <c r="D788" s="2" t="s">
        <v>39</v>
      </c>
      <c r="E788" s="2" t="s">
        <v>14</v>
      </c>
      <c r="F788" s="2">
        <v>28883.635730000002</v>
      </c>
      <c r="G788" s="2">
        <v>5915636</v>
      </c>
      <c r="H788" s="2">
        <v>4.7999999999999996E-3</v>
      </c>
      <c r="I788" t="s">
        <v>152</v>
      </c>
    </row>
    <row r="789" spans="1:9">
      <c r="A789" s="2">
        <v>2014</v>
      </c>
      <c r="B789" s="2">
        <v>3</v>
      </c>
      <c r="C789" s="2" t="s">
        <v>12</v>
      </c>
      <c r="D789" s="2" t="s">
        <v>28</v>
      </c>
      <c r="E789" s="2" t="s">
        <v>14</v>
      </c>
      <c r="F789" s="2">
        <v>1596.6668979999999</v>
      </c>
      <c r="G789" s="2">
        <v>585640</v>
      </c>
      <c r="H789" s="2">
        <v>2.7000000000000001E-3</v>
      </c>
      <c r="I789" t="s">
        <v>152</v>
      </c>
    </row>
    <row r="790" spans="1:9">
      <c r="A790" s="2">
        <v>2013</v>
      </c>
      <c r="B790" s="2">
        <v>7</v>
      </c>
      <c r="C790" s="2" t="s">
        <v>12</v>
      </c>
      <c r="D790" s="2" t="s">
        <v>45</v>
      </c>
      <c r="E790" s="2" t="s">
        <v>14</v>
      </c>
      <c r="F790" s="2">
        <v>4538.0899499999996</v>
      </c>
      <c r="G790" s="2">
        <v>1212410</v>
      </c>
      <c r="H790" s="2">
        <v>3.7000000000000002E-3</v>
      </c>
      <c r="I790" t="s">
        <v>152</v>
      </c>
    </row>
    <row r="791" spans="1:9">
      <c r="A791" s="2">
        <v>2013</v>
      </c>
      <c r="B791" s="2">
        <v>10</v>
      </c>
      <c r="C791" s="2" t="s">
        <v>7</v>
      </c>
      <c r="D791" s="2" t="s">
        <v>44</v>
      </c>
      <c r="E791" s="2" t="s">
        <v>16</v>
      </c>
      <c r="F791" s="2">
        <v>669.89689699999997</v>
      </c>
      <c r="G791" s="2">
        <v>962765</v>
      </c>
      <c r="H791" s="2">
        <v>5.9999999999999995E-4</v>
      </c>
      <c r="I791" t="s">
        <v>152</v>
      </c>
    </row>
    <row r="792" spans="1:9">
      <c r="A792" s="2">
        <v>2014</v>
      </c>
      <c r="B792" s="2">
        <v>2</v>
      </c>
      <c r="C792" s="2" t="s">
        <v>7</v>
      </c>
      <c r="D792" s="2" t="s">
        <v>44</v>
      </c>
      <c r="E792" s="2" t="s">
        <v>16</v>
      </c>
      <c r="F792" s="2">
        <v>68.675157999999996</v>
      </c>
      <c r="G792" s="2">
        <v>1000727</v>
      </c>
      <c r="H792" s="2">
        <v>0</v>
      </c>
      <c r="I792" t="s">
        <v>152</v>
      </c>
    </row>
    <row r="793" spans="1:9">
      <c r="A793" s="2">
        <v>2013</v>
      </c>
      <c r="B793" s="2">
        <v>10</v>
      </c>
      <c r="C793" s="2" t="s">
        <v>12</v>
      </c>
      <c r="D793" s="2" t="s">
        <v>24</v>
      </c>
      <c r="E793" s="2" t="s">
        <v>25</v>
      </c>
      <c r="F793" s="2">
        <v>3787.0328589999999</v>
      </c>
      <c r="G793" s="2">
        <v>419961</v>
      </c>
      <c r="H793" s="2">
        <v>8.9999999999999993E-3</v>
      </c>
      <c r="I793" t="s">
        <v>152</v>
      </c>
    </row>
    <row r="794" spans="1:9">
      <c r="A794" s="2">
        <v>2013</v>
      </c>
      <c r="B794" s="2">
        <v>12</v>
      </c>
      <c r="C794" s="2" t="s">
        <v>7</v>
      </c>
      <c r="D794" s="2" t="s">
        <v>91</v>
      </c>
      <c r="E794" s="2" t="s">
        <v>9</v>
      </c>
      <c r="F794" s="2">
        <v>95.669342</v>
      </c>
      <c r="G794" s="2">
        <v>73592</v>
      </c>
      <c r="H794" s="2">
        <v>1.1999999999999999E-3</v>
      </c>
      <c r="I794" t="s">
        <v>152</v>
      </c>
    </row>
    <row r="795" spans="1:9">
      <c r="A795" s="2">
        <v>2014</v>
      </c>
      <c r="B795" s="2">
        <v>3</v>
      </c>
      <c r="C795" s="2" t="s">
        <v>12</v>
      </c>
      <c r="D795" s="2" t="s">
        <v>91</v>
      </c>
      <c r="E795" s="2" t="s">
        <v>9</v>
      </c>
      <c r="F795" s="2">
        <v>42.017124000000003</v>
      </c>
      <c r="G795" s="2">
        <v>32321</v>
      </c>
      <c r="H795" s="2">
        <v>1.1999999999999999E-3</v>
      </c>
      <c r="I795" t="s">
        <v>152</v>
      </c>
    </row>
    <row r="796" spans="1:9">
      <c r="A796" s="2">
        <v>2013</v>
      </c>
      <c r="B796" s="2">
        <v>6</v>
      </c>
      <c r="C796" s="2" t="s">
        <v>12</v>
      </c>
      <c r="D796" s="2" t="s">
        <v>50</v>
      </c>
      <c r="E796" s="2" t="s">
        <v>11</v>
      </c>
      <c r="F796" s="2">
        <v>12.196348</v>
      </c>
      <c r="G796" s="2">
        <v>1643</v>
      </c>
      <c r="H796" s="2">
        <v>7.4000000000000003E-3</v>
      </c>
      <c r="I796" t="s">
        <v>152</v>
      </c>
    </row>
    <row r="797" spans="1:9">
      <c r="A797" s="2">
        <v>2013</v>
      </c>
      <c r="B797" s="2">
        <v>12</v>
      </c>
      <c r="C797" s="2" t="s">
        <v>12</v>
      </c>
      <c r="D797" s="2" t="s">
        <v>73</v>
      </c>
      <c r="E797" s="2" t="s">
        <v>14</v>
      </c>
      <c r="F797" s="2">
        <v>2.1109270000000002</v>
      </c>
      <c r="G797" s="2">
        <v>1280</v>
      </c>
      <c r="H797" s="2">
        <v>1.6000000000000001E-3</v>
      </c>
      <c r="I797" t="s">
        <v>152</v>
      </c>
    </row>
    <row r="798" spans="1:9">
      <c r="A798" s="2">
        <v>2013</v>
      </c>
      <c r="B798" s="2">
        <v>12</v>
      </c>
      <c r="C798" s="2" t="s">
        <v>12</v>
      </c>
      <c r="D798" s="2" t="s">
        <v>55</v>
      </c>
      <c r="E798" s="2" t="s">
        <v>14</v>
      </c>
      <c r="F798" s="2">
        <v>4.6274249999999997</v>
      </c>
      <c r="G798" s="2">
        <v>571</v>
      </c>
      <c r="H798" s="2">
        <v>8.0999999999999996E-3</v>
      </c>
      <c r="I798" t="s">
        <v>152</v>
      </c>
    </row>
    <row r="799" spans="1:9">
      <c r="A799" s="2">
        <v>2013</v>
      </c>
      <c r="B799" s="2">
        <v>4</v>
      </c>
      <c r="C799" s="2" t="s">
        <v>12</v>
      </c>
      <c r="D799" s="2" t="s">
        <v>55</v>
      </c>
      <c r="E799" s="2" t="s">
        <v>14</v>
      </c>
      <c r="F799" s="2">
        <v>1.27545</v>
      </c>
      <c r="G799" s="2">
        <v>323</v>
      </c>
      <c r="H799" s="2">
        <v>3.8999999999999998E-3</v>
      </c>
      <c r="I799" t="s">
        <v>152</v>
      </c>
    </row>
    <row r="800" spans="1:9">
      <c r="A800" s="2">
        <v>2014</v>
      </c>
      <c r="B800" s="2">
        <v>5</v>
      </c>
      <c r="C800" s="2" t="s">
        <v>7</v>
      </c>
      <c r="D800" s="2" t="s">
        <v>32</v>
      </c>
      <c r="E800" s="2" t="s">
        <v>25</v>
      </c>
      <c r="F800" s="2">
        <v>1519.3215319999999</v>
      </c>
      <c r="G800" s="2">
        <v>2219808</v>
      </c>
      <c r="H800" s="2">
        <v>5.9999999999999995E-4</v>
      </c>
      <c r="I800" t="s">
        <v>152</v>
      </c>
    </row>
    <row r="801" spans="1:9">
      <c r="A801" s="2">
        <v>2014</v>
      </c>
      <c r="B801" s="2">
        <v>5</v>
      </c>
      <c r="C801" s="2" t="s">
        <v>12</v>
      </c>
      <c r="D801" s="2" t="s">
        <v>38</v>
      </c>
      <c r="E801" s="2" t="s">
        <v>14</v>
      </c>
      <c r="F801" s="2">
        <v>1.488659</v>
      </c>
      <c r="G801" s="2">
        <v>226</v>
      </c>
      <c r="H801" s="2">
        <v>6.4999999999999997E-3</v>
      </c>
      <c r="I801" t="s">
        <v>152</v>
      </c>
    </row>
    <row r="802" spans="1:9">
      <c r="A802" s="2">
        <v>2013</v>
      </c>
      <c r="B802" s="2">
        <v>11</v>
      </c>
      <c r="C802" s="2" t="s">
        <v>12</v>
      </c>
      <c r="D802" s="2" t="s">
        <v>79</v>
      </c>
      <c r="E802" s="2" t="s">
        <v>14</v>
      </c>
      <c r="F802" s="2">
        <v>0.99732900000000002</v>
      </c>
      <c r="G802" s="2">
        <v>16</v>
      </c>
      <c r="H802" s="2">
        <v>6.2300000000000001E-2</v>
      </c>
      <c r="I802" t="s">
        <v>152</v>
      </c>
    </row>
    <row r="803" spans="1:9">
      <c r="A803" s="2">
        <v>2013</v>
      </c>
      <c r="B803" s="2">
        <v>9</v>
      </c>
      <c r="C803" s="2" t="s">
        <v>12</v>
      </c>
      <c r="D803" s="2" t="s">
        <v>101</v>
      </c>
      <c r="E803" s="2" t="s">
        <v>62</v>
      </c>
      <c r="F803" s="2">
        <v>2.1015450000000002</v>
      </c>
      <c r="G803" s="2">
        <v>43</v>
      </c>
      <c r="H803" s="2">
        <v>4.8800000000000003E-2</v>
      </c>
      <c r="I803" t="s">
        <v>152</v>
      </c>
    </row>
    <row r="804" spans="1:9">
      <c r="A804" s="2">
        <v>2013</v>
      </c>
      <c r="B804" s="2">
        <v>3</v>
      </c>
      <c r="C804" s="2" t="s">
        <v>12</v>
      </c>
      <c r="D804" s="2" t="s">
        <v>104</v>
      </c>
      <c r="E804" s="2" t="s">
        <v>14</v>
      </c>
      <c r="F804" s="2">
        <v>0.14704</v>
      </c>
      <c r="G804" s="2">
        <v>16</v>
      </c>
      <c r="H804" s="2">
        <v>9.1000000000000004E-3</v>
      </c>
      <c r="I804" t="s">
        <v>152</v>
      </c>
    </row>
    <row r="805" spans="1:9">
      <c r="A805" s="2">
        <v>2014</v>
      </c>
      <c r="B805" s="2">
        <v>2</v>
      </c>
      <c r="C805" s="2" t="s">
        <v>12</v>
      </c>
      <c r="D805" s="2" t="s">
        <v>42</v>
      </c>
      <c r="E805" s="2" t="s">
        <v>14</v>
      </c>
      <c r="F805" s="2">
        <v>8964.6142010000003</v>
      </c>
      <c r="G805" s="2">
        <v>2165239</v>
      </c>
      <c r="H805" s="2">
        <v>4.1000000000000003E-3</v>
      </c>
      <c r="I805" t="s">
        <v>152</v>
      </c>
    </row>
    <row r="806" spans="1:9">
      <c r="A806" s="2">
        <v>2013</v>
      </c>
      <c r="B806" s="2">
        <v>6</v>
      </c>
      <c r="C806" s="2" t="s">
        <v>12</v>
      </c>
      <c r="D806" s="2" t="s">
        <v>40</v>
      </c>
      <c r="E806" s="2" t="s">
        <v>14</v>
      </c>
      <c r="F806" s="2">
        <v>133781.87609999999</v>
      </c>
      <c r="G806" s="2">
        <v>23389783</v>
      </c>
      <c r="H806" s="2">
        <v>5.7000000000000002E-3</v>
      </c>
      <c r="I806" t="s">
        <v>152</v>
      </c>
    </row>
    <row r="807" spans="1:9">
      <c r="A807" s="2">
        <v>2013</v>
      </c>
      <c r="B807" s="2">
        <v>12</v>
      </c>
      <c r="C807" s="2" t="s">
        <v>12</v>
      </c>
      <c r="D807" s="2" t="s">
        <v>15</v>
      </c>
      <c r="E807" s="2" t="s">
        <v>16</v>
      </c>
      <c r="F807" s="2">
        <v>74299.492337999996</v>
      </c>
      <c r="G807" s="2">
        <v>6291476</v>
      </c>
      <c r="H807" s="2">
        <v>1.18E-2</v>
      </c>
      <c r="I807" t="s">
        <v>152</v>
      </c>
    </row>
    <row r="808" spans="1:9">
      <c r="A808" s="2">
        <v>2013</v>
      </c>
      <c r="B808" s="2">
        <v>11</v>
      </c>
      <c r="C808" s="2" t="s">
        <v>7</v>
      </c>
      <c r="D808" s="2" t="s">
        <v>45</v>
      </c>
      <c r="E808" s="2" t="s">
        <v>14</v>
      </c>
      <c r="F808" s="2">
        <v>257.98530199999999</v>
      </c>
      <c r="G808" s="2">
        <v>1938903</v>
      </c>
      <c r="H808" s="2">
        <v>1E-4</v>
      </c>
      <c r="I808" t="s">
        <v>152</v>
      </c>
    </row>
    <row r="809" spans="1:9">
      <c r="A809" s="2">
        <v>2013</v>
      </c>
      <c r="B809" s="2">
        <v>3</v>
      </c>
      <c r="C809" s="2" t="s">
        <v>7</v>
      </c>
      <c r="D809" s="2" t="s">
        <v>63</v>
      </c>
      <c r="E809" s="2" t="s">
        <v>14</v>
      </c>
      <c r="F809" s="2">
        <v>2843.1682879999998</v>
      </c>
      <c r="G809" s="2">
        <v>1858045</v>
      </c>
      <c r="H809" s="2">
        <v>1.5E-3</v>
      </c>
      <c r="I809" t="s">
        <v>152</v>
      </c>
    </row>
    <row r="810" spans="1:9">
      <c r="A810" s="2">
        <v>2013</v>
      </c>
      <c r="B810" s="2">
        <v>11</v>
      </c>
      <c r="C810" s="2" t="s">
        <v>12</v>
      </c>
      <c r="D810" s="2" t="s">
        <v>26</v>
      </c>
      <c r="E810" s="2" t="s">
        <v>14</v>
      </c>
      <c r="F810" s="2">
        <v>12521.129634999999</v>
      </c>
      <c r="G810" s="2">
        <v>1038259</v>
      </c>
      <c r="H810" s="2">
        <v>1.2E-2</v>
      </c>
      <c r="I810" t="s">
        <v>152</v>
      </c>
    </row>
    <row r="811" spans="1:9">
      <c r="A811" s="2">
        <v>2014</v>
      </c>
      <c r="B811" s="2">
        <v>2</v>
      </c>
      <c r="C811" s="2" t="s">
        <v>7</v>
      </c>
      <c r="D811" s="2" t="s">
        <v>89</v>
      </c>
      <c r="E811" s="2" t="s">
        <v>9</v>
      </c>
      <c r="F811" s="2">
        <v>378.974265</v>
      </c>
      <c r="G811" s="2">
        <v>291519</v>
      </c>
      <c r="H811" s="2">
        <v>1.1999999999999999E-3</v>
      </c>
      <c r="I811" t="s">
        <v>152</v>
      </c>
    </row>
    <row r="812" spans="1:9">
      <c r="A812" s="2">
        <v>2013</v>
      </c>
      <c r="B812" s="2">
        <v>11</v>
      </c>
      <c r="C812" s="2" t="s">
        <v>12</v>
      </c>
      <c r="D812" s="2" t="s">
        <v>50</v>
      </c>
      <c r="E812" s="2" t="s">
        <v>11</v>
      </c>
      <c r="F812" s="2">
        <v>35.798723000000003</v>
      </c>
      <c r="G812" s="2">
        <v>3472</v>
      </c>
      <c r="H812" s="2">
        <v>1.03E-2</v>
      </c>
      <c r="I812" t="s">
        <v>152</v>
      </c>
    </row>
    <row r="813" spans="1:9">
      <c r="A813" s="2">
        <v>2013</v>
      </c>
      <c r="B813" s="2">
        <v>9</v>
      </c>
      <c r="C813" s="2" t="s">
        <v>7</v>
      </c>
      <c r="D813" s="2" t="s">
        <v>41</v>
      </c>
      <c r="E813" s="2" t="s">
        <v>25</v>
      </c>
      <c r="F813" s="2">
        <v>203.32393400000001</v>
      </c>
      <c r="G813" s="2">
        <v>119474</v>
      </c>
      <c r="H813" s="2">
        <v>1.6999999999999999E-3</v>
      </c>
      <c r="I813" t="s">
        <v>152</v>
      </c>
    </row>
    <row r="814" spans="1:9">
      <c r="A814" s="2">
        <v>2013</v>
      </c>
      <c r="B814" s="2">
        <v>5</v>
      </c>
      <c r="C814" s="2" t="s">
        <v>12</v>
      </c>
      <c r="D814" s="2" t="s">
        <v>36</v>
      </c>
      <c r="E814" s="2" t="s">
        <v>9</v>
      </c>
      <c r="F814" s="2">
        <v>1.23078</v>
      </c>
      <c r="G814" s="2">
        <v>108</v>
      </c>
      <c r="H814" s="2">
        <v>1.1299999999999999E-2</v>
      </c>
      <c r="I814" t="s">
        <v>152</v>
      </c>
    </row>
    <row r="815" spans="1:9">
      <c r="A815" s="2">
        <v>2013</v>
      </c>
      <c r="B815" s="2">
        <v>2</v>
      </c>
      <c r="C815" s="2" t="s">
        <v>53</v>
      </c>
      <c r="D815" s="2" t="s">
        <v>21</v>
      </c>
      <c r="E815" s="2" t="s">
        <v>14</v>
      </c>
      <c r="F815" s="2">
        <v>21.427465000000002</v>
      </c>
      <c r="G815" s="2">
        <v>36</v>
      </c>
      <c r="H815" s="2">
        <v>0.59519999999999995</v>
      </c>
      <c r="I815" t="s">
        <v>152</v>
      </c>
    </row>
    <row r="816" spans="1:9">
      <c r="A816" s="2">
        <v>2014</v>
      </c>
      <c r="B816" s="2">
        <v>5</v>
      </c>
      <c r="C816" s="2" t="s">
        <v>12</v>
      </c>
      <c r="D816" s="2" t="s">
        <v>27</v>
      </c>
      <c r="E816" s="2" t="s">
        <v>14</v>
      </c>
      <c r="F816" s="2">
        <v>488.92421400000001</v>
      </c>
      <c r="G816" s="2">
        <v>190776</v>
      </c>
      <c r="H816" s="2">
        <v>2.5000000000000001E-3</v>
      </c>
      <c r="I816" t="s">
        <v>152</v>
      </c>
    </row>
    <row r="817" spans="1:9">
      <c r="A817" s="2">
        <v>2014</v>
      </c>
      <c r="B817" s="2">
        <v>5</v>
      </c>
      <c r="C817" s="2" t="s">
        <v>7</v>
      </c>
      <c r="D817" s="2" t="s">
        <v>96</v>
      </c>
      <c r="E817" s="2" t="s">
        <v>9</v>
      </c>
      <c r="F817" s="2">
        <v>350.65436499999998</v>
      </c>
      <c r="G817" s="2">
        <v>250468</v>
      </c>
      <c r="H817" s="2">
        <v>1.2999999999999999E-3</v>
      </c>
      <c r="I817" t="s">
        <v>152</v>
      </c>
    </row>
    <row r="818" spans="1:9">
      <c r="A818" s="2">
        <v>2014</v>
      </c>
      <c r="B818" s="2">
        <v>5</v>
      </c>
      <c r="C818" s="2" t="s">
        <v>12</v>
      </c>
      <c r="D818" s="2" t="s">
        <v>101</v>
      </c>
      <c r="E818" s="2" t="s">
        <v>62</v>
      </c>
      <c r="F818" s="2">
        <v>5.9779410000000004</v>
      </c>
      <c r="G818" s="2">
        <v>439</v>
      </c>
      <c r="H818" s="2">
        <v>1.3599999999999999E-2</v>
      </c>
      <c r="I818" t="s">
        <v>152</v>
      </c>
    </row>
    <row r="819" spans="1:9">
      <c r="A819" s="2">
        <v>2014</v>
      </c>
      <c r="B819" s="2">
        <v>5</v>
      </c>
      <c r="C819" s="2" t="s">
        <v>12</v>
      </c>
      <c r="D819" s="2" t="s">
        <v>97</v>
      </c>
      <c r="E819" s="2" t="s">
        <v>14</v>
      </c>
      <c r="F819" s="2">
        <v>0.87240200000000001</v>
      </c>
      <c r="G819" s="2">
        <v>51</v>
      </c>
      <c r="H819" s="2">
        <v>1.7100000000000001E-2</v>
      </c>
      <c r="I819" t="s">
        <v>152</v>
      </c>
    </row>
    <row r="820" spans="1:9">
      <c r="A820" s="2">
        <v>2013</v>
      </c>
      <c r="B820" s="2">
        <v>4</v>
      </c>
      <c r="C820" s="2" t="s">
        <v>53</v>
      </c>
      <c r="D820" s="2" t="s">
        <v>21</v>
      </c>
      <c r="E820" s="2" t="s">
        <v>14</v>
      </c>
      <c r="F820" s="2">
        <v>1.540378</v>
      </c>
      <c r="G820" s="2">
        <v>1</v>
      </c>
      <c r="H820" s="2">
        <v>1.5403</v>
      </c>
      <c r="I820" t="s">
        <v>152</v>
      </c>
    </row>
    <row r="821" spans="1:9">
      <c r="A821" s="2">
        <v>2013</v>
      </c>
      <c r="B821" s="2">
        <v>3</v>
      </c>
      <c r="C821" s="2" t="s">
        <v>12</v>
      </c>
      <c r="D821" s="2" t="s">
        <v>39</v>
      </c>
      <c r="E821" s="2" t="s">
        <v>14</v>
      </c>
      <c r="F821" s="2">
        <v>255977.06432999999</v>
      </c>
      <c r="G821" s="2">
        <v>25410271</v>
      </c>
      <c r="H821" s="2">
        <v>0.01</v>
      </c>
      <c r="I821" t="s">
        <v>152</v>
      </c>
    </row>
    <row r="822" spans="1:9">
      <c r="A822" s="2">
        <v>2013</v>
      </c>
      <c r="B822" s="2">
        <v>9</v>
      </c>
      <c r="C822" s="2" t="s">
        <v>7</v>
      </c>
      <c r="D822" s="2" t="s">
        <v>46</v>
      </c>
      <c r="E822" s="2" t="s">
        <v>25</v>
      </c>
      <c r="F822" s="2">
        <v>1.4360729999999999</v>
      </c>
      <c r="G822" s="2">
        <v>204918</v>
      </c>
      <c r="H822" s="2">
        <v>0</v>
      </c>
      <c r="I822" t="s">
        <v>152</v>
      </c>
    </row>
    <row r="823" spans="1:9">
      <c r="A823" s="2">
        <v>2013</v>
      </c>
      <c r="B823" s="2">
        <v>10</v>
      </c>
      <c r="C823" s="2" t="s">
        <v>7</v>
      </c>
      <c r="D823" s="2" t="s">
        <v>41</v>
      </c>
      <c r="E823" s="2" t="s">
        <v>25</v>
      </c>
      <c r="F823" s="2">
        <v>1158.9830959999999</v>
      </c>
      <c r="G823" s="2">
        <v>682541</v>
      </c>
      <c r="H823" s="2">
        <v>1.6000000000000001E-3</v>
      </c>
      <c r="I823" t="s">
        <v>152</v>
      </c>
    </row>
    <row r="824" spans="1:9">
      <c r="A824" s="2">
        <v>2014</v>
      </c>
      <c r="B824" s="2">
        <v>2</v>
      </c>
      <c r="C824" s="2" t="s">
        <v>12</v>
      </c>
      <c r="D824" s="2" t="s">
        <v>18</v>
      </c>
      <c r="E824" s="2" t="s">
        <v>14</v>
      </c>
      <c r="F824" s="2">
        <v>54595.877054999997</v>
      </c>
      <c r="G824" s="2">
        <v>5520351</v>
      </c>
      <c r="H824" s="2">
        <v>9.7999999999999997E-3</v>
      </c>
      <c r="I824" t="s">
        <v>152</v>
      </c>
    </row>
    <row r="825" spans="1:9">
      <c r="A825" s="2">
        <v>2014</v>
      </c>
      <c r="B825" s="2">
        <v>3</v>
      </c>
      <c r="C825" s="2" t="s">
        <v>7</v>
      </c>
      <c r="D825" s="2" t="s">
        <v>43</v>
      </c>
      <c r="E825" s="2" t="s">
        <v>11</v>
      </c>
      <c r="F825" s="2">
        <v>2323.9371350000001</v>
      </c>
      <c r="G825" s="2">
        <v>1787651</v>
      </c>
      <c r="H825" s="2">
        <v>1.1999999999999999E-3</v>
      </c>
      <c r="I825" t="s">
        <v>152</v>
      </c>
    </row>
    <row r="826" spans="1:9">
      <c r="A826" s="2">
        <v>2014</v>
      </c>
      <c r="B826" s="2">
        <v>3</v>
      </c>
      <c r="C826" s="2" t="s">
        <v>12</v>
      </c>
      <c r="D826" s="2" t="s">
        <v>51</v>
      </c>
      <c r="E826" s="2" t="s">
        <v>11</v>
      </c>
      <c r="F826" s="2">
        <v>25.086471</v>
      </c>
      <c r="G826" s="2">
        <v>17919</v>
      </c>
      <c r="H826" s="2">
        <v>1.2999999999999999E-3</v>
      </c>
      <c r="I826" t="s">
        <v>152</v>
      </c>
    </row>
    <row r="827" spans="1:9">
      <c r="A827" s="2">
        <v>2013</v>
      </c>
      <c r="B827" s="2">
        <v>5</v>
      </c>
      <c r="C827" s="2" t="s">
        <v>12</v>
      </c>
      <c r="D827" s="2" t="s">
        <v>83</v>
      </c>
      <c r="E827" s="2" t="s">
        <v>14</v>
      </c>
      <c r="F827" s="2">
        <v>6.3350179999999998</v>
      </c>
      <c r="G827" s="2">
        <v>1045</v>
      </c>
      <c r="H827" s="2">
        <v>6.0000000000000001E-3</v>
      </c>
      <c r="I827" t="s">
        <v>152</v>
      </c>
    </row>
    <row r="828" spans="1:9">
      <c r="A828" s="2">
        <v>2013</v>
      </c>
      <c r="B828" s="2">
        <v>12</v>
      </c>
      <c r="C828" s="2" t="s">
        <v>12</v>
      </c>
      <c r="D828" s="2" t="s">
        <v>89</v>
      </c>
      <c r="E828" s="2" t="s">
        <v>9</v>
      </c>
      <c r="F828" s="2">
        <v>1.979887</v>
      </c>
      <c r="G828" s="2">
        <v>1523</v>
      </c>
      <c r="H828" s="2">
        <v>1.1999999999999999E-3</v>
      </c>
      <c r="I828" t="s">
        <v>152</v>
      </c>
    </row>
    <row r="829" spans="1:9">
      <c r="A829" s="2">
        <v>2013</v>
      </c>
      <c r="B829" s="2">
        <v>1</v>
      </c>
      <c r="C829" s="2" t="s">
        <v>12</v>
      </c>
      <c r="D829" s="2" t="s">
        <v>76</v>
      </c>
      <c r="E829" s="2" t="s">
        <v>25</v>
      </c>
      <c r="F829" s="2">
        <v>4.6307780000000003</v>
      </c>
      <c r="G829" s="2">
        <v>297</v>
      </c>
      <c r="H829" s="2">
        <v>1.55E-2</v>
      </c>
      <c r="I829" t="s">
        <v>152</v>
      </c>
    </row>
    <row r="830" spans="1:9">
      <c r="A830" s="2">
        <v>2013</v>
      </c>
      <c r="B830" s="2">
        <v>9</v>
      </c>
      <c r="C830" s="2" t="s">
        <v>53</v>
      </c>
      <c r="D830" s="2" t="s">
        <v>20</v>
      </c>
      <c r="E830" s="2" t="s">
        <v>14</v>
      </c>
      <c r="F830" s="2">
        <v>91.562830000000005</v>
      </c>
      <c r="G830" s="2">
        <v>136</v>
      </c>
      <c r="H830" s="2">
        <v>0.67320000000000002</v>
      </c>
      <c r="I830" t="s">
        <v>152</v>
      </c>
    </row>
    <row r="831" spans="1:9">
      <c r="A831" s="2">
        <v>2014</v>
      </c>
      <c r="B831" s="2">
        <v>5</v>
      </c>
      <c r="C831" s="2" t="s">
        <v>12</v>
      </c>
      <c r="D831" s="2" t="s">
        <v>50</v>
      </c>
      <c r="E831" s="2" t="s">
        <v>11</v>
      </c>
      <c r="F831" s="2">
        <v>421.12638099999998</v>
      </c>
      <c r="G831" s="2">
        <v>222077</v>
      </c>
      <c r="H831" s="2">
        <v>1.8E-3</v>
      </c>
      <c r="I831" t="s">
        <v>152</v>
      </c>
    </row>
    <row r="832" spans="1:9">
      <c r="A832" s="2">
        <v>2014</v>
      </c>
      <c r="B832" s="2">
        <v>5</v>
      </c>
      <c r="C832" s="2" t="s">
        <v>7</v>
      </c>
      <c r="D832" s="2" t="s">
        <v>51</v>
      </c>
      <c r="E832" s="2" t="s">
        <v>11</v>
      </c>
      <c r="F832" s="2">
        <v>265.59756700000003</v>
      </c>
      <c r="G832" s="2">
        <v>189713</v>
      </c>
      <c r="H832" s="2">
        <v>1.2999999999999999E-3</v>
      </c>
      <c r="I832" t="s">
        <v>152</v>
      </c>
    </row>
    <row r="833" spans="1:9">
      <c r="A833" s="2">
        <v>2013</v>
      </c>
      <c r="B833" s="2">
        <v>9</v>
      </c>
      <c r="C833" s="2" t="s">
        <v>53</v>
      </c>
      <c r="D833" s="2" t="s">
        <v>39</v>
      </c>
      <c r="E833" s="2" t="s">
        <v>14</v>
      </c>
      <c r="F833" s="2">
        <v>123.428033</v>
      </c>
      <c r="G833" s="2">
        <v>139</v>
      </c>
      <c r="H833" s="2">
        <v>0.88790000000000002</v>
      </c>
      <c r="I833" t="s">
        <v>152</v>
      </c>
    </row>
    <row r="834" spans="1:9">
      <c r="A834" s="2">
        <v>2013</v>
      </c>
      <c r="B834" s="2">
        <v>6</v>
      </c>
      <c r="C834" s="2" t="s">
        <v>12</v>
      </c>
      <c r="D834" s="2" t="s">
        <v>61</v>
      </c>
      <c r="E834" s="2" t="s">
        <v>62</v>
      </c>
      <c r="F834" s="2">
        <v>0.45370100000000002</v>
      </c>
      <c r="G834" s="2">
        <v>6</v>
      </c>
      <c r="H834" s="2">
        <v>7.5600000000000001E-2</v>
      </c>
      <c r="I834" t="s">
        <v>152</v>
      </c>
    </row>
    <row r="835" spans="1:9">
      <c r="A835" s="2">
        <v>2013</v>
      </c>
      <c r="B835" s="2">
        <v>3</v>
      </c>
      <c r="C835" s="2" t="s">
        <v>12</v>
      </c>
      <c r="D835" s="2" t="s">
        <v>61</v>
      </c>
      <c r="E835" s="2" t="s">
        <v>62</v>
      </c>
      <c r="F835" s="2">
        <v>0.10237</v>
      </c>
      <c r="G835" s="2">
        <v>5</v>
      </c>
      <c r="H835" s="2">
        <v>2.0400000000000001E-2</v>
      </c>
      <c r="I835" t="s">
        <v>152</v>
      </c>
    </row>
    <row r="836" spans="1:9">
      <c r="A836" s="2">
        <v>2014</v>
      </c>
      <c r="B836" s="2">
        <v>2</v>
      </c>
      <c r="C836" s="2" t="s">
        <v>12</v>
      </c>
      <c r="D836" s="2" t="s">
        <v>32</v>
      </c>
      <c r="E836" s="2" t="s">
        <v>25</v>
      </c>
      <c r="F836" s="2">
        <v>4.8800000000000003E-2</v>
      </c>
      <c r="G836" s="2">
        <v>8</v>
      </c>
      <c r="H836" s="2">
        <v>6.1000000000000004E-3</v>
      </c>
      <c r="I836" t="s">
        <v>152</v>
      </c>
    </row>
    <row r="837" spans="1:9">
      <c r="A837" s="2">
        <v>2013</v>
      </c>
      <c r="B837" s="2">
        <v>6</v>
      </c>
      <c r="C837" s="2" t="s">
        <v>7</v>
      </c>
      <c r="D837" s="2" t="s">
        <v>70</v>
      </c>
      <c r="E837" s="2" t="s">
        <v>14</v>
      </c>
      <c r="F837" s="2">
        <v>15517.057725999999</v>
      </c>
      <c r="G837" s="2">
        <v>8593282</v>
      </c>
      <c r="H837" s="2">
        <v>1.8E-3</v>
      </c>
      <c r="I837" t="s">
        <v>152</v>
      </c>
    </row>
    <row r="838" spans="1:9">
      <c r="A838" s="2">
        <v>2013</v>
      </c>
      <c r="B838" s="2">
        <v>3</v>
      </c>
      <c r="C838" s="2" t="s">
        <v>7</v>
      </c>
      <c r="D838" s="2" t="s">
        <v>70</v>
      </c>
      <c r="E838" s="2" t="s">
        <v>14</v>
      </c>
      <c r="F838" s="2">
        <v>9934.7092780000003</v>
      </c>
      <c r="G838" s="2">
        <v>10289462</v>
      </c>
      <c r="H838" s="2">
        <v>8.9999999999999998E-4</v>
      </c>
      <c r="I838" t="s">
        <v>152</v>
      </c>
    </row>
    <row r="839" spans="1:9">
      <c r="A839" s="2">
        <v>2013</v>
      </c>
      <c r="B839" s="2">
        <v>8</v>
      </c>
      <c r="C839" s="2" t="s">
        <v>12</v>
      </c>
      <c r="D839" s="2" t="s">
        <v>15</v>
      </c>
      <c r="E839" s="2" t="s">
        <v>16</v>
      </c>
      <c r="F839" s="2">
        <v>50505.355941000002</v>
      </c>
      <c r="G839" s="2">
        <v>5547606</v>
      </c>
      <c r="H839" s="2">
        <v>9.1000000000000004E-3</v>
      </c>
      <c r="I839" t="s">
        <v>152</v>
      </c>
    </row>
    <row r="840" spans="1:9">
      <c r="A840" s="2">
        <v>2013</v>
      </c>
      <c r="B840" s="2">
        <v>7</v>
      </c>
      <c r="C840" s="2" t="s">
        <v>7</v>
      </c>
      <c r="D840" s="2" t="s">
        <v>18</v>
      </c>
      <c r="E840" s="2" t="s">
        <v>14</v>
      </c>
      <c r="F840" s="2">
        <v>4059.477774</v>
      </c>
      <c r="G840" s="2">
        <v>2474175</v>
      </c>
      <c r="H840" s="2">
        <v>1.6000000000000001E-3</v>
      </c>
      <c r="I840" t="s">
        <v>152</v>
      </c>
    </row>
    <row r="841" spans="1:9">
      <c r="A841" s="2">
        <v>2014</v>
      </c>
      <c r="B841" s="2">
        <v>3</v>
      </c>
      <c r="C841" s="2" t="s">
        <v>7</v>
      </c>
      <c r="D841" s="2" t="s">
        <v>87</v>
      </c>
      <c r="E841" s="2" t="s">
        <v>14</v>
      </c>
      <c r="F841" s="2">
        <v>1131.0297399999999</v>
      </c>
      <c r="G841" s="2">
        <v>1290193</v>
      </c>
      <c r="H841" s="2">
        <v>8.0000000000000004E-4</v>
      </c>
      <c r="I841" t="s">
        <v>152</v>
      </c>
    </row>
    <row r="842" spans="1:9">
      <c r="A842" s="2">
        <v>2013</v>
      </c>
      <c r="B842" s="2">
        <v>7</v>
      </c>
      <c r="C842" s="2" t="s">
        <v>12</v>
      </c>
      <c r="D842" s="2" t="s">
        <v>13</v>
      </c>
      <c r="E842" s="2" t="s">
        <v>14</v>
      </c>
      <c r="F842" s="2">
        <v>66745.066286000001</v>
      </c>
      <c r="G842" s="2">
        <v>5364272</v>
      </c>
      <c r="H842" s="2">
        <v>1.24E-2</v>
      </c>
      <c r="I842" t="s">
        <v>152</v>
      </c>
    </row>
    <row r="843" spans="1:9">
      <c r="A843" s="2">
        <v>2014</v>
      </c>
      <c r="B843" s="2">
        <v>1</v>
      </c>
      <c r="C843" s="2" t="s">
        <v>7</v>
      </c>
      <c r="D843" s="2" t="s">
        <v>74</v>
      </c>
      <c r="E843" s="2" t="s">
        <v>9</v>
      </c>
      <c r="F843" s="2">
        <v>292.51673099999999</v>
      </c>
      <c r="G843" s="2">
        <v>208941</v>
      </c>
      <c r="H843" s="2">
        <v>1.2999999999999999E-3</v>
      </c>
      <c r="I843" t="s">
        <v>152</v>
      </c>
    </row>
    <row r="844" spans="1:9">
      <c r="A844" s="2">
        <v>2014</v>
      </c>
      <c r="B844" s="2">
        <v>4</v>
      </c>
      <c r="C844" s="2" t="s">
        <v>7</v>
      </c>
      <c r="D844" s="2" t="s">
        <v>45</v>
      </c>
      <c r="E844" s="2" t="s">
        <v>14</v>
      </c>
      <c r="F844" s="2">
        <v>8149.7470510000003</v>
      </c>
      <c r="G844" s="2">
        <v>3745190</v>
      </c>
      <c r="H844" s="2">
        <v>2.0999999999999999E-3</v>
      </c>
      <c r="I844" t="s">
        <v>152</v>
      </c>
    </row>
    <row r="845" spans="1:9">
      <c r="A845" s="2">
        <v>2013</v>
      </c>
      <c r="B845" s="2">
        <v>5</v>
      </c>
      <c r="C845" s="2" t="s">
        <v>12</v>
      </c>
      <c r="D845" s="2" t="s">
        <v>48</v>
      </c>
      <c r="E845" s="2" t="s">
        <v>14</v>
      </c>
      <c r="F845" s="2">
        <v>291.91963099999998</v>
      </c>
      <c r="G845" s="2">
        <v>76061</v>
      </c>
      <c r="H845" s="2">
        <v>3.8E-3</v>
      </c>
      <c r="I845" t="s">
        <v>152</v>
      </c>
    </row>
    <row r="846" spans="1:9">
      <c r="A846" s="2">
        <v>2013</v>
      </c>
      <c r="B846" s="2">
        <v>6</v>
      </c>
      <c r="C846" s="2" t="s">
        <v>7</v>
      </c>
      <c r="D846" s="2" t="s">
        <v>13</v>
      </c>
      <c r="E846" s="2" t="s">
        <v>14</v>
      </c>
      <c r="F846" s="2">
        <v>2876.9811439999999</v>
      </c>
      <c r="G846" s="2">
        <v>1804481</v>
      </c>
      <c r="H846" s="2">
        <v>1.5E-3</v>
      </c>
      <c r="I846" t="s">
        <v>152</v>
      </c>
    </row>
    <row r="847" spans="1:9">
      <c r="A847" s="2">
        <v>2013</v>
      </c>
      <c r="B847" s="2">
        <v>3</v>
      </c>
      <c r="C847" s="2" t="s">
        <v>12</v>
      </c>
      <c r="D847" s="2" t="s">
        <v>64</v>
      </c>
      <c r="E847" s="2" t="s">
        <v>14</v>
      </c>
      <c r="F847" s="2">
        <v>70.521270999999999</v>
      </c>
      <c r="G847" s="2">
        <v>6616</v>
      </c>
      <c r="H847" s="2">
        <v>1.06E-2</v>
      </c>
      <c r="I847" t="s">
        <v>152</v>
      </c>
    </row>
    <row r="848" spans="1:9">
      <c r="A848" s="2">
        <v>2014</v>
      </c>
      <c r="B848" s="2">
        <v>2</v>
      </c>
      <c r="C848" s="2" t="s">
        <v>12</v>
      </c>
      <c r="D848" s="2" t="s">
        <v>93</v>
      </c>
      <c r="E848" s="2" t="s">
        <v>9</v>
      </c>
      <c r="F848" s="2">
        <v>19.527156000000002</v>
      </c>
      <c r="G848" s="2">
        <v>13948</v>
      </c>
      <c r="H848" s="2">
        <v>1.2999999999999999E-3</v>
      </c>
      <c r="I848" t="s">
        <v>152</v>
      </c>
    </row>
    <row r="849" spans="1:9">
      <c r="A849" s="2">
        <v>2014</v>
      </c>
      <c r="B849" s="2">
        <v>1</v>
      </c>
      <c r="C849" s="2" t="s">
        <v>12</v>
      </c>
      <c r="D849" s="2" t="s">
        <v>93</v>
      </c>
      <c r="E849" s="2" t="s">
        <v>9</v>
      </c>
      <c r="F849" s="2">
        <v>6.7941820000000002</v>
      </c>
      <c r="G849" s="2">
        <v>4853</v>
      </c>
      <c r="H849" s="2">
        <v>1.2999999999999999E-3</v>
      </c>
      <c r="I849" t="s">
        <v>152</v>
      </c>
    </row>
    <row r="850" spans="1:9">
      <c r="A850" s="2">
        <v>2013</v>
      </c>
      <c r="B850" s="2">
        <v>2</v>
      </c>
      <c r="C850" s="2" t="s">
        <v>12</v>
      </c>
      <c r="D850" s="2" t="s">
        <v>57</v>
      </c>
      <c r="E850" s="2" t="s">
        <v>14</v>
      </c>
      <c r="F850" s="2">
        <v>1.00915</v>
      </c>
      <c r="G850" s="2">
        <v>117</v>
      </c>
      <c r="H850" s="2">
        <v>8.6E-3</v>
      </c>
      <c r="I850" t="s">
        <v>152</v>
      </c>
    </row>
    <row r="851" spans="1:9">
      <c r="A851" s="2">
        <v>2013</v>
      </c>
      <c r="B851" s="2">
        <v>4</v>
      </c>
      <c r="C851" s="2" t="s">
        <v>12</v>
      </c>
      <c r="D851" s="2" t="s">
        <v>59</v>
      </c>
      <c r="E851" s="2" t="s">
        <v>11</v>
      </c>
      <c r="F851" s="2">
        <v>2.6302650000000001</v>
      </c>
      <c r="G851" s="2">
        <v>181</v>
      </c>
      <c r="H851" s="2">
        <v>1.4500000000000001E-2</v>
      </c>
      <c r="I851" t="s">
        <v>152</v>
      </c>
    </row>
    <row r="852" spans="1:9">
      <c r="A852" s="2">
        <v>2013</v>
      </c>
      <c r="B852" s="2">
        <v>1</v>
      </c>
      <c r="C852" s="2" t="s">
        <v>12</v>
      </c>
      <c r="D852" s="2" t="s">
        <v>57</v>
      </c>
      <c r="E852" s="2" t="s">
        <v>14</v>
      </c>
      <c r="F852" s="2">
        <v>1.6799249999999999</v>
      </c>
      <c r="G852" s="2">
        <v>223</v>
      </c>
      <c r="H852" s="2">
        <v>7.4999999999999997E-3</v>
      </c>
      <c r="I852" t="s">
        <v>152</v>
      </c>
    </row>
    <row r="853" spans="1:9">
      <c r="A853" s="2">
        <v>2014</v>
      </c>
      <c r="B853" s="2">
        <v>5</v>
      </c>
      <c r="C853" s="2" t="s">
        <v>7</v>
      </c>
      <c r="D853" s="2" t="s">
        <v>19</v>
      </c>
      <c r="E853" s="2" t="s">
        <v>14</v>
      </c>
      <c r="F853" s="2">
        <v>4072.4292</v>
      </c>
      <c r="G853" s="2">
        <v>2905099</v>
      </c>
      <c r="H853" s="2">
        <v>1.4E-3</v>
      </c>
      <c r="I853" t="s">
        <v>152</v>
      </c>
    </row>
    <row r="854" spans="1:9">
      <c r="A854" s="2">
        <v>2013</v>
      </c>
      <c r="B854" s="2">
        <v>11</v>
      </c>
      <c r="C854" s="2" t="s">
        <v>12</v>
      </c>
      <c r="D854" s="2" t="s">
        <v>59</v>
      </c>
      <c r="E854" s="2" t="s">
        <v>11</v>
      </c>
      <c r="F854" s="2">
        <v>2.154347</v>
      </c>
      <c r="G854" s="2">
        <v>297</v>
      </c>
      <c r="H854" s="2">
        <v>7.1999999999999998E-3</v>
      </c>
      <c r="I854" t="s">
        <v>152</v>
      </c>
    </row>
    <row r="855" spans="1:9">
      <c r="A855" s="2">
        <v>2014</v>
      </c>
      <c r="B855" s="2">
        <v>5</v>
      </c>
      <c r="C855" s="2" t="s">
        <v>12</v>
      </c>
      <c r="D855" s="2" t="s">
        <v>68</v>
      </c>
      <c r="E855" s="2" t="s">
        <v>14</v>
      </c>
      <c r="F855" s="2">
        <v>1.779234</v>
      </c>
      <c r="G855" s="2">
        <v>157</v>
      </c>
      <c r="H855" s="2">
        <v>1.1299999999999999E-2</v>
      </c>
      <c r="I855" t="s">
        <v>152</v>
      </c>
    </row>
    <row r="856" spans="1:9">
      <c r="A856" s="2">
        <v>2013</v>
      </c>
      <c r="B856" s="2">
        <v>10</v>
      </c>
      <c r="C856" s="2" t="s">
        <v>12</v>
      </c>
      <c r="D856" s="2" t="s">
        <v>8</v>
      </c>
      <c r="E856" s="2" t="s">
        <v>9</v>
      </c>
      <c r="F856" s="2">
        <v>794156.011466</v>
      </c>
      <c r="G856" s="2">
        <v>90709022</v>
      </c>
      <c r="H856" s="2">
        <v>8.6999999999999994E-3</v>
      </c>
      <c r="I856" t="s">
        <v>152</v>
      </c>
    </row>
    <row r="857" spans="1:9">
      <c r="A857" s="2">
        <v>2013</v>
      </c>
      <c r="B857" s="2">
        <v>7</v>
      </c>
      <c r="C857" s="2" t="s">
        <v>7</v>
      </c>
      <c r="D857" s="2" t="s">
        <v>42</v>
      </c>
      <c r="E857" s="2" t="s">
        <v>14</v>
      </c>
      <c r="F857" s="2">
        <v>9796.0183059999999</v>
      </c>
      <c r="G857" s="2">
        <v>5560278</v>
      </c>
      <c r="H857" s="2">
        <v>1.6999999999999999E-3</v>
      </c>
      <c r="I857" t="s">
        <v>152</v>
      </c>
    </row>
    <row r="858" spans="1:9">
      <c r="A858" s="2">
        <v>2013</v>
      </c>
      <c r="B858" s="2">
        <v>9</v>
      </c>
      <c r="C858" s="2" t="s">
        <v>12</v>
      </c>
      <c r="D858" s="2" t="s">
        <v>87</v>
      </c>
      <c r="E858" s="2" t="s">
        <v>14</v>
      </c>
      <c r="F858" s="2">
        <v>25459.302046000001</v>
      </c>
      <c r="G858" s="2">
        <v>1875190</v>
      </c>
      <c r="H858" s="2">
        <v>1.35E-2</v>
      </c>
      <c r="I858" t="s">
        <v>152</v>
      </c>
    </row>
    <row r="859" spans="1:9">
      <c r="A859" s="2">
        <v>2014</v>
      </c>
      <c r="B859" s="2">
        <v>1</v>
      </c>
      <c r="C859" s="2" t="s">
        <v>12</v>
      </c>
      <c r="D859" s="2" t="s">
        <v>8</v>
      </c>
      <c r="E859" s="2" t="s">
        <v>9</v>
      </c>
      <c r="F859" s="2">
        <v>787912.62447499996</v>
      </c>
      <c r="G859" s="2">
        <v>95356690</v>
      </c>
      <c r="H859" s="2">
        <v>8.2000000000000007E-3</v>
      </c>
      <c r="I859" t="s">
        <v>152</v>
      </c>
    </row>
    <row r="860" spans="1:9">
      <c r="A860" s="2">
        <v>2014</v>
      </c>
      <c r="B860" s="2">
        <v>3</v>
      </c>
      <c r="C860" s="2" t="s">
        <v>12</v>
      </c>
      <c r="D860" s="2" t="s">
        <v>23</v>
      </c>
      <c r="E860" s="2" t="s">
        <v>14</v>
      </c>
      <c r="F860" s="2">
        <v>490.75764099999998</v>
      </c>
      <c r="G860" s="2">
        <v>219999</v>
      </c>
      <c r="H860" s="2">
        <v>2.2000000000000001E-3</v>
      </c>
      <c r="I860" t="s">
        <v>152</v>
      </c>
    </row>
    <row r="861" spans="1:9">
      <c r="A861" s="2">
        <v>2013</v>
      </c>
      <c r="B861" s="2">
        <v>10</v>
      </c>
      <c r="C861" s="2" t="s">
        <v>7</v>
      </c>
      <c r="D861" s="2" t="s">
        <v>22</v>
      </c>
      <c r="E861" s="2" t="s">
        <v>14</v>
      </c>
      <c r="F861" s="2">
        <v>37.483004000000001</v>
      </c>
      <c r="G861" s="2">
        <v>355720</v>
      </c>
      <c r="H861" s="2">
        <v>1E-4</v>
      </c>
      <c r="I861" t="s">
        <v>152</v>
      </c>
    </row>
    <row r="862" spans="1:9">
      <c r="A862" s="2">
        <v>2013</v>
      </c>
      <c r="B862" s="2">
        <v>2</v>
      </c>
      <c r="C862" s="2" t="s">
        <v>12</v>
      </c>
      <c r="D862" s="2" t="s">
        <v>26</v>
      </c>
      <c r="E862" s="2" t="s">
        <v>14</v>
      </c>
      <c r="F862" s="2">
        <v>4548.6873439999999</v>
      </c>
      <c r="G862" s="2">
        <v>432187</v>
      </c>
      <c r="H862" s="2">
        <v>1.0500000000000001E-2</v>
      </c>
      <c r="I862" t="s">
        <v>152</v>
      </c>
    </row>
    <row r="863" spans="1:9">
      <c r="A863" s="2">
        <v>2013</v>
      </c>
      <c r="B863" s="2">
        <v>12</v>
      </c>
      <c r="C863" s="2" t="s">
        <v>12</v>
      </c>
      <c r="D863" s="2" t="s">
        <v>27</v>
      </c>
      <c r="E863" s="2" t="s">
        <v>14</v>
      </c>
      <c r="F863" s="2">
        <v>473.199949</v>
      </c>
      <c r="G863" s="2">
        <v>183128</v>
      </c>
      <c r="H863" s="2">
        <v>2.5000000000000001E-3</v>
      </c>
      <c r="I863" t="s">
        <v>152</v>
      </c>
    </row>
    <row r="864" spans="1:9">
      <c r="A864" s="2">
        <v>2013</v>
      </c>
      <c r="B864" s="2">
        <v>5</v>
      </c>
      <c r="C864" s="2" t="s">
        <v>12</v>
      </c>
      <c r="D864" s="2" t="s">
        <v>24</v>
      </c>
      <c r="E864" s="2" t="s">
        <v>25</v>
      </c>
      <c r="F864" s="2">
        <v>1162.056981</v>
      </c>
      <c r="G864" s="2">
        <v>204585</v>
      </c>
      <c r="H864" s="2">
        <v>5.5999999999999999E-3</v>
      </c>
      <c r="I864" t="s">
        <v>152</v>
      </c>
    </row>
    <row r="865" spans="1:9">
      <c r="A865" s="2">
        <v>2013</v>
      </c>
      <c r="B865" s="2">
        <v>12</v>
      </c>
      <c r="C865" s="2" t="s">
        <v>7</v>
      </c>
      <c r="D865" s="2" t="s">
        <v>30</v>
      </c>
      <c r="E865" s="2" t="s">
        <v>9</v>
      </c>
      <c r="F865" s="2">
        <v>187.55068499999999</v>
      </c>
      <c r="G865" s="2">
        <v>133966</v>
      </c>
      <c r="H865" s="2">
        <v>1.2999999999999999E-3</v>
      </c>
      <c r="I865" t="s">
        <v>152</v>
      </c>
    </row>
    <row r="866" spans="1:9">
      <c r="A866" s="2">
        <v>2013</v>
      </c>
      <c r="B866" s="2">
        <v>2</v>
      </c>
      <c r="C866" s="2" t="s">
        <v>12</v>
      </c>
      <c r="D866" s="2" t="s">
        <v>50</v>
      </c>
      <c r="E866" s="2" t="s">
        <v>11</v>
      </c>
      <c r="F866" s="2">
        <v>19.393325999999998</v>
      </c>
      <c r="G866" s="2">
        <v>1193</v>
      </c>
      <c r="H866" s="2">
        <v>1.6199999999999999E-2</v>
      </c>
      <c r="I866" t="s">
        <v>152</v>
      </c>
    </row>
    <row r="867" spans="1:9">
      <c r="A867" s="2">
        <v>2013</v>
      </c>
      <c r="B867" s="2">
        <v>6</v>
      </c>
      <c r="C867" s="2" t="s">
        <v>12</v>
      </c>
      <c r="D867" s="2" t="s">
        <v>64</v>
      </c>
      <c r="E867" s="2" t="s">
        <v>14</v>
      </c>
      <c r="F867" s="2">
        <v>86.386933999999997</v>
      </c>
      <c r="G867" s="2">
        <v>8419</v>
      </c>
      <c r="H867" s="2">
        <v>1.0200000000000001E-2</v>
      </c>
      <c r="I867" t="s">
        <v>152</v>
      </c>
    </row>
    <row r="868" spans="1:9">
      <c r="A868" s="2">
        <v>2014</v>
      </c>
      <c r="B868" s="2">
        <v>2</v>
      </c>
      <c r="C868" s="2" t="s">
        <v>12</v>
      </c>
      <c r="D868" s="2" t="s">
        <v>54</v>
      </c>
      <c r="E868" s="2" t="s">
        <v>14</v>
      </c>
      <c r="F868" s="2">
        <v>55.434623999999999</v>
      </c>
      <c r="G868" s="2">
        <v>3211</v>
      </c>
      <c r="H868" s="2">
        <v>1.72E-2</v>
      </c>
      <c r="I868" t="s">
        <v>152</v>
      </c>
    </row>
    <row r="869" spans="1:9">
      <c r="A869" s="2">
        <v>2014</v>
      </c>
      <c r="B869" s="2">
        <v>3</v>
      </c>
      <c r="C869" s="2" t="s">
        <v>12</v>
      </c>
      <c r="D869" s="2" t="s">
        <v>96</v>
      </c>
      <c r="E869" s="2" t="s">
        <v>9</v>
      </c>
      <c r="F869" s="2">
        <v>51.452680000000001</v>
      </c>
      <c r="G869" s="2">
        <v>36752</v>
      </c>
      <c r="H869" s="2">
        <v>1.2999999999999999E-3</v>
      </c>
      <c r="I869" t="s">
        <v>152</v>
      </c>
    </row>
    <row r="870" spans="1:9">
      <c r="A870" s="2">
        <v>2013</v>
      </c>
      <c r="B870" s="2">
        <v>7</v>
      </c>
      <c r="C870" s="2" t="s">
        <v>12</v>
      </c>
      <c r="D870" s="2" t="s">
        <v>66</v>
      </c>
      <c r="E870" s="2" t="s">
        <v>9</v>
      </c>
      <c r="F870" s="2">
        <v>11.421435000000001</v>
      </c>
      <c r="G870" s="2">
        <v>930</v>
      </c>
      <c r="H870" s="2">
        <v>1.2200000000000001E-2</v>
      </c>
      <c r="I870" t="s">
        <v>152</v>
      </c>
    </row>
    <row r="871" spans="1:9">
      <c r="A871" s="2">
        <v>2014</v>
      </c>
      <c r="B871" s="2">
        <v>5</v>
      </c>
      <c r="C871" s="2" t="s">
        <v>12</v>
      </c>
      <c r="D871" s="2" t="s">
        <v>21</v>
      </c>
      <c r="E871" s="2" t="s">
        <v>14</v>
      </c>
      <c r="F871" s="2">
        <v>30661.327827000001</v>
      </c>
      <c r="G871" s="2">
        <v>2850103</v>
      </c>
      <c r="H871" s="2">
        <v>1.0699999999999999E-2</v>
      </c>
      <c r="I871" t="s">
        <v>152</v>
      </c>
    </row>
    <row r="872" spans="1:9">
      <c r="A872" s="2">
        <v>2014</v>
      </c>
      <c r="B872" s="2">
        <v>5</v>
      </c>
      <c r="C872" s="2" t="s">
        <v>12</v>
      </c>
      <c r="D872" s="2" t="s">
        <v>65</v>
      </c>
      <c r="E872" s="2" t="s">
        <v>25</v>
      </c>
      <c r="F872" s="2">
        <v>1.0762240000000001</v>
      </c>
      <c r="G872" s="2">
        <v>202</v>
      </c>
      <c r="H872" s="2">
        <v>5.3E-3</v>
      </c>
      <c r="I872" t="s">
        <v>152</v>
      </c>
    </row>
    <row r="873" spans="1:9">
      <c r="A873" s="2">
        <v>2013</v>
      </c>
      <c r="B873" s="2">
        <v>7</v>
      </c>
      <c r="C873" s="2" t="s">
        <v>12</v>
      </c>
      <c r="D873" s="2" t="s">
        <v>76</v>
      </c>
      <c r="E873" s="2" t="s">
        <v>25</v>
      </c>
      <c r="F873" s="2">
        <v>4.074274</v>
      </c>
      <c r="G873" s="2">
        <v>476</v>
      </c>
      <c r="H873" s="2">
        <v>8.5000000000000006E-3</v>
      </c>
      <c r="I873" t="s">
        <v>152</v>
      </c>
    </row>
    <row r="874" spans="1:9">
      <c r="A874" s="2">
        <v>2013</v>
      </c>
      <c r="B874" s="2">
        <v>12</v>
      </c>
      <c r="C874" s="2" t="s">
        <v>12</v>
      </c>
      <c r="D874" s="2" t="s">
        <v>101</v>
      </c>
      <c r="E874" s="2" t="s">
        <v>62</v>
      </c>
      <c r="F874" s="2">
        <v>1.322595</v>
      </c>
      <c r="G874" s="2">
        <v>54</v>
      </c>
      <c r="H874" s="2">
        <v>2.4400000000000002E-2</v>
      </c>
      <c r="I874" t="s">
        <v>152</v>
      </c>
    </row>
    <row r="875" spans="1:9">
      <c r="A875" s="2">
        <v>2013</v>
      </c>
      <c r="B875" s="2">
        <v>7</v>
      </c>
      <c r="C875" s="2" t="s">
        <v>12</v>
      </c>
      <c r="D875" s="2" t="s">
        <v>72</v>
      </c>
      <c r="E875" s="2" t="s">
        <v>11</v>
      </c>
      <c r="F875" s="2">
        <v>0.201597</v>
      </c>
      <c r="G875" s="2">
        <v>11</v>
      </c>
      <c r="H875" s="2">
        <v>1.83E-2</v>
      </c>
      <c r="I875" t="s">
        <v>152</v>
      </c>
    </row>
    <row r="876" spans="1:9">
      <c r="A876" s="2">
        <v>2014</v>
      </c>
      <c r="B876" s="2">
        <v>3</v>
      </c>
      <c r="C876" s="2" t="s">
        <v>12</v>
      </c>
      <c r="D876" s="2" t="s">
        <v>37</v>
      </c>
      <c r="E876" s="2" t="s">
        <v>9</v>
      </c>
      <c r="F876" s="2">
        <v>0.2535</v>
      </c>
      <c r="G876" s="2">
        <v>1</v>
      </c>
      <c r="H876" s="2">
        <v>0.2535</v>
      </c>
      <c r="I876" t="s">
        <v>152</v>
      </c>
    </row>
    <row r="877" spans="1:9">
      <c r="A877" s="2">
        <v>2013</v>
      </c>
      <c r="B877" s="2">
        <v>7</v>
      </c>
      <c r="C877" s="2" t="s">
        <v>12</v>
      </c>
      <c r="D877" s="2" t="s">
        <v>99</v>
      </c>
      <c r="E877" s="2" t="s">
        <v>25</v>
      </c>
      <c r="F877" s="2">
        <v>5.4999999999999997E-3</v>
      </c>
      <c r="G877" s="2">
        <v>11</v>
      </c>
      <c r="H877" s="2">
        <v>5.0000000000000001E-4</v>
      </c>
      <c r="I877" t="s">
        <v>152</v>
      </c>
    </row>
    <row r="878" spans="1:9">
      <c r="A878" s="2">
        <v>2013</v>
      </c>
      <c r="B878" s="2">
        <v>6</v>
      </c>
      <c r="C878" s="2" t="s">
        <v>12</v>
      </c>
      <c r="D878" s="2" t="s">
        <v>56</v>
      </c>
      <c r="E878" s="2" t="s">
        <v>14</v>
      </c>
      <c r="F878" s="2">
        <v>442274.74532699998</v>
      </c>
      <c r="G878" s="2">
        <v>49056838</v>
      </c>
      <c r="H878" s="2">
        <v>8.9999999999999993E-3</v>
      </c>
      <c r="I878" t="s">
        <v>152</v>
      </c>
    </row>
    <row r="879" spans="1:9">
      <c r="A879" s="2">
        <v>2013</v>
      </c>
      <c r="B879" s="2">
        <v>11</v>
      </c>
      <c r="C879" s="2" t="s">
        <v>12</v>
      </c>
      <c r="D879" s="2" t="s">
        <v>8</v>
      </c>
      <c r="E879" s="2" t="s">
        <v>9</v>
      </c>
      <c r="F879" s="2">
        <v>799174.01083599997</v>
      </c>
      <c r="G879" s="2">
        <v>86835541</v>
      </c>
      <c r="H879" s="2">
        <v>9.1999999999999998E-3</v>
      </c>
      <c r="I879" t="s">
        <v>152</v>
      </c>
    </row>
    <row r="880" spans="1:9">
      <c r="A880" s="2">
        <v>2013</v>
      </c>
      <c r="B880" s="2">
        <v>7</v>
      </c>
      <c r="C880" s="2" t="s">
        <v>12</v>
      </c>
      <c r="D880" s="2" t="s">
        <v>63</v>
      </c>
      <c r="E880" s="2" t="s">
        <v>14</v>
      </c>
      <c r="F880" s="2">
        <v>59658.685271000002</v>
      </c>
      <c r="G880" s="2">
        <v>5748328</v>
      </c>
      <c r="H880" s="2">
        <v>1.03E-2</v>
      </c>
      <c r="I880" t="s">
        <v>152</v>
      </c>
    </row>
    <row r="881" spans="1:9">
      <c r="A881" s="2">
        <v>2014</v>
      </c>
      <c r="B881" s="2">
        <v>2</v>
      </c>
      <c r="C881" s="2" t="s">
        <v>12</v>
      </c>
      <c r="D881" s="2" t="s">
        <v>19</v>
      </c>
      <c r="E881" s="2" t="s">
        <v>14</v>
      </c>
      <c r="F881" s="2">
        <v>248463.46920600001</v>
      </c>
      <c r="G881" s="2">
        <v>19369978</v>
      </c>
      <c r="H881" s="2">
        <v>1.2800000000000001E-2</v>
      </c>
      <c r="I881" t="s">
        <v>152</v>
      </c>
    </row>
    <row r="882" spans="1:9">
      <c r="A882" s="2">
        <v>2014</v>
      </c>
      <c r="B882" s="2">
        <v>3</v>
      </c>
      <c r="C882" s="2" t="s">
        <v>7</v>
      </c>
      <c r="D882" s="2" t="s">
        <v>21</v>
      </c>
      <c r="E882" s="2" t="s">
        <v>14</v>
      </c>
      <c r="F882" s="2">
        <v>3288.62381</v>
      </c>
      <c r="G882" s="2">
        <v>3059546</v>
      </c>
      <c r="H882" s="2">
        <v>1E-3</v>
      </c>
      <c r="I882" t="s">
        <v>152</v>
      </c>
    </row>
    <row r="883" spans="1:9">
      <c r="A883" s="2">
        <v>2013</v>
      </c>
      <c r="B883" s="2">
        <v>2</v>
      </c>
      <c r="C883" s="2" t="s">
        <v>12</v>
      </c>
      <c r="D883" s="2" t="s">
        <v>87</v>
      </c>
      <c r="E883" s="2" t="s">
        <v>14</v>
      </c>
      <c r="F883" s="2">
        <v>12717.919343</v>
      </c>
      <c r="G883" s="2">
        <v>1179628</v>
      </c>
      <c r="H883" s="2">
        <v>1.0699999999999999E-2</v>
      </c>
      <c r="I883" t="s">
        <v>152</v>
      </c>
    </row>
    <row r="884" spans="1:9">
      <c r="A884" s="2">
        <v>2013</v>
      </c>
      <c r="B884" s="2">
        <v>9</v>
      </c>
      <c r="C884" s="2" t="s">
        <v>12</v>
      </c>
      <c r="D884" s="2" t="s">
        <v>86</v>
      </c>
      <c r="E884" s="2" t="s">
        <v>9</v>
      </c>
      <c r="F884" s="2">
        <v>27507.438439000001</v>
      </c>
      <c r="G884" s="2">
        <v>2807585</v>
      </c>
      <c r="H884" s="2">
        <v>9.7000000000000003E-3</v>
      </c>
      <c r="I884" t="s">
        <v>152</v>
      </c>
    </row>
    <row r="885" spans="1:9">
      <c r="A885" s="2">
        <v>2013</v>
      </c>
      <c r="B885" s="2">
        <v>12</v>
      </c>
      <c r="C885" s="2" t="s">
        <v>7</v>
      </c>
      <c r="D885" s="2" t="s">
        <v>56</v>
      </c>
      <c r="E885" s="2" t="s">
        <v>14</v>
      </c>
      <c r="F885" s="2">
        <v>10802.72373</v>
      </c>
      <c r="G885" s="2">
        <v>6559416</v>
      </c>
      <c r="H885" s="2">
        <v>1.6000000000000001E-3</v>
      </c>
      <c r="I885" t="s">
        <v>152</v>
      </c>
    </row>
    <row r="886" spans="1:9">
      <c r="A886" s="2">
        <v>2014</v>
      </c>
      <c r="B886" s="2">
        <v>2</v>
      </c>
      <c r="C886" s="2" t="s">
        <v>12</v>
      </c>
      <c r="D886" s="2" t="s">
        <v>82</v>
      </c>
      <c r="E886" s="2" t="s">
        <v>14</v>
      </c>
      <c r="F886" s="2">
        <v>851.68667600000003</v>
      </c>
      <c r="G886" s="2">
        <v>131154</v>
      </c>
      <c r="H886" s="2">
        <v>6.4000000000000003E-3</v>
      </c>
      <c r="I886" t="s">
        <v>152</v>
      </c>
    </row>
    <row r="887" spans="1:9">
      <c r="A887" s="2">
        <v>2013</v>
      </c>
      <c r="B887" s="2">
        <v>11</v>
      </c>
      <c r="C887" s="2" t="s">
        <v>7</v>
      </c>
      <c r="D887" s="2" t="s">
        <v>22</v>
      </c>
      <c r="E887" s="2" t="s">
        <v>14</v>
      </c>
      <c r="F887" s="2">
        <v>246.40195499999999</v>
      </c>
      <c r="G887" s="2">
        <v>357133</v>
      </c>
      <c r="H887" s="2">
        <v>5.9999999999999995E-4</v>
      </c>
      <c r="I887" t="s">
        <v>152</v>
      </c>
    </row>
    <row r="888" spans="1:9">
      <c r="A888" s="2">
        <v>2013</v>
      </c>
      <c r="B888" s="2">
        <v>7</v>
      </c>
      <c r="C888" s="2" t="s">
        <v>7</v>
      </c>
      <c r="D888" s="2" t="s">
        <v>71</v>
      </c>
      <c r="E888" s="2" t="s">
        <v>14</v>
      </c>
      <c r="F888" s="2">
        <v>88.817802999999998</v>
      </c>
      <c r="G888" s="2">
        <v>128166</v>
      </c>
      <c r="H888" s="2">
        <v>5.9999999999999995E-4</v>
      </c>
      <c r="I888" t="s">
        <v>152</v>
      </c>
    </row>
    <row r="889" spans="1:9">
      <c r="A889" s="2">
        <v>2013</v>
      </c>
      <c r="B889" s="2">
        <v>8</v>
      </c>
      <c r="C889" s="2" t="s">
        <v>12</v>
      </c>
      <c r="D889" s="2" t="s">
        <v>50</v>
      </c>
      <c r="E889" s="2" t="s">
        <v>11</v>
      </c>
      <c r="F889" s="2">
        <v>24.545121999999999</v>
      </c>
      <c r="G889" s="2">
        <v>2858</v>
      </c>
      <c r="H889" s="2">
        <v>8.5000000000000006E-3</v>
      </c>
      <c r="I889" t="s">
        <v>152</v>
      </c>
    </row>
    <row r="890" spans="1:9">
      <c r="A890" s="2">
        <v>2013</v>
      </c>
      <c r="B890" s="2">
        <v>8</v>
      </c>
      <c r="C890" s="2" t="s">
        <v>12</v>
      </c>
      <c r="D890" s="2" t="s">
        <v>27</v>
      </c>
      <c r="E890" s="2" t="s">
        <v>14</v>
      </c>
      <c r="F890" s="2">
        <v>462.00421599999999</v>
      </c>
      <c r="G890" s="2">
        <v>109757</v>
      </c>
      <c r="H890" s="2">
        <v>4.1999999999999997E-3</v>
      </c>
      <c r="I890" t="s">
        <v>152</v>
      </c>
    </row>
    <row r="891" spans="1:9">
      <c r="A891" s="2">
        <v>2014</v>
      </c>
      <c r="B891" s="2">
        <v>4</v>
      </c>
      <c r="C891" s="2" t="s">
        <v>7</v>
      </c>
      <c r="D891" s="2" t="s">
        <v>74</v>
      </c>
      <c r="E891" s="2" t="s">
        <v>9</v>
      </c>
      <c r="F891" s="2">
        <v>679.64806499999997</v>
      </c>
      <c r="G891" s="2">
        <v>381974</v>
      </c>
      <c r="H891" s="2">
        <v>1.6999999999999999E-3</v>
      </c>
      <c r="I891" t="s">
        <v>152</v>
      </c>
    </row>
    <row r="892" spans="1:9">
      <c r="A892" s="2">
        <v>2013</v>
      </c>
      <c r="B892" s="2">
        <v>12</v>
      </c>
      <c r="C892" s="2" t="s">
        <v>12</v>
      </c>
      <c r="D892" s="2" t="s">
        <v>59</v>
      </c>
      <c r="E892" s="2" t="s">
        <v>11</v>
      </c>
      <c r="F892" s="2">
        <v>20.695062</v>
      </c>
      <c r="G892" s="2">
        <v>11453</v>
      </c>
      <c r="H892" s="2">
        <v>1.8E-3</v>
      </c>
      <c r="I892" t="s">
        <v>152</v>
      </c>
    </row>
    <row r="893" spans="1:9">
      <c r="A893" s="2">
        <v>2013</v>
      </c>
      <c r="B893" s="2">
        <v>11</v>
      </c>
      <c r="C893" s="2" t="s">
        <v>12</v>
      </c>
      <c r="D893" s="2" t="s">
        <v>34</v>
      </c>
      <c r="E893" s="2" t="s">
        <v>14</v>
      </c>
      <c r="F893" s="2">
        <v>38.380687999999999</v>
      </c>
      <c r="G893" s="2">
        <v>1926</v>
      </c>
      <c r="H893" s="2">
        <v>1.9900000000000001E-2</v>
      </c>
      <c r="I893" t="s">
        <v>152</v>
      </c>
    </row>
    <row r="894" spans="1:9">
      <c r="A894" s="2">
        <v>2014</v>
      </c>
      <c r="B894" s="2">
        <v>5</v>
      </c>
      <c r="C894" s="2" t="s">
        <v>7</v>
      </c>
      <c r="D894" s="2" t="s">
        <v>41</v>
      </c>
      <c r="E894" s="2" t="s">
        <v>25</v>
      </c>
      <c r="F894" s="2">
        <v>1630.4850739999999</v>
      </c>
      <c r="G894" s="2">
        <v>979882</v>
      </c>
      <c r="H894" s="2">
        <v>1.6000000000000001E-3</v>
      </c>
      <c r="I894" t="s">
        <v>152</v>
      </c>
    </row>
    <row r="895" spans="1:9">
      <c r="A895" s="2">
        <v>2014</v>
      </c>
      <c r="B895" s="2">
        <v>5</v>
      </c>
      <c r="C895" s="2" t="s">
        <v>12</v>
      </c>
      <c r="D895" s="2" t="s">
        <v>43</v>
      </c>
      <c r="E895" s="2" t="s">
        <v>11</v>
      </c>
      <c r="F895" s="2">
        <v>478.69529299999999</v>
      </c>
      <c r="G895" s="2">
        <v>368228</v>
      </c>
      <c r="H895" s="2">
        <v>1.1999999999999999E-3</v>
      </c>
      <c r="I895" t="s">
        <v>152</v>
      </c>
    </row>
    <row r="896" spans="1:9">
      <c r="A896" s="2">
        <v>2014</v>
      </c>
      <c r="B896" s="2">
        <v>3</v>
      </c>
      <c r="C896" s="2" t="s">
        <v>12</v>
      </c>
      <c r="D896" s="2" t="s">
        <v>35</v>
      </c>
      <c r="E896" s="2" t="s">
        <v>9</v>
      </c>
      <c r="F896" s="2">
        <v>3.8611</v>
      </c>
      <c r="G896" s="2">
        <v>114</v>
      </c>
      <c r="H896" s="2">
        <v>3.3799999999999997E-2</v>
      </c>
      <c r="I896" t="s">
        <v>152</v>
      </c>
    </row>
    <row r="897" spans="1:9">
      <c r="A897" s="2">
        <v>2013</v>
      </c>
      <c r="B897" s="2">
        <v>3</v>
      </c>
      <c r="C897" s="2" t="s">
        <v>12</v>
      </c>
      <c r="D897" s="2" t="s">
        <v>52</v>
      </c>
      <c r="E897" s="2" t="s">
        <v>25</v>
      </c>
      <c r="F897" s="2">
        <v>2.3550840000000002</v>
      </c>
      <c r="G897" s="2">
        <v>290</v>
      </c>
      <c r="H897" s="2">
        <v>8.0999999999999996E-3</v>
      </c>
      <c r="I897" t="s">
        <v>152</v>
      </c>
    </row>
    <row r="898" spans="1:9">
      <c r="A898" s="2">
        <v>2013</v>
      </c>
      <c r="B898" s="2">
        <v>7</v>
      </c>
      <c r="C898" s="2" t="s">
        <v>12</v>
      </c>
      <c r="D898" s="2" t="s">
        <v>101</v>
      </c>
      <c r="E898" s="2" t="s">
        <v>62</v>
      </c>
      <c r="F898" s="2">
        <v>0.70090300000000005</v>
      </c>
      <c r="G898" s="2">
        <v>15</v>
      </c>
      <c r="H898" s="2">
        <v>4.6699999999999998E-2</v>
      </c>
      <c r="I898" t="s">
        <v>152</v>
      </c>
    </row>
    <row r="899" spans="1:9">
      <c r="A899" s="2">
        <v>2013</v>
      </c>
      <c r="B899" s="2">
        <v>8</v>
      </c>
      <c r="C899" s="2" t="s">
        <v>12</v>
      </c>
      <c r="D899" s="2" t="s">
        <v>56</v>
      </c>
      <c r="E899" s="2" t="s">
        <v>14</v>
      </c>
      <c r="F899" s="2">
        <v>477365.23999700003</v>
      </c>
      <c r="G899" s="2">
        <v>51127487</v>
      </c>
      <c r="H899" s="2">
        <v>9.2999999999999992E-3</v>
      </c>
      <c r="I899" t="s">
        <v>152</v>
      </c>
    </row>
    <row r="900" spans="1:9">
      <c r="A900" s="2">
        <v>2014</v>
      </c>
      <c r="B900" s="2">
        <v>2</v>
      </c>
      <c r="C900" s="2" t="s">
        <v>7</v>
      </c>
      <c r="D900" s="2" t="s">
        <v>8</v>
      </c>
      <c r="E900" s="2" t="s">
        <v>9</v>
      </c>
      <c r="F900" s="2">
        <v>104421.48104</v>
      </c>
      <c r="G900" s="2">
        <v>104762632</v>
      </c>
      <c r="H900" s="2">
        <v>8.9999999999999998E-4</v>
      </c>
      <c r="I900" t="s">
        <v>152</v>
      </c>
    </row>
    <row r="901" spans="1:9">
      <c r="A901" s="2">
        <v>2013</v>
      </c>
      <c r="B901" s="2">
        <v>4</v>
      </c>
      <c r="C901" s="2" t="s">
        <v>12</v>
      </c>
      <c r="D901" s="2" t="s">
        <v>39</v>
      </c>
      <c r="E901" s="2" t="s">
        <v>14</v>
      </c>
      <c r="F901" s="2">
        <v>222819.787985</v>
      </c>
      <c r="G901" s="2">
        <v>23842346</v>
      </c>
      <c r="H901" s="2">
        <v>9.2999999999999992E-3</v>
      </c>
      <c r="I901" t="s">
        <v>152</v>
      </c>
    </row>
    <row r="902" spans="1:9">
      <c r="A902" s="2">
        <v>2013</v>
      </c>
      <c r="B902" s="2">
        <v>4</v>
      </c>
      <c r="C902" s="2" t="s">
        <v>12</v>
      </c>
      <c r="D902" s="2" t="s">
        <v>20</v>
      </c>
      <c r="E902" s="2" t="s">
        <v>14</v>
      </c>
      <c r="F902" s="2">
        <v>127424.382656</v>
      </c>
      <c r="G902" s="2">
        <v>12846618</v>
      </c>
      <c r="H902" s="2">
        <v>9.9000000000000008E-3</v>
      </c>
      <c r="I902" t="s">
        <v>152</v>
      </c>
    </row>
    <row r="903" spans="1:9">
      <c r="A903" s="2">
        <v>2013</v>
      </c>
      <c r="B903" s="2">
        <v>10</v>
      </c>
      <c r="C903" s="2" t="s">
        <v>7</v>
      </c>
      <c r="D903" s="2" t="s">
        <v>13</v>
      </c>
      <c r="E903" s="2" t="s">
        <v>14</v>
      </c>
      <c r="F903" s="2">
        <v>1750.6814919999999</v>
      </c>
      <c r="G903" s="2">
        <v>1503300</v>
      </c>
      <c r="H903" s="2">
        <v>1.1000000000000001E-3</v>
      </c>
      <c r="I903" t="s">
        <v>152</v>
      </c>
    </row>
    <row r="904" spans="1:9">
      <c r="A904" s="2">
        <v>2013</v>
      </c>
      <c r="B904" s="2">
        <v>10</v>
      </c>
      <c r="C904" s="2" t="s">
        <v>12</v>
      </c>
      <c r="D904" s="2" t="s">
        <v>40</v>
      </c>
      <c r="E904" s="2" t="s">
        <v>14</v>
      </c>
      <c r="F904" s="2">
        <v>181233.25934300001</v>
      </c>
      <c r="G904" s="2">
        <v>26170315</v>
      </c>
      <c r="H904" s="2">
        <v>6.8999999999999999E-3</v>
      </c>
      <c r="I904" t="s">
        <v>152</v>
      </c>
    </row>
    <row r="905" spans="1:9">
      <c r="A905" s="2">
        <v>2013</v>
      </c>
      <c r="B905" s="2">
        <v>8</v>
      </c>
      <c r="C905" s="2" t="s">
        <v>12</v>
      </c>
      <c r="D905" s="2" t="s">
        <v>28</v>
      </c>
      <c r="E905" s="2" t="s">
        <v>14</v>
      </c>
      <c r="F905" s="2">
        <v>2373.7056870000001</v>
      </c>
      <c r="G905" s="2">
        <v>399023</v>
      </c>
      <c r="H905" s="2">
        <v>5.8999999999999999E-3</v>
      </c>
      <c r="I905" t="s">
        <v>152</v>
      </c>
    </row>
    <row r="906" spans="1:9">
      <c r="A906" s="2">
        <v>2013</v>
      </c>
      <c r="B906" s="2">
        <v>8</v>
      </c>
      <c r="C906" s="2" t="s">
        <v>7</v>
      </c>
      <c r="D906" s="2" t="s">
        <v>48</v>
      </c>
      <c r="E906" s="2" t="s">
        <v>14</v>
      </c>
      <c r="F906" s="2">
        <v>85.741997999999995</v>
      </c>
      <c r="G906" s="2">
        <v>213822</v>
      </c>
      <c r="H906" s="2">
        <v>4.0000000000000002E-4</v>
      </c>
      <c r="I906" t="s">
        <v>152</v>
      </c>
    </row>
    <row r="907" spans="1:9">
      <c r="A907" s="2">
        <v>2013</v>
      </c>
      <c r="B907" s="2">
        <v>8</v>
      </c>
      <c r="C907" s="2" t="s">
        <v>12</v>
      </c>
      <c r="D907" s="2" t="s">
        <v>31</v>
      </c>
      <c r="E907" s="2" t="s">
        <v>14</v>
      </c>
      <c r="F907" s="2">
        <v>387.56344999999999</v>
      </c>
      <c r="G907" s="2">
        <v>71115</v>
      </c>
      <c r="H907" s="2">
        <v>5.4000000000000003E-3</v>
      </c>
      <c r="I907" t="s">
        <v>152</v>
      </c>
    </row>
    <row r="908" spans="1:9">
      <c r="A908" s="2">
        <v>2013</v>
      </c>
      <c r="B908" s="2">
        <v>1</v>
      </c>
      <c r="C908" s="2" t="s">
        <v>12</v>
      </c>
      <c r="D908" s="2" t="s">
        <v>17</v>
      </c>
      <c r="E908" s="2" t="s">
        <v>14</v>
      </c>
      <c r="F908" s="2">
        <v>3.1035889999999999</v>
      </c>
      <c r="G908" s="2">
        <v>256</v>
      </c>
      <c r="H908" s="2">
        <v>1.21E-2</v>
      </c>
      <c r="I908" t="s">
        <v>152</v>
      </c>
    </row>
    <row r="909" spans="1:9">
      <c r="A909" s="2">
        <v>2014</v>
      </c>
      <c r="B909" s="2">
        <v>3</v>
      </c>
      <c r="C909" s="2" t="s">
        <v>12</v>
      </c>
      <c r="D909" s="2" t="s">
        <v>65</v>
      </c>
      <c r="E909" s="2" t="s">
        <v>25</v>
      </c>
      <c r="F909" s="2">
        <v>1.029174</v>
      </c>
      <c r="G909" s="2">
        <v>208</v>
      </c>
      <c r="H909" s="2">
        <v>4.8999999999999998E-3</v>
      </c>
      <c r="I909" t="s">
        <v>152</v>
      </c>
    </row>
    <row r="910" spans="1:9">
      <c r="A910" s="2">
        <v>2014</v>
      </c>
      <c r="B910" s="2">
        <v>5</v>
      </c>
      <c r="C910" s="2" t="s">
        <v>12</v>
      </c>
      <c r="D910" s="2" t="s">
        <v>29</v>
      </c>
      <c r="E910" s="2" t="s">
        <v>25</v>
      </c>
      <c r="F910" s="2">
        <v>1684.282414</v>
      </c>
      <c r="G910" s="2">
        <v>418658</v>
      </c>
      <c r="H910" s="2">
        <v>4.0000000000000001E-3</v>
      </c>
      <c r="I910" t="s">
        <v>152</v>
      </c>
    </row>
    <row r="911" spans="1:9">
      <c r="A911" s="2">
        <v>2014</v>
      </c>
      <c r="B911" s="2">
        <v>5</v>
      </c>
      <c r="C911" s="2" t="s">
        <v>12</v>
      </c>
      <c r="D911" s="2" t="s">
        <v>47</v>
      </c>
      <c r="E911" s="2" t="s">
        <v>14</v>
      </c>
      <c r="F911" s="2">
        <v>1034.2996989999999</v>
      </c>
      <c r="G911" s="2">
        <v>93181</v>
      </c>
      <c r="H911" s="2">
        <v>1.0999999999999999E-2</v>
      </c>
      <c r="I911" t="s">
        <v>152</v>
      </c>
    </row>
    <row r="912" spans="1:9">
      <c r="A912" s="2">
        <v>2013</v>
      </c>
      <c r="B912" s="2">
        <v>2</v>
      </c>
      <c r="C912" s="2" t="s">
        <v>12</v>
      </c>
      <c r="D912" s="2" t="s">
        <v>17</v>
      </c>
      <c r="E912" s="2" t="s">
        <v>14</v>
      </c>
      <c r="F912" s="2">
        <v>3.327013</v>
      </c>
      <c r="G912" s="2">
        <v>161</v>
      </c>
      <c r="H912" s="2">
        <v>2.06E-2</v>
      </c>
      <c r="I912" t="s">
        <v>152</v>
      </c>
    </row>
    <row r="913" spans="1:9">
      <c r="A913" s="2">
        <v>2013</v>
      </c>
      <c r="B913" s="2">
        <v>3</v>
      </c>
      <c r="C913" s="2" t="s">
        <v>12</v>
      </c>
      <c r="D913" s="2" t="s">
        <v>41</v>
      </c>
      <c r="E913" s="2" t="s">
        <v>25</v>
      </c>
      <c r="F913" s="2">
        <v>0.53061000000000003</v>
      </c>
      <c r="G913" s="2">
        <v>34</v>
      </c>
      <c r="H913" s="2">
        <v>1.5599999999999999E-2</v>
      </c>
      <c r="I913" t="s">
        <v>152</v>
      </c>
    </row>
    <row r="914" spans="1:9">
      <c r="A914" s="2">
        <v>2013</v>
      </c>
      <c r="B914" s="2">
        <v>10</v>
      </c>
      <c r="C914" s="2" t="s">
        <v>53</v>
      </c>
      <c r="D914" s="2" t="s">
        <v>19</v>
      </c>
      <c r="E914" s="2" t="s">
        <v>14</v>
      </c>
      <c r="F914" s="2">
        <v>17.670482</v>
      </c>
      <c r="G914" s="2">
        <v>16</v>
      </c>
      <c r="H914" s="2">
        <v>1.1044</v>
      </c>
      <c r="I914" t="s">
        <v>152</v>
      </c>
    </row>
    <row r="915" spans="1:9">
      <c r="A915" s="2">
        <v>2014</v>
      </c>
      <c r="B915" s="2">
        <v>3</v>
      </c>
      <c r="C915" s="2" t="s">
        <v>7</v>
      </c>
      <c r="D915" s="2" t="s">
        <v>20</v>
      </c>
      <c r="E915" s="2" t="s">
        <v>14</v>
      </c>
      <c r="F915" s="2">
        <v>5040.7146570000004</v>
      </c>
      <c r="G915" s="2">
        <v>7238177</v>
      </c>
      <c r="H915" s="2">
        <v>5.9999999999999995E-4</v>
      </c>
      <c r="I915" t="s">
        <v>152</v>
      </c>
    </row>
    <row r="916" spans="1:9">
      <c r="A916" s="2">
        <v>2013</v>
      </c>
      <c r="B916" s="2">
        <v>10</v>
      </c>
      <c r="C916" s="2" t="s">
        <v>12</v>
      </c>
      <c r="D916" s="2" t="s">
        <v>20</v>
      </c>
      <c r="E916" s="2" t="s">
        <v>14</v>
      </c>
      <c r="F916" s="2">
        <v>159858.22229500001</v>
      </c>
      <c r="G916" s="2">
        <v>15128913</v>
      </c>
      <c r="H916" s="2">
        <v>1.0500000000000001E-2</v>
      </c>
      <c r="I916" t="s">
        <v>152</v>
      </c>
    </row>
    <row r="917" spans="1:9">
      <c r="A917" s="2">
        <v>2013</v>
      </c>
      <c r="B917" s="2">
        <v>7</v>
      </c>
      <c r="C917" s="2" t="s">
        <v>12</v>
      </c>
      <c r="D917" s="2" t="s">
        <v>86</v>
      </c>
      <c r="E917" s="2" t="s">
        <v>9</v>
      </c>
      <c r="F917" s="2">
        <v>10772.251425</v>
      </c>
      <c r="G917" s="2">
        <v>2720433</v>
      </c>
      <c r="H917" s="2">
        <v>3.8999999999999998E-3</v>
      </c>
      <c r="I917" t="s">
        <v>152</v>
      </c>
    </row>
    <row r="918" spans="1:9">
      <c r="A918" s="2">
        <v>2014</v>
      </c>
      <c r="B918" s="2">
        <v>1</v>
      </c>
      <c r="C918" s="2" t="s">
        <v>7</v>
      </c>
      <c r="D918" s="2" t="s">
        <v>72</v>
      </c>
      <c r="E918" s="2" t="s">
        <v>11</v>
      </c>
      <c r="F918" s="2">
        <v>3327.4254959999998</v>
      </c>
      <c r="G918" s="2">
        <v>1680568</v>
      </c>
      <c r="H918" s="2">
        <v>1.9E-3</v>
      </c>
      <c r="I918" t="s">
        <v>152</v>
      </c>
    </row>
    <row r="919" spans="1:9">
      <c r="A919" s="2">
        <v>2014</v>
      </c>
      <c r="B919" s="2">
        <v>3</v>
      </c>
      <c r="C919" s="2" t="s">
        <v>12</v>
      </c>
      <c r="D919" s="2" t="s">
        <v>24</v>
      </c>
      <c r="E919" s="2" t="s">
        <v>25</v>
      </c>
      <c r="F919" s="2">
        <v>4209.1620339999999</v>
      </c>
      <c r="G919" s="2">
        <v>552763</v>
      </c>
      <c r="H919" s="2">
        <v>7.6E-3</v>
      </c>
      <c r="I919" t="s">
        <v>152</v>
      </c>
    </row>
    <row r="920" spans="1:9">
      <c r="A920" s="2">
        <v>2014</v>
      </c>
      <c r="B920" s="2">
        <v>3</v>
      </c>
      <c r="C920" s="2" t="s">
        <v>7</v>
      </c>
      <c r="D920" s="2" t="s">
        <v>82</v>
      </c>
      <c r="E920" s="2" t="s">
        <v>14</v>
      </c>
      <c r="F920" s="2">
        <v>973.68746899999996</v>
      </c>
      <c r="G920" s="2">
        <v>523785</v>
      </c>
      <c r="H920" s="2">
        <v>1.8E-3</v>
      </c>
      <c r="I920" t="s">
        <v>152</v>
      </c>
    </row>
    <row r="921" spans="1:9">
      <c r="A921" s="2">
        <v>2013</v>
      </c>
      <c r="B921" s="2">
        <v>12</v>
      </c>
      <c r="C921" s="2" t="s">
        <v>7</v>
      </c>
      <c r="D921" s="2" t="s">
        <v>41</v>
      </c>
      <c r="E921" s="2" t="s">
        <v>25</v>
      </c>
      <c r="F921" s="2">
        <v>1286.875867</v>
      </c>
      <c r="G921" s="2">
        <v>770332</v>
      </c>
      <c r="H921" s="2">
        <v>1.6000000000000001E-3</v>
      </c>
      <c r="I921" t="s">
        <v>152</v>
      </c>
    </row>
    <row r="922" spans="1:9">
      <c r="A922" s="2">
        <v>2014</v>
      </c>
      <c r="B922" s="2">
        <v>3</v>
      </c>
      <c r="C922" s="2" t="s">
        <v>7</v>
      </c>
      <c r="D922" s="2" t="s">
        <v>17</v>
      </c>
      <c r="E922" s="2" t="s">
        <v>14</v>
      </c>
      <c r="F922" s="2">
        <v>2649.4821969999998</v>
      </c>
      <c r="G922" s="2">
        <v>971798</v>
      </c>
      <c r="H922" s="2">
        <v>2.7000000000000001E-3</v>
      </c>
      <c r="I922" t="s">
        <v>152</v>
      </c>
    </row>
    <row r="923" spans="1:9">
      <c r="A923" s="2">
        <v>2014</v>
      </c>
      <c r="B923" s="2">
        <v>4</v>
      </c>
      <c r="C923" s="2" t="s">
        <v>12</v>
      </c>
      <c r="D923" s="2" t="s">
        <v>30</v>
      </c>
      <c r="E923" s="2" t="s">
        <v>9</v>
      </c>
      <c r="F923" s="2">
        <v>305.785281</v>
      </c>
      <c r="G923" s="2">
        <v>171859</v>
      </c>
      <c r="H923" s="2">
        <v>1.6999999999999999E-3</v>
      </c>
      <c r="I923" t="s">
        <v>152</v>
      </c>
    </row>
    <row r="924" spans="1:9">
      <c r="A924" s="2">
        <v>2013</v>
      </c>
      <c r="B924" s="2">
        <v>9</v>
      </c>
      <c r="C924" s="2" t="s">
        <v>12</v>
      </c>
      <c r="D924" s="2" t="s">
        <v>17</v>
      </c>
      <c r="E924" s="2" t="s">
        <v>14</v>
      </c>
      <c r="F924" s="2">
        <v>39.043244000000001</v>
      </c>
      <c r="G924" s="2">
        <v>14487</v>
      </c>
      <c r="H924" s="2">
        <v>2.5999999999999999E-3</v>
      </c>
      <c r="I924" t="s">
        <v>152</v>
      </c>
    </row>
    <row r="925" spans="1:9">
      <c r="A925" s="2">
        <v>2014</v>
      </c>
      <c r="B925" s="2">
        <v>2</v>
      </c>
      <c r="C925" s="2" t="s">
        <v>12</v>
      </c>
      <c r="D925" s="2" t="s">
        <v>64</v>
      </c>
      <c r="E925" s="2" t="s">
        <v>14</v>
      </c>
      <c r="F925" s="2">
        <v>58.281578000000003</v>
      </c>
      <c r="G925" s="2">
        <v>14077</v>
      </c>
      <c r="H925" s="2">
        <v>4.1000000000000003E-3</v>
      </c>
      <c r="I925" t="s">
        <v>152</v>
      </c>
    </row>
    <row r="926" spans="1:9">
      <c r="A926" s="2">
        <v>2013</v>
      </c>
      <c r="B926" s="2">
        <v>10</v>
      </c>
      <c r="C926" s="2" t="s">
        <v>12</v>
      </c>
      <c r="D926" s="2" t="s">
        <v>82</v>
      </c>
      <c r="E926" s="2" t="s">
        <v>14</v>
      </c>
      <c r="F926" s="2">
        <v>1.963662</v>
      </c>
      <c r="G926" s="2">
        <v>187</v>
      </c>
      <c r="H926" s="2">
        <v>1.0500000000000001E-2</v>
      </c>
      <c r="I926" t="s">
        <v>152</v>
      </c>
    </row>
    <row r="927" spans="1:9">
      <c r="A927" s="2">
        <v>2014</v>
      </c>
      <c r="B927" s="2">
        <v>5</v>
      </c>
      <c r="C927" s="2" t="s">
        <v>7</v>
      </c>
      <c r="D927" s="2" t="s">
        <v>73</v>
      </c>
      <c r="E927" s="2" t="s">
        <v>14</v>
      </c>
      <c r="F927" s="2">
        <v>490.89953600000001</v>
      </c>
      <c r="G927" s="2">
        <v>300088</v>
      </c>
      <c r="H927" s="2">
        <v>1.6000000000000001E-3</v>
      </c>
      <c r="I927" t="s">
        <v>152</v>
      </c>
    </row>
    <row r="928" spans="1:9">
      <c r="A928" s="2">
        <v>2014</v>
      </c>
      <c r="B928" s="2">
        <v>5</v>
      </c>
      <c r="C928" s="2" t="s">
        <v>12</v>
      </c>
      <c r="D928" s="2" t="s">
        <v>93</v>
      </c>
      <c r="E928" s="2" t="s">
        <v>9</v>
      </c>
      <c r="F928" s="2">
        <v>50.065309999999997</v>
      </c>
      <c r="G928" s="2">
        <v>35761</v>
      </c>
      <c r="H928" s="2">
        <v>1.2999999999999999E-3</v>
      </c>
      <c r="I928" t="s">
        <v>152</v>
      </c>
    </row>
    <row r="929" spans="1:9">
      <c r="A929" s="2">
        <v>2013</v>
      </c>
      <c r="B929" s="2">
        <v>11</v>
      </c>
      <c r="C929" s="2" t="s">
        <v>12</v>
      </c>
      <c r="D929" s="2" t="s">
        <v>92</v>
      </c>
      <c r="E929" s="2" t="s">
        <v>14</v>
      </c>
      <c r="F929" s="2">
        <v>0.10290000000000001</v>
      </c>
      <c r="G929" s="2">
        <v>5</v>
      </c>
      <c r="H929" s="2">
        <v>2.0500000000000001E-2</v>
      </c>
      <c r="I929" t="s">
        <v>152</v>
      </c>
    </row>
    <row r="930" spans="1:9">
      <c r="A930" s="2">
        <v>2013</v>
      </c>
      <c r="B930" s="2">
        <v>12</v>
      </c>
      <c r="C930" s="2" t="s">
        <v>12</v>
      </c>
      <c r="D930" s="2" t="s">
        <v>20</v>
      </c>
      <c r="E930" s="2" t="s">
        <v>14</v>
      </c>
      <c r="F930" s="2">
        <v>175785.93199700001</v>
      </c>
      <c r="G930" s="2">
        <v>16820332</v>
      </c>
      <c r="H930" s="2">
        <v>1.04E-2</v>
      </c>
      <c r="I930" t="s">
        <v>152</v>
      </c>
    </row>
    <row r="931" spans="1:9">
      <c r="A931" s="2">
        <v>2014</v>
      </c>
      <c r="B931" s="2">
        <v>1</v>
      </c>
      <c r="C931" s="2" t="s">
        <v>7</v>
      </c>
      <c r="D931" s="2" t="s">
        <v>27</v>
      </c>
      <c r="E931" s="2" t="s">
        <v>14</v>
      </c>
      <c r="F931" s="2">
        <v>856.92009599999994</v>
      </c>
      <c r="G931" s="2">
        <v>337938</v>
      </c>
      <c r="H931" s="2">
        <v>2.5000000000000001E-3</v>
      </c>
      <c r="I931" t="s">
        <v>152</v>
      </c>
    </row>
    <row r="932" spans="1:9">
      <c r="A932" s="2">
        <v>2013</v>
      </c>
      <c r="B932" s="2">
        <v>10</v>
      </c>
      <c r="C932" s="2" t="s">
        <v>12</v>
      </c>
      <c r="D932" s="2" t="s">
        <v>42</v>
      </c>
      <c r="E932" s="2" t="s">
        <v>14</v>
      </c>
      <c r="F932" s="2">
        <v>23875.446664999999</v>
      </c>
      <c r="G932" s="2">
        <v>2135743</v>
      </c>
      <c r="H932" s="2">
        <v>1.11E-2</v>
      </c>
      <c r="I932" t="s">
        <v>152</v>
      </c>
    </row>
    <row r="933" spans="1:9">
      <c r="A933" s="2">
        <v>2013</v>
      </c>
      <c r="B933" s="2">
        <v>1</v>
      </c>
      <c r="C933" s="2" t="s">
        <v>12</v>
      </c>
      <c r="D933" s="2" t="s">
        <v>26</v>
      </c>
      <c r="E933" s="2" t="s">
        <v>14</v>
      </c>
      <c r="F933" s="2">
        <v>3850.1347989999999</v>
      </c>
      <c r="G933" s="2">
        <v>392289</v>
      </c>
      <c r="H933" s="2">
        <v>9.7999999999999997E-3</v>
      </c>
      <c r="I933" t="s">
        <v>152</v>
      </c>
    </row>
    <row r="934" spans="1:9">
      <c r="A934" s="2">
        <v>2013</v>
      </c>
      <c r="B934" s="2">
        <v>7</v>
      </c>
      <c r="C934" s="2" t="s">
        <v>12</v>
      </c>
      <c r="D934" s="2" t="s">
        <v>31</v>
      </c>
      <c r="E934" s="2" t="s">
        <v>14</v>
      </c>
      <c r="F934" s="2">
        <v>330.81485900000001</v>
      </c>
      <c r="G934" s="2">
        <v>62451</v>
      </c>
      <c r="H934" s="2">
        <v>5.1999999999999998E-3</v>
      </c>
      <c r="I934" t="s">
        <v>152</v>
      </c>
    </row>
    <row r="935" spans="1:9">
      <c r="A935" s="2">
        <v>2013</v>
      </c>
      <c r="B935" s="2">
        <v>8</v>
      </c>
      <c r="C935" s="2" t="s">
        <v>7</v>
      </c>
      <c r="D935" s="2" t="s">
        <v>63</v>
      </c>
      <c r="E935" s="2" t="s">
        <v>14</v>
      </c>
      <c r="F935" s="2">
        <v>1075.454021</v>
      </c>
      <c r="G935" s="2">
        <v>1367152</v>
      </c>
      <c r="H935" s="2">
        <v>6.9999999999999999E-4</v>
      </c>
      <c r="I935" t="s">
        <v>152</v>
      </c>
    </row>
    <row r="936" spans="1:9">
      <c r="A936" s="2">
        <v>2014</v>
      </c>
      <c r="B936" s="2">
        <v>3</v>
      </c>
      <c r="C936" s="2" t="s">
        <v>7</v>
      </c>
      <c r="D936" s="2" t="s">
        <v>49</v>
      </c>
      <c r="E936" s="2" t="s">
        <v>11</v>
      </c>
      <c r="F936" s="2">
        <v>211.535245</v>
      </c>
      <c r="G936" s="2">
        <v>151097</v>
      </c>
      <c r="H936" s="2">
        <v>1.2999999999999999E-3</v>
      </c>
      <c r="I936" t="s">
        <v>152</v>
      </c>
    </row>
    <row r="937" spans="1:9">
      <c r="A937" s="2">
        <v>2013</v>
      </c>
      <c r="B937" s="2">
        <v>2</v>
      </c>
      <c r="C937" s="2" t="s">
        <v>53</v>
      </c>
      <c r="D937" s="2" t="s">
        <v>19</v>
      </c>
      <c r="E937" s="2" t="s">
        <v>14</v>
      </c>
      <c r="F937" s="2">
        <v>118.30911999999999</v>
      </c>
      <c r="G937" s="2">
        <v>105</v>
      </c>
      <c r="H937" s="2">
        <v>1.1267</v>
      </c>
      <c r="I937" t="s">
        <v>152</v>
      </c>
    </row>
    <row r="938" spans="1:9">
      <c r="A938" s="2">
        <v>2014</v>
      </c>
      <c r="B938" s="2">
        <v>1</v>
      </c>
      <c r="C938" s="2" t="s">
        <v>12</v>
      </c>
      <c r="D938" s="2" t="s">
        <v>88</v>
      </c>
      <c r="E938" s="2" t="s">
        <v>14</v>
      </c>
      <c r="F938" s="2">
        <v>13.615411999999999</v>
      </c>
      <c r="G938" s="2">
        <v>5098</v>
      </c>
      <c r="H938" s="2">
        <v>2.5999999999999999E-3</v>
      </c>
      <c r="I938" t="s">
        <v>152</v>
      </c>
    </row>
    <row r="939" spans="1:9">
      <c r="A939" s="2">
        <v>2013</v>
      </c>
      <c r="B939" s="2">
        <v>4</v>
      </c>
      <c r="C939" s="2" t="s">
        <v>12</v>
      </c>
      <c r="D939" s="2" t="s">
        <v>82</v>
      </c>
      <c r="E939" s="2" t="s">
        <v>14</v>
      </c>
      <c r="F939" s="2">
        <v>1.737217</v>
      </c>
      <c r="G939" s="2">
        <v>213</v>
      </c>
      <c r="H939" s="2">
        <v>8.0999999999999996E-3</v>
      </c>
      <c r="I939" t="s">
        <v>152</v>
      </c>
    </row>
    <row r="940" spans="1:9">
      <c r="A940" s="2">
        <v>2013</v>
      </c>
      <c r="B940" s="2">
        <v>4</v>
      </c>
      <c r="C940" s="2" t="s">
        <v>12</v>
      </c>
      <c r="D940" s="2" t="s">
        <v>17</v>
      </c>
      <c r="E940" s="2" t="s">
        <v>14</v>
      </c>
      <c r="F940" s="2">
        <v>1.017963</v>
      </c>
      <c r="G940" s="2">
        <v>80</v>
      </c>
      <c r="H940" s="2">
        <v>1.2699999999999999E-2</v>
      </c>
      <c r="I940" t="s">
        <v>152</v>
      </c>
    </row>
    <row r="941" spans="1:9">
      <c r="A941" s="2">
        <v>2013</v>
      </c>
      <c r="B941" s="2">
        <v>1</v>
      </c>
      <c r="C941" s="2" t="s">
        <v>53</v>
      </c>
      <c r="D941" s="2" t="s">
        <v>19</v>
      </c>
      <c r="E941" s="2" t="s">
        <v>14</v>
      </c>
      <c r="F941" s="2">
        <v>1363.8144990000001</v>
      </c>
      <c r="G941" s="2">
        <v>600</v>
      </c>
      <c r="H941" s="2">
        <v>2.2730000000000001</v>
      </c>
      <c r="I941" t="s">
        <v>152</v>
      </c>
    </row>
    <row r="942" spans="1:9">
      <c r="A942" s="2">
        <v>2013</v>
      </c>
      <c r="B942" s="2">
        <v>12</v>
      </c>
      <c r="C942" s="2" t="s">
        <v>53</v>
      </c>
      <c r="D942" s="2" t="s">
        <v>39</v>
      </c>
      <c r="E942" s="2" t="s">
        <v>14</v>
      </c>
      <c r="F942" s="2">
        <v>66.471838000000005</v>
      </c>
      <c r="G942" s="2">
        <v>45</v>
      </c>
      <c r="H942" s="2">
        <v>1.4771000000000001</v>
      </c>
      <c r="I942" t="s">
        <v>152</v>
      </c>
    </row>
    <row r="943" spans="1:9">
      <c r="A943" s="2">
        <v>2014</v>
      </c>
      <c r="B943" s="2">
        <v>4</v>
      </c>
      <c r="C943" s="2" t="s">
        <v>12</v>
      </c>
      <c r="D943" s="2" t="s">
        <v>37</v>
      </c>
      <c r="E943" s="2" t="s">
        <v>9</v>
      </c>
      <c r="F943" s="2">
        <v>2.6100970000000001</v>
      </c>
      <c r="G943" s="2">
        <v>15</v>
      </c>
      <c r="H943" s="2">
        <v>0.17399999999999999</v>
      </c>
      <c r="I943" t="s">
        <v>152</v>
      </c>
    </row>
    <row r="944" spans="1:9">
      <c r="A944" s="2">
        <v>2014</v>
      </c>
      <c r="B944" s="2">
        <v>4</v>
      </c>
      <c r="C944" s="2" t="s">
        <v>12</v>
      </c>
      <c r="D944" s="2" t="s">
        <v>39</v>
      </c>
      <c r="E944" s="2" t="s">
        <v>14</v>
      </c>
      <c r="F944" s="2">
        <v>507146.81460099999</v>
      </c>
      <c r="G944" s="2">
        <v>30768759</v>
      </c>
      <c r="H944" s="2">
        <v>1.6400000000000001E-2</v>
      </c>
      <c r="I944" t="s">
        <v>152</v>
      </c>
    </row>
    <row r="945" spans="1:9">
      <c r="A945" s="2">
        <v>2013</v>
      </c>
      <c r="B945" s="2">
        <v>4</v>
      </c>
      <c r="C945" s="2" t="s">
        <v>12</v>
      </c>
      <c r="D945" s="2" t="s">
        <v>8</v>
      </c>
      <c r="E945" s="2" t="s">
        <v>9</v>
      </c>
      <c r="F945" s="2">
        <v>504117.21122400003</v>
      </c>
      <c r="G945" s="2">
        <v>70078824</v>
      </c>
      <c r="H945" s="2">
        <v>7.1000000000000004E-3</v>
      </c>
      <c r="I945" t="s">
        <v>152</v>
      </c>
    </row>
    <row r="946" spans="1:9">
      <c r="A946" s="2">
        <v>2013</v>
      </c>
      <c r="B946" s="2">
        <v>5</v>
      </c>
      <c r="C946" s="2" t="s">
        <v>7</v>
      </c>
      <c r="D946" s="2" t="s">
        <v>42</v>
      </c>
      <c r="E946" s="2" t="s">
        <v>14</v>
      </c>
      <c r="F946" s="2">
        <v>7918.4802680000003</v>
      </c>
      <c r="G946" s="2">
        <v>4806099</v>
      </c>
      <c r="H946" s="2">
        <v>1.6000000000000001E-3</v>
      </c>
      <c r="I946" t="s">
        <v>152</v>
      </c>
    </row>
    <row r="947" spans="1:9">
      <c r="A947" s="2">
        <v>2014</v>
      </c>
      <c r="B947" s="2">
        <v>4</v>
      </c>
      <c r="C947" s="2" t="s">
        <v>12</v>
      </c>
      <c r="D947" s="2" t="s">
        <v>40</v>
      </c>
      <c r="E947" s="2" t="s">
        <v>14</v>
      </c>
      <c r="F947" s="2">
        <v>148378.38819699999</v>
      </c>
      <c r="G947" s="2">
        <v>25330190</v>
      </c>
      <c r="H947" s="2">
        <v>5.7999999999999996E-3</v>
      </c>
      <c r="I947" t="s">
        <v>152</v>
      </c>
    </row>
    <row r="948" spans="1:9">
      <c r="A948" s="2">
        <v>2014</v>
      </c>
      <c r="B948" s="2">
        <v>4</v>
      </c>
      <c r="C948" s="2" t="s">
        <v>7</v>
      </c>
      <c r="D948" s="2" t="s">
        <v>13</v>
      </c>
      <c r="E948" s="2" t="s">
        <v>14</v>
      </c>
      <c r="F948" s="2">
        <v>1915.0514820000001</v>
      </c>
      <c r="G948" s="2">
        <v>3390673</v>
      </c>
      <c r="H948" s="2">
        <v>5.0000000000000001E-4</v>
      </c>
      <c r="I948" t="s">
        <v>152</v>
      </c>
    </row>
    <row r="949" spans="1:9">
      <c r="A949" s="2">
        <v>2013</v>
      </c>
      <c r="B949" s="2">
        <v>2</v>
      </c>
      <c r="C949" s="2" t="s">
        <v>12</v>
      </c>
      <c r="D949" s="2" t="s">
        <v>20</v>
      </c>
      <c r="E949" s="2" t="s">
        <v>14</v>
      </c>
      <c r="F949" s="2">
        <v>136111.420927</v>
      </c>
      <c r="G949" s="2">
        <v>12568257</v>
      </c>
      <c r="H949" s="2">
        <v>1.0800000000000001E-2</v>
      </c>
      <c r="I949" t="s">
        <v>152</v>
      </c>
    </row>
    <row r="950" spans="1:9">
      <c r="A950" s="2">
        <v>2013</v>
      </c>
      <c r="B950" s="2">
        <v>10</v>
      </c>
      <c r="C950" s="2" t="s">
        <v>7</v>
      </c>
      <c r="D950" s="2" t="s">
        <v>45</v>
      </c>
      <c r="E950" s="2" t="s">
        <v>14</v>
      </c>
      <c r="F950" s="2">
        <v>751.59476400000005</v>
      </c>
      <c r="G950" s="2">
        <v>1978865</v>
      </c>
      <c r="H950" s="2">
        <v>2.9999999999999997E-4</v>
      </c>
      <c r="I950" t="s">
        <v>152</v>
      </c>
    </row>
    <row r="951" spans="1:9">
      <c r="A951" s="2">
        <v>2013</v>
      </c>
      <c r="B951" s="2">
        <v>11</v>
      </c>
      <c r="C951" s="2" t="s">
        <v>7</v>
      </c>
      <c r="D951" s="2" t="s">
        <v>46</v>
      </c>
      <c r="E951" s="2" t="s">
        <v>25</v>
      </c>
      <c r="F951" s="2">
        <v>63.154933</v>
      </c>
      <c r="G951" s="2">
        <v>217222</v>
      </c>
      <c r="H951" s="2">
        <v>2.0000000000000001E-4</v>
      </c>
      <c r="I951" t="s">
        <v>152</v>
      </c>
    </row>
    <row r="952" spans="1:9">
      <c r="A952" s="2">
        <v>2014</v>
      </c>
      <c r="B952" s="2">
        <v>3</v>
      </c>
      <c r="C952" s="2" t="s">
        <v>12</v>
      </c>
      <c r="D952" s="2" t="s">
        <v>33</v>
      </c>
      <c r="E952" s="2" t="s">
        <v>11</v>
      </c>
      <c r="F952" s="2">
        <v>99.106555999999998</v>
      </c>
      <c r="G952" s="2">
        <v>76236</v>
      </c>
      <c r="H952" s="2">
        <v>1.1999999999999999E-3</v>
      </c>
      <c r="I952" t="s">
        <v>152</v>
      </c>
    </row>
    <row r="953" spans="1:9">
      <c r="A953" s="2">
        <v>2013</v>
      </c>
      <c r="B953" s="2">
        <v>12</v>
      </c>
      <c r="C953" s="2" t="s">
        <v>12</v>
      </c>
      <c r="D953" s="2" t="s">
        <v>43</v>
      </c>
      <c r="E953" s="2" t="s">
        <v>11</v>
      </c>
      <c r="F953" s="2">
        <v>7.8441729999999996</v>
      </c>
      <c r="G953" s="2">
        <v>6034</v>
      </c>
      <c r="H953" s="2">
        <v>1.1999999999999999E-3</v>
      </c>
      <c r="I953" t="s">
        <v>152</v>
      </c>
    </row>
    <row r="954" spans="1:9">
      <c r="A954" s="2">
        <v>2013</v>
      </c>
      <c r="B954" s="2">
        <v>12</v>
      </c>
      <c r="C954" s="2" t="s">
        <v>12</v>
      </c>
      <c r="D954" s="2" t="s">
        <v>34</v>
      </c>
      <c r="E954" s="2" t="s">
        <v>14</v>
      </c>
      <c r="F954" s="2">
        <v>61.255775</v>
      </c>
      <c r="G954" s="2">
        <v>3120</v>
      </c>
      <c r="H954" s="2">
        <v>1.9599999999999999E-2</v>
      </c>
      <c r="I954" t="s">
        <v>152</v>
      </c>
    </row>
    <row r="955" spans="1:9">
      <c r="A955" s="2">
        <v>2014</v>
      </c>
      <c r="B955" s="2">
        <v>1</v>
      </c>
      <c r="C955" s="2" t="s">
        <v>12</v>
      </c>
      <c r="D955" s="2" t="s">
        <v>54</v>
      </c>
      <c r="E955" s="2" t="s">
        <v>14</v>
      </c>
      <c r="F955" s="2">
        <v>47.798076999999999</v>
      </c>
      <c r="G955" s="2">
        <v>2867</v>
      </c>
      <c r="H955" s="2">
        <v>1.66E-2</v>
      </c>
      <c r="I955" t="s">
        <v>152</v>
      </c>
    </row>
    <row r="956" spans="1:9">
      <c r="A956" s="2">
        <v>2013</v>
      </c>
      <c r="B956" s="2">
        <v>1</v>
      </c>
      <c r="C956" s="2" t="s">
        <v>12</v>
      </c>
      <c r="D956" s="2" t="s">
        <v>50</v>
      </c>
      <c r="E956" s="2" t="s">
        <v>11</v>
      </c>
      <c r="F956" s="2">
        <v>13.838760000000001</v>
      </c>
      <c r="G956" s="2">
        <v>846</v>
      </c>
      <c r="H956" s="2">
        <v>1.6299999999999999E-2</v>
      </c>
      <c r="I956" t="s">
        <v>152</v>
      </c>
    </row>
    <row r="957" spans="1:9">
      <c r="A957" s="2">
        <v>2013</v>
      </c>
      <c r="B957" s="2">
        <v>11</v>
      </c>
      <c r="C957" s="2" t="s">
        <v>53</v>
      </c>
      <c r="D957" s="2" t="s">
        <v>39</v>
      </c>
      <c r="E957" s="2" t="s">
        <v>14</v>
      </c>
      <c r="F957" s="2">
        <v>146.07097899999999</v>
      </c>
      <c r="G957" s="2">
        <v>81</v>
      </c>
      <c r="H957" s="2">
        <v>1.8032999999999999</v>
      </c>
      <c r="I957" t="s">
        <v>152</v>
      </c>
    </row>
    <row r="958" spans="1:9">
      <c r="A958" s="2">
        <v>2013</v>
      </c>
      <c r="B958" s="2">
        <v>6</v>
      </c>
      <c r="C958" s="2" t="s">
        <v>53</v>
      </c>
      <c r="D958" s="2" t="s">
        <v>56</v>
      </c>
      <c r="E958" s="2" t="s">
        <v>14</v>
      </c>
      <c r="F958" s="2">
        <v>97.319944000000007</v>
      </c>
      <c r="G958" s="2">
        <v>116</v>
      </c>
      <c r="H958" s="2">
        <v>0.83889999999999998</v>
      </c>
      <c r="I958" t="s">
        <v>152</v>
      </c>
    </row>
    <row r="959" spans="1:9">
      <c r="A959" s="2">
        <v>2013</v>
      </c>
      <c r="B959" s="2">
        <v>5</v>
      </c>
      <c r="C959" s="2" t="s">
        <v>12</v>
      </c>
      <c r="D959" s="2" t="s">
        <v>76</v>
      </c>
      <c r="E959" s="2" t="s">
        <v>25</v>
      </c>
      <c r="F959" s="2">
        <v>2.4074270000000002</v>
      </c>
      <c r="G959" s="2">
        <v>123</v>
      </c>
      <c r="H959" s="2">
        <v>1.95E-2</v>
      </c>
      <c r="I959" t="s">
        <v>152</v>
      </c>
    </row>
    <row r="960" spans="1:9">
      <c r="A960" s="2">
        <v>2013</v>
      </c>
      <c r="B960" s="2">
        <v>1</v>
      </c>
      <c r="C960" s="2" t="s">
        <v>12</v>
      </c>
      <c r="D960" s="2" t="s">
        <v>27</v>
      </c>
      <c r="E960" s="2" t="s">
        <v>14</v>
      </c>
      <c r="F960" s="2">
        <v>0.210845</v>
      </c>
      <c r="G960" s="2">
        <v>21</v>
      </c>
      <c r="H960" s="2">
        <v>0.01</v>
      </c>
      <c r="I960" t="s">
        <v>152</v>
      </c>
    </row>
    <row r="961" spans="1:9">
      <c r="A961" s="2">
        <v>2013</v>
      </c>
      <c r="B961" s="2">
        <v>5</v>
      </c>
      <c r="C961" s="2" t="s">
        <v>12</v>
      </c>
      <c r="D961" s="2" t="s">
        <v>8</v>
      </c>
      <c r="E961" s="2" t="s">
        <v>9</v>
      </c>
      <c r="F961" s="2">
        <v>530257.085356</v>
      </c>
      <c r="G961" s="2">
        <v>75108934</v>
      </c>
      <c r="H961" s="2">
        <v>7.0000000000000001E-3</v>
      </c>
      <c r="I961" t="s">
        <v>152</v>
      </c>
    </row>
    <row r="962" spans="1:9">
      <c r="A962" s="2">
        <v>2014</v>
      </c>
      <c r="B962" s="2">
        <v>1</v>
      </c>
      <c r="C962" s="2" t="s">
        <v>12</v>
      </c>
      <c r="D962" s="2" t="s">
        <v>45</v>
      </c>
      <c r="E962" s="2" t="s">
        <v>14</v>
      </c>
      <c r="F962" s="2">
        <v>3439.3236139999999</v>
      </c>
      <c r="G962" s="2">
        <v>2088513</v>
      </c>
      <c r="H962" s="2">
        <v>1.6000000000000001E-3</v>
      </c>
      <c r="I962" t="s">
        <v>152</v>
      </c>
    </row>
    <row r="963" spans="1:9">
      <c r="A963" s="2">
        <v>2013</v>
      </c>
      <c r="B963" s="2">
        <v>3</v>
      </c>
      <c r="C963" s="2" t="s">
        <v>7</v>
      </c>
      <c r="D963" s="2" t="s">
        <v>40</v>
      </c>
      <c r="E963" s="2" t="s">
        <v>14</v>
      </c>
      <c r="F963" s="2">
        <v>18834.832763999999</v>
      </c>
      <c r="G963" s="2">
        <v>24311932</v>
      </c>
      <c r="H963" s="2">
        <v>6.9999999999999999E-4</v>
      </c>
      <c r="I963" t="s">
        <v>152</v>
      </c>
    </row>
    <row r="964" spans="1:9">
      <c r="A964" s="2">
        <v>2013</v>
      </c>
      <c r="B964" s="2">
        <v>4</v>
      </c>
      <c r="C964" s="2" t="s">
        <v>12</v>
      </c>
      <c r="D964" s="2" t="s">
        <v>18</v>
      </c>
      <c r="E964" s="2" t="s">
        <v>14</v>
      </c>
      <c r="F964" s="2">
        <v>39028.340144000002</v>
      </c>
      <c r="G964" s="2">
        <v>5125197</v>
      </c>
      <c r="H964" s="2">
        <v>7.6E-3</v>
      </c>
      <c r="I964" t="s">
        <v>152</v>
      </c>
    </row>
    <row r="965" spans="1:9">
      <c r="A965" s="2">
        <v>2013</v>
      </c>
      <c r="B965" s="2">
        <v>6</v>
      </c>
      <c r="C965" s="2" t="s">
        <v>7</v>
      </c>
      <c r="D965" s="2" t="s">
        <v>40</v>
      </c>
      <c r="E965" s="2" t="s">
        <v>14</v>
      </c>
      <c r="F965" s="2">
        <v>20867.520821999999</v>
      </c>
      <c r="G965" s="2">
        <v>17374073</v>
      </c>
      <c r="H965" s="2">
        <v>1.1999999999999999E-3</v>
      </c>
      <c r="I965" t="s">
        <v>152</v>
      </c>
    </row>
    <row r="966" spans="1:9">
      <c r="A966" s="2">
        <v>2013</v>
      </c>
      <c r="B966" s="2">
        <v>7</v>
      </c>
      <c r="C966" s="2" t="s">
        <v>7</v>
      </c>
      <c r="D966" s="2" t="s">
        <v>15</v>
      </c>
      <c r="E966" s="2" t="s">
        <v>16</v>
      </c>
      <c r="F966" s="2">
        <v>1747.472436</v>
      </c>
      <c r="G966" s="2">
        <v>2908609</v>
      </c>
      <c r="H966" s="2">
        <v>5.9999999999999995E-4</v>
      </c>
      <c r="I966" t="s">
        <v>152</v>
      </c>
    </row>
    <row r="967" spans="1:9">
      <c r="A967" s="2">
        <v>2013</v>
      </c>
      <c r="B967" s="2">
        <v>9</v>
      </c>
      <c r="C967" s="2" t="s">
        <v>7</v>
      </c>
      <c r="D967" s="2" t="s">
        <v>27</v>
      </c>
      <c r="E967" s="2" t="s">
        <v>14</v>
      </c>
      <c r="F967" s="2">
        <v>637.47785699999997</v>
      </c>
      <c r="G967" s="2">
        <v>249111</v>
      </c>
      <c r="H967" s="2">
        <v>2.5000000000000001E-3</v>
      </c>
      <c r="I967" t="s">
        <v>152</v>
      </c>
    </row>
    <row r="968" spans="1:9">
      <c r="A968" s="2">
        <v>2014</v>
      </c>
      <c r="B968" s="2">
        <v>3</v>
      </c>
      <c r="C968" s="2" t="s">
        <v>12</v>
      </c>
      <c r="D968" s="2" t="s">
        <v>26</v>
      </c>
      <c r="E968" s="2" t="s">
        <v>14</v>
      </c>
      <c r="F968" s="2">
        <v>16496.738377999998</v>
      </c>
      <c r="G968" s="2">
        <v>1393952</v>
      </c>
      <c r="H968" s="2">
        <v>1.18E-2</v>
      </c>
      <c r="I968" t="s">
        <v>152</v>
      </c>
    </row>
    <row r="969" spans="1:9">
      <c r="A969" s="2">
        <v>2014</v>
      </c>
      <c r="B969" s="2">
        <v>2</v>
      </c>
      <c r="C969" s="2" t="s">
        <v>7</v>
      </c>
      <c r="D969" s="2" t="s">
        <v>29</v>
      </c>
      <c r="E969" s="2" t="s">
        <v>25</v>
      </c>
      <c r="F969" s="2">
        <v>301.59900399999998</v>
      </c>
      <c r="G969" s="2">
        <v>657122</v>
      </c>
      <c r="H969" s="2">
        <v>4.0000000000000002E-4</v>
      </c>
      <c r="I969" t="s">
        <v>152</v>
      </c>
    </row>
    <row r="970" spans="1:9">
      <c r="A970" s="2">
        <v>2014</v>
      </c>
      <c r="B970" s="2">
        <v>4</v>
      </c>
      <c r="C970" s="2" t="s">
        <v>12</v>
      </c>
      <c r="D970" s="2" t="s">
        <v>46</v>
      </c>
      <c r="E970" s="2" t="s">
        <v>25</v>
      </c>
      <c r="F970" s="2">
        <v>2524.339438</v>
      </c>
      <c r="G970" s="2">
        <v>330237</v>
      </c>
      <c r="H970" s="2">
        <v>7.6E-3</v>
      </c>
      <c r="I970" t="s">
        <v>152</v>
      </c>
    </row>
    <row r="971" spans="1:9">
      <c r="A971" s="2">
        <v>2013</v>
      </c>
      <c r="B971" s="2">
        <v>12</v>
      </c>
      <c r="C971" s="2" t="s">
        <v>12</v>
      </c>
      <c r="D971" s="2" t="s">
        <v>29</v>
      </c>
      <c r="E971" s="2" t="s">
        <v>25</v>
      </c>
      <c r="F971" s="2">
        <v>1379.694872</v>
      </c>
      <c r="G971" s="2">
        <v>276086</v>
      </c>
      <c r="H971" s="2">
        <v>4.8999999999999998E-3</v>
      </c>
      <c r="I971" t="s">
        <v>152</v>
      </c>
    </row>
    <row r="972" spans="1:9">
      <c r="A972" s="2">
        <v>2014</v>
      </c>
      <c r="B972" s="2">
        <v>4</v>
      </c>
      <c r="C972" s="2" t="s">
        <v>12</v>
      </c>
      <c r="D972" s="2" t="s">
        <v>96</v>
      </c>
      <c r="E972" s="2" t="s">
        <v>9</v>
      </c>
      <c r="F972" s="2">
        <v>81.414501000000001</v>
      </c>
      <c r="G972" s="2">
        <v>45757</v>
      </c>
      <c r="H972" s="2">
        <v>1.6999999999999999E-3</v>
      </c>
      <c r="I972" t="s">
        <v>152</v>
      </c>
    </row>
    <row r="973" spans="1:9">
      <c r="A973" s="2">
        <v>2014</v>
      </c>
      <c r="B973" s="2">
        <v>3</v>
      </c>
      <c r="C973" s="2" t="s">
        <v>12</v>
      </c>
      <c r="D973" s="2" t="s">
        <v>50</v>
      </c>
      <c r="E973" s="2" t="s">
        <v>11</v>
      </c>
      <c r="F973" s="2">
        <v>37.489207999999998</v>
      </c>
      <c r="G973" s="2">
        <v>20038</v>
      </c>
      <c r="H973" s="2">
        <v>1.8E-3</v>
      </c>
      <c r="I973" t="s">
        <v>152</v>
      </c>
    </row>
    <row r="974" spans="1:9">
      <c r="A974" s="2">
        <v>2014</v>
      </c>
      <c r="B974" s="2">
        <v>1</v>
      </c>
      <c r="C974" s="2" t="s">
        <v>12</v>
      </c>
      <c r="D974" s="2" t="s">
        <v>75</v>
      </c>
      <c r="E974" s="2" t="s">
        <v>14</v>
      </c>
      <c r="F974" s="2">
        <v>9.3288670000000007</v>
      </c>
      <c r="G974" s="2">
        <v>3493</v>
      </c>
      <c r="H974" s="2">
        <v>2.5999999999999999E-3</v>
      </c>
      <c r="I974" t="s">
        <v>152</v>
      </c>
    </row>
    <row r="975" spans="1:9">
      <c r="A975" s="2">
        <v>2013</v>
      </c>
      <c r="B975" s="2">
        <v>11</v>
      </c>
      <c r="C975" s="2" t="s">
        <v>12</v>
      </c>
      <c r="D975" s="2" t="s">
        <v>23</v>
      </c>
      <c r="E975" s="2" t="s">
        <v>14</v>
      </c>
      <c r="F975" s="2">
        <v>14.387328</v>
      </c>
      <c r="G975" s="2">
        <v>1926</v>
      </c>
      <c r="H975" s="2">
        <v>7.4000000000000003E-3</v>
      </c>
      <c r="I975" t="s">
        <v>152</v>
      </c>
    </row>
    <row r="976" spans="1:9">
      <c r="A976" s="2">
        <v>2013</v>
      </c>
      <c r="B976" s="2">
        <v>3</v>
      </c>
      <c r="C976" s="2" t="s">
        <v>12</v>
      </c>
      <c r="D976" s="2" t="s">
        <v>83</v>
      </c>
      <c r="E976" s="2" t="s">
        <v>14</v>
      </c>
      <c r="F976" s="2">
        <v>11.124216000000001</v>
      </c>
      <c r="G976" s="2">
        <v>1219</v>
      </c>
      <c r="H976" s="2">
        <v>9.1000000000000004E-3</v>
      </c>
      <c r="I976" t="s">
        <v>152</v>
      </c>
    </row>
    <row r="977" spans="1:9">
      <c r="A977" s="2">
        <v>2013</v>
      </c>
      <c r="B977" s="2">
        <v>7</v>
      </c>
      <c r="C977" s="2" t="s">
        <v>53</v>
      </c>
      <c r="D977" s="2" t="s">
        <v>19</v>
      </c>
      <c r="E977" s="2" t="s">
        <v>14</v>
      </c>
      <c r="F977" s="2">
        <v>66.115700000000004</v>
      </c>
      <c r="G977" s="2">
        <v>71</v>
      </c>
      <c r="H977" s="2">
        <v>0.93120000000000003</v>
      </c>
      <c r="I977" t="s">
        <v>152</v>
      </c>
    </row>
    <row r="978" spans="1:9">
      <c r="A978" s="2">
        <v>2014</v>
      </c>
      <c r="B978" s="2">
        <v>5</v>
      </c>
      <c r="C978" s="2" t="s">
        <v>12</v>
      </c>
      <c r="D978" s="2" t="s">
        <v>44</v>
      </c>
      <c r="E978" s="2" t="s">
        <v>16</v>
      </c>
      <c r="F978" s="2">
        <v>17783.625773</v>
      </c>
      <c r="G978" s="2">
        <v>1741731</v>
      </c>
      <c r="H978" s="2">
        <v>1.0200000000000001E-2</v>
      </c>
      <c r="I978" t="s">
        <v>152</v>
      </c>
    </row>
    <row r="979" spans="1:9">
      <c r="A979" s="2">
        <v>2014</v>
      </c>
      <c r="B979" s="2">
        <v>5</v>
      </c>
      <c r="C979" s="2" t="s">
        <v>7</v>
      </c>
      <c r="D979" s="2" t="s">
        <v>80</v>
      </c>
      <c r="E979" s="2" t="s">
        <v>14</v>
      </c>
      <c r="F979" s="2">
        <v>591.31968500000005</v>
      </c>
      <c r="G979" s="2">
        <v>303346</v>
      </c>
      <c r="H979" s="2">
        <v>1.9E-3</v>
      </c>
      <c r="I979" t="s">
        <v>152</v>
      </c>
    </row>
    <row r="980" spans="1:9">
      <c r="A980" s="2">
        <v>2013</v>
      </c>
      <c r="B980" s="2">
        <v>12</v>
      </c>
      <c r="C980" s="2" t="s">
        <v>53</v>
      </c>
      <c r="D980" s="2" t="s">
        <v>56</v>
      </c>
      <c r="E980" s="2" t="s">
        <v>14</v>
      </c>
      <c r="F980" s="2">
        <v>19.022943999999999</v>
      </c>
      <c r="G980" s="2">
        <v>12</v>
      </c>
      <c r="H980" s="2">
        <v>1.5851999999999999</v>
      </c>
      <c r="I980" t="s">
        <v>152</v>
      </c>
    </row>
    <row r="981" spans="1:9">
      <c r="A981" s="2">
        <v>2013</v>
      </c>
      <c r="B981" s="2">
        <v>9</v>
      </c>
      <c r="C981" s="2" t="s">
        <v>12</v>
      </c>
      <c r="D981" s="2" t="s">
        <v>88</v>
      </c>
      <c r="E981" s="2" t="s">
        <v>14</v>
      </c>
      <c r="F981" s="2">
        <v>0.698546</v>
      </c>
      <c r="G981" s="2">
        <v>18</v>
      </c>
      <c r="H981" s="2">
        <v>3.8800000000000001E-2</v>
      </c>
      <c r="I981" t="s">
        <v>152</v>
      </c>
    </row>
    <row r="982" spans="1:9">
      <c r="A982" s="2">
        <v>2014</v>
      </c>
      <c r="B982" s="2">
        <v>1</v>
      </c>
      <c r="C982" s="2" t="s">
        <v>12</v>
      </c>
      <c r="D982" s="2" t="s">
        <v>102</v>
      </c>
      <c r="E982" s="2" t="s">
        <v>14</v>
      </c>
      <c r="F982" s="2">
        <v>0.28699999999999998</v>
      </c>
      <c r="G982" s="2">
        <v>2</v>
      </c>
      <c r="H982" s="2">
        <v>0.14349999999999999</v>
      </c>
      <c r="I982" t="s">
        <v>152</v>
      </c>
    </row>
    <row r="983" spans="1:9">
      <c r="A983" s="2">
        <v>2013</v>
      </c>
      <c r="B983" s="2">
        <v>5</v>
      </c>
      <c r="C983" s="2" t="s">
        <v>7</v>
      </c>
      <c r="D983" s="2" t="s">
        <v>87</v>
      </c>
      <c r="E983" s="2" t="s">
        <v>14</v>
      </c>
      <c r="F983" s="2">
        <v>799.92716399999995</v>
      </c>
      <c r="G983" s="2">
        <v>597484</v>
      </c>
      <c r="H983" s="2">
        <v>1.2999999999999999E-3</v>
      </c>
      <c r="I983" t="s">
        <v>152</v>
      </c>
    </row>
    <row r="984" spans="1:9">
      <c r="A984" s="2">
        <v>2013</v>
      </c>
      <c r="B984" s="2">
        <v>9</v>
      </c>
      <c r="C984" s="2" t="s">
        <v>12</v>
      </c>
      <c r="D984" s="2" t="s">
        <v>70</v>
      </c>
      <c r="E984" s="2" t="s">
        <v>14</v>
      </c>
      <c r="F984" s="2">
        <v>102873.21395799999</v>
      </c>
      <c r="G984" s="2">
        <v>9352283</v>
      </c>
      <c r="H984" s="2">
        <v>1.09E-2</v>
      </c>
      <c r="I984" t="s">
        <v>152</v>
      </c>
    </row>
    <row r="985" spans="1:9">
      <c r="A985" s="2">
        <v>2013</v>
      </c>
      <c r="B985" s="2">
        <v>12</v>
      </c>
      <c r="C985" s="2" t="s">
        <v>7</v>
      </c>
      <c r="D985" s="2" t="s">
        <v>39</v>
      </c>
      <c r="E985" s="2" t="s">
        <v>14</v>
      </c>
      <c r="F985" s="2">
        <v>41924.054799999998</v>
      </c>
      <c r="G985" s="2">
        <v>10280143</v>
      </c>
      <c r="H985" s="2">
        <v>4.0000000000000001E-3</v>
      </c>
      <c r="I985" t="s">
        <v>152</v>
      </c>
    </row>
    <row r="986" spans="1:9">
      <c r="A986" s="2">
        <v>2013</v>
      </c>
      <c r="B986" s="2">
        <v>4</v>
      </c>
      <c r="C986" s="2" t="s">
        <v>7</v>
      </c>
      <c r="D986" s="2" t="s">
        <v>20</v>
      </c>
      <c r="E986" s="2" t="s">
        <v>14</v>
      </c>
      <c r="F986" s="2">
        <v>5180.581459</v>
      </c>
      <c r="G986" s="2">
        <v>3606009</v>
      </c>
      <c r="H986" s="2">
        <v>1.4E-3</v>
      </c>
      <c r="I986" t="s">
        <v>152</v>
      </c>
    </row>
    <row r="987" spans="1:9">
      <c r="A987" s="2">
        <v>2013</v>
      </c>
      <c r="B987" s="2">
        <v>12</v>
      </c>
      <c r="C987" s="2" t="s">
        <v>12</v>
      </c>
      <c r="D987" s="2" t="s">
        <v>45</v>
      </c>
      <c r="E987" s="2" t="s">
        <v>14</v>
      </c>
      <c r="F987" s="2">
        <v>8349.9981549999993</v>
      </c>
      <c r="G987" s="2">
        <v>1997174</v>
      </c>
      <c r="H987" s="2">
        <v>4.1000000000000003E-3</v>
      </c>
      <c r="I987" t="s">
        <v>152</v>
      </c>
    </row>
    <row r="988" spans="1:9">
      <c r="A988" s="2">
        <v>2013</v>
      </c>
      <c r="B988" s="2">
        <v>9</v>
      </c>
      <c r="C988" s="2" t="s">
        <v>7</v>
      </c>
      <c r="D988" s="2" t="s">
        <v>42</v>
      </c>
      <c r="E988" s="2" t="s">
        <v>14</v>
      </c>
      <c r="F988" s="2">
        <v>7961.9070780000002</v>
      </c>
      <c r="G988" s="2">
        <v>4544010</v>
      </c>
      <c r="H988" s="2">
        <v>1.6999999999999999E-3</v>
      </c>
      <c r="I988" t="s">
        <v>152</v>
      </c>
    </row>
    <row r="989" spans="1:9">
      <c r="A989" s="2">
        <v>2013</v>
      </c>
      <c r="B989" s="2">
        <v>4</v>
      </c>
      <c r="C989" s="2" t="s">
        <v>12</v>
      </c>
      <c r="D989" s="2" t="s">
        <v>22</v>
      </c>
      <c r="E989" s="2" t="s">
        <v>14</v>
      </c>
      <c r="F989" s="2">
        <v>4234.9679809999998</v>
      </c>
      <c r="G989" s="2">
        <v>492288</v>
      </c>
      <c r="H989" s="2">
        <v>8.6E-3</v>
      </c>
      <c r="I989" t="s">
        <v>152</v>
      </c>
    </row>
    <row r="990" spans="1:9">
      <c r="A990" s="2">
        <v>2013</v>
      </c>
      <c r="B990" s="2">
        <v>2</v>
      </c>
      <c r="C990" s="2" t="s">
        <v>7</v>
      </c>
      <c r="D990" s="2" t="s">
        <v>20</v>
      </c>
      <c r="E990" s="2" t="s">
        <v>14</v>
      </c>
      <c r="F990" s="2">
        <v>3563.2728929999998</v>
      </c>
      <c r="G990" s="2">
        <v>3928277</v>
      </c>
      <c r="H990" s="2">
        <v>8.9999999999999998E-4</v>
      </c>
      <c r="I990" t="s">
        <v>152</v>
      </c>
    </row>
    <row r="991" spans="1:9">
      <c r="A991" s="2">
        <v>2014</v>
      </c>
      <c r="B991" s="2">
        <v>3</v>
      </c>
      <c r="C991" s="2" t="s">
        <v>7</v>
      </c>
      <c r="D991" s="2" t="s">
        <v>33</v>
      </c>
      <c r="E991" s="2" t="s">
        <v>11</v>
      </c>
      <c r="F991" s="2">
        <v>869.23295299999995</v>
      </c>
      <c r="G991" s="2">
        <v>668643</v>
      </c>
      <c r="H991" s="2">
        <v>1.1999999999999999E-3</v>
      </c>
      <c r="I991" t="s">
        <v>152</v>
      </c>
    </row>
    <row r="992" spans="1:9">
      <c r="A992" s="2">
        <v>2013</v>
      </c>
      <c r="B992" s="2">
        <v>5</v>
      </c>
      <c r="C992" s="2" t="s">
        <v>12</v>
      </c>
      <c r="D992" s="2" t="s">
        <v>71</v>
      </c>
      <c r="E992" s="2" t="s">
        <v>14</v>
      </c>
      <c r="F992" s="2">
        <v>259.80194699999998</v>
      </c>
      <c r="G992" s="2">
        <v>66027</v>
      </c>
      <c r="H992" s="2">
        <v>3.8999999999999998E-3</v>
      </c>
      <c r="I992" t="s">
        <v>152</v>
      </c>
    </row>
    <row r="993" spans="1:9">
      <c r="A993" s="2">
        <v>2013</v>
      </c>
      <c r="B993" s="2">
        <v>7</v>
      </c>
      <c r="C993" s="2" t="s">
        <v>12</v>
      </c>
      <c r="D993" s="2" t="s">
        <v>46</v>
      </c>
      <c r="E993" s="2" t="s">
        <v>25</v>
      </c>
      <c r="F993" s="2">
        <v>827.05861900000002</v>
      </c>
      <c r="G993" s="2">
        <v>160617</v>
      </c>
      <c r="H993" s="2">
        <v>5.1000000000000004E-3</v>
      </c>
      <c r="I993" t="s">
        <v>152</v>
      </c>
    </row>
    <row r="994" spans="1:9">
      <c r="A994" s="2">
        <v>2013</v>
      </c>
      <c r="B994" s="2">
        <v>8</v>
      </c>
      <c r="C994" s="2" t="s">
        <v>7</v>
      </c>
      <c r="D994" s="2" t="s">
        <v>31</v>
      </c>
      <c r="E994" s="2" t="s">
        <v>14</v>
      </c>
      <c r="F994" s="2">
        <v>219.084529</v>
      </c>
      <c r="G994" s="2">
        <v>215022</v>
      </c>
      <c r="H994" s="2">
        <v>1E-3</v>
      </c>
      <c r="I994" t="s">
        <v>152</v>
      </c>
    </row>
    <row r="995" spans="1:9">
      <c r="A995" s="2">
        <v>2013</v>
      </c>
      <c r="B995" s="2">
        <v>4</v>
      </c>
      <c r="C995" s="2" t="s">
        <v>12</v>
      </c>
      <c r="D995" s="2" t="s">
        <v>83</v>
      </c>
      <c r="E995" s="2" t="s">
        <v>14</v>
      </c>
      <c r="F995" s="2">
        <v>6.2330240000000003</v>
      </c>
      <c r="G995" s="2">
        <v>1092</v>
      </c>
      <c r="H995" s="2">
        <v>5.7000000000000002E-3</v>
      </c>
      <c r="I995" t="s">
        <v>152</v>
      </c>
    </row>
    <row r="996" spans="1:9">
      <c r="A996" s="2">
        <v>2013</v>
      </c>
      <c r="B996" s="2">
        <v>11</v>
      </c>
      <c r="C996" s="2" t="s">
        <v>12</v>
      </c>
      <c r="D996" s="2" t="s">
        <v>83</v>
      </c>
      <c r="E996" s="2" t="s">
        <v>14</v>
      </c>
      <c r="F996" s="2">
        <v>12.852637</v>
      </c>
      <c r="G996" s="2">
        <v>1045</v>
      </c>
      <c r="H996" s="2">
        <v>1.2200000000000001E-2</v>
      </c>
      <c r="I996" t="s">
        <v>152</v>
      </c>
    </row>
    <row r="997" spans="1:9">
      <c r="A997" s="2">
        <v>2013</v>
      </c>
      <c r="B997" s="2">
        <v>11</v>
      </c>
      <c r="C997" s="2" t="s">
        <v>12</v>
      </c>
      <c r="D997" s="2" t="s">
        <v>89</v>
      </c>
      <c r="E997" s="2" t="s">
        <v>9</v>
      </c>
      <c r="F997" s="2">
        <v>0.43142000000000003</v>
      </c>
      <c r="G997" s="2">
        <v>214</v>
      </c>
      <c r="H997" s="2">
        <v>2E-3</v>
      </c>
      <c r="I997" t="s">
        <v>152</v>
      </c>
    </row>
    <row r="998" spans="1:9">
      <c r="A998" s="2">
        <v>2013</v>
      </c>
      <c r="B998" s="2">
        <v>4</v>
      </c>
      <c r="C998" s="2" t="s">
        <v>12</v>
      </c>
      <c r="D998" s="2" t="s">
        <v>95</v>
      </c>
      <c r="E998" s="2" t="s">
        <v>11</v>
      </c>
      <c r="F998" s="2">
        <v>4.0050000000000002E-2</v>
      </c>
      <c r="G998" s="2">
        <v>3</v>
      </c>
      <c r="H998" s="2">
        <v>1.3299999999999999E-2</v>
      </c>
      <c r="I998" t="s">
        <v>152</v>
      </c>
    </row>
    <row r="999" spans="1:9">
      <c r="A999" s="2">
        <v>2014</v>
      </c>
      <c r="B999" s="2">
        <v>4</v>
      </c>
      <c r="C999" s="2" t="s">
        <v>12</v>
      </c>
      <c r="D999" s="2" t="s">
        <v>8</v>
      </c>
      <c r="E999" s="2" t="s">
        <v>9</v>
      </c>
      <c r="F999" s="2">
        <v>974766.82323500002</v>
      </c>
      <c r="G999" s="2">
        <v>99233650</v>
      </c>
      <c r="H999" s="2">
        <v>9.7999999999999997E-3</v>
      </c>
      <c r="I999" t="s">
        <v>152</v>
      </c>
    </row>
    <row r="1000" spans="1:9">
      <c r="A1000" s="2">
        <v>2013</v>
      </c>
      <c r="B1000" s="2">
        <v>3</v>
      </c>
      <c r="C1000" s="2" t="s">
        <v>12</v>
      </c>
      <c r="D1000" s="2" t="s">
        <v>40</v>
      </c>
      <c r="E1000" s="2" t="s">
        <v>14</v>
      </c>
      <c r="F1000" s="2">
        <v>139041.77454700001</v>
      </c>
      <c r="G1000" s="2">
        <v>22387965</v>
      </c>
      <c r="H1000" s="2">
        <v>6.1999999999999998E-3</v>
      </c>
      <c r="I1000" t="s">
        <v>152</v>
      </c>
    </row>
    <row r="1001" spans="1:9">
      <c r="A1001" s="2">
        <v>2013</v>
      </c>
      <c r="B1001" s="2">
        <v>10</v>
      </c>
      <c r="C1001" s="2" t="s">
        <v>12</v>
      </c>
      <c r="D1001" s="2" t="s">
        <v>87</v>
      </c>
      <c r="E1001" s="2" t="s">
        <v>14</v>
      </c>
      <c r="F1001" s="2">
        <v>26642.652859000002</v>
      </c>
      <c r="G1001" s="2">
        <v>2128435</v>
      </c>
      <c r="H1001" s="2">
        <v>1.2500000000000001E-2</v>
      </c>
      <c r="I1001" t="s">
        <v>152</v>
      </c>
    </row>
    <row r="1002" spans="1:9">
      <c r="A1002" s="2">
        <v>2014</v>
      </c>
      <c r="B1002" s="2">
        <v>4</v>
      </c>
      <c r="C1002" s="2" t="s">
        <v>12</v>
      </c>
      <c r="D1002" s="2" t="s">
        <v>29</v>
      </c>
      <c r="E1002" s="2" t="s">
        <v>25</v>
      </c>
      <c r="F1002" s="2">
        <v>1927.403096</v>
      </c>
      <c r="G1002" s="2">
        <v>361073</v>
      </c>
      <c r="H1002" s="2">
        <v>5.3E-3</v>
      </c>
      <c r="I1002" t="s">
        <v>152</v>
      </c>
    </row>
    <row r="1003" spans="1:9">
      <c r="A1003" s="2">
        <v>2014</v>
      </c>
      <c r="B1003" s="2">
        <v>4</v>
      </c>
      <c r="C1003" s="2" t="s">
        <v>7</v>
      </c>
      <c r="D1003" s="2" t="s">
        <v>73</v>
      </c>
      <c r="E1003" s="2" t="s">
        <v>14</v>
      </c>
      <c r="F1003" s="2">
        <v>597.79277200000001</v>
      </c>
      <c r="G1003" s="2">
        <v>282657</v>
      </c>
      <c r="H1003" s="2">
        <v>2.0999999999999999E-3</v>
      </c>
      <c r="I1003" t="s">
        <v>152</v>
      </c>
    </row>
    <row r="1004" spans="1:9">
      <c r="A1004" s="2">
        <v>2014</v>
      </c>
      <c r="B1004" s="2">
        <v>2</v>
      </c>
      <c r="C1004" s="2" t="s">
        <v>12</v>
      </c>
      <c r="D1004" s="2" t="s">
        <v>29</v>
      </c>
      <c r="E1004" s="2" t="s">
        <v>25</v>
      </c>
      <c r="F1004" s="2">
        <v>1326.541479</v>
      </c>
      <c r="G1004" s="2">
        <v>274893</v>
      </c>
      <c r="H1004" s="2">
        <v>4.7999999999999996E-3</v>
      </c>
      <c r="I1004" t="s">
        <v>152</v>
      </c>
    </row>
    <row r="1005" spans="1:9">
      <c r="A1005" s="2">
        <v>2013</v>
      </c>
      <c r="B1005" s="2">
        <v>3</v>
      </c>
      <c r="C1005" s="2" t="s">
        <v>7</v>
      </c>
      <c r="D1005" s="2" t="s">
        <v>13</v>
      </c>
      <c r="E1005" s="2" t="s">
        <v>14</v>
      </c>
      <c r="F1005" s="2">
        <v>2869.8395369999998</v>
      </c>
      <c r="G1005" s="2">
        <v>2045011</v>
      </c>
      <c r="H1005" s="2">
        <v>1.4E-3</v>
      </c>
      <c r="I1005" t="s">
        <v>152</v>
      </c>
    </row>
    <row r="1006" spans="1:9">
      <c r="A1006" s="2">
        <v>2013</v>
      </c>
      <c r="B1006" s="2">
        <v>9</v>
      </c>
      <c r="C1006" s="2" t="s">
        <v>7</v>
      </c>
      <c r="D1006" s="2" t="s">
        <v>71</v>
      </c>
      <c r="E1006" s="2" t="s">
        <v>14</v>
      </c>
      <c r="F1006" s="2">
        <v>31.812161</v>
      </c>
      <c r="G1006" s="2">
        <v>159606</v>
      </c>
      <c r="H1006" s="2">
        <v>1E-4</v>
      </c>
      <c r="I1006" t="s">
        <v>152</v>
      </c>
    </row>
    <row r="1007" spans="1:9">
      <c r="A1007" s="2">
        <v>2013</v>
      </c>
      <c r="B1007" s="2">
        <v>6</v>
      </c>
      <c r="C1007" s="2" t="s">
        <v>12</v>
      </c>
      <c r="D1007" s="2" t="s">
        <v>28</v>
      </c>
      <c r="E1007" s="2" t="s">
        <v>14</v>
      </c>
      <c r="F1007" s="2">
        <v>592.95349799999997</v>
      </c>
      <c r="G1007" s="2">
        <v>299672</v>
      </c>
      <c r="H1007" s="2">
        <v>1.9E-3</v>
      </c>
      <c r="I1007" t="s">
        <v>152</v>
      </c>
    </row>
    <row r="1008" spans="1:9">
      <c r="A1008" s="2">
        <v>2013</v>
      </c>
      <c r="B1008" s="2">
        <v>3</v>
      </c>
      <c r="C1008" s="2" t="s">
        <v>12</v>
      </c>
      <c r="D1008" s="2" t="s">
        <v>28</v>
      </c>
      <c r="E1008" s="2" t="s">
        <v>14</v>
      </c>
      <c r="F1008" s="2">
        <v>872.561014</v>
      </c>
      <c r="G1008" s="2">
        <v>164107</v>
      </c>
      <c r="H1008" s="2">
        <v>5.3E-3</v>
      </c>
      <c r="I1008" t="s">
        <v>152</v>
      </c>
    </row>
    <row r="1009" spans="1:9">
      <c r="A1009" s="2">
        <v>2013</v>
      </c>
      <c r="B1009" s="2">
        <v>6</v>
      </c>
      <c r="C1009" s="2" t="s">
        <v>12</v>
      </c>
      <c r="D1009" s="2" t="s">
        <v>31</v>
      </c>
      <c r="E1009" s="2" t="s">
        <v>14</v>
      </c>
      <c r="F1009" s="2">
        <v>265.06693899999999</v>
      </c>
      <c r="G1009" s="2">
        <v>55036</v>
      </c>
      <c r="H1009" s="2">
        <v>4.7999999999999996E-3</v>
      </c>
      <c r="I1009" t="s">
        <v>152</v>
      </c>
    </row>
    <row r="1010" spans="1:9">
      <c r="A1010" s="2">
        <v>2014</v>
      </c>
      <c r="B1010" s="2">
        <v>4</v>
      </c>
      <c r="C1010" s="2" t="s">
        <v>7</v>
      </c>
      <c r="D1010" s="2" t="s">
        <v>22</v>
      </c>
      <c r="E1010" s="2" t="s">
        <v>14</v>
      </c>
      <c r="F1010" s="2">
        <v>950.08844099999999</v>
      </c>
      <c r="G1010" s="2">
        <v>770054</v>
      </c>
      <c r="H1010" s="2">
        <v>1.1999999999999999E-3</v>
      </c>
      <c r="I1010" t="s">
        <v>152</v>
      </c>
    </row>
    <row r="1011" spans="1:9">
      <c r="A1011" s="2">
        <v>2013</v>
      </c>
      <c r="B1011" s="2">
        <v>12</v>
      </c>
      <c r="C1011" s="2" t="s">
        <v>7</v>
      </c>
      <c r="D1011" s="2" t="s">
        <v>88</v>
      </c>
      <c r="E1011" s="2" t="s">
        <v>14</v>
      </c>
      <c r="F1011" s="2">
        <v>52.473807999999998</v>
      </c>
      <c r="G1011" s="2">
        <v>19280</v>
      </c>
      <c r="H1011" s="2">
        <v>2.7000000000000001E-3</v>
      </c>
      <c r="I1011" t="s">
        <v>152</v>
      </c>
    </row>
    <row r="1012" spans="1:9">
      <c r="A1012" s="2">
        <v>2013</v>
      </c>
      <c r="B1012" s="2">
        <v>12</v>
      </c>
      <c r="C1012" s="2" t="s">
        <v>12</v>
      </c>
      <c r="D1012" s="2" t="s">
        <v>80</v>
      </c>
      <c r="E1012" s="2" t="s">
        <v>14</v>
      </c>
      <c r="F1012" s="2">
        <v>9.734083</v>
      </c>
      <c r="G1012" s="2">
        <v>4952</v>
      </c>
      <c r="H1012" s="2">
        <v>1.9E-3</v>
      </c>
      <c r="I1012" t="s">
        <v>152</v>
      </c>
    </row>
    <row r="1013" spans="1:9">
      <c r="A1013" s="2">
        <v>2014</v>
      </c>
      <c r="B1013" s="2">
        <v>4</v>
      </c>
      <c r="C1013" s="2" t="s">
        <v>12</v>
      </c>
      <c r="D1013" s="2" t="s">
        <v>93</v>
      </c>
      <c r="E1013" s="2" t="s">
        <v>9</v>
      </c>
      <c r="F1013" s="2">
        <v>47.753836</v>
      </c>
      <c r="G1013" s="2">
        <v>26839</v>
      </c>
      <c r="H1013" s="2">
        <v>1.6999999999999999E-3</v>
      </c>
      <c r="I1013" t="s">
        <v>152</v>
      </c>
    </row>
    <row r="1014" spans="1:9">
      <c r="A1014" s="2">
        <v>2013</v>
      </c>
      <c r="B1014" s="2">
        <v>6</v>
      </c>
      <c r="C1014" s="2" t="s">
        <v>12</v>
      </c>
      <c r="D1014" s="2" t="s">
        <v>54</v>
      </c>
      <c r="E1014" s="2" t="s">
        <v>14</v>
      </c>
      <c r="F1014" s="2">
        <v>22.091988000000001</v>
      </c>
      <c r="G1014" s="2">
        <v>1816</v>
      </c>
      <c r="H1014" s="2">
        <v>1.21E-2</v>
      </c>
      <c r="I1014" t="s">
        <v>152</v>
      </c>
    </row>
    <row r="1015" spans="1:9">
      <c r="A1015" s="2">
        <v>2013</v>
      </c>
      <c r="B1015" s="2">
        <v>11</v>
      </c>
      <c r="C1015" s="2" t="s">
        <v>12</v>
      </c>
      <c r="D1015" s="2" t="s">
        <v>57</v>
      </c>
      <c r="E1015" s="2" t="s">
        <v>14</v>
      </c>
      <c r="F1015" s="2">
        <v>1.0472030000000001</v>
      </c>
      <c r="G1015" s="2">
        <v>111</v>
      </c>
      <c r="H1015" s="2">
        <v>9.4000000000000004E-3</v>
      </c>
      <c r="I1015" t="s">
        <v>152</v>
      </c>
    </row>
    <row r="1016" spans="1:9">
      <c r="A1016" s="2">
        <v>2013</v>
      </c>
      <c r="B1016" s="2">
        <v>3</v>
      </c>
      <c r="C1016" s="2" t="s">
        <v>53</v>
      </c>
      <c r="D1016" s="2" t="s">
        <v>39</v>
      </c>
      <c r="E1016" s="2" t="s">
        <v>14</v>
      </c>
      <c r="F1016" s="2">
        <v>227.897547</v>
      </c>
      <c r="G1016" s="2">
        <v>284</v>
      </c>
      <c r="H1016" s="2">
        <v>0.8024</v>
      </c>
      <c r="I1016" t="s">
        <v>152</v>
      </c>
    </row>
    <row r="1017" spans="1:9">
      <c r="A1017" s="2">
        <v>2013</v>
      </c>
      <c r="B1017" s="2">
        <v>6</v>
      </c>
      <c r="C1017" s="2" t="s">
        <v>53</v>
      </c>
      <c r="D1017" s="2" t="s">
        <v>19</v>
      </c>
      <c r="E1017" s="2" t="s">
        <v>14</v>
      </c>
      <c r="F1017" s="2">
        <v>31.263041999999999</v>
      </c>
      <c r="G1017" s="2">
        <v>39</v>
      </c>
      <c r="H1017" s="2">
        <v>0.80159999999999998</v>
      </c>
      <c r="I1017" t="s">
        <v>152</v>
      </c>
    </row>
    <row r="1018" spans="1:9">
      <c r="A1018" s="2">
        <v>2013</v>
      </c>
      <c r="B1018" s="2">
        <v>6</v>
      </c>
      <c r="C1018" s="2" t="s">
        <v>12</v>
      </c>
      <c r="D1018" s="2" t="s">
        <v>60</v>
      </c>
      <c r="E1018" s="2" t="s">
        <v>14</v>
      </c>
      <c r="F1018" s="2">
        <v>18.420857999999999</v>
      </c>
      <c r="G1018" s="2">
        <v>4374</v>
      </c>
      <c r="H1018" s="2">
        <v>4.1999999999999997E-3</v>
      </c>
      <c r="I1018" t="s">
        <v>152</v>
      </c>
    </row>
    <row r="1019" spans="1:9">
      <c r="A1019" s="2">
        <v>2013</v>
      </c>
      <c r="B1019" s="2">
        <v>4</v>
      </c>
      <c r="C1019" s="2" t="s">
        <v>12</v>
      </c>
      <c r="D1019" s="2" t="s">
        <v>57</v>
      </c>
      <c r="E1019" s="2" t="s">
        <v>14</v>
      </c>
      <c r="F1019" s="2">
        <v>1.173408</v>
      </c>
      <c r="G1019" s="2">
        <v>120</v>
      </c>
      <c r="H1019" s="2">
        <v>9.7000000000000003E-3</v>
      </c>
      <c r="I1019" t="s">
        <v>152</v>
      </c>
    </row>
    <row r="1020" spans="1:9">
      <c r="A1020" s="2">
        <v>2013</v>
      </c>
      <c r="B1020" s="2">
        <v>3</v>
      </c>
      <c r="C1020" s="2" t="s">
        <v>53</v>
      </c>
      <c r="D1020" s="2" t="s">
        <v>20</v>
      </c>
      <c r="E1020" s="2" t="s">
        <v>14</v>
      </c>
      <c r="F1020" s="2">
        <v>153.14341099999999</v>
      </c>
      <c r="G1020" s="2">
        <v>202</v>
      </c>
      <c r="H1020" s="2">
        <v>0.7581</v>
      </c>
      <c r="I1020" t="s">
        <v>152</v>
      </c>
    </row>
    <row r="1021" spans="1:9">
      <c r="A1021" s="2">
        <v>2014</v>
      </c>
      <c r="B1021" s="2">
        <v>5</v>
      </c>
      <c r="C1021" s="2" t="s">
        <v>7</v>
      </c>
      <c r="D1021" s="2" t="s">
        <v>10</v>
      </c>
      <c r="E1021" s="2" t="s">
        <v>11</v>
      </c>
      <c r="F1021" s="2">
        <v>8558.6683499999999</v>
      </c>
      <c r="G1021" s="2">
        <v>6205879</v>
      </c>
      <c r="H1021" s="2">
        <v>1.2999999999999999E-3</v>
      </c>
      <c r="I1021" t="s">
        <v>152</v>
      </c>
    </row>
    <row r="1022" spans="1:9">
      <c r="A1022" s="2">
        <v>2014</v>
      </c>
      <c r="B1022" s="2">
        <v>5</v>
      </c>
      <c r="C1022" s="2" t="s">
        <v>12</v>
      </c>
      <c r="D1022" s="2" t="s">
        <v>90</v>
      </c>
      <c r="E1022" s="2" t="s">
        <v>14</v>
      </c>
      <c r="F1022" s="2">
        <v>0.53588999999999998</v>
      </c>
      <c r="G1022" s="2">
        <v>75</v>
      </c>
      <c r="H1022" s="2">
        <v>7.1000000000000004E-3</v>
      </c>
      <c r="I1022" t="s">
        <v>152</v>
      </c>
    </row>
    <row r="1023" spans="1:9">
      <c r="A1023" s="2">
        <v>2013</v>
      </c>
      <c r="B1023" s="2">
        <v>7</v>
      </c>
      <c r="C1023" s="2" t="s">
        <v>12</v>
      </c>
      <c r="D1023" s="2" t="s">
        <v>36</v>
      </c>
      <c r="E1023" s="2" t="s">
        <v>9</v>
      </c>
      <c r="F1023" s="2">
        <v>0.44293300000000002</v>
      </c>
      <c r="G1023" s="2">
        <v>42</v>
      </c>
      <c r="H1023" s="2">
        <v>1.0500000000000001E-2</v>
      </c>
      <c r="I1023" t="s">
        <v>152</v>
      </c>
    </row>
    <row r="1024" spans="1:9">
      <c r="A1024" s="2">
        <v>2013</v>
      </c>
      <c r="B1024" s="2">
        <v>8</v>
      </c>
      <c r="C1024" s="2" t="s">
        <v>53</v>
      </c>
      <c r="D1024" s="2" t="s">
        <v>21</v>
      </c>
      <c r="E1024" s="2" t="s">
        <v>14</v>
      </c>
      <c r="F1024" s="2">
        <v>4.6745340000000004</v>
      </c>
      <c r="G1024" s="2">
        <v>6</v>
      </c>
      <c r="H1024" s="2">
        <v>0.77900000000000003</v>
      </c>
      <c r="I1024" t="s">
        <v>152</v>
      </c>
    </row>
    <row r="1025" spans="1:9">
      <c r="A1025" s="2">
        <v>2014</v>
      </c>
      <c r="B1025" s="2">
        <v>3</v>
      </c>
      <c r="C1025" s="2" t="s">
        <v>12</v>
      </c>
      <c r="D1025" s="2" t="s">
        <v>102</v>
      </c>
      <c r="E1025" s="2" t="s">
        <v>14</v>
      </c>
      <c r="F1025" s="2">
        <v>2.3294999999999999</v>
      </c>
      <c r="G1025" s="2">
        <v>3</v>
      </c>
      <c r="H1025" s="2">
        <v>0.77649999999999997</v>
      </c>
      <c r="I1025" t="s">
        <v>152</v>
      </c>
    </row>
    <row r="1026" spans="1:9">
      <c r="A1026" s="2">
        <v>2013</v>
      </c>
      <c r="B1026" s="2">
        <v>5</v>
      </c>
      <c r="C1026" s="2" t="s">
        <v>12</v>
      </c>
      <c r="D1026" s="2" t="s">
        <v>19</v>
      </c>
      <c r="E1026" s="2" t="s">
        <v>14</v>
      </c>
      <c r="F1026" s="2">
        <v>212307.35084100001</v>
      </c>
      <c r="G1026" s="2">
        <v>21062362</v>
      </c>
      <c r="H1026" s="2">
        <v>0.01</v>
      </c>
      <c r="I1026" t="s">
        <v>152</v>
      </c>
    </row>
    <row r="1027" spans="1:9">
      <c r="A1027" s="2">
        <v>2014</v>
      </c>
      <c r="B1027" s="2">
        <v>4</v>
      </c>
      <c r="C1027" s="2" t="s">
        <v>12</v>
      </c>
      <c r="D1027" s="2" t="s">
        <v>63</v>
      </c>
      <c r="E1027" s="2" t="s">
        <v>14</v>
      </c>
      <c r="F1027" s="2">
        <v>89442.831678999995</v>
      </c>
      <c r="G1027" s="2">
        <v>6365938</v>
      </c>
      <c r="H1027" s="2">
        <v>1.4E-2</v>
      </c>
      <c r="I1027" t="s">
        <v>152</v>
      </c>
    </row>
    <row r="1028" spans="1:9">
      <c r="A1028" s="2">
        <v>2013</v>
      </c>
      <c r="B1028" s="2">
        <v>10</v>
      </c>
      <c r="C1028" s="2" t="s">
        <v>7</v>
      </c>
      <c r="D1028" s="2" t="s">
        <v>28</v>
      </c>
      <c r="E1028" s="2" t="s">
        <v>14</v>
      </c>
      <c r="F1028" s="2">
        <v>4583.5916139999999</v>
      </c>
      <c r="G1028" s="2">
        <v>1704174</v>
      </c>
      <c r="H1028" s="2">
        <v>2.5999999999999999E-3</v>
      </c>
      <c r="I1028" t="s">
        <v>152</v>
      </c>
    </row>
    <row r="1029" spans="1:9">
      <c r="A1029" s="2">
        <v>2013</v>
      </c>
      <c r="B1029" s="2">
        <v>6</v>
      </c>
      <c r="C1029" s="2" t="s">
        <v>12</v>
      </c>
      <c r="D1029" s="2" t="s">
        <v>87</v>
      </c>
      <c r="E1029" s="2" t="s">
        <v>14</v>
      </c>
      <c r="F1029" s="2">
        <v>16907.500564000002</v>
      </c>
      <c r="G1029" s="2">
        <v>1623596</v>
      </c>
      <c r="H1029" s="2">
        <v>1.04E-2</v>
      </c>
      <c r="I1029" t="s">
        <v>152</v>
      </c>
    </row>
    <row r="1030" spans="1:9">
      <c r="A1030" s="2">
        <v>2013</v>
      </c>
      <c r="B1030" s="2">
        <v>3</v>
      </c>
      <c r="C1030" s="2" t="s">
        <v>12</v>
      </c>
      <c r="D1030" s="2" t="s">
        <v>87</v>
      </c>
      <c r="E1030" s="2" t="s">
        <v>14</v>
      </c>
      <c r="F1030" s="2">
        <v>14368.365809000001</v>
      </c>
      <c r="G1030" s="2">
        <v>1406140</v>
      </c>
      <c r="H1030" s="2">
        <v>1.0200000000000001E-2</v>
      </c>
      <c r="I1030" t="s">
        <v>152</v>
      </c>
    </row>
    <row r="1031" spans="1:9">
      <c r="A1031" s="2">
        <v>2013</v>
      </c>
      <c r="B1031" s="2">
        <v>10</v>
      </c>
      <c r="C1031" s="2" t="s">
        <v>7</v>
      </c>
      <c r="D1031" s="2" t="s">
        <v>31</v>
      </c>
      <c r="E1031" s="2" t="s">
        <v>14</v>
      </c>
      <c r="F1031" s="2">
        <v>610.77421500000003</v>
      </c>
      <c r="G1031" s="2">
        <v>237906</v>
      </c>
      <c r="H1031" s="2">
        <v>2.5000000000000001E-3</v>
      </c>
      <c r="I1031" t="s">
        <v>152</v>
      </c>
    </row>
    <row r="1032" spans="1:9">
      <c r="A1032" s="2">
        <v>2013</v>
      </c>
      <c r="B1032" s="2">
        <v>6</v>
      </c>
      <c r="C1032" s="2" t="s">
        <v>7</v>
      </c>
      <c r="D1032" s="2" t="s">
        <v>44</v>
      </c>
      <c r="E1032" s="2" t="s">
        <v>16</v>
      </c>
      <c r="F1032" s="2">
        <v>530.31071599999996</v>
      </c>
      <c r="G1032" s="2">
        <v>853933</v>
      </c>
      <c r="H1032" s="2">
        <v>5.9999999999999995E-4</v>
      </c>
      <c r="I1032" t="s">
        <v>152</v>
      </c>
    </row>
    <row r="1033" spans="1:9">
      <c r="A1033" s="2">
        <v>2013</v>
      </c>
      <c r="B1033" s="2">
        <v>8</v>
      </c>
      <c r="C1033" s="2" t="s">
        <v>7</v>
      </c>
      <c r="D1033" s="2" t="s">
        <v>29</v>
      </c>
      <c r="E1033" s="2" t="s">
        <v>25</v>
      </c>
      <c r="F1033" s="2">
        <v>450.26482399999998</v>
      </c>
      <c r="G1033" s="2">
        <v>426798</v>
      </c>
      <c r="H1033" s="2">
        <v>1E-3</v>
      </c>
      <c r="I1033" t="s">
        <v>152</v>
      </c>
    </row>
    <row r="1034" spans="1:9">
      <c r="A1034" s="2">
        <v>2013</v>
      </c>
      <c r="B1034" s="2">
        <v>11</v>
      </c>
      <c r="C1034" s="2" t="s">
        <v>12</v>
      </c>
      <c r="D1034" s="2" t="s">
        <v>48</v>
      </c>
      <c r="E1034" s="2" t="s">
        <v>14</v>
      </c>
      <c r="F1034" s="2">
        <v>1108.4438600000001</v>
      </c>
      <c r="G1034" s="2">
        <v>160557</v>
      </c>
      <c r="H1034" s="2">
        <v>6.8999999999999999E-3</v>
      </c>
      <c r="I1034" t="s">
        <v>152</v>
      </c>
    </row>
    <row r="1035" spans="1:9">
      <c r="A1035" s="2">
        <v>2013</v>
      </c>
      <c r="B1035" s="2">
        <v>7</v>
      </c>
      <c r="C1035" s="2" t="s">
        <v>12</v>
      </c>
      <c r="D1035" s="2" t="s">
        <v>23</v>
      </c>
      <c r="E1035" s="2" t="s">
        <v>14</v>
      </c>
      <c r="F1035" s="2">
        <v>4.8274609999999996</v>
      </c>
      <c r="G1035" s="2">
        <v>776</v>
      </c>
      <c r="H1035" s="2">
        <v>6.1999999999999998E-3</v>
      </c>
      <c r="I1035" t="s">
        <v>152</v>
      </c>
    </row>
    <row r="1036" spans="1:9">
      <c r="A1036" s="2">
        <v>2013</v>
      </c>
      <c r="B1036" s="2">
        <v>3</v>
      </c>
      <c r="C1036" s="2" t="s">
        <v>12</v>
      </c>
      <c r="D1036" s="2" t="s">
        <v>57</v>
      </c>
      <c r="E1036" s="2" t="s">
        <v>14</v>
      </c>
      <c r="F1036" s="2">
        <v>1.765568</v>
      </c>
      <c r="G1036" s="2">
        <v>201</v>
      </c>
      <c r="H1036" s="2">
        <v>8.6999999999999994E-3</v>
      </c>
      <c r="I1036" t="s">
        <v>152</v>
      </c>
    </row>
    <row r="1037" spans="1:9">
      <c r="A1037" s="2">
        <v>2014</v>
      </c>
      <c r="B1037" s="2">
        <v>2</v>
      </c>
      <c r="C1037" s="2" t="s">
        <v>12</v>
      </c>
      <c r="D1037" s="2" t="s">
        <v>68</v>
      </c>
      <c r="E1037" s="2" t="s">
        <v>14</v>
      </c>
      <c r="F1037" s="2">
        <v>1.421907</v>
      </c>
      <c r="G1037" s="2">
        <v>149</v>
      </c>
      <c r="H1037" s="2">
        <v>9.4999999999999998E-3</v>
      </c>
      <c r="I1037" t="s">
        <v>152</v>
      </c>
    </row>
    <row r="1038" spans="1:9">
      <c r="A1038" s="2">
        <v>2013</v>
      </c>
      <c r="B1038" s="2">
        <v>6</v>
      </c>
      <c r="C1038" s="2" t="s">
        <v>12</v>
      </c>
      <c r="D1038" s="2" t="s">
        <v>76</v>
      </c>
      <c r="E1038" s="2" t="s">
        <v>25</v>
      </c>
      <c r="F1038" s="2">
        <v>1.4193549999999999</v>
      </c>
      <c r="G1038" s="2">
        <v>297</v>
      </c>
      <c r="H1038" s="2">
        <v>4.7000000000000002E-3</v>
      </c>
      <c r="I1038" t="s">
        <v>152</v>
      </c>
    </row>
    <row r="1039" spans="1:9">
      <c r="A1039" s="2">
        <v>2014</v>
      </c>
      <c r="B1039" s="2">
        <v>4</v>
      </c>
      <c r="C1039" s="2" t="s">
        <v>12</v>
      </c>
      <c r="D1039" s="2" t="s">
        <v>101</v>
      </c>
      <c r="E1039" s="2" t="s">
        <v>62</v>
      </c>
      <c r="F1039" s="2">
        <v>6.7606849999999996</v>
      </c>
      <c r="G1039" s="2">
        <v>236</v>
      </c>
      <c r="H1039" s="2">
        <v>2.86E-2</v>
      </c>
      <c r="I1039" t="s">
        <v>152</v>
      </c>
    </row>
    <row r="1040" spans="1:9">
      <c r="A1040" s="2">
        <v>2014</v>
      </c>
      <c r="B1040" s="2">
        <v>5</v>
      </c>
      <c r="C1040" s="2" t="s">
        <v>12</v>
      </c>
      <c r="D1040" s="2" t="s">
        <v>81</v>
      </c>
      <c r="E1040" s="2" t="s">
        <v>11</v>
      </c>
      <c r="F1040" s="2">
        <v>107.25626</v>
      </c>
      <c r="G1040" s="2">
        <v>82505</v>
      </c>
      <c r="H1040" s="2">
        <v>1.1999999999999999E-3</v>
      </c>
      <c r="I1040" t="s">
        <v>152</v>
      </c>
    </row>
    <row r="1041" spans="1:9">
      <c r="A1041" s="2">
        <v>2013</v>
      </c>
      <c r="B1041" s="2">
        <v>8</v>
      </c>
      <c r="C1041" s="2" t="s">
        <v>12</v>
      </c>
      <c r="D1041" s="2" t="s">
        <v>105</v>
      </c>
      <c r="E1041" s="2" t="s">
        <v>62</v>
      </c>
      <c r="F1041" s="2">
        <v>0.866506</v>
      </c>
      <c r="G1041" s="2">
        <v>27</v>
      </c>
      <c r="H1041" s="2">
        <v>3.2000000000000001E-2</v>
      </c>
      <c r="I1041" t="s">
        <v>152</v>
      </c>
    </row>
    <row r="1042" spans="1:9">
      <c r="A1042" s="2">
        <v>2013</v>
      </c>
      <c r="B1042" s="2">
        <v>9</v>
      </c>
      <c r="C1042" s="2" t="s">
        <v>12</v>
      </c>
      <c r="D1042" s="2" t="s">
        <v>55</v>
      </c>
      <c r="E1042" s="2" t="s">
        <v>14</v>
      </c>
      <c r="F1042" s="2">
        <v>3.4832879999999999</v>
      </c>
      <c r="G1042" s="2">
        <v>223</v>
      </c>
      <c r="H1042" s="2">
        <v>1.5599999999999999E-2</v>
      </c>
      <c r="I1042" t="s">
        <v>152</v>
      </c>
    </row>
    <row r="1043" spans="1:9">
      <c r="A1043" s="2">
        <v>2013</v>
      </c>
      <c r="B1043" s="2">
        <v>1</v>
      </c>
      <c r="C1043" s="2" t="s">
        <v>53</v>
      </c>
      <c r="D1043" s="2" t="s">
        <v>22</v>
      </c>
      <c r="E1043" s="2" t="s">
        <v>14</v>
      </c>
      <c r="F1043" s="2">
        <v>66.129418000000001</v>
      </c>
      <c r="G1043" s="2">
        <v>50</v>
      </c>
      <c r="H1043" s="2">
        <v>1.3225</v>
      </c>
      <c r="I1043" t="s">
        <v>152</v>
      </c>
    </row>
    <row r="1044" spans="1:9">
      <c r="A1044" s="2">
        <v>2013</v>
      </c>
      <c r="B1044" s="2">
        <v>7</v>
      </c>
      <c r="C1044" s="2" t="s">
        <v>12</v>
      </c>
      <c r="D1044" s="2" t="s">
        <v>94</v>
      </c>
      <c r="E1044" s="2" t="s">
        <v>25</v>
      </c>
      <c r="F1044" s="2">
        <v>1.403249</v>
      </c>
      <c r="G1044" s="2">
        <v>117</v>
      </c>
      <c r="H1044" s="2">
        <v>1.1900000000000001E-2</v>
      </c>
      <c r="I1044" t="s">
        <v>152</v>
      </c>
    </row>
    <row r="1045" spans="1:9">
      <c r="A1045" s="2">
        <v>2014</v>
      </c>
      <c r="B1045" s="2">
        <v>3</v>
      </c>
      <c r="C1045" s="2" t="s">
        <v>7</v>
      </c>
      <c r="D1045" s="2" t="s">
        <v>30</v>
      </c>
      <c r="E1045" s="2" t="s">
        <v>9</v>
      </c>
      <c r="F1045" s="2">
        <v>828.30752299999995</v>
      </c>
      <c r="G1045" s="2">
        <v>591651</v>
      </c>
      <c r="H1045" s="2">
        <v>1.2999999999999999E-3</v>
      </c>
      <c r="I1045" t="s">
        <v>152</v>
      </c>
    </row>
    <row r="1046" spans="1:9">
      <c r="A1046" s="2">
        <v>2013</v>
      </c>
      <c r="B1046" s="2">
        <v>1</v>
      </c>
      <c r="C1046" s="2" t="s">
        <v>12</v>
      </c>
      <c r="D1046" s="2" t="s">
        <v>18</v>
      </c>
      <c r="E1046" s="2" t="s">
        <v>14</v>
      </c>
      <c r="F1046" s="2">
        <v>43893.852174</v>
      </c>
      <c r="G1046" s="2">
        <v>5452827</v>
      </c>
      <c r="H1046" s="2">
        <v>8.0000000000000002E-3</v>
      </c>
      <c r="I1046" t="s">
        <v>152</v>
      </c>
    </row>
    <row r="1047" spans="1:9">
      <c r="A1047" s="2">
        <v>2013</v>
      </c>
      <c r="B1047" s="2">
        <v>3</v>
      </c>
      <c r="C1047" s="2" t="s">
        <v>7</v>
      </c>
      <c r="D1047" s="2" t="s">
        <v>18</v>
      </c>
      <c r="E1047" s="2" t="s">
        <v>14</v>
      </c>
      <c r="F1047" s="2">
        <v>8454.0398409999998</v>
      </c>
      <c r="G1047" s="2">
        <v>3355111</v>
      </c>
      <c r="H1047" s="2">
        <v>2.5000000000000001E-3</v>
      </c>
      <c r="I1047" t="s">
        <v>152</v>
      </c>
    </row>
    <row r="1048" spans="1:9">
      <c r="A1048" s="2">
        <v>2014</v>
      </c>
      <c r="B1048" s="2">
        <v>1</v>
      </c>
      <c r="C1048" s="2" t="s">
        <v>7</v>
      </c>
      <c r="D1048" s="2" t="s">
        <v>29</v>
      </c>
      <c r="E1048" s="2" t="s">
        <v>25</v>
      </c>
      <c r="F1048" s="2">
        <v>581.09108700000002</v>
      </c>
      <c r="G1048" s="2">
        <v>673880</v>
      </c>
      <c r="H1048" s="2">
        <v>8.0000000000000004E-4</v>
      </c>
      <c r="I1048" t="s">
        <v>152</v>
      </c>
    </row>
    <row r="1049" spans="1:9">
      <c r="A1049" s="2">
        <v>2014</v>
      </c>
      <c r="B1049" s="2">
        <v>3</v>
      </c>
      <c r="C1049" s="2" t="s">
        <v>7</v>
      </c>
      <c r="D1049" s="2" t="s">
        <v>51</v>
      </c>
      <c r="E1049" s="2" t="s">
        <v>11</v>
      </c>
      <c r="F1049" s="2">
        <v>173.82324499999999</v>
      </c>
      <c r="G1049" s="2">
        <v>124160</v>
      </c>
      <c r="H1049" s="2">
        <v>1.2999999999999999E-3</v>
      </c>
      <c r="I1049" t="s">
        <v>152</v>
      </c>
    </row>
    <row r="1050" spans="1:9">
      <c r="A1050" s="2">
        <v>2014</v>
      </c>
      <c r="B1050" s="2">
        <v>4</v>
      </c>
      <c r="C1050" s="2" t="s">
        <v>7</v>
      </c>
      <c r="D1050" s="2" t="s">
        <v>26</v>
      </c>
      <c r="E1050" s="2" t="s">
        <v>14</v>
      </c>
      <c r="F1050" s="2">
        <v>691.44545200000005</v>
      </c>
      <c r="G1050" s="2">
        <v>1312798</v>
      </c>
      <c r="H1050" s="2">
        <v>5.0000000000000001E-4</v>
      </c>
      <c r="I1050" t="s">
        <v>152</v>
      </c>
    </row>
    <row r="1051" spans="1:9">
      <c r="A1051" s="2">
        <v>2013</v>
      </c>
      <c r="B1051" s="2">
        <v>11</v>
      </c>
      <c r="C1051" s="2" t="s">
        <v>12</v>
      </c>
      <c r="D1051" s="2" t="s">
        <v>41</v>
      </c>
      <c r="E1051" s="2" t="s">
        <v>25</v>
      </c>
      <c r="F1051" s="2">
        <v>358.12324799999999</v>
      </c>
      <c r="G1051" s="2">
        <v>212464</v>
      </c>
      <c r="H1051" s="2">
        <v>1.6000000000000001E-3</v>
      </c>
      <c r="I1051" t="s">
        <v>152</v>
      </c>
    </row>
    <row r="1052" spans="1:9">
      <c r="A1052" s="2">
        <v>2013</v>
      </c>
      <c r="B1052" s="2">
        <v>8</v>
      </c>
      <c r="C1052" s="2" t="s">
        <v>7</v>
      </c>
      <c r="D1052" s="2" t="s">
        <v>15</v>
      </c>
      <c r="E1052" s="2" t="s">
        <v>16</v>
      </c>
      <c r="F1052" s="2">
        <v>5336.9585859999997</v>
      </c>
      <c r="G1052" s="2">
        <v>3261026</v>
      </c>
      <c r="H1052" s="2">
        <v>1.6000000000000001E-3</v>
      </c>
      <c r="I1052" t="s">
        <v>152</v>
      </c>
    </row>
    <row r="1053" spans="1:9">
      <c r="A1053" s="2">
        <v>2014</v>
      </c>
      <c r="B1053" s="2">
        <v>2</v>
      </c>
      <c r="C1053" s="2" t="s">
        <v>7</v>
      </c>
      <c r="D1053" s="2" t="s">
        <v>93</v>
      </c>
      <c r="E1053" s="2" t="s">
        <v>9</v>
      </c>
      <c r="F1053" s="2">
        <v>179.15238600000001</v>
      </c>
      <c r="G1053" s="2">
        <v>127966</v>
      </c>
      <c r="H1053" s="2">
        <v>1.2999999999999999E-3</v>
      </c>
      <c r="I1053" t="s">
        <v>152</v>
      </c>
    </row>
    <row r="1054" spans="1:9">
      <c r="A1054" s="2">
        <v>2014</v>
      </c>
      <c r="B1054" s="2">
        <v>3</v>
      </c>
      <c r="C1054" s="2" t="s">
        <v>12</v>
      </c>
      <c r="D1054" s="2" t="s">
        <v>27</v>
      </c>
      <c r="E1054" s="2" t="s">
        <v>14</v>
      </c>
      <c r="F1054" s="2">
        <v>506.95202399999999</v>
      </c>
      <c r="G1054" s="2">
        <v>195827</v>
      </c>
      <c r="H1054" s="2">
        <v>2.5000000000000001E-3</v>
      </c>
      <c r="I1054" t="s">
        <v>152</v>
      </c>
    </row>
    <row r="1055" spans="1:9">
      <c r="A1055" s="2">
        <v>2014</v>
      </c>
      <c r="B1055" s="2">
        <v>4</v>
      </c>
      <c r="C1055" s="2" t="s">
        <v>12</v>
      </c>
      <c r="D1055" s="2" t="s">
        <v>23</v>
      </c>
      <c r="E1055" s="2" t="s">
        <v>14</v>
      </c>
      <c r="F1055" s="2">
        <v>723.13780999999994</v>
      </c>
      <c r="G1055" s="2">
        <v>253282</v>
      </c>
      <c r="H1055" s="2">
        <v>2.8E-3</v>
      </c>
      <c r="I1055" t="s">
        <v>152</v>
      </c>
    </row>
    <row r="1056" spans="1:9">
      <c r="A1056" s="2">
        <v>2013</v>
      </c>
      <c r="B1056" s="2">
        <v>2</v>
      </c>
      <c r="C1056" s="2" t="s">
        <v>12</v>
      </c>
      <c r="D1056" s="2" t="s">
        <v>23</v>
      </c>
      <c r="E1056" s="2" t="s">
        <v>14</v>
      </c>
      <c r="F1056" s="2">
        <v>4.5495460000000003</v>
      </c>
      <c r="G1056" s="2">
        <v>747</v>
      </c>
      <c r="H1056" s="2">
        <v>6.0000000000000001E-3</v>
      </c>
      <c r="I1056" t="s">
        <v>152</v>
      </c>
    </row>
    <row r="1057" spans="1:9">
      <c r="A1057" s="2">
        <v>2014</v>
      </c>
      <c r="B1057" s="2">
        <v>1</v>
      </c>
      <c r="C1057" s="2" t="s">
        <v>7</v>
      </c>
      <c r="D1057" s="2" t="s">
        <v>93</v>
      </c>
      <c r="E1057" s="2" t="s">
        <v>9</v>
      </c>
      <c r="F1057" s="2">
        <v>129.59631400000001</v>
      </c>
      <c r="G1057" s="2">
        <v>92569</v>
      </c>
      <c r="H1057" s="2">
        <v>1.2999999999999999E-3</v>
      </c>
      <c r="I1057" t="s">
        <v>152</v>
      </c>
    </row>
    <row r="1058" spans="1:9">
      <c r="A1058" s="2">
        <v>2013</v>
      </c>
      <c r="B1058" s="2">
        <v>7</v>
      </c>
      <c r="C1058" s="2" t="s">
        <v>12</v>
      </c>
      <c r="D1058" s="2" t="s">
        <v>54</v>
      </c>
      <c r="E1058" s="2" t="s">
        <v>14</v>
      </c>
      <c r="F1058" s="2">
        <v>22.266159999999999</v>
      </c>
      <c r="G1058" s="2">
        <v>1850</v>
      </c>
      <c r="H1058" s="2">
        <v>1.2E-2</v>
      </c>
      <c r="I1058" t="s">
        <v>152</v>
      </c>
    </row>
    <row r="1059" spans="1:9">
      <c r="A1059" s="2">
        <v>2013</v>
      </c>
      <c r="B1059" s="2">
        <v>6</v>
      </c>
      <c r="C1059" s="2" t="s">
        <v>12</v>
      </c>
      <c r="D1059" s="2" t="s">
        <v>83</v>
      </c>
      <c r="E1059" s="2" t="s">
        <v>14</v>
      </c>
      <c r="F1059" s="2">
        <v>7.3461970000000001</v>
      </c>
      <c r="G1059" s="2">
        <v>1544</v>
      </c>
      <c r="H1059" s="2">
        <v>4.7000000000000002E-3</v>
      </c>
      <c r="I1059" t="s">
        <v>152</v>
      </c>
    </row>
    <row r="1060" spans="1:9">
      <c r="A1060" s="2">
        <v>2013</v>
      </c>
      <c r="B1060" s="2">
        <v>1</v>
      </c>
      <c r="C1060" s="2" t="s">
        <v>12</v>
      </c>
      <c r="D1060" s="2" t="s">
        <v>64</v>
      </c>
      <c r="E1060" s="2" t="s">
        <v>14</v>
      </c>
      <c r="F1060" s="2">
        <v>50.224657000000001</v>
      </c>
      <c r="G1060" s="2">
        <v>4931</v>
      </c>
      <c r="H1060" s="2">
        <v>1.01E-2</v>
      </c>
      <c r="I1060" t="s">
        <v>152</v>
      </c>
    </row>
    <row r="1061" spans="1:9">
      <c r="A1061" s="2">
        <v>2013</v>
      </c>
      <c r="B1061" s="2">
        <v>3</v>
      </c>
      <c r="C1061" s="2" t="s">
        <v>7</v>
      </c>
      <c r="D1061" s="2" t="s">
        <v>64</v>
      </c>
      <c r="E1061" s="2" t="s">
        <v>14</v>
      </c>
      <c r="F1061" s="2">
        <v>2.5280490000000002</v>
      </c>
      <c r="G1061" s="2">
        <v>10374</v>
      </c>
      <c r="H1061" s="2">
        <v>2.0000000000000001E-4</v>
      </c>
      <c r="I1061" t="s">
        <v>152</v>
      </c>
    </row>
    <row r="1062" spans="1:9">
      <c r="A1062" s="2">
        <v>2013</v>
      </c>
      <c r="B1062" s="2">
        <v>11</v>
      </c>
      <c r="C1062" s="2" t="s">
        <v>12</v>
      </c>
      <c r="D1062" s="2" t="s">
        <v>94</v>
      </c>
      <c r="E1062" s="2" t="s">
        <v>25</v>
      </c>
      <c r="F1062" s="2">
        <v>2.2522259999999998</v>
      </c>
      <c r="G1062" s="2">
        <v>61</v>
      </c>
      <c r="H1062" s="2">
        <v>3.6900000000000002E-2</v>
      </c>
      <c r="I1062" t="s">
        <v>152</v>
      </c>
    </row>
    <row r="1063" spans="1:9">
      <c r="A1063" s="2">
        <v>2014</v>
      </c>
      <c r="B1063" s="2">
        <v>4</v>
      </c>
      <c r="C1063" s="2" t="s">
        <v>12</v>
      </c>
      <c r="D1063" s="2" t="s">
        <v>94</v>
      </c>
      <c r="E1063" s="2" t="s">
        <v>25</v>
      </c>
      <c r="F1063" s="2">
        <v>1.8896539999999999</v>
      </c>
      <c r="G1063" s="2">
        <v>331</v>
      </c>
      <c r="H1063" s="2">
        <v>5.7000000000000002E-3</v>
      </c>
      <c r="I1063" t="s">
        <v>152</v>
      </c>
    </row>
    <row r="1064" spans="1:9">
      <c r="A1064" s="2">
        <v>2013</v>
      </c>
      <c r="B1064" s="2">
        <v>12</v>
      </c>
      <c r="C1064" s="2" t="s">
        <v>7</v>
      </c>
      <c r="D1064" s="2" t="s">
        <v>28</v>
      </c>
      <c r="E1064" s="2" t="s">
        <v>14</v>
      </c>
      <c r="F1064" s="2">
        <v>5284.3139650000003</v>
      </c>
      <c r="G1064" s="2">
        <v>1941681</v>
      </c>
      <c r="H1064" s="2">
        <v>2.7000000000000001E-3</v>
      </c>
      <c r="I1064" t="s">
        <v>152</v>
      </c>
    </row>
    <row r="1065" spans="1:9">
      <c r="A1065" s="2">
        <v>2014</v>
      </c>
      <c r="B1065" s="2">
        <v>3</v>
      </c>
      <c r="C1065" s="2" t="s">
        <v>12</v>
      </c>
      <c r="D1065" s="2" t="s">
        <v>56</v>
      </c>
      <c r="E1065" s="2" t="s">
        <v>14</v>
      </c>
      <c r="F1065" s="2">
        <v>529470.37731000001</v>
      </c>
      <c r="G1065" s="2">
        <v>53436399</v>
      </c>
      <c r="H1065" s="2">
        <v>9.9000000000000008E-3</v>
      </c>
      <c r="I1065" t="s">
        <v>152</v>
      </c>
    </row>
    <row r="1066" spans="1:9">
      <c r="A1066" s="2">
        <v>2013</v>
      </c>
      <c r="B1066" s="2">
        <v>1</v>
      </c>
      <c r="C1066" s="2" t="s">
        <v>7</v>
      </c>
      <c r="D1066" s="2" t="s">
        <v>39</v>
      </c>
      <c r="E1066" s="2" t="s">
        <v>14</v>
      </c>
      <c r="F1066" s="2">
        <v>13606.021896</v>
      </c>
      <c r="G1066" s="2">
        <v>8632744</v>
      </c>
      <c r="H1066" s="2">
        <v>1.5E-3</v>
      </c>
      <c r="I1066" t="s">
        <v>152</v>
      </c>
    </row>
    <row r="1067" spans="1:9">
      <c r="A1067" s="2">
        <v>2014</v>
      </c>
      <c r="B1067" s="2">
        <v>4</v>
      </c>
      <c r="C1067" s="2" t="s">
        <v>12</v>
      </c>
      <c r="D1067" s="2" t="s">
        <v>15</v>
      </c>
      <c r="E1067" s="2" t="s">
        <v>16</v>
      </c>
      <c r="F1067" s="2">
        <v>84535.122208999994</v>
      </c>
      <c r="G1067" s="2">
        <v>6508149</v>
      </c>
      <c r="H1067" s="2">
        <v>1.29E-2</v>
      </c>
      <c r="I1067" t="s">
        <v>152</v>
      </c>
    </row>
    <row r="1068" spans="1:9">
      <c r="A1068" s="2">
        <v>2013</v>
      </c>
      <c r="B1068" s="2">
        <v>7</v>
      </c>
      <c r="C1068" s="2" t="s">
        <v>12</v>
      </c>
      <c r="D1068" s="2" t="s">
        <v>48</v>
      </c>
      <c r="E1068" s="2" t="s">
        <v>14</v>
      </c>
      <c r="F1068" s="2">
        <v>556.37613299999998</v>
      </c>
      <c r="G1068" s="2">
        <v>102913</v>
      </c>
      <c r="H1068" s="2">
        <v>5.4000000000000003E-3</v>
      </c>
      <c r="I1068" t="s">
        <v>152</v>
      </c>
    </row>
    <row r="1069" spans="1:9">
      <c r="A1069" s="2">
        <v>2013</v>
      </c>
      <c r="B1069" s="2">
        <v>12</v>
      </c>
      <c r="C1069" s="2" t="s">
        <v>7</v>
      </c>
      <c r="D1069" s="2" t="s">
        <v>31</v>
      </c>
      <c r="E1069" s="2" t="s">
        <v>14</v>
      </c>
      <c r="F1069" s="2">
        <v>279.43434200000002</v>
      </c>
      <c r="G1069" s="2">
        <v>215722</v>
      </c>
      <c r="H1069" s="2">
        <v>1.1999999999999999E-3</v>
      </c>
      <c r="I1069" t="s">
        <v>152</v>
      </c>
    </row>
    <row r="1070" spans="1:9">
      <c r="A1070" s="2">
        <v>2013</v>
      </c>
      <c r="B1070" s="2">
        <v>12</v>
      </c>
      <c r="C1070" s="2" t="s">
        <v>7</v>
      </c>
      <c r="D1070" s="2" t="s">
        <v>60</v>
      </c>
      <c r="E1070" s="2" t="s">
        <v>14</v>
      </c>
      <c r="F1070" s="2">
        <v>4620.6691920000003</v>
      </c>
      <c r="G1070" s="2">
        <v>1652677</v>
      </c>
      <c r="H1070" s="2">
        <v>2.7000000000000001E-3</v>
      </c>
      <c r="I1070" t="s">
        <v>152</v>
      </c>
    </row>
    <row r="1071" spans="1:9">
      <c r="A1071" s="2">
        <v>2014</v>
      </c>
      <c r="B1071" s="2">
        <v>2</v>
      </c>
      <c r="C1071" s="2" t="s">
        <v>7</v>
      </c>
      <c r="D1071" s="2" t="s">
        <v>74</v>
      </c>
      <c r="E1071" s="2" t="s">
        <v>9</v>
      </c>
      <c r="F1071" s="2">
        <v>371.63913400000001</v>
      </c>
      <c r="G1071" s="2">
        <v>265457</v>
      </c>
      <c r="H1071" s="2">
        <v>1.2999999999999999E-3</v>
      </c>
      <c r="I1071" t="s">
        <v>152</v>
      </c>
    </row>
    <row r="1072" spans="1:9">
      <c r="A1072" s="2">
        <v>2013</v>
      </c>
      <c r="B1072" s="2">
        <v>5</v>
      </c>
      <c r="C1072" s="2" t="s">
        <v>12</v>
      </c>
      <c r="D1072" s="2" t="s">
        <v>23</v>
      </c>
      <c r="E1072" s="2" t="s">
        <v>14</v>
      </c>
      <c r="F1072" s="2">
        <v>5.8426559999999998</v>
      </c>
      <c r="G1072" s="2">
        <v>874</v>
      </c>
      <c r="H1072" s="2">
        <v>6.6E-3</v>
      </c>
      <c r="I1072" t="s">
        <v>152</v>
      </c>
    </row>
    <row r="1073" spans="1:9">
      <c r="A1073" s="2">
        <v>2013</v>
      </c>
      <c r="B1073" s="2">
        <v>9</v>
      </c>
      <c r="C1073" s="2" t="s">
        <v>12</v>
      </c>
      <c r="D1073" s="2" t="s">
        <v>65</v>
      </c>
      <c r="E1073" s="2" t="s">
        <v>25</v>
      </c>
      <c r="F1073" s="2">
        <v>6.9216230000000003</v>
      </c>
      <c r="G1073" s="2">
        <v>491</v>
      </c>
      <c r="H1073" s="2">
        <v>1.4E-2</v>
      </c>
      <c r="I1073" t="s">
        <v>152</v>
      </c>
    </row>
    <row r="1074" spans="1:9">
      <c r="A1074" s="2">
        <v>2014</v>
      </c>
      <c r="B1074" s="2">
        <v>5</v>
      </c>
      <c r="C1074" s="2" t="s">
        <v>12</v>
      </c>
      <c r="D1074" s="2" t="s">
        <v>66</v>
      </c>
      <c r="E1074" s="2" t="s">
        <v>9</v>
      </c>
      <c r="F1074" s="2">
        <v>13.224447</v>
      </c>
      <c r="G1074" s="2">
        <v>553</v>
      </c>
      <c r="H1074" s="2">
        <v>2.3900000000000001E-2</v>
      </c>
      <c r="I1074" t="s">
        <v>152</v>
      </c>
    </row>
    <row r="1075" spans="1:9">
      <c r="A1075" s="2">
        <v>2013</v>
      </c>
      <c r="B1075" s="2">
        <v>1</v>
      </c>
      <c r="C1075" s="2" t="s">
        <v>12</v>
      </c>
      <c r="D1075" s="2" t="s">
        <v>98</v>
      </c>
      <c r="E1075" s="2" t="s">
        <v>25</v>
      </c>
      <c r="F1075" s="2">
        <v>0.32875900000000002</v>
      </c>
      <c r="G1075" s="2">
        <v>3</v>
      </c>
      <c r="H1075" s="2">
        <v>0.1095</v>
      </c>
      <c r="I1075" t="s">
        <v>152</v>
      </c>
    </row>
    <row r="1076" spans="1:9">
      <c r="A1076" s="2">
        <v>2013</v>
      </c>
      <c r="B1076" s="2">
        <v>5</v>
      </c>
      <c r="C1076" s="2" t="s">
        <v>7</v>
      </c>
      <c r="D1076" s="2" t="s">
        <v>8</v>
      </c>
      <c r="E1076" s="2" t="s">
        <v>9</v>
      </c>
      <c r="F1076" s="2">
        <v>91288.989853999999</v>
      </c>
      <c r="G1076" s="2">
        <v>72235389</v>
      </c>
      <c r="H1076" s="2">
        <v>1.1999999999999999E-3</v>
      </c>
      <c r="I1076" t="s">
        <v>152</v>
      </c>
    </row>
    <row r="1077" spans="1:9">
      <c r="A1077" s="2">
        <v>2013</v>
      </c>
      <c r="B1077" s="2">
        <v>3</v>
      </c>
      <c r="C1077" s="2" t="s">
        <v>12</v>
      </c>
      <c r="D1077" s="2" t="s">
        <v>8</v>
      </c>
      <c r="E1077" s="2" t="s">
        <v>9</v>
      </c>
      <c r="F1077" s="2">
        <v>534759.02780499996</v>
      </c>
      <c r="G1077" s="2">
        <v>72644910</v>
      </c>
      <c r="H1077" s="2">
        <v>7.3000000000000001E-3</v>
      </c>
      <c r="I1077" t="s">
        <v>152</v>
      </c>
    </row>
    <row r="1078" spans="1:9">
      <c r="A1078" s="2">
        <v>2013</v>
      </c>
      <c r="B1078" s="2">
        <v>3</v>
      </c>
      <c r="C1078" s="2" t="s">
        <v>12</v>
      </c>
      <c r="D1078" s="2" t="s">
        <v>15</v>
      </c>
      <c r="E1078" s="2" t="s">
        <v>16</v>
      </c>
      <c r="F1078" s="2">
        <v>43029.776269000002</v>
      </c>
      <c r="G1078" s="2">
        <v>3817532</v>
      </c>
      <c r="H1078" s="2">
        <v>1.12E-2</v>
      </c>
      <c r="I1078" t="s">
        <v>152</v>
      </c>
    </row>
    <row r="1079" spans="1:9">
      <c r="A1079" s="2">
        <v>2013</v>
      </c>
      <c r="B1079" s="2">
        <v>8</v>
      </c>
      <c r="C1079" s="2" t="s">
        <v>12</v>
      </c>
      <c r="D1079" s="2" t="s">
        <v>70</v>
      </c>
      <c r="E1079" s="2" t="s">
        <v>14</v>
      </c>
      <c r="F1079" s="2">
        <v>86608.755665000004</v>
      </c>
      <c r="G1079" s="2">
        <v>9664783</v>
      </c>
      <c r="H1079" s="2">
        <v>8.8999999999999999E-3</v>
      </c>
      <c r="I1079" t="s">
        <v>152</v>
      </c>
    </row>
    <row r="1080" spans="1:9">
      <c r="A1080" s="2">
        <v>2013</v>
      </c>
      <c r="B1080" s="2">
        <v>11</v>
      </c>
      <c r="C1080" s="2" t="s">
        <v>7</v>
      </c>
      <c r="D1080" s="2" t="s">
        <v>19</v>
      </c>
      <c r="E1080" s="2" t="s">
        <v>14</v>
      </c>
      <c r="F1080" s="2">
        <v>4682.2340889999996</v>
      </c>
      <c r="G1080" s="2">
        <v>1390950</v>
      </c>
      <c r="H1080" s="2">
        <v>3.3E-3</v>
      </c>
      <c r="I1080" t="s">
        <v>152</v>
      </c>
    </row>
    <row r="1081" spans="1:9">
      <c r="A1081" s="2">
        <v>2013</v>
      </c>
      <c r="B1081" s="2">
        <v>11</v>
      </c>
      <c r="C1081" s="2" t="s">
        <v>12</v>
      </c>
      <c r="D1081" s="2" t="s">
        <v>63</v>
      </c>
      <c r="E1081" s="2" t="s">
        <v>14</v>
      </c>
      <c r="F1081" s="2">
        <v>69644.897966000004</v>
      </c>
      <c r="G1081" s="2">
        <v>6319566</v>
      </c>
      <c r="H1081" s="2">
        <v>1.0999999999999999E-2</v>
      </c>
      <c r="I1081" t="s">
        <v>152</v>
      </c>
    </row>
    <row r="1082" spans="1:9">
      <c r="A1082" s="2">
        <v>2013</v>
      </c>
      <c r="B1082" s="2">
        <v>4</v>
      </c>
      <c r="C1082" s="2" t="s">
        <v>7</v>
      </c>
      <c r="D1082" s="2" t="s">
        <v>21</v>
      </c>
      <c r="E1082" s="2" t="s">
        <v>14</v>
      </c>
      <c r="F1082" s="2">
        <v>2389.734774</v>
      </c>
      <c r="G1082" s="2">
        <v>1628245</v>
      </c>
      <c r="H1082" s="2">
        <v>1.4E-3</v>
      </c>
      <c r="I1082" t="s">
        <v>152</v>
      </c>
    </row>
    <row r="1083" spans="1:9">
      <c r="A1083" s="2">
        <v>2013</v>
      </c>
      <c r="B1083" s="2">
        <v>9</v>
      </c>
      <c r="C1083" s="2" t="s">
        <v>7</v>
      </c>
      <c r="D1083" s="2" t="s">
        <v>18</v>
      </c>
      <c r="E1083" s="2" t="s">
        <v>14</v>
      </c>
      <c r="F1083" s="2">
        <v>11504.278764999999</v>
      </c>
      <c r="G1083" s="2">
        <v>2422664</v>
      </c>
      <c r="H1083" s="2">
        <v>4.7000000000000002E-3</v>
      </c>
      <c r="I1083" t="s">
        <v>152</v>
      </c>
    </row>
    <row r="1084" spans="1:9">
      <c r="A1084" s="2">
        <v>2013</v>
      </c>
      <c r="B1084" s="2">
        <v>12</v>
      </c>
      <c r="C1084" s="2" t="s">
        <v>7</v>
      </c>
      <c r="D1084" s="2" t="s">
        <v>47</v>
      </c>
      <c r="E1084" s="2" t="s">
        <v>14</v>
      </c>
      <c r="F1084" s="2">
        <v>127.28992</v>
      </c>
      <c r="G1084" s="2">
        <v>47960</v>
      </c>
      <c r="H1084" s="2">
        <v>2.5999999999999999E-3</v>
      </c>
      <c r="I1084" t="s">
        <v>152</v>
      </c>
    </row>
    <row r="1085" spans="1:9">
      <c r="A1085" s="2">
        <v>2014</v>
      </c>
      <c r="B1085" s="2">
        <v>3</v>
      </c>
      <c r="C1085" s="2" t="s">
        <v>12</v>
      </c>
      <c r="D1085" s="2" t="s">
        <v>47</v>
      </c>
      <c r="E1085" s="2" t="s">
        <v>14</v>
      </c>
      <c r="F1085" s="2">
        <v>1040.4286099999999</v>
      </c>
      <c r="G1085" s="2">
        <v>93061</v>
      </c>
      <c r="H1085" s="2">
        <v>1.11E-2</v>
      </c>
      <c r="I1085" t="s">
        <v>152</v>
      </c>
    </row>
    <row r="1086" spans="1:9">
      <c r="A1086" s="2">
        <v>2014</v>
      </c>
      <c r="B1086" s="2">
        <v>2</v>
      </c>
      <c r="C1086" s="2" t="s">
        <v>7</v>
      </c>
      <c r="D1086" s="2" t="s">
        <v>75</v>
      </c>
      <c r="E1086" s="2" t="s">
        <v>14</v>
      </c>
      <c r="F1086" s="2">
        <v>108.353538</v>
      </c>
      <c r="G1086" s="2">
        <v>39651</v>
      </c>
      <c r="H1086" s="2">
        <v>2.7000000000000001E-3</v>
      </c>
      <c r="I1086" t="s">
        <v>152</v>
      </c>
    </row>
    <row r="1087" spans="1:9">
      <c r="A1087" s="2">
        <v>2014</v>
      </c>
      <c r="B1087" s="2">
        <v>1</v>
      </c>
      <c r="C1087" s="2" t="s">
        <v>12</v>
      </c>
      <c r="D1087" s="2" t="s">
        <v>66</v>
      </c>
      <c r="E1087" s="2" t="s">
        <v>9</v>
      </c>
      <c r="F1087" s="2">
        <v>12.746828000000001</v>
      </c>
      <c r="G1087" s="2">
        <v>739</v>
      </c>
      <c r="H1087" s="2">
        <v>1.72E-2</v>
      </c>
      <c r="I1087" t="s">
        <v>152</v>
      </c>
    </row>
    <row r="1088" spans="1:9">
      <c r="A1088" s="2">
        <v>2013</v>
      </c>
      <c r="B1088" s="2">
        <v>12</v>
      </c>
      <c r="C1088" s="2" t="s">
        <v>12</v>
      </c>
      <c r="D1088" s="2" t="s">
        <v>81</v>
      </c>
      <c r="E1088" s="2" t="s">
        <v>11</v>
      </c>
      <c r="F1088" s="2">
        <v>1.3247</v>
      </c>
      <c r="G1088" s="2">
        <v>1019</v>
      </c>
      <c r="H1088" s="2">
        <v>1.2999999999999999E-3</v>
      </c>
      <c r="I1088" t="s">
        <v>152</v>
      </c>
    </row>
    <row r="1089" spans="1:9">
      <c r="A1089" s="2">
        <v>2013</v>
      </c>
      <c r="B1089" s="2">
        <v>12</v>
      </c>
      <c r="C1089" s="2" t="s">
        <v>12</v>
      </c>
      <c r="D1089" s="2" t="s">
        <v>75</v>
      </c>
      <c r="E1089" s="2" t="s">
        <v>14</v>
      </c>
      <c r="F1089" s="2">
        <v>1.317105</v>
      </c>
      <c r="G1089" s="2">
        <v>484</v>
      </c>
      <c r="H1089" s="2">
        <v>2.7000000000000001E-3</v>
      </c>
      <c r="I1089" t="s">
        <v>152</v>
      </c>
    </row>
    <row r="1090" spans="1:9">
      <c r="A1090" s="2">
        <v>2014</v>
      </c>
      <c r="B1090" s="2">
        <v>5</v>
      </c>
      <c r="C1090" s="2" t="s">
        <v>7</v>
      </c>
      <c r="D1090" s="2" t="s">
        <v>39</v>
      </c>
      <c r="E1090" s="2" t="s">
        <v>14</v>
      </c>
      <c r="F1090" s="2">
        <v>24174.692513999998</v>
      </c>
      <c r="G1090" s="2">
        <v>19753212</v>
      </c>
      <c r="H1090" s="2">
        <v>1.1999999999999999E-3</v>
      </c>
      <c r="I1090" t="s">
        <v>152</v>
      </c>
    </row>
    <row r="1091" spans="1:9">
      <c r="A1091" s="2">
        <v>2014</v>
      </c>
      <c r="B1091" s="2">
        <v>5</v>
      </c>
      <c r="C1091" s="2" t="s">
        <v>7</v>
      </c>
      <c r="D1091" s="2" t="s">
        <v>20</v>
      </c>
      <c r="E1091" s="2" t="s">
        <v>14</v>
      </c>
      <c r="F1091" s="2">
        <v>3449.944536</v>
      </c>
      <c r="G1091" s="2">
        <v>7534201</v>
      </c>
      <c r="H1091" s="2">
        <v>4.0000000000000002E-4</v>
      </c>
      <c r="I1091" t="s">
        <v>152</v>
      </c>
    </row>
    <row r="1092" spans="1:9">
      <c r="A1092" s="2">
        <v>2014</v>
      </c>
      <c r="B1092" s="2">
        <v>5</v>
      </c>
      <c r="C1092" s="2" t="s">
        <v>7</v>
      </c>
      <c r="D1092" s="2" t="s">
        <v>82</v>
      </c>
      <c r="E1092" s="2" t="s">
        <v>14</v>
      </c>
      <c r="F1092" s="2">
        <v>1182.8098990000001</v>
      </c>
      <c r="G1092" s="2">
        <v>642731</v>
      </c>
      <c r="H1092" s="2">
        <v>1.8E-3</v>
      </c>
      <c r="I1092" t="s">
        <v>152</v>
      </c>
    </row>
    <row r="1093" spans="1:9">
      <c r="A1093" s="2">
        <v>2013</v>
      </c>
      <c r="B1093" s="2">
        <v>5</v>
      </c>
      <c r="C1093" s="2" t="s">
        <v>12</v>
      </c>
      <c r="D1093" s="2" t="s">
        <v>88</v>
      </c>
      <c r="E1093" s="2" t="s">
        <v>14</v>
      </c>
      <c r="F1093" s="2">
        <v>1.3587670000000001</v>
      </c>
      <c r="G1093" s="2">
        <v>69</v>
      </c>
      <c r="H1093" s="2">
        <v>1.9599999999999999E-2</v>
      </c>
      <c r="I1093" t="s">
        <v>152</v>
      </c>
    </row>
    <row r="1094" spans="1:9">
      <c r="A1094" s="2">
        <v>2013</v>
      </c>
      <c r="B1094" s="2">
        <v>8</v>
      </c>
      <c r="C1094" s="2" t="s">
        <v>53</v>
      </c>
      <c r="D1094" s="2" t="s">
        <v>13</v>
      </c>
      <c r="E1094" s="2" t="s">
        <v>14</v>
      </c>
      <c r="F1094" s="2">
        <v>1.3660939999999999</v>
      </c>
      <c r="G1094" s="2">
        <v>1</v>
      </c>
      <c r="H1094" s="2">
        <v>1.3660000000000001</v>
      </c>
      <c r="I1094" t="s">
        <v>152</v>
      </c>
    </row>
    <row r="1095" spans="1:9">
      <c r="A1095" s="2">
        <v>2013</v>
      </c>
      <c r="B1095" s="2">
        <v>4</v>
      </c>
      <c r="C1095" s="2" t="s">
        <v>12</v>
      </c>
      <c r="D1095" s="2" t="s">
        <v>40</v>
      </c>
      <c r="E1095" s="2" t="s">
        <v>14</v>
      </c>
      <c r="F1095" s="2">
        <v>121920.02837</v>
      </c>
      <c r="G1095" s="2">
        <v>22179355</v>
      </c>
      <c r="H1095" s="2">
        <v>5.4000000000000003E-3</v>
      </c>
      <c r="I1095" t="s">
        <v>152</v>
      </c>
    </row>
    <row r="1096" spans="1:9">
      <c r="A1096" s="2">
        <v>2013</v>
      </c>
      <c r="B1096" s="2">
        <v>8</v>
      </c>
      <c r="C1096" s="2" t="s">
        <v>12</v>
      </c>
      <c r="D1096" s="2" t="s">
        <v>18</v>
      </c>
      <c r="E1096" s="2" t="s">
        <v>14</v>
      </c>
      <c r="F1096" s="2">
        <v>47799.278623999999</v>
      </c>
      <c r="G1096" s="2">
        <v>5400081</v>
      </c>
      <c r="H1096" s="2">
        <v>8.8000000000000005E-3</v>
      </c>
      <c r="I1096" t="s">
        <v>152</v>
      </c>
    </row>
    <row r="1097" spans="1:9">
      <c r="A1097" s="2">
        <v>2014</v>
      </c>
      <c r="B1097" s="2">
        <v>2</v>
      </c>
      <c r="C1097" s="2" t="s">
        <v>7</v>
      </c>
      <c r="D1097" s="2" t="s">
        <v>20</v>
      </c>
      <c r="E1097" s="2" t="s">
        <v>14</v>
      </c>
      <c r="F1097" s="2">
        <v>2259.2467809999998</v>
      </c>
      <c r="G1097" s="2">
        <v>6299736</v>
      </c>
      <c r="H1097" s="2">
        <v>2.9999999999999997E-4</v>
      </c>
      <c r="I1097" t="s">
        <v>152</v>
      </c>
    </row>
    <row r="1098" spans="1:9">
      <c r="A1098" s="2">
        <v>2013</v>
      </c>
      <c r="B1098" s="2">
        <v>9</v>
      </c>
      <c r="C1098" s="2" t="s">
        <v>12</v>
      </c>
      <c r="D1098" s="2" t="s">
        <v>44</v>
      </c>
      <c r="E1098" s="2" t="s">
        <v>16</v>
      </c>
      <c r="F1098" s="2">
        <v>12542.550592</v>
      </c>
      <c r="G1098" s="2">
        <v>1062571</v>
      </c>
      <c r="H1098" s="2">
        <v>1.18E-2</v>
      </c>
      <c r="I1098" t="s">
        <v>152</v>
      </c>
    </row>
    <row r="1099" spans="1:9">
      <c r="A1099" s="2">
        <v>2013</v>
      </c>
      <c r="B1099" s="2">
        <v>8</v>
      </c>
      <c r="C1099" s="2" t="s">
        <v>12</v>
      </c>
      <c r="D1099" s="2" t="s">
        <v>64</v>
      </c>
      <c r="E1099" s="2" t="s">
        <v>14</v>
      </c>
      <c r="F1099" s="2">
        <v>121.183697</v>
      </c>
      <c r="G1099" s="2">
        <v>9687</v>
      </c>
      <c r="H1099" s="2">
        <v>1.2500000000000001E-2</v>
      </c>
      <c r="I1099" t="s">
        <v>152</v>
      </c>
    </row>
    <row r="1100" spans="1:9">
      <c r="A1100" s="2">
        <v>2014</v>
      </c>
      <c r="B1100" s="2">
        <v>2</v>
      </c>
      <c r="C1100" s="2" t="s">
        <v>12</v>
      </c>
      <c r="D1100" s="2" t="s">
        <v>22</v>
      </c>
      <c r="E1100" s="2" t="s">
        <v>14</v>
      </c>
      <c r="F1100" s="2">
        <v>7379.6598949999998</v>
      </c>
      <c r="G1100" s="2">
        <v>686864</v>
      </c>
      <c r="H1100" s="2">
        <v>1.0699999999999999E-2</v>
      </c>
      <c r="I1100" t="s">
        <v>152</v>
      </c>
    </row>
    <row r="1101" spans="1:9">
      <c r="A1101" s="2">
        <v>2013</v>
      </c>
      <c r="B1101" s="2">
        <v>10</v>
      </c>
      <c r="C1101" s="2" t="s">
        <v>7</v>
      </c>
      <c r="D1101" s="2" t="s">
        <v>27</v>
      </c>
      <c r="E1101" s="2" t="s">
        <v>14</v>
      </c>
      <c r="F1101" s="2">
        <v>657.76232600000003</v>
      </c>
      <c r="G1101" s="2">
        <v>257562</v>
      </c>
      <c r="H1101" s="2">
        <v>2.5000000000000001E-3</v>
      </c>
      <c r="I1101" t="s">
        <v>152</v>
      </c>
    </row>
    <row r="1102" spans="1:9">
      <c r="A1102" s="2">
        <v>2013</v>
      </c>
      <c r="B1102" s="2">
        <v>3</v>
      </c>
      <c r="C1102" s="2" t="s">
        <v>7</v>
      </c>
      <c r="D1102" s="2" t="s">
        <v>26</v>
      </c>
      <c r="E1102" s="2" t="s">
        <v>14</v>
      </c>
      <c r="F1102" s="2">
        <v>863.20693000000006</v>
      </c>
      <c r="G1102" s="2">
        <v>679636</v>
      </c>
      <c r="H1102" s="2">
        <v>1.1999999999999999E-3</v>
      </c>
      <c r="I1102" t="s">
        <v>152</v>
      </c>
    </row>
    <row r="1103" spans="1:9">
      <c r="A1103" s="2">
        <v>2013</v>
      </c>
      <c r="B1103" s="2">
        <v>4</v>
      </c>
      <c r="C1103" s="2" t="s">
        <v>7</v>
      </c>
      <c r="D1103" s="2" t="s">
        <v>13</v>
      </c>
      <c r="E1103" s="2" t="s">
        <v>14</v>
      </c>
      <c r="F1103" s="2">
        <v>1200.7189940000001</v>
      </c>
      <c r="G1103" s="2">
        <v>1756925</v>
      </c>
      <c r="H1103" s="2">
        <v>5.9999999999999995E-4</v>
      </c>
      <c r="I1103" t="s">
        <v>152</v>
      </c>
    </row>
    <row r="1104" spans="1:9">
      <c r="A1104" s="2">
        <v>2013</v>
      </c>
      <c r="B1104" s="2">
        <v>4</v>
      </c>
      <c r="C1104" s="2" t="s">
        <v>12</v>
      </c>
      <c r="D1104" s="2" t="s">
        <v>28</v>
      </c>
      <c r="E1104" s="2" t="s">
        <v>14</v>
      </c>
      <c r="F1104" s="2">
        <v>405.29241500000001</v>
      </c>
      <c r="G1104" s="2">
        <v>208236</v>
      </c>
      <c r="H1104" s="2">
        <v>1.9E-3</v>
      </c>
      <c r="I1104" t="s">
        <v>152</v>
      </c>
    </row>
    <row r="1105" spans="1:9">
      <c r="A1105" s="2">
        <v>2013</v>
      </c>
      <c r="B1105" s="2">
        <v>6</v>
      </c>
      <c r="C1105" s="2" t="s">
        <v>12</v>
      </c>
      <c r="D1105" s="2" t="s">
        <v>46</v>
      </c>
      <c r="E1105" s="2" t="s">
        <v>25</v>
      </c>
      <c r="F1105" s="2">
        <v>716.55731900000001</v>
      </c>
      <c r="G1105" s="2">
        <v>135389</v>
      </c>
      <c r="H1105" s="2">
        <v>5.1999999999999998E-3</v>
      </c>
      <c r="I1105" t="s">
        <v>152</v>
      </c>
    </row>
    <row r="1106" spans="1:9">
      <c r="A1106" s="2">
        <v>2014</v>
      </c>
      <c r="B1106" s="2">
        <v>3</v>
      </c>
      <c r="C1106" s="2" t="s">
        <v>12</v>
      </c>
      <c r="D1106" s="2" t="s">
        <v>66</v>
      </c>
      <c r="E1106" s="2" t="s">
        <v>9</v>
      </c>
      <c r="F1106" s="2">
        <v>14.050022</v>
      </c>
      <c r="G1106" s="2">
        <v>1194</v>
      </c>
      <c r="H1106" s="2">
        <v>1.17E-2</v>
      </c>
      <c r="I1106" t="s">
        <v>152</v>
      </c>
    </row>
    <row r="1107" spans="1:9">
      <c r="A1107" s="2">
        <v>2013</v>
      </c>
      <c r="B1107" s="2">
        <v>10</v>
      </c>
      <c r="C1107" s="2" t="s">
        <v>12</v>
      </c>
      <c r="D1107" s="2" t="s">
        <v>88</v>
      </c>
      <c r="E1107" s="2" t="s">
        <v>14</v>
      </c>
      <c r="F1107" s="2">
        <v>3.0185719999999998</v>
      </c>
      <c r="G1107" s="2">
        <v>154</v>
      </c>
      <c r="H1107" s="2">
        <v>1.9599999999999999E-2</v>
      </c>
      <c r="I1107" t="s">
        <v>152</v>
      </c>
    </row>
    <row r="1108" spans="1:9">
      <c r="A1108" s="2">
        <v>2014</v>
      </c>
      <c r="B1108" s="2">
        <v>5</v>
      </c>
      <c r="C1108" s="2" t="s">
        <v>12</v>
      </c>
      <c r="D1108" s="2" t="s">
        <v>19</v>
      </c>
      <c r="E1108" s="2" t="s">
        <v>14</v>
      </c>
      <c r="F1108" s="2">
        <v>217585.49226999999</v>
      </c>
      <c r="G1108" s="2">
        <v>19442697</v>
      </c>
      <c r="H1108" s="2">
        <v>1.11E-2</v>
      </c>
      <c r="I1108" t="s">
        <v>152</v>
      </c>
    </row>
    <row r="1109" spans="1:9">
      <c r="A1109" s="2">
        <v>2014</v>
      </c>
      <c r="B1109" s="2">
        <v>5</v>
      </c>
      <c r="C1109" s="2" t="s">
        <v>12</v>
      </c>
      <c r="D1109" s="2" t="s">
        <v>71</v>
      </c>
      <c r="E1109" s="2" t="s">
        <v>14</v>
      </c>
      <c r="F1109" s="2">
        <v>3373.138931</v>
      </c>
      <c r="G1109" s="2">
        <v>248778</v>
      </c>
      <c r="H1109" s="2">
        <v>1.35E-2</v>
      </c>
      <c r="I1109" t="s">
        <v>152</v>
      </c>
    </row>
    <row r="1110" spans="1:9">
      <c r="A1110" s="2">
        <v>2013</v>
      </c>
      <c r="B1110" s="2">
        <v>3</v>
      </c>
      <c r="C1110" s="2" t="s">
        <v>12</v>
      </c>
      <c r="D1110" s="2" t="s">
        <v>38</v>
      </c>
      <c r="E1110" s="2" t="s">
        <v>14</v>
      </c>
      <c r="F1110" s="2">
        <v>0.52739400000000003</v>
      </c>
      <c r="G1110" s="2">
        <v>99</v>
      </c>
      <c r="H1110" s="2">
        <v>5.3E-3</v>
      </c>
      <c r="I1110" t="s">
        <v>152</v>
      </c>
    </row>
    <row r="1111" spans="1:9">
      <c r="A1111" s="2">
        <v>2013</v>
      </c>
      <c r="B1111" s="2">
        <v>9</v>
      </c>
      <c r="C1111" s="2" t="s">
        <v>12</v>
      </c>
      <c r="D1111" s="2" t="s">
        <v>58</v>
      </c>
      <c r="E1111" s="2" t="s">
        <v>9</v>
      </c>
      <c r="F1111" s="2">
        <v>0.142705</v>
      </c>
      <c r="G1111" s="2">
        <v>11</v>
      </c>
      <c r="H1111" s="2">
        <v>1.29E-2</v>
      </c>
      <c r="I1111" t="s">
        <v>152</v>
      </c>
    </row>
    <row r="1112" spans="1:9">
      <c r="A1112" s="2">
        <v>2014</v>
      </c>
      <c r="B1112" s="2">
        <v>3</v>
      </c>
      <c r="C1112" s="2" t="s">
        <v>12</v>
      </c>
      <c r="D1112" s="2" t="s">
        <v>79</v>
      </c>
      <c r="E1112" s="2" t="s">
        <v>14</v>
      </c>
      <c r="F1112" s="2">
        <v>1.2313000000000001</v>
      </c>
      <c r="G1112" s="2">
        <v>7</v>
      </c>
      <c r="H1112" s="2">
        <v>0.1759</v>
      </c>
      <c r="I1112" t="s">
        <v>152</v>
      </c>
    </row>
    <row r="1113" spans="1:9">
      <c r="A1113" s="2">
        <v>2014</v>
      </c>
      <c r="B1113" s="2">
        <v>4</v>
      </c>
      <c r="C1113" s="2" t="s">
        <v>12</v>
      </c>
      <c r="D1113" s="2" t="s">
        <v>70</v>
      </c>
      <c r="E1113" s="2" t="s">
        <v>14</v>
      </c>
      <c r="F1113" s="2">
        <v>160554.94475</v>
      </c>
      <c r="G1113" s="2">
        <v>12625637</v>
      </c>
      <c r="H1113" s="2">
        <v>1.2699999999999999E-2</v>
      </c>
      <c r="I1113" t="s">
        <v>152</v>
      </c>
    </row>
    <row r="1114" spans="1:9">
      <c r="A1114" s="2">
        <v>2013</v>
      </c>
      <c r="B1114" s="2">
        <v>3</v>
      </c>
      <c r="C1114" s="2" t="s">
        <v>12</v>
      </c>
      <c r="D1114" s="2" t="s">
        <v>63</v>
      </c>
      <c r="E1114" s="2" t="s">
        <v>14</v>
      </c>
      <c r="F1114" s="2">
        <v>62019.036044</v>
      </c>
      <c r="G1114" s="2">
        <v>6337122</v>
      </c>
      <c r="H1114" s="2">
        <v>9.7000000000000003E-3</v>
      </c>
      <c r="I1114" t="s">
        <v>152</v>
      </c>
    </row>
    <row r="1115" spans="1:9">
      <c r="A1115" s="2">
        <v>2013</v>
      </c>
      <c r="B1115" s="2">
        <v>7</v>
      </c>
      <c r="C1115" s="2" t="s">
        <v>12</v>
      </c>
      <c r="D1115" s="2" t="s">
        <v>56</v>
      </c>
      <c r="E1115" s="2" t="s">
        <v>14</v>
      </c>
      <c r="F1115" s="2">
        <v>460716.97504200001</v>
      </c>
      <c r="G1115" s="2">
        <v>48091922</v>
      </c>
      <c r="H1115" s="2">
        <v>9.4999999999999998E-3</v>
      </c>
      <c r="I1115" t="s">
        <v>152</v>
      </c>
    </row>
    <row r="1116" spans="1:9">
      <c r="A1116" s="2">
        <v>2013</v>
      </c>
      <c r="B1116" s="2">
        <v>11</v>
      </c>
      <c r="C1116" s="2" t="s">
        <v>7</v>
      </c>
      <c r="D1116" s="2" t="s">
        <v>26</v>
      </c>
      <c r="E1116" s="2" t="s">
        <v>14</v>
      </c>
      <c r="F1116" s="2">
        <v>1160.3037119999999</v>
      </c>
      <c r="G1116" s="2">
        <v>541611</v>
      </c>
      <c r="H1116" s="2">
        <v>2.0999999999999999E-3</v>
      </c>
      <c r="I1116" t="s">
        <v>152</v>
      </c>
    </row>
    <row r="1117" spans="1:9">
      <c r="A1117" s="2">
        <v>2013</v>
      </c>
      <c r="B1117" s="2">
        <v>4</v>
      </c>
      <c r="C1117" s="2" t="s">
        <v>12</v>
      </c>
      <c r="D1117" s="2" t="s">
        <v>44</v>
      </c>
      <c r="E1117" s="2" t="s">
        <v>16</v>
      </c>
      <c r="F1117" s="2">
        <v>7139.0552479999997</v>
      </c>
      <c r="G1117" s="2">
        <v>789404</v>
      </c>
      <c r="H1117" s="2">
        <v>8.9999999999999993E-3</v>
      </c>
      <c r="I1117" t="s">
        <v>152</v>
      </c>
    </row>
    <row r="1118" spans="1:9">
      <c r="A1118" s="2">
        <v>2013</v>
      </c>
      <c r="B1118" s="2">
        <v>5</v>
      </c>
      <c r="C1118" s="2" t="s">
        <v>7</v>
      </c>
      <c r="D1118" s="2" t="s">
        <v>48</v>
      </c>
      <c r="E1118" s="2" t="s">
        <v>14</v>
      </c>
      <c r="F1118" s="2">
        <v>61.577710000000003</v>
      </c>
      <c r="G1118" s="2">
        <v>203043</v>
      </c>
      <c r="H1118" s="2">
        <v>2.9999999999999997E-4</v>
      </c>
      <c r="I1118" t="s">
        <v>152</v>
      </c>
    </row>
    <row r="1119" spans="1:9">
      <c r="A1119" s="2">
        <v>2014</v>
      </c>
      <c r="B1119" s="2">
        <v>1</v>
      </c>
      <c r="C1119" s="2" t="s">
        <v>12</v>
      </c>
      <c r="D1119" s="2" t="s">
        <v>24</v>
      </c>
      <c r="E1119" s="2" t="s">
        <v>25</v>
      </c>
      <c r="F1119" s="2">
        <v>3657.4294559999998</v>
      </c>
      <c r="G1119" s="2">
        <v>466322</v>
      </c>
      <c r="H1119" s="2">
        <v>7.7999999999999996E-3</v>
      </c>
      <c r="I1119" t="s">
        <v>152</v>
      </c>
    </row>
    <row r="1120" spans="1:9">
      <c r="A1120" s="2">
        <v>2014</v>
      </c>
      <c r="B1120" s="2">
        <v>1</v>
      </c>
      <c r="C1120" s="2" t="s">
        <v>12</v>
      </c>
      <c r="D1120" s="2" t="s">
        <v>81</v>
      </c>
      <c r="E1120" s="2" t="s">
        <v>11</v>
      </c>
      <c r="F1120" s="2">
        <v>18.04006</v>
      </c>
      <c r="G1120" s="2">
        <v>13877</v>
      </c>
      <c r="H1120" s="2">
        <v>1.1999999999999999E-3</v>
      </c>
      <c r="I1120" t="s">
        <v>152</v>
      </c>
    </row>
    <row r="1121" spans="1:9">
      <c r="A1121" s="2">
        <v>2014</v>
      </c>
      <c r="B1121" s="2">
        <v>3</v>
      </c>
      <c r="C1121" s="2" t="s">
        <v>7</v>
      </c>
      <c r="D1121" s="2" t="s">
        <v>75</v>
      </c>
      <c r="E1121" s="2" t="s">
        <v>14</v>
      </c>
      <c r="F1121" s="2">
        <v>137.547901</v>
      </c>
      <c r="G1121" s="2">
        <v>50452</v>
      </c>
      <c r="H1121" s="2">
        <v>2.7000000000000001E-3</v>
      </c>
      <c r="I1121" t="s">
        <v>152</v>
      </c>
    </row>
    <row r="1122" spans="1:9">
      <c r="A1122" s="2">
        <v>2013</v>
      </c>
      <c r="B1122" s="2">
        <v>4</v>
      </c>
      <c r="C1122" s="2" t="s">
        <v>12</v>
      </c>
      <c r="D1122" s="2" t="s">
        <v>23</v>
      </c>
      <c r="E1122" s="2" t="s">
        <v>14</v>
      </c>
      <c r="F1122" s="2">
        <v>2.9835129999999999</v>
      </c>
      <c r="G1122" s="2">
        <v>525</v>
      </c>
      <c r="H1122" s="2">
        <v>5.5999999999999999E-3</v>
      </c>
      <c r="I1122" t="s">
        <v>152</v>
      </c>
    </row>
    <row r="1123" spans="1:9">
      <c r="A1123" s="2">
        <v>2013</v>
      </c>
      <c r="B1123" s="2">
        <v>4</v>
      </c>
      <c r="C1123" s="2" t="s">
        <v>12</v>
      </c>
      <c r="D1123" s="2" t="s">
        <v>94</v>
      </c>
      <c r="E1123" s="2" t="s">
        <v>25</v>
      </c>
      <c r="F1123" s="2">
        <v>0.88843399999999995</v>
      </c>
      <c r="G1123" s="2">
        <v>617</v>
      </c>
      <c r="H1123" s="2">
        <v>1.4E-3</v>
      </c>
      <c r="I1123" t="s">
        <v>152</v>
      </c>
    </row>
    <row r="1124" spans="1:9">
      <c r="A1124" s="2">
        <v>2013</v>
      </c>
      <c r="B1124" s="2">
        <v>1</v>
      </c>
      <c r="C1124" s="2" t="s">
        <v>12</v>
      </c>
      <c r="D1124" s="2" t="s">
        <v>71</v>
      </c>
      <c r="E1124" s="2" t="s">
        <v>14</v>
      </c>
      <c r="F1124" s="2">
        <v>4.0002149999999999</v>
      </c>
      <c r="G1124" s="2">
        <v>546</v>
      </c>
      <c r="H1124" s="2">
        <v>7.3000000000000001E-3</v>
      </c>
      <c r="I1124" t="s">
        <v>152</v>
      </c>
    </row>
    <row r="1125" spans="1:9">
      <c r="A1125" s="2">
        <v>2014</v>
      </c>
      <c r="B1125" s="2">
        <v>5</v>
      </c>
      <c r="C1125" s="2" t="s">
        <v>12</v>
      </c>
      <c r="D1125" s="2" t="s">
        <v>74</v>
      </c>
      <c r="E1125" s="2" t="s">
        <v>9</v>
      </c>
      <c r="F1125" s="2">
        <v>101.401719</v>
      </c>
      <c r="G1125" s="2">
        <v>72430</v>
      </c>
      <c r="H1125" s="2">
        <v>1.2999999999999999E-3</v>
      </c>
      <c r="I1125" t="s">
        <v>152</v>
      </c>
    </row>
    <row r="1126" spans="1:9">
      <c r="A1126" s="2">
        <v>2014</v>
      </c>
      <c r="B1126" s="2">
        <v>5</v>
      </c>
      <c r="C1126" s="2" t="s">
        <v>12</v>
      </c>
      <c r="D1126" s="2" t="s">
        <v>84</v>
      </c>
      <c r="E1126" s="2" t="s">
        <v>25</v>
      </c>
      <c r="F1126" s="2">
        <v>0.68225000000000002</v>
      </c>
      <c r="G1126" s="2">
        <v>299</v>
      </c>
      <c r="H1126" s="2">
        <v>2.2000000000000001E-3</v>
      </c>
      <c r="I1126" t="s">
        <v>152</v>
      </c>
    </row>
    <row r="1127" spans="1:9">
      <c r="A1127" s="2">
        <v>2013</v>
      </c>
      <c r="B1127" s="2">
        <v>3</v>
      </c>
      <c r="C1127" s="2" t="s">
        <v>12</v>
      </c>
      <c r="D1127" s="2" t="s">
        <v>101</v>
      </c>
      <c r="E1127" s="2" t="s">
        <v>62</v>
      </c>
      <c r="F1127" s="2">
        <v>0.133025</v>
      </c>
      <c r="G1127" s="2">
        <v>2</v>
      </c>
      <c r="H1127" s="2">
        <v>6.6500000000000004E-2</v>
      </c>
      <c r="I1127" t="s">
        <v>152</v>
      </c>
    </row>
    <row r="1128" spans="1:9">
      <c r="A1128" s="2">
        <v>2014</v>
      </c>
      <c r="B1128" s="2">
        <v>3</v>
      </c>
      <c r="C1128" s="2" t="s">
        <v>12</v>
      </c>
      <c r="D1128" s="2" t="s">
        <v>97</v>
      </c>
      <c r="E1128" s="2" t="s">
        <v>14</v>
      </c>
      <c r="F1128" s="2">
        <v>0.21260000000000001</v>
      </c>
      <c r="G1128" s="2">
        <v>3</v>
      </c>
      <c r="H1128" s="2">
        <v>7.0800000000000002E-2</v>
      </c>
      <c r="I1128" t="s">
        <v>152</v>
      </c>
    </row>
    <row r="1129" spans="1:9">
      <c r="A1129" s="2">
        <v>2013</v>
      </c>
      <c r="B1129" s="2">
        <v>6</v>
      </c>
      <c r="C1129" s="2" t="s">
        <v>12</v>
      </c>
      <c r="D1129" s="2" t="s">
        <v>80</v>
      </c>
      <c r="E1129" s="2" t="s">
        <v>14</v>
      </c>
      <c r="F1129" s="2">
        <v>2.7437E-2</v>
      </c>
      <c r="G1129" s="2">
        <v>1</v>
      </c>
      <c r="H1129" s="2">
        <v>2.7400000000000001E-2</v>
      </c>
      <c r="I1129" t="s">
        <v>152</v>
      </c>
    </row>
    <row r="1130" spans="1:9">
      <c r="A1130" s="2">
        <v>2013</v>
      </c>
      <c r="B1130" s="2">
        <v>2</v>
      </c>
      <c r="C1130" s="2" t="s">
        <v>12</v>
      </c>
      <c r="D1130" s="2" t="s">
        <v>45</v>
      </c>
      <c r="E1130" s="2" t="s">
        <v>14</v>
      </c>
      <c r="F1130" s="2">
        <v>745.49010799999996</v>
      </c>
      <c r="G1130" s="2">
        <v>240980</v>
      </c>
      <c r="H1130" s="2">
        <v>3.0000000000000001E-3</v>
      </c>
      <c r="I1130" t="s">
        <v>152</v>
      </c>
    </row>
    <row r="1131" spans="1:9">
      <c r="A1131" s="2">
        <v>2013</v>
      </c>
      <c r="B1131" s="2">
        <v>2</v>
      </c>
      <c r="C1131" s="2" t="s">
        <v>7</v>
      </c>
      <c r="D1131" s="2" t="s">
        <v>39</v>
      </c>
      <c r="E1131" s="2" t="s">
        <v>14</v>
      </c>
      <c r="F1131" s="2">
        <v>17268.523679000002</v>
      </c>
      <c r="G1131" s="2">
        <v>7442639</v>
      </c>
      <c r="H1131" s="2">
        <v>2.3E-3</v>
      </c>
      <c r="I1131" t="s">
        <v>152</v>
      </c>
    </row>
    <row r="1132" spans="1:9">
      <c r="A1132" s="2">
        <v>2013</v>
      </c>
      <c r="B1132" s="2">
        <v>4</v>
      </c>
      <c r="C1132" s="2" t="s">
        <v>12</v>
      </c>
      <c r="D1132" s="2" t="s">
        <v>45</v>
      </c>
      <c r="E1132" s="2" t="s">
        <v>14</v>
      </c>
      <c r="F1132" s="2">
        <v>3361.6810340000002</v>
      </c>
      <c r="G1132" s="2">
        <v>978373</v>
      </c>
      <c r="H1132" s="2">
        <v>3.3999999999999998E-3</v>
      </c>
      <c r="I1132" t="s">
        <v>152</v>
      </c>
    </row>
    <row r="1133" spans="1:9">
      <c r="A1133" s="2">
        <v>2013</v>
      </c>
      <c r="B1133" s="2">
        <v>11</v>
      </c>
      <c r="C1133" s="2" t="s">
        <v>7</v>
      </c>
      <c r="D1133" s="2" t="s">
        <v>18</v>
      </c>
      <c r="E1133" s="2" t="s">
        <v>14</v>
      </c>
      <c r="F1133" s="2">
        <v>5936.5789539999996</v>
      </c>
      <c r="G1133" s="2">
        <v>2464789</v>
      </c>
      <c r="H1133" s="2">
        <v>2.3999999999999998E-3</v>
      </c>
      <c r="I1133" t="s">
        <v>152</v>
      </c>
    </row>
    <row r="1134" spans="1:9">
      <c r="A1134" s="2">
        <v>2013</v>
      </c>
      <c r="B1134" s="2">
        <v>1</v>
      </c>
      <c r="C1134" s="2" t="s">
        <v>7</v>
      </c>
      <c r="D1134" s="2" t="s">
        <v>20</v>
      </c>
      <c r="E1134" s="2" t="s">
        <v>14</v>
      </c>
      <c r="F1134" s="2">
        <v>2956.7078959999999</v>
      </c>
      <c r="G1134" s="2">
        <v>4494610</v>
      </c>
      <c r="H1134" s="2">
        <v>5.9999999999999995E-4</v>
      </c>
      <c r="I1134" t="s">
        <v>152</v>
      </c>
    </row>
    <row r="1135" spans="1:9">
      <c r="A1135" s="2">
        <v>2013</v>
      </c>
      <c r="B1135" s="2">
        <v>1</v>
      </c>
      <c r="C1135" s="2" t="s">
        <v>12</v>
      </c>
      <c r="D1135" s="2" t="s">
        <v>22</v>
      </c>
      <c r="E1135" s="2" t="s">
        <v>14</v>
      </c>
      <c r="F1135" s="2">
        <v>4347.1528340000004</v>
      </c>
      <c r="G1135" s="2">
        <v>493326</v>
      </c>
      <c r="H1135" s="2">
        <v>8.8000000000000005E-3</v>
      </c>
      <c r="I1135" t="s">
        <v>152</v>
      </c>
    </row>
    <row r="1136" spans="1:9">
      <c r="A1136" s="2">
        <v>2014</v>
      </c>
      <c r="B1136" s="2">
        <v>3</v>
      </c>
      <c r="C1136" s="2" t="s">
        <v>7</v>
      </c>
      <c r="D1136" s="2" t="s">
        <v>89</v>
      </c>
      <c r="E1136" s="2" t="s">
        <v>9</v>
      </c>
      <c r="F1136" s="2">
        <v>532.03958299999999</v>
      </c>
      <c r="G1136" s="2">
        <v>409262</v>
      </c>
      <c r="H1136" s="2">
        <v>1.1999999999999999E-3</v>
      </c>
      <c r="I1136" t="s">
        <v>152</v>
      </c>
    </row>
    <row r="1137" spans="1:9">
      <c r="A1137" s="2">
        <v>2013</v>
      </c>
      <c r="B1137" s="2">
        <v>12</v>
      </c>
      <c r="C1137" s="2" t="s">
        <v>7</v>
      </c>
      <c r="D1137" s="2" t="s">
        <v>29</v>
      </c>
      <c r="E1137" s="2" t="s">
        <v>25</v>
      </c>
      <c r="F1137" s="2">
        <v>1731.2857489999999</v>
      </c>
      <c r="G1137" s="2">
        <v>602541</v>
      </c>
      <c r="H1137" s="2">
        <v>2.8E-3</v>
      </c>
      <c r="I1137" t="s">
        <v>152</v>
      </c>
    </row>
    <row r="1138" spans="1:9">
      <c r="A1138" s="2">
        <v>2014</v>
      </c>
      <c r="B1138" s="2">
        <v>1</v>
      </c>
      <c r="C1138" s="2" t="s">
        <v>12</v>
      </c>
      <c r="D1138" s="2" t="s">
        <v>80</v>
      </c>
      <c r="E1138" s="2" t="s">
        <v>14</v>
      </c>
      <c r="F1138" s="2">
        <v>101.852159</v>
      </c>
      <c r="G1138" s="2">
        <v>52805</v>
      </c>
      <c r="H1138" s="2">
        <v>1.9E-3</v>
      </c>
      <c r="I1138" t="s">
        <v>152</v>
      </c>
    </row>
    <row r="1139" spans="1:9">
      <c r="A1139" s="2">
        <v>2013</v>
      </c>
      <c r="B1139" s="2">
        <v>7</v>
      </c>
      <c r="C1139" s="2" t="s">
        <v>7</v>
      </c>
      <c r="D1139" s="2" t="s">
        <v>26</v>
      </c>
      <c r="E1139" s="2" t="s">
        <v>14</v>
      </c>
      <c r="F1139" s="2">
        <v>739.87933599999997</v>
      </c>
      <c r="G1139" s="2">
        <v>485584</v>
      </c>
      <c r="H1139" s="2">
        <v>1.5E-3</v>
      </c>
      <c r="I1139" t="s">
        <v>152</v>
      </c>
    </row>
    <row r="1140" spans="1:9">
      <c r="A1140" s="2">
        <v>2014</v>
      </c>
      <c r="B1140" s="2">
        <v>3</v>
      </c>
      <c r="C1140" s="2" t="s">
        <v>12</v>
      </c>
      <c r="D1140" s="2" t="s">
        <v>29</v>
      </c>
      <c r="E1140" s="2" t="s">
        <v>25</v>
      </c>
      <c r="F1140" s="2">
        <v>1514.3433649999999</v>
      </c>
      <c r="G1140" s="2">
        <v>331181</v>
      </c>
      <c r="H1140" s="2">
        <v>4.4999999999999997E-3</v>
      </c>
      <c r="I1140" t="s">
        <v>152</v>
      </c>
    </row>
    <row r="1141" spans="1:9">
      <c r="A1141" s="2">
        <v>2014</v>
      </c>
      <c r="B1141" s="2">
        <v>4</v>
      </c>
      <c r="C1141" s="2" t="s">
        <v>12</v>
      </c>
      <c r="D1141" s="2" t="s">
        <v>27</v>
      </c>
      <c r="E1141" s="2" t="s">
        <v>14</v>
      </c>
      <c r="F1141" s="2">
        <v>635.37703099999999</v>
      </c>
      <c r="G1141" s="2">
        <v>191767</v>
      </c>
      <c r="H1141" s="2">
        <v>3.3E-3</v>
      </c>
      <c r="I1141" t="s">
        <v>152</v>
      </c>
    </row>
    <row r="1142" spans="1:9">
      <c r="A1142" s="2">
        <v>2014</v>
      </c>
      <c r="B1142" s="2">
        <v>4</v>
      </c>
      <c r="C1142" s="2" t="s">
        <v>7</v>
      </c>
      <c r="D1142" s="2" t="s">
        <v>30</v>
      </c>
      <c r="E1142" s="2" t="s">
        <v>9</v>
      </c>
      <c r="F1142" s="2">
        <v>1178.9009329999999</v>
      </c>
      <c r="G1142" s="2">
        <v>662563</v>
      </c>
      <c r="H1142" s="2">
        <v>1.6999999999999999E-3</v>
      </c>
      <c r="I1142" t="s">
        <v>152</v>
      </c>
    </row>
    <row r="1143" spans="1:9">
      <c r="A1143" s="2">
        <v>2014</v>
      </c>
      <c r="B1143" s="2">
        <v>1</v>
      </c>
      <c r="C1143" s="2" t="s">
        <v>12</v>
      </c>
      <c r="D1143" s="2" t="s">
        <v>89</v>
      </c>
      <c r="E1143" s="2" t="s">
        <v>9</v>
      </c>
      <c r="F1143" s="2">
        <v>19.479182000000002</v>
      </c>
      <c r="G1143" s="2">
        <v>14984</v>
      </c>
      <c r="H1143" s="2">
        <v>1.1999999999999999E-3</v>
      </c>
      <c r="I1143" t="s">
        <v>152</v>
      </c>
    </row>
    <row r="1144" spans="1:9">
      <c r="A1144" s="2">
        <v>2013</v>
      </c>
      <c r="B1144" s="2">
        <v>2</v>
      </c>
      <c r="C1144" s="2" t="s">
        <v>12</v>
      </c>
      <c r="D1144" s="2" t="s">
        <v>83</v>
      </c>
      <c r="E1144" s="2" t="s">
        <v>14</v>
      </c>
      <c r="F1144" s="2">
        <v>10.663911000000001</v>
      </c>
      <c r="G1144" s="2">
        <v>910</v>
      </c>
      <c r="H1144" s="2">
        <v>1.17E-2</v>
      </c>
      <c r="I1144" t="s">
        <v>152</v>
      </c>
    </row>
    <row r="1145" spans="1:9">
      <c r="A1145" s="2">
        <v>2014</v>
      </c>
      <c r="B1145" s="2">
        <v>5</v>
      </c>
      <c r="C1145" s="2" t="s">
        <v>12</v>
      </c>
      <c r="D1145" s="2" t="s">
        <v>70</v>
      </c>
      <c r="E1145" s="2" t="s">
        <v>14</v>
      </c>
      <c r="F1145" s="2">
        <v>122410.66358199999</v>
      </c>
      <c r="G1145" s="2">
        <v>13152079</v>
      </c>
      <c r="H1145" s="2">
        <v>9.2999999999999992E-3</v>
      </c>
      <c r="I1145" t="s">
        <v>152</v>
      </c>
    </row>
    <row r="1146" spans="1:9">
      <c r="A1146" s="2">
        <v>2014</v>
      </c>
      <c r="B1146" s="2">
        <v>5</v>
      </c>
      <c r="C1146" s="2" t="s">
        <v>12</v>
      </c>
      <c r="D1146" s="2" t="s">
        <v>24</v>
      </c>
      <c r="E1146" s="2" t="s">
        <v>25</v>
      </c>
      <c r="F1146" s="2">
        <v>4211.6902890000001</v>
      </c>
      <c r="G1146" s="2">
        <v>582869</v>
      </c>
      <c r="H1146" s="2">
        <v>7.1999999999999998E-3</v>
      </c>
      <c r="I1146" t="s">
        <v>152</v>
      </c>
    </row>
    <row r="1147" spans="1:9">
      <c r="A1147" s="2">
        <v>2013</v>
      </c>
      <c r="B1147" s="2">
        <v>5</v>
      </c>
      <c r="C1147" s="2" t="s">
        <v>12</v>
      </c>
      <c r="D1147" s="2" t="s">
        <v>58</v>
      </c>
      <c r="E1147" s="2" t="s">
        <v>9</v>
      </c>
      <c r="F1147" s="2">
        <v>2.0073000000000001E-2</v>
      </c>
      <c r="G1147" s="2">
        <v>30</v>
      </c>
      <c r="H1147" s="2">
        <v>5.9999999999999995E-4</v>
      </c>
      <c r="I1147" t="s">
        <v>152</v>
      </c>
    </row>
    <row r="1148" spans="1:9">
      <c r="A1148" s="2">
        <v>2013</v>
      </c>
      <c r="B1148" s="2">
        <v>11</v>
      </c>
      <c r="C1148" s="2" t="s">
        <v>12</v>
      </c>
      <c r="D1148" s="2" t="s">
        <v>36</v>
      </c>
      <c r="E1148" s="2" t="s">
        <v>9</v>
      </c>
      <c r="F1148" s="2">
        <v>0.43209900000000001</v>
      </c>
      <c r="G1148" s="2">
        <v>12</v>
      </c>
      <c r="H1148" s="2">
        <v>3.5999999999999997E-2</v>
      </c>
      <c r="I1148" t="s">
        <v>152</v>
      </c>
    </row>
    <row r="1149" spans="1:9">
      <c r="A1149" s="2">
        <v>2013</v>
      </c>
      <c r="B1149" s="2">
        <v>10</v>
      </c>
      <c r="C1149" s="2" t="s">
        <v>12</v>
      </c>
      <c r="D1149" s="2" t="s">
        <v>78</v>
      </c>
      <c r="E1149" s="2" t="s">
        <v>25</v>
      </c>
      <c r="F1149" s="2">
        <v>1.38E-2</v>
      </c>
      <c r="G1149" s="2">
        <v>2</v>
      </c>
      <c r="H1149" s="2">
        <v>6.8999999999999999E-3</v>
      </c>
      <c r="I1149" t="s">
        <v>152</v>
      </c>
    </row>
    <row r="1150" spans="1:9">
      <c r="A1150" s="2">
        <v>2014</v>
      </c>
      <c r="B1150" s="2">
        <v>1</v>
      </c>
      <c r="C1150" s="2" t="s">
        <v>12</v>
      </c>
      <c r="D1150" s="2" t="s">
        <v>87</v>
      </c>
      <c r="E1150" s="2" t="s">
        <v>14</v>
      </c>
      <c r="F1150" s="2">
        <v>29410.094956000001</v>
      </c>
      <c r="G1150" s="2">
        <v>2552171</v>
      </c>
      <c r="H1150" s="2">
        <v>1.15E-2</v>
      </c>
      <c r="I1150" t="s">
        <v>152</v>
      </c>
    </row>
    <row r="1151" spans="1:9">
      <c r="A1151" s="2">
        <v>2014</v>
      </c>
      <c r="B1151" s="2">
        <v>3</v>
      </c>
      <c r="C1151" s="2" t="s">
        <v>12</v>
      </c>
      <c r="D1151" s="2" t="s">
        <v>40</v>
      </c>
      <c r="E1151" s="2" t="s">
        <v>14</v>
      </c>
      <c r="F1151" s="2">
        <v>121050.819814</v>
      </c>
      <c r="G1151" s="2">
        <v>26533295</v>
      </c>
      <c r="H1151" s="2">
        <v>4.4999999999999997E-3</v>
      </c>
      <c r="I1151" t="s">
        <v>152</v>
      </c>
    </row>
    <row r="1152" spans="1:9">
      <c r="A1152" s="2">
        <v>2013</v>
      </c>
      <c r="B1152" s="2">
        <v>1</v>
      </c>
      <c r="C1152" s="2" t="s">
        <v>12</v>
      </c>
      <c r="D1152" s="2" t="s">
        <v>70</v>
      </c>
      <c r="E1152" s="2" t="s">
        <v>14</v>
      </c>
      <c r="F1152" s="2">
        <v>53064.322752</v>
      </c>
      <c r="G1152" s="2">
        <v>6434284</v>
      </c>
      <c r="H1152" s="2">
        <v>8.2000000000000007E-3</v>
      </c>
      <c r="I1152" t="s">
        <v>152</v>
      </c>
    </row>
    <row r="1153" spans="1:9">
      <c r="A1153" s="2">
        <v>2013</v>
      </c>
      <c r="B1153" s="2">
        <v>3</v>
      </c>
      <c r="C1153" s="2" t="s">
        <v>12</v>
      </c>
      <c r="D1153" s="2" t="s">
        <v>20</v>
      </c>
      <c r="E1153" s="2" t="s">
        <v>14</v>
      </c>
      <c r="F1153" s="2">
        <v>143916.069472</v>
      </c>
      <c r="G1153" s="2">
        <v>14747526</v>
      </c>
      <c r="H1153" s="2">
        <v>9.7000000000000003E-3</v>
      </c>
      <c r="I1153" t="s">
        <v>152</v>
      </c>
    </row>
    <row r="1154" spans="1:9">
      <c r="A1154" s="2">
        <v>2013</v>
      </c>
      <c r="B1154" s="2">
        <v>7</v>
      </c>
      <c r="C1154" s="2" t="s">
        <v>7</v>
      </c>
      <c r="D1154" s="2" t="s">
        <v>39</v>
      </c>
      <c r="E1154" s="2" t="s">
        <v>14</v>
      </c>
      <c r="F1154" s="2">
        <v>23347.779901000002</v>
      </c>
      <c r="G1154" s="2">
        <v>5936333</v>
      </c>
      <c r="H1154" s="2">
        <v>3.8999999999999998E-3</v>
      </c>
      <c r="I1154" t="s">
        <v>152</v>
      </c>
    </row>
    <row r="1155" spans="1:9">
      <c r="A1155" s="2">
        <v>2014</v>
      </c>
      <c r="B1155" s="2">
        <v>2</v>
      </c>
      <c r="C1155" s="2" t="s">
        <v>7</v>
      </c>
      <c r="D1155" s="2" t="s">
        <v>41</v>
      </c>
      <c r="E1155" s="2" t="s">
        <v>25</v>
      </c>
      <c r="F1155" s="2">
        <v>1105.8995299999999</v>
      </c>
      <c r="G1155" s="2">
        <v>671007</v>
      </c>
      <c r="H1155" s="2">
        <v>1.6000000000000001E-3</v>
      </c>
      <c r="I1155" t="s">
        <v>152</v>
      </c>
    </row>
    <row r="1156" spans="1:9">
      <c r="A1156" s="2">
        <v>2013</v>
      </c>
      <c r="B1156" s="2">
        <v>4</v>
      </c>
      <c r="C1156" s="2" t="s">
        <v>7</v>
      </c>
      <c r="D1156" s="2" t="s">
        <v>19</v>
      </c>
      <c r="E1156" s="2" t="s">
        <v>14</v>
      </c>
      <c r="F1156" s="2">
        <v>6714.529724</v>
      </c>
      <c r="G1156" s="2">
        <v>1987482</v>
      </c>
      <c r="H1156" s="2">
        <v>3.3E-3</v>
      </c>
      <c r="I1156" t="s">
        <v>152</v>
      </c>
    </row>
    <row r="1157" spans="1:9">
      <c r="A1157" s="2">
        <v>2014</v>
      </c>
      <c r="B1157" s="2">
        <v>3</v>
      </c>
      <c r="C1157" s="2" t="s">
        <v>7</v>
      </c>
      <c r="D1157" s="2" t="s">
        <v>13</v>
      </c>
      <c r="E1157" s="2" t="s">
        <v>14</v>
      </c>
      <c r="F1157" s="2">
        <v>2014.778476</v>
      </c>
      <c r="G1157" s="2">
        <v>4043297</v>
      </c>
      <c r="H1157" s="2">
        <v>4.0000000000000002E-4</v>
      </c>
      <c r="I1157" t="s">
        <v>152</v>
      </c>
    </row>
    <row r="1158" spans="1:9">
      <c r="A1158" s="2">
        <v>2014</v>
      </c>
      <c r="B1158" s="2">
        <v>3</v>
      </c>
      <c r="C1158" s="2" t="s">
        <v>7</v>
      </c>
      <c r="D1158" s="2" t="s">
        <v>72</v>
      </c>
      <c r="E1158" s="2" t="s">
        <v>11</v>
      </c>
      <c r="F1158" s="2">
        <v>6283.0685100000001</v>
      </c>
      <c r="G1158" s="2">
        <v>3104525</v>
      </c>
      <c r="H1158" s="2">
        <v>2E-3</v>
      </c>
      <c r="I1158" t="s">
        <v>152</v>
      </c>
    </row>
    <row r="1159" spans="1:9">
      <c r="A1159" s="2">
        <v>2013</v>
      </c>
      <c r="B1159" s="2">
        <v>5</v>
      </c>
      <c r="C1159" s="2" t="s">
        <v>12</v>
      </c>
      <c r="D1159" s="2" t="s">
        <v>22</v>
      </c>
      <c r="E1159" s="2" t="s">
        <v>14</v>
      </c>
      <c r="F1159" s="2">
        <v>4576.5486920000003</v>
      </c>
      <c r="G1159" s="2">
        <v>537432</v>
      </c>
      <c r="H1159" s="2">
        <v>8.5000000000000006E-3</v>
      </c>
      <c r="I1159" t="s">
        <v>152</v>
      </c>
    </row>
    <row r="1160" spans="1:9">
      <c r="A1160" s="2">
        <v>2013</v>
      </c>
      <c r="B1160" s="2">
        <v>8</v>
      </c>
      <c r="C1160" s="2" t="s">
        <v>7</v>
      </c>
      <c r="D1160" s="2" t="s">
        <v>44</v>
      </c>
      <c r="E1160" s="2" t="s">
        <v>16</v>
      </c>
      <c r="F1160" s="2">
        <v>180.31273100000001</v>
      </c>
      <c r="G1160" s="2">
        <v>933047</v>
      </c>
      <c r="H1160" s="2">
        <v>1E-4</v>
      </c>
      <c r="I1160" t="s">
        <v>152</v>
      </c>
    </row>
    <row r="1161" spans="1:9">
      <c r="A1161" s="2">
        <v>2013</v>
      </c>
      <c r="B1161" s="2">
        <v>12</v>
      </c>
      <c r="C1161" s="2" t="s">
        <v>7</v>
      </c>
      <c r="D1161" s="2" t="s">
        <v>82</v>
      </c>
      <c r="E1161" s="2" t="s">
        <v>14</v>
      </c>
      <c r="F1161" s="2">
        <v>450.10661700000003</v>
      </c>
      <c r="G1161" s="2">
        <v>242563</v>
      </c>
      <c r="H1161" s="2">
        <v>1.8E-3</v>
      </c>
      <c r="I1161" t="s">
        <v>152</v>
      </c>
    </row>
    <row r="1162" spans="1:9">
      <c r="A1162" s="2">
        <v>2014</v>
      </c>
      <c r="B1162" s="2">
        <v>1</v>
      </c>
      <c r="C1162" s="2" t="s">
        <v>12</v>
      </c>
      <c r="D1162" s="2" t="s">
        <v>76</v>
      </c>
      <c r="E1162" s="2" t="s">
        <v>25</v>
      </c>
      <c r="F1162" s="2">
        <v>12.13429</v>
      </c>
      <c r="G1162" s="2">
        <v>483</v>
      </c>
      <c r="H1162" s="2">
        <v>2.5100000000000001E-2</v>
      </c>
      <c r="I1162" t="s">
        <v>152</v>
      </c>
    </row>
    <row r="1163" spans="1:9">
      <c r="A1163" s="2">
        <v>2013</v>
      </c>
      <c r="B1163" s="2">
        <v>6</v>
      </c>
      <c r="C1163" s="2" t="s">
        <v>12</v>
      </c>
      <c r="D1163" s="2" t="s">
        <v>17</v>
      </c>
      <c r="E1163" s="2" t="s">
        <v>14</v>
      </c>
      <c r="F1163" s="2">
        <v>3.636943</v>
      </c>
      <c r="G1163" s="2">
        <v>318</v>
      </c>
      <c r="H1163" s="2">
        <v>1.14E-2</v>
      </c>
      <c r="I1163" t="s">
        <v>152</v>
      </c>
    </row>
    <row r="1164" spans="1:9">
      <c r="A1164" s="2">
        <v>2013</v>
      </c>
      <c r="B1164" s="2">
        <v>10</v>
      </c>
      <c r="C1164" s="2" t="s">
        <v>12</v>
      </c>
      <c r="D1164" s="2" t="s">
        <v>76</v>
      </c>
      <c r="E1164" s="2" t="s">
        <v>25</v>
      </c>
      <c r="F1164" s="2">
        <v>11.284303</v>
      </c>
      <c r="G1164" s="2">
        <v>565</v>
      </c>
      <c r="H1164" s="2">
        <v>1.9900000000000001E-2</v>
      </c>
      <c r="I1164" t="s">
        <v>152</v>
      </c>
    </row>
    <row r="1165" spans="1:9">
      <c r="A1165" s="2">
        <v>2013</v>
      </c>
      <c r="B1165" s="2">
        <v>9</v>
      </c>
      <c r="C1165" s="2" t="s">
        <v>12</v>
      </c>
      <c r="D1165" s="2" t="s">
        <v>72</v>
      </c>
      <c r="E1165" s="2" t="s">
        <v>11</v>
      </c>
      <c r="F1165" s="2">
        <v>2.4713889999999998</v>
      </c>
      <c r="G1165" s="2">
        <v>92</v>
      </c>
      <c r="H1165" s="2">
        <v>2.6800000000000001E-2</v>
      </c>
      <c r="I1165" t="s">
        <v>152</v>
      </c>
    </row>
    <row r="1166" spans="1:9">
      <c r="A1166" s="2">
        <v>2013</v>
      </c>
      <c r="B1166" s="2">
        <v>10</v>
      </c>
      <c r="C1166" s="2" t="s">
        <v>12</v>
      </c>
      <c r="D1166" s="2" t="s">
        <v>66</v>
      </c>
      <c r="E1166" s="2" t="s">
        <v>9</v>
      </c>
      <c r="F1166" s="2">
        <v>15.585364</v>
      </c>
      <c r="G1166" s="2">
        <v>588</v>
      </c>
      <c r="H1166" s="2">
        <v>2.6499999999999999E-2</v>
      </c>
      <c r="I1166" t="s">
        <v>152</v>
      </c>
    </row>
    <row r="1167" spans="1:9">
      <c r="A1167" s="2">
        <v>2013</v>
      </c>
      <c r="B1167" s="2">
        <v>1</v>
      </c>
      <c r="C1167" s="2" t="s">
        <v>12</v>
      </c>
      <c r="D1167" s="2" t="s">
        <v>46</v>
      </c>
      <c r="E1167" s="2" t="s">
        <v>25</v>
      </c>
      <c r="F1167" s="2">
        <v>8.4437800000000003</v>
      </c>
      <c r="G1167" s="2">
        <v>398</v>
      </c>
      <c r="H1167" s="2">
        <v>2.12E-2</v>
      </c>
      <c r="I1167" t="s">
        <v>152</v>
      </c>
    </row>
    <row r="1168" spans="1:9">
      <c r="A1168" s="2">
        <v>2013</v>
      </c>
      <c r="B1168" s="2">
        <v>2</v>
      </c>
      <c r="C1168" s="2" t="s">
        <v>53</v>
      </c>
      <c r="D1168" s="2" t="s">
        <v>63</v>
      </c>
      <c r="E1168" s="2" t="s">
        <v>14</v>
      </c>
      <c r="F1168" s="2">
        <v>58.108961000000001</v>
      </c>
      <c r="G1168" s="2">
        <v>60</v>
      </c>
      <c r="H1168" s="2">
        <v>0.96840000000000004</v>
      </c>
      <c r="I1168" t="s">
        <v>152</v>
      </c>
    </row>
    <row r="1169" spans="1:9">
      <c r="A1169" s="2">
        <v>2014</v>
      </c>
      <c r="B1169" s="2">
        <v>5</v>
      </c>
      <c r="C1169" s="2" t="s">
        <v>12</v>
      </c>
      <c r="D1169" s="2" t="s">
        <v>80</v>
      </c>
      <c r="E1169" s="2" t="s">
        <v>14</v>
      </c>
      <c r="F1169" s="2">
        <v>279.02624900000001</v>
      </c>
      <c r="G1169" s="2">
        <v>143141</v>
      </c>
      <c r="H1169" s="2">
        <v>1.9E-3</v>
      </c>
      <c r="I1169" t="s">
        <v>152</v>
      </c>
    </row>
    <row r="1170" spans="1:9">
      <c r="A1170" s="2">
        <v>2014</v>
      </c>
      <c r="B1170" s="2">
        <v>4</v>
      </c>
      <c r="C1170" s="2" t="s">
        <v>12</v>
      </c>
      <c r="D1170" s="2" t="s">
        <v>57</v>
      </c>
      <c r="E1170" s="2" t="s">
        <v>14</v>
      </c>
      <c r="F1170" s="2">
        <v>0.226772</v>
      </c>
      <c r="G1170" s="2">
        <v>28</v>
      </c>
      <c r="H1170" s="2">
        <v>8.0000000000000002E-3</v>
      </c>
      <c r="I1170" t="s">
        <v>152</v>
      </c>
    </row>
    <row r="1171" spans="1:9">
      <c r="A1171" s="2">
        <v>2013</v>
      </c>
      <c r="B1171" s="2">
        <v>9</v>
      </c>
      <c r="C1171" s="2" t="s">
        <v>53</v>
      </c>
      <c r="D1171" s="2" t="s">
        <v>13</v>
      </c>
      <c r="E1171" s="2" t="s">
        <v>14</v>
      </c>
      <c r="F1171" s="2">
        <v>2.1364570000000001</v>
      </c>
      <c r="G1171" s="2">
        <v>1</v>
      </c>
      <c r="H1171" s="2">
        <v>2.1364000000000001</v>
      </c>
      <c r="I1171" t="s">
        <v>152</v>
      </c>
    </row>
    <row r="1172" spans="1:9">
      <c r="A1172" s="2">
        <v>2013</v>
      </c>
      <c r="B1172" s="2">
        <v>4</v>
      </c>
      <c r="C1172" s="2" t="s">
        <v>7</v>
      </c>
      <c r="D1172" s="2" t="s">
        <v>42</v>
      </c>
      <c r="E1172" s="2" t="s">
        <v>14</v>
      </c>
      <c r="F1172" s="2">
        <v>4911.973806</v>
      </c>
      <c r="G1172" s="2">
        <v>3850823</v>
      </c>
      <c r="H1172" s="2">
        <v>1.1999999999999999E-3</v>
      </c>
      <c r="I1172" t="s">
        <v>152</v>
      </c>
    </row>
    <row r="1173" spans="1:9">
      <c r="A1173" s="2">
        <v>2013</v>
      </c>
      <c r="B1173" s="2">
        <v>7</v>
      </c>
      <c r="C1173" s="2" t="s">
        <v>7</v>
      </c>
      <c r="D1173" s="2" t="s">
        <v>40</v>
      </c>
      <c r="E1173" s="2" t="s">
        <v>14</v>
      </c>
      <c r="F1173" s="2">
        <v>19692.446399</v>
      </c>
      <c r="G1173" s="2">
        <v>14984357</v>
      </c>
      <c r="H1173" s="2">
        <v>1.2999999999999999E-3</v>
      </c>
      <c r="I1173" t="s">
        <v>152</v>
      </c>
    </row>
    <row r="1174" spans="1:9">
      <c r="A1174" s="2">
        <v>2013</v>
      </c>
      <c r="B1174" s="2">
        <v>4</v>
      </c>
      <c r="C1174" s="2" t="s">
        <v>12</v>
      </c>
      <c r="D1174" s="2" t="s">
        <v>70</v>
      </c>
      <c r="E1174" s="2" t="s">
        <v>14</v>
      </c>
      <c r="F1174" s="2">
        <v>59909.025831999999</v>
      </c>
      <c r="G1174" s="2">
        <v>7370093</v>
      </c>
      <c r="H1174" s="2">
        <v>8.0999999999999996E-3</v>
      </c>
      <c r="I1174" t="s">
        <v>152</v>
      </c>
    </row>
    <row r="1175" spans="1:9">
      <c r="A1175" s="2">
        <v>2014</v>
      </c>
      <c r="B1175" s="2">
        <v>1</v>
      </c>
      <c r="C1175" s="2" t="s">
        <v>12</v>
      </c>
      <c r="D1175" s="2" t="s">
        <v>86</v>
      </c>
      <c r="E1175" s="2" t="s">
        <v>9</v>
      </c>
      <c r="F1175" s="2">
        <v>7479.0539399999998</v>
      </c>
      <c r="G1175" s="2">
        <v>4003573</v>
      </c>
      <c r="H1175" s="2">
        <v>1.8E-3</v>
      </c>
      <c r="I1175" t="s">
        <v>152</v>
      </c>
    </row>
    <row r="1176" spans="1:9">
      <c r="A1176" s="2">
        <v>2014</v>
      </c>
      <c r="B1176" s="2">
        <v>2</v>
      </c>
      <c r="C1176" s="2" t="s">
        <v>12</v>
      </c>
      <c r="D1176" s="2" t="s">
        <v>21</v>
      </c>
      <c r="E1176" s="2" t="s">
        <v>14</v>
      </c>
      <c r="F1176" s="2">
        <v>31339.431363</v>
      </c>
      <c r="G1176" s="2">
        <v>2563398</v>
      </c>
      <c r="H1176" s="2">
        <v>1.2200000000000001E-2</v>
      </c>
      <c r="I1176" t="s">
        <v>152</v>
      </c>
    </row>
    <row r="1177" spans="1:9">
      <c r="A1177" s="2">
        <v>2014</v>
      </c>
      <c r="B1177" s="2">
        <v>1</v>
      </c>
      <c r="C1177" s="2" t="s">
        <v>7</v>
      </c>
      <c r="D1177" s="2" t="s">
        <v>23</v>
      </c>
      <c r="E1177" s="2" t="s">
        <v>14</v>
      </c>
      <c r="F1177" s="2">
        <v>1279.380596</v>
      </c>
      <c r="G1177" s="2">
        <v>585526</v>
      </c>
      <c r="H1177" s="2">
        <v>2.0999999999999999E-3</v>
      </c>
      <c r="I1177" t="s">
        <v>152</v>
      </c>
    </row>
    <row r="1178" spans="1:9">
      <c r="A1178" s="2">
        <v>2013</v>
      </c>
      <c r="B1178" s="2">
        <v>11</v>
      </c>
      <c r="C1178" s="2" t="s">
        <v>12</v>
      </c>
      <c r="D1178" s="2" t="s">
        <v>87</v>
      </c>
      <c r="E1178" s="2" t="s">
        <v>14</v>
      </c>
      <c r="F1178" s="2">
        <v>27790.007367999999</v>
      </c>
      <c r="G1178" s="2">
        <v>2237252</v>
      </c>
      <c r="H1178" s="2">
        <v>1.24E-2</v>
      </c>
      <c r="I1178" t="s">
        <v>152</v>
      </c>
    </row>
    <row r="1179" spans="1:9">
      <c r="A1179" s="2">
        <v>2014</v>
      </c>
      <c r="B1179" s="2">
        <v>1</v>
      </c>
      <c r="C1179" s="2" t="s">
        <v>12</v>
      </c>
      <c r="D1179" s="2" t="s">
        <v>21</v>
      </c>
      <c r="E1179" s="2" t="s">
        <v>14</v>
      </c>
      <c r="F1179" s="2">
        <v>30028.920999999998</v>
      </c>
      <c r="G1179" s="2">
        <v>2765611</v>
      </c>
      <c r="H1179" s="2">
        <v>1.0800000000000001E-2</v>
      </c>
      <c r="I1179" t="s">
        <v>152</v>
      </c>
    </row>
    <row r="1180" spans="1:9">
      <c r="A1180" s="2">
        <v>2013</v>
      </c>
      <c r="B1180" s="2">
        <v>7</v>
      </c>
      <c r="C1180" s="2" t="s">
        <v>7</v>
      </c>
      <c r="D1180" s="2" t="s">
        <v>28</v>
      </c>
      <c r="E1180" s="2" t="s">
        <v>14</v>
      </c>
      <c r="F1180" s="2">
        <v>4091.6754989999999</v>
      </c>
      <c r="G1180" s="2">
        <v>2053265</v>
      </c>
      <c r="H1180" s="2">
        <v>1.9E-3</v>
      </c>
      <c r="I1180" t="s">
        <v>152</v>
      </c>
    </row>
    <row r="1181" spans="1:9">
      <c r="A1181" s="2">
        <v>2014</v>
      </c>
      <c r="B1181" s="2">
        <v>3</v>
      </c>
      <c r="C1181" s="2" t="s">
        <v>12</v>
      </c>
      <c r="D1181" s="2" t="s">
        <v>88</v>
      </c>
      <c r="E1181" s="2" t="s">
        <v>14</v>
      </c>
      <c r="F1181" s="2">
        <v>51.876061999999997</v>
      </c>
      <c r="G1181" s="2">
        <v>19028</v>
      </c>
      <c r="H1181" s="2">
        <v>2.7000000000000001E-3</v>
      </c>
      <c r="I1181" t="s">
        <v>152</v>
      </c>
    </row>
    <row r="1182" spans="1:9">
      <c r="A1182" s="2">
        <v>2013</v>
      </c>
      <c r="B1182" s="2">
        <v>1</v>
      </c>
      <c r="C1182" s="2" t="s">
        <v>53</v>
      </c>
      <c r="D1182" s="2" t="s">
        <v>13</v>
      </c>
      <c r="E1182" s="2" t="s">
        <v>14</v>
      </c>
      <c r="F1182" s="2">
        <v>446.913476</v>
      </c>
      <c r="G1182" s="2">
        <v>120</v>
      </c>
      <c r="H1182" s="2">
        <v>3.7242000000000002</v>
      </c>
      <c r="I1182" t="s">
        <v>152</v>
      </c>
    </row>
    <row r="1183" spans="1:9">
      <c r="A1183" s="2">
        <v>2013</v>
      </c>
      <c r="B1183" s="2">
        <v>4</v>
      </c>
      <c r="C1183" s="2" t="s">
        <v>12</v>
      </c>
      <c r="D1183" s="2" t="s">
        <v>66</v>
      </c>
      <c r="E1183" s="2" t="s">
        <v>9</v>
      </c>
      <c r="F1183" s="2">
        <v>0.53768099999999996</v>
      </c>
      <c r="G1183" s="2">
        <v>713</v>
      </c>
      <c r="H1183" s="2">
        <v>6.9999999999999999E-4</v>
      </c>
      <c r="I1183" t="s">
        <v>152</v>
      </c>
    </row>
    <row r="1184" spans="1:9">
      <c r="A1184" s="2">
        <v>2013</v>
      </c>
      <c r="B1184" s="2">
        <v>5</v>
      </c>
      <c r="C1184" s="2" t="s">
        <v>12</v>
      </c>
      <c r="D1184" s="2" t="s">
        <v>55</v>
      </c>
      <c r="E1184" s="2" t="s">
        <v>14</v>
      </c>
      <c r="F1184" s="2">
        <v>1.059906</v>
      </c>
      <c r="G1184" s="2">
        <v>226</v>
      </c>
      <c r="H1184" s="2">
        <v>4.5999999999999999E-3</v>
      </c>
      <c r="I1184" t="s">
        <v>152</v>
      </c>
    </row>
    <row r="1185" spans="1:9">
      <c r="A1185" s="2">
        <v>2013</v>
      </c>
      <c r="B1185" s="2">
        <v>1</v>
      </c>
      <c r="C1185" s="2" t="s">
        <v>7</v>
      </c>
      <c r="D1185" s="2" t="s">
        <v>47</v>
      </c>
      <c r="E1185" s="2" t="s">
        <v>14</v>
      </c>
      <c r="F1185" s="2">
        <v>1.9307510000000001</v>
      </c>
      <c r="G1185" s="2">
        <v>13020</v>
      </c>
      <c r="H1185" s="2">
        <v>1E-4</v>
      </c>
      <c r="I1185" t="s">
        <v>152</v>
      </c>
    </row>
    <row r="1186" spans="1:9">
      <c r="A1186" s="2">
        <v>2013</v>
      </c>
      <c r="B1186" s="2">
        <v>2</v>
      </c>
      <c r="C1186" s="2" t="s">
        <v>12</v>
      </c>
      <c r="D1186" s="2" t="s">
        <v>72</v>
      </c>
      <c r="E1186" s="2" t="s">
        <v>11</v>
      </c>
      <c r="F1186" s="2">
        <v>1.1837519999999999</v>
      </c>
      <c r="G1186" s="2">
        <v>178</v>
      </c>
      <c r="H1186" s="2">
        <v>6.6E-3</v>
      </c>
      <c r="I1186" t="s">
        <v>152</v>
      </c>
    </row>
    <row r="1187" spans="1:9">
      <c r="A1187" s="2">
        <v>2013</v>
      </c>
      <c r="B1187" s="2">
        <v>8</v>
      </c>
      <c r="C1187" s="2" t="s">
        <v>12</v>
      </c>
      <c r="D1187" s="2" t="s">
        <v>65</v>
      </c>
      <c r="E1187" s="2" t="s">
        <v>25</v>
      </c>
      <c r="F1187" s="2">
        <v>1.5749919999999999</v>
      </c>
      <c r="G1187" s="2">
        <v>436</v>
      </c>
      <c r="H1187" s="2">
        <v>3.5999999999999999E-3</v>
      </c>
      <c r="I1187" t="s">
        <v>152</v>
      </c>
    </row>
    <row r="1188" spans="1:9">
      <c r="A1188" s="2">
        <v>2013</v>
      </c>
      <c r="B1188" s="2">
        <v>9</v>
      </c>
      <c r="C1188" s="2" t="s">
        <v>12</v>
      </c>
      <c r="D1188" s="2" t="s">
        <v>68</v>
      </c>
      <c r="E1188" s="2" t="s">
        <v>14</v>
      </c>
      <c r="F1188" s="2">
        <v>0.333013</v>
      </c>
      <c r="G1188" s="2">
        <v>64</v>
      </c>
      <c r="H1188" s="2">
        <v>5.1999999999999998E-3</v>
      </c>
      <c r="I1188" t="s">
        <v>152</v>
      </c>
    </row>
    <row r="1189" spans="1:9">
      <c r="A1189" s="2">
        <v>2014</v>
      </c>
      <c r="B1189" s="2">
        <v>5</v>
      </c>
      <c r="C1189" s="2" t="s">
        <v>7</v>
      </c>
      <c r="D1189" s="2" t="s">
        <v>56</v>
      </c>
      <c r="E1189" s="2" t="s">
        <v>14</v>
      </c>
      <c r="F1189" s="2">
        <v>9346.7549290000006</v>
      </c>
      <c r="G1189" s="2">
        <v>8958098</v>
      </c>
      <c r="H1189" s="2">
        <v>1E-3</v>
      </c>
      <c r="I1189" t="s">
        <v>152</v>
      </c>
    </row>
    <row r="1190" spans="1:9">
      <c r="A1190" s="2">
        <v>2014</v>
      </c>
      <c r="B1190" s="2">
        <v>5</v>
      </c>
      <c r="C1190" s="2" t="s">
        <v>7</v>
      </c>
      <c r="D1190" s="2" t="s">
        <v>67</v>
      </c>
      <c r="E1190" s="2" t="s">
        <v>9</v>
      </c>
      <c r="F1190" s="2">
        <v>160.26759100000001</v>
      </c>
      <c r="G1190" s="2">
        <v>123283</v>
      </c>
      <c r="H1190" s="2">
        <v>1.1999999999999999E-3</v>
      </c>
      <c r="I1190" t="s">
        <v>152</v>
      </c>
    </row>
    <row r="1191" spans="1:9">
      <c r="A1191" s="2">
        <v>2014</v>
      </c>
      <c r="B1191" s="2">
        <v>5</v>
      </c>
      <c r="C1191" s="2" t="s">
        <v>12</v>
      </c>
      <c r="D1191" s="2" t="s">
        <v>34</v>
      </c>
      <c r="E1191" s="2" t="s">
        <v>14</v>
      </c>
      <c r="F1191" s="2">
        <v>49.579602999999999</v>
      </c>
      <c r="G1191" s="2">
        <v>2600</v>
      </c>
      <c r="H1191" s="2">
        <v>1.9E-2</v>
      </c>
      <c r="I1191" t="s">
        <v>152</v>
      </c>
    </row>
    <row r="1192" spans="1:9">
      <c r="A1192" s="2">
        <v>2013</v>
      </c>
      <c r="B1192" s="2">
        <v>10</v>
      </c>
      <c r="C1192" s="2" t="s">
        <v>12</v>
      </c>
      <c r="D1192" s="2" t="s">
        <v>65</v>
      </c>
      <c r="E1192" s="2" t="s">
        <v>25</v>
      </c>
      <c r="F1192" s="2">
        <v>2.9328419999999999</v>
      </c>
      <c r="G1192" s="2">
        <v>336</v>
      </c>
      <c r="H1192" s="2">
        <v>8.6999999999999994E-3</v>
      </c>
      <c r="I1192" t="s">
        <v>152</v>
      </c>
    </row>
    <row r="1193" spans="1:9">
      <c r="A1193" s="2">
        <v>2013</v>
      </c>
      <c r="B1193" s="2">
        <v>1</v>
      </c>
      <c r="C1193" s="2" t="s">
        <v>12</v>
      </c>
      <c r="D1193" s="2" t="s">
        <v>72</v>
      </c>
      <c r="E1193" s="2" t="s">
        <v>11</v>
      </c>
      <c r="F1193" s="2">
        <v>0.16213</v>
      </c>
      <c r="G1193" s="2">
        <v>27</v>
      </c>
      <c r="H1193" s="2">
        <v>6.0000000000000001E-3</v>
      </c>
      <c r="I1193" t="s">
        <v>152</v>
      </c>
    </row>
    <row r="1194" spans="1:9">
      <c r="A1194" s="2">
        <v>2013</v>
      </c>
      <c r="B1194" s="2">
        <v>2</v>
      </c>
      <c r="C1194" s="2" t="s">
        <v>12</v>
      </c>
      <c r="D1194" s="2" t="s">
        <v>76</v>
      </c>
      <c r="E1194" s="2" t="s">
        <v>25</v>
      </c>
      <c r="F1194" s="2">
        <v>2.9612180000000001</v>
      </c>
      <c r="G1194" s="2">
        <v>107</v>
      </c>
      <c r="H1194" s="2">
        <v>2.76E-2</v>
      </c>
      <c r="I1194" t="s">
        <v>152</v>
      </c>
    </row>
    <row r="1195" spans="1:9">
      <c r="A1195" s="2">
        <v>2013</v>
      </c>
      <c r="B1195" s="2">
        <v>9</v>
      </c>
      <c r="C1195" s="2" t="s">
        <v>12</v>
      </c>
      <c r="D1195" s="2" t="s">
        <v>56</v>
      </c>
      <c r="E1195" s="2" t="s">
        <v>14</v>
      </c>
      <c r="F1195" s="2">
        <v>589891.187087</v>
      </c>
      <c r="G1195" s="2">
        <v>50226346</v>
      </c>
      <c r="H1195" s="2">
        <v>1.17E-2</v>
      </c>
      <c r="I1195" t="s">
        <v>152</v>
      </c>
    </row>
    <row r="1196" spans="1:9">
      <c r="A1196" s="2">
        <v>2014</v>
      </c>
      <c r="B1196" s="2">
        <v>4</v>
      </c>
      <c r="C1196" s="2" t="s">
        <v>7</v>
      </c>
      <c r="D1196" s="2" t="s">
        <v>8</v>
      </c>
      <c r="E1196" s="2" t="s">
        <v>9</v>
      </c>
      <c r="F1196" s="2">
        <v>151219.46784500001</v>
      </c>
      <c r="G1196" s="2">
        <v>119424464</v>
      </c>
      <c r="H1196" s="2">
        <v>1.1999999999999999E-3</v>
      </c>
      <c r="I1196" t="s">
        <v>152</v>
      </c>
    </row>
    <row r="1197" spans="1:9">
      <c r="A1197" s="2">
        <v>2013</v>
      </c>
      <c r="B1197" s="2">
        <v>2</v>
      </c>
      <c r="C1197" s="2" t="s">
        <v>12</v>
      </c>
      <c r="D1197" s="2" t="s">
        <v>19</v>
      </c>
      <c r="E1197" s="2" t="s">
        <v>14</v>
      </c>
      <c r="F1197" s="2">
        <v>229276.76468299999</v>
      </c>
      <c r="G1197" s="2">
        <v>19948036</v>
      </c>
      <c r="H1197" s="2">
        <v>1.14E-2</v>
      </c>
      <c r="I1197" t="s">
        <v>152</v>
      </c>
    </row>
    <row r="1198" spans="1:9">
      <c r="A1198" s="2">
        <v>2013</v>
      </c>
      <c r="B1198" s="2">
        <v>12</v>
      </c>
      <c r="C1198" s="2" t="s">
        <v>12</v>
      </c>
      <c r="D1198" s="2" t="s">
        <v>39</v>
      </c>
      <c r="E1198" s="2" t="s">
        <v>14</v>
      </c>
      <c r="F1198" s="2">
        <v>461757.71263800003</v>
      </c>
      <c r="G1198" s="2">
        <v>34506861</v>
      </c>
      <c r="H1198" s="2">
        <v>1.3299999999999999E-2</v>
      </c>
      <c r="I1198" t="s">
        <v>152</v>
      </c>
    </row>
    <row r="1199" spans="1:9">
      <c r="A1199" s="2">
        <v>2014</v>
      </c>
      <c r="B1199" s="2">
        <v>1</v>
      </c>
      <c r="C1199" s="2" t="s">
        <v>7</v>
      </c>
      <c r="D1199" s="2" t="s">
        <v>15</v>
      </c>
      <c r="E1199" s="2" t="s">
        <v>16</v>
      </c>
      <c r="F1199" s="2">
        <v>4819.4271060000001</v>
      </c>
      <c r="G1199" s="2">
        <v>3582242</v>
      </c>
      <c r="H1199" s="2">
        <v>1.2999999999999999E-3</v>
      </c>
      <c r="I1199" t="s">
        <v>152</v>
      </c>
    </row>
    <row r="1200" spans="1:9">
      <c r="A1200" s="2">
        <v>2013</v>
      </c>
      <c r="B1200" s="2">
        <v>12</v>
      </c>
      <c r="C1200" s="2" t="s">
        <v>12</v>
      </c>
      <c r="D1200" s="2" t="s">
        <v>42</v>
      </c>
      <c r="E1200" s="2" t="s">
        <v>14</v>
      </c>
      <c r="F1200" s="2">
        <v>26506.141492999999</v>
      </c>
      <c r="G1200" s="2">
        <v>2360323</v>
      </c>
      <c r="H1200" s="2">
        <v>1.12E-2</v>
      </c>
      <c r="I1200" t="s">
        <v>152</v>
      </c>
    </row>
    <row r="1201" spans="1:9">
      <c r="A1201" s="2">
        <v>2013</v>
      </c>
      <c r="B1201" s="2">
        <v>12</v>
      </c>
      <c r="C1201" s="2" t="s">
        <v>12</v>
      </c>
      <c r="D1201" s="2" t="s">
        <v>44</v>
      </c>
      <c r="E1201" s="2" t="s">
        <v>16</v>
      </c>
      <c r="F1201" s="2">
        <v>17924.559533</v>
      </c>
      <c r="G1201" s="2">
        <v>1403717</v>
      </c>
      <c r="H1201" s="2">
        <v>1.2699999999999999E-2</v>
      </c>
      <c r="I1201" t="s">
        <v>152</v>
      </c>
    </row>
    <row r="1202" spans="1:9">
      <c r="A1202" s="2">
        <v>2014</v>
      </c>
      <c r="B1202" s="2">
        <v>4</v>
      </c>
      <c r="C1202" s="2" t="s">
        <v>7</v>
      </c>
      <c r="D1202" s="2" t="s">
        <v>59</v>
      </c>
      <c r="E1202" s="2" t="s">
        <v>11</v>
      </c>
      <c r="F1202" s="2">
        <v>7048.8567320000002</v>
      </c>
      <c r="G1202" s="2">
        <v>3292741</v>
      </c>
      <c r="H1202" s="2">
        <v>2.0999999999999999E-3</v>
      </c>
      <c r="I1202" t="s">
        <v>152</v>
      </c>
    </row>
    <row r="1203" spans="1:9">
      <c r="A1203" s="2">
        <v>2013</v>
      </c>
      <c r="B1203" s="2">
        <v>8</v>
      </c>
      <c r="C1203" s="2" t="s">
        <v>7</v>
      </c>
      <c r="D1203" s="2" t="s">
        <v>27</v>
      </c>
      <c r="E1203" s="2" t="s">
        <v>14</v>
      </c>
      <c r="F1203" s="2">
        <v>94.045625000000001</v>
      </c>
      <c r="G1203" s="2">
        <v>235860</v>
      </c>
      <c r="H1203" s="2">
        <v>2.9999999999999997E-4</v>
      </c>
      <c r="I1203" t="s">
        <v>152</v>
      </c>
    </row>
    <row r="1204" spans="1:9">
      <c r="A1204" s="2">
        <v>2014</v>
      </c>
      <c r="B1204" s="2">
        <v>3</v>
      </c>
      <c r="C1204" s="2" t="s">
        <v>7</v>
      </c>
      <c r="D1204" s="2" t="s">
        <v>10</v>
      </c>
      <c r="E1204" s="2" t="s">
        <v>11</v>
      </c>
      <c r="F1204" s="2">
        <v>2342.5973199999999</v>
      </c>
      <c r="G1204" s="2">
        <v>4297515</v>
      </c>
      <c r="H1204" s="2">
        <v>5.0000000000000001E-4</v>
      </c>
      <c r="I1204" t="s">
        <v>152</v>
      </c>
    </row>
    <row r="1205" spans="1:9">
      <c r="A1205" s="2">
        <v>2013</v>
      </c>
      <c r="B1205" s="2">
        <v>4</v>
      </c>
      <c r="C1205" s="2" t="s">
        <v>12</v>
      </c>
      <c r="D1205" s="2" t="s">
        <v>47</v>
      </c>
      <c r="E1205" s="2" t="s">
        <v>14</v>
      </c>
      <c r="F1205" s="2">
        <v>402.59561100000002</v>
      </c>
      <c r="G1205" s="2">
        <v>37767</v>
      </c>
      <c r="H1205" s="2">
        <v>1.06E-2</v>
      </c>
      <c r="I1205" t="s">
        <v>152</v>
      </c>
    </row>
    <row r="1206" spans="1:9">
      <c r="A1206" s="2">
        <v>2013</v>
      </c>
      <c r="B1206" s="2">
        <v>7</v>
      </c>
      <c r="C1206" s="2" t="s">
        <v>12</v>
      </c>
      <c r="D1206" s="2" t="s">
        <v>60</v>
      </c>
      <c r="E1206" s="2" t="s">
        <v>14</v>
      </c>
      <c r="F1206" s="2">
        <v>5.1163679999999996</v>
      </c>
      <c r="G1206" s="2">
        <v>735</v>
      </c>
      <c r="H1206" s="2">
        <v>6.8999999999999999E-3</v>
      </c>
      <c r="I1206" t="s">
        <v>152</v>
      </c>
    </row>
    <row r="1207" spans="1:9">
      <c r="A1207" s="2">
        <v>2013</v>
      </c>
      <c r="B1207" s="2">
        <v>2</v>
      </c>
      <c r="C1207" s="2" t="s">
        <v>12</v>
      </c>
      <c r="D1207" s="2" t="s">
        <v>71</v>
      </c>
      <c r="E1207" s="2" t="s">
        <v>14</v>
      </c>
      <c r="F1207" s="2">
        <v>2.484416</v>
      </c>
      <c r="G1207" s="2">
        <v>328</v>
      </c>
      <c r="H1207" s="2">
        <v>7.4999999999999997E-3</v>
      </c>
      <c r="I1207" t="s">
        <v>152</v>
      </c>
    </row>
    <row r="1208" spans="1:9">
      <c r="A1208" s="2">
        <v>2014</v>
      </c>
      <c r="B1208" s="2">
        <v>3</v>
      </c>
      <c r="C1208" s="2" t="s">
        <v>12</v>
      </c>
      <c r="D1208" s="2" t="s">
        <v>101</v>
      </c>
      <c r="E1208" s="2" t="s">
        <v>62</v>
      </c>
      <c r="F1208" s="2">
        <v>1.9431179999999999</v>
      </c>
      <c r="G1208" s="2">
        <v>142</v>
      </c>
      <c r="H1208" s="2">
        <v>1.3599999999999999E-2</v>
      </c>
      <c r="I1208" t="s">
        <v>152</v>
      </c>
    </row>
    <row r="1209" spans="1:9">
      <c r="A1209" s="2">
        <v>2014</v>
      </c>
      <c r="B1209" s="2">
        <v>3</v>
      </c>
      <c r="C1209" s="2" t="s">
        <v>12</v>
      </c>
      <c r="D1209" s="2" t="s">
        <v>68</v>
      </c>
      <c r="E1209" s="2" t="s">
        <v>14</v>
      </c>
      <c r="F1209" s="2">
        <v>0.66780200000000001</v>
      </c>
      <c r="G1209" s="2">
        <v>62</v>
      </c>
      <c r="H1209" s="2">
        <v>1.0699999999999999E-2</v>
      </c>
      <c r="I1209" t="s">
        <v>152</v>
      </c>
    </row>
    <row r="1210" spans="1:9">
      <c r="A1210" s="2">
        <v>2014</v>
      </c>
      <c r="B1210" s="2">
        <v>5</v>
      </c>
      <c r="C1210" s="2" t="s">
        <v>12</v>
      </c>
      <c r="D1210" s="2" t="s">
        <v>18</v>
      </c>
      <c r="E1210" s="2" t="s">
        <v>14</v>
      </c>
      <c r="F1210" s="2">
        <v>51388.160925999997</v>
      </c>
      <c r="G1210" s="2">
        <v>5762320</v>
      </c>
      <c r="H1210" s="2">
        <v>8.8999999999999999E-3</v>
      </c>
      <c r="I1210" t="s">
        <v>152</v>
      </c>
    </row>
    <row r="1211" spans="1:9">
      <c r="A1211" s="2">
        <v>2014</v>
      </c>
      <c r="B1211" s="2">
        <v>5</v>
      </c>
      <c r="C1211" s="2" t="s">
        <v>7</v>
      </c>
      <c r="D1211" s="2" t="s">
        <v>63</v>
      </c>
      <c r="E1211" s="2" t="s">
        <v>14</v>
      </c>
      <c r="F1211" s="2">
        <v>1883.966686</v>
      </c>
      <c r="G1211" s="2">
        <v>2960198</v>
      </c>
      <c r="H1211" s="2">
        <v>5.9999999999999995E-4</v>
      </c>
      <c r="I1211" t="s">
        <v>152</v>
      </c>
    </row>
    <row r="1212" spans="1:9">
      <c r="A1212" s="2">
        <v>2014</v>
      </c>
      <c r="B1212" s="2">
        <v>5</v>
      </c>
      <c r="C1212" s="2" t="s">
        <v>12</v>
      </c>
      <c r="D1212" s="2" t="s">
        <v>64</v>
      </c>
      <c r="E1212" s="2" t="s">
        <v>14</v>
      </c>
      <c r="F1212" s="2">
        <v>62.603963999999998</v>
      </c>
      <c r="G1212" s="2">
        <v>15308</v>
      </c>
      <c r="H1212" s="2">
        <v>4.0000000000000001E-3</v>
      </c>
      <c r="I1212" t="s">
        <v>152</v>
      </c>
    </row>
    <row r="1213" spans="1:9">
      <c r="A1213" s="2">
        <v>2013</v>
      </c>
      <c r="B1213" s="2">
        <v>8</v>
      </c>
      <c r="C1213" s="2" t="s">
        <v>12</v>
      </c>
      <c r="D1213" s="2" t="s">
        <v>88</v>
      </c>
      <c r="E1213" s="2" t="s">
        <v>14</v>
      </c>
      <c r="F1213" s="2">
        <v>3.0836329999999998</v>
      </c>
      <c r="G1213" s="2">
        <v>87</v>
      </c>
      <c r="H1213" s="2">
        <v>3.5400000000000001E-2</v>
      </c>
      <c r="I1213" t="s">
        <v>152</v>
      </c>
    </row>
    <row r="1214" spans="1:9">
      <c r="A1214" s="2">
        <v>2013</v>
      </c>
      <c r="B1214" s="2">
        <v>11</v>
      </c>
      <c r="C1214" s="2" t="s">
        <v>12</v>
      </c>
      <c r="D1214" s="2" t="s">
        <v>37</v>
      </c>
      <c r="E1214" s="2" t="s">
        <v>9</v>
      </c>
      <c r="F1214" s="2">
        <v>5.0815979999999996</v>
      </c>
      <c r="G1214" s="2">
        <v>18</v>
      </c>
      <c r="H1214" s="2">
        <v>0.2823</v>
      </c>
      <c r="I1214" t="s">
        <v>152</v>
      </c>
    </row>
    <row r="1215" spans="1:9">
      <c r="A1215" s="2">
        <v>2013</v>
      </c>
      <c r="B1215" s="2">
        <v>4</v>
      </c>
      <c r="C1215" s="2" t="s">
        <v>12</v>
      </c>
      <c r="D1215" s="2" t="s">
        <v>58</v>
      </c>
      <c r="E1215" s="2" t="s">
        <v>9</v>
      </c>
      <c r="F1215" s="2">
        <v>2.0768999999999999E-2</v>
      </c>
      <c r="G1215" s="2">
        <v>43</v>
      </c>
      <c r="H1215" s="2">
        <v>4.0000000000000002E-4</v>
      </c>
      <c r="I1215" t="s">
        <v>152</v>
      </c>
    </row>
    <row r="1216" spans="1:9">
      <c r="A1216" s="2">
        <v>2013</v>
      </c>
      <c r="B1216" s="2">
        <v>9</v>
      </c>
      <c r="C1216" s="2" t="s">
        <v>12</v>
      </c>
      <c r="D1216" s="2" t="s">
        <v>103</v>
      </c>
      <c r="E1216" s="2" t="s">
        <v>9</v>
      </c>
      <c r="F1216" s="2">
        <v>1.3548210000000001</v>
      </c>
      <c r="G1216" s="2">
        <v>54</v>
      </c>
      <c r="H1216" s="2">
        <v>2.5000000000000001E-2</v>
      </c>
      <c r="I1216" t="s">
        <v>152</v>
      </c>
    </row>
    <row r="1217" spans="1:9">
      <c r="A1217" s="2">
        <v>2013</v>
      </c>
      <c r="B1217" s="2">
        <v>12</v>
      </c>
      <c r="C1217" s="2" t="s">
        <v>12</v>
      </c>
      <c r="D1217" s="2" t="s">
        <v>8</v>
      </c>
      <c r="E1217" s="2" t="s">
        <v>9</v>
      </c>
      <c r="F1217" s="2">
        <v>838188.375306</v>
      </c>
      <c r="G1217" s="2">
        <v>91926094</v>
      </c>
      <c r="H1217" s="2">
        <v>9.1000000000000004E-3</v>
      </c>
      <c r="I1217" t="s">
        <v>152</v>
      </c>
    </row>
    <row r="1218" spans="1:9">
      <c r="A1218" s="2">
        <v>2013</v>
      </c>
      <c r="B1218" s="2">
        <v>3</v>
      </c>
      <c r="C1218" s="2" t="s">
        <v>12</v>
      </c>
      <c r="D1218" s="2" t="s">
        <v>56</v>
      </c>
      <c r="E1218" s="2" t="s">
        <v>14</v>
      </c>
      <c r="F1218" s="2">
        <v>530210.35360599996</v>
      </c>
      <c r="G1218" s="2">
        <v>56701098</v>
      </c>
      <c r="H1218" s="2">
        <v>9.2999999999999992E-3</v>
      </c>
      <c r="I1218" t="s">
        <v>152</v>
      </c>
    </row>
    <row r="1219" spans="1:9">
      <c r="A1219" s="2">
        <v>2014</v>
      </c>
      <c r="B1219" s="2">
        <v>4</v>
      </c>
      <c r="C1219" s="2" t="s">
        <v>12</v>
      </c>
      <c r="D1219" s="2" t="s">
        <v>19</v>
      </c>
      <c r="E1219" s="2" t="s">
        <v>14</v>
      </c>
      <c r="F1219" s="2">
        <v>291840.88766200002</v>
      </c>
      <c r="G1219" s="2">
        <v>19213104</v>
      </c>
      <c r="H1219" s="2">
        <v>1.5100000000000001E-2</v>
      </c>
      <c r="I1219" t="s">
        <v>152</v>
      </c>
    </row>
    <row r="1220" spans="1:9">
      <c r="A1220" s="2">
        <v>2013</v>
      </c>
      <c r="B1220" s="2">
        <v>12</v>
      </c>
      <c r="C1220" s="2" t="s">
        <v>7</v>
      </c>
      <c r="D1220" s="2" t="s">
        <v>22</v>
      </c>
      <c r="E1220" s="2" t="s">
        <v>14</v>
      </c>
      <c r="F1220" s="2">
        <v>243.04986600000001</v>
      </c>
      <c r="G1220" s="2">
        <v>516728</v>
      </c>
      <c r="H1220" s="2">
        <v>4.0000000000000002E-4</v>
      </c>
      <c r="I1220" t="s">
        <v>152</v>
      </c>
    </row>
    <row r="1221" spans="1:9">
      <c r="A1221" s="2">
        <v>2013</v>
      </c>
      <c r="B1221" s="2">
        <v>9</v>
      </c>
      <c r="C1221" s="2" t="s">
        <v>7</v>
      </c>
      <c r="D1221" s="2" t="s">
        <v>24</v>
      </c>
      <c r="E1221" s="2" t="s">
        <v>25</v>
      </c>
      <c r="F1221" s="2">
        <v>174.698522</v>
      </c>
      <c r="G1221" s="2">
        <v>417087</v>
      </c>
      <c r="H1221" s="2">
        <v>4.0000000000000002E-4</v>
      </c>
      <c r="I1221" t="s">
        <v>152</v>
      </c>
    </row>
    <row r="1222" spans="1:9">
      <c r="A1222" s="2">
        <v>2013</v>
      </c>
      <c r="B1222" s="2">
        <v>1</v>
      </c>
      <c r="C1222" s="2" t="s">
        <v>12</v>
      </c>
      <c r="D1222" s="2" t="s">
        <v>21</v>
      </c>
      <c r="E1222" s="2" t="s">
        <v>14</v>
      </c>
      <c r="F1222" s="2">
        <v>17037.777180000001</v>
      </c>
      <c r="G1222" s="2">
        <v>1902661</v>
      </c>
      <c r="H1222" s="2">
        <v>8.8999999999999999E-3</v>
      </c>
      <c r="I1222" t="s">
        <v>152</v>
      </c>
    </row>
    <row r="1223" spans="1:9">
      <c r="A1223" s="2">
        <v>2013</v>
      </c>
      <c r="B1223" s="2">
        <v>3</v>
      </c>
      <c r="C1223" s="2" t="s">
        <v>7</v>
      </c>
      <c r="D1223" s="2" t="s">
        <v>21</v>
      </c>
      <c r="E1223" s="2" t="s">
        <v>14</v>
      </c>
      <c r="F1223" s="2">
        <v>2886.4245000000001</v>
      </c>
      <c r="G1223" s="2">
        <v>1928617</v>
      </c>
      <c r="H1223" s="2">
        <v>1.4E-3</v>
      </c>
      <c r="I1223" t="s">
        <v>152</v>
      </c>
    </row>
    <row r="1224" spans="1:9">
      <c r="A1224" s="2">
        <v>2014</v>
      </c>
      <c r="B1224" s="2">
        <v>4</v>
      </c>
      <c r="C1224" s="2" t="s">
        <v>12</v>
      </c>
      <c r="D1224" s="2" t="s">
        <v>47</v>
      </c>
      <c r="E1224" s="2" t="s">
        <v>14</v>
      </c>
      <c r="F1224" s="2">
        <v>1347.9895289999999</v>
      </c>
      <c r="G1224" s="2">
        <v>88919</v>
      </c>
      <c r="H1224" s="2">
        <v>1.5100000000000001E-2</v>
      </c>
      <c r="I1224" t="s">
        <v>152</v>
      </c>
    </row>
    <row r="1225" spans="1:9">
      <c r="A1225" s="2">
        <v>2013</v>
      </c>
      <c r="B1225" s="2">
        <v>8</v>
      </c>
      <c r="C1225" s="2" t="s">
        <v>12</v>
      </c>
      <c r="D1225" s="2" t="s">
        <v>42</v>
      </c>
      <c r="E1225" s="2" t="s">
        <v>14</v>
      </c>
      <c r="F1225" s="2">
        <v>17774.199956</v>
      </c>
      <c r="G1225" s="2">
        <v>1555359</v>
      </c>
      <c r="H1225" s="2">
        <v>1.14E-2</v>
      </c>
      <c r="I1225" t="s">
        <v>152</v>
      </c>
    </row>
    <row r="1226" spans="1:9">
      <c r="A1226" s="2">
        <v>2014</v>
      </c>
      <c r="B1226" s="2">
        <v>2</v>
      </c>
      <c r="C1226" s="2" t="s">
        <v>12</v>
      </c>
      <c r="D1226" s="2" t="s">
        <v>71</v>
      </c>
      <c r="E1226" s="2" t="s">
        <v>14</v>
      </c>
      <c r="F1226" s="2">
        <v>3156.2177780000002</v>
      </c>
      <c r="G1226" s="2">
        <v>216760</v>
      </c>
      <c r="H1226" s="2">
        <v>1.4500000000000001E-2</v>
      </c>
      <c r="I1226" t="s">
        <v>152</v>
      </c>
    </row>
    <row r="1227" spans="1:9">
      <c r="A1227" s="2">
        <v>2014</v>
      </c>
      <c r="B1227" s="2">
        <v>4</v>
      </c>
      <c r="C1227" s="2" t="s">
        <v>7</v>
      </c>
      <c r="D1227" s="2" t="s">
        <v>80</v>
      </c>
      <c r="E1227" s="2" t="s">
        <v>14</v>
      </c>
      <c r="F1227" s="2">
        <v>2.165524</v>
      </c>
      <c r="G1227" s="2">
        <v>262675</v>
      </c>
      <c r="H1227" s="2">
        <v>0</v>
      </c>
      <c r="I1227" t="s">
        <v>152</v>
      </c>
    </row>
    <row r="1228" spans="1:9">
      <c r="A1228" s="2">
        <v>2013</v>
      </c>
      <c r="B1228" s="2">
        <v>11</v>
      </c>
      <c r="C1228" s="2" t="s">
        <v>12</v>
      </c>
      <c r="D1228" s="2" t="s">
        <v>82</v>
      </c>
      <c r="E1228" s="2" t="s">
        <v>14</v>
      </c>
      <c r="F1228" s="2">
        <v>4.3674730000000004</v>
      </c>
      <c r="G1228" s="2">
        <v>455</v>
      </c>
      <c r="H1228" s="2">
        <v>9.4999999999999998E-3</v>
      </c>
      <c r="I1228" t="s">
        <v>152</v>
      </c>
    </row>
    <row r="1229" spans="1:9">
      <c r="A1229" s="2">
        <v>2013</v>
      </c>
      <c r="B1229" s="2">
        <v>9</v>
      </c>
      <c r="C1229" s="2" t="s">
        <v>12</v>
      </c>
      <c r="D1229" s="2" t="s">
        <v>60</v>
      </c>
      <c r="E1229" s="2" t="s">
        <v>14</v>
      </c>
      <c r="F1229" s="2">
        <v>39.926698999999999</v>
      </c>
      <c r="G1229" s="2">
        <v>26479</v>
      </c>
      <c r="H1229" s="2">
        <v>1.5E-3</v>
      </c>
      <c r="I1229" t="s">
        <v>152</v>
      </c>
    </row>
    <row r="1230" spans="1:9">
      <c r="A1230" s="2">
        <v>2014</v>
      </c>
      <c r="B1230" s="2">
        <v>1</v>
      </c>
      <c r="C1230" s="2" t="s">
        <v>12</v>
      </c>
      <c r="D1230" s="2" t="s">
        <v>49</v>
      </c>
      <c r="E1230" s="2" t="s">
        <v>11</v>
      </c>
      <c r="F1230" s="2">
        <v>4.7515970000000003</v>
      </c>
      <c r="G1230" s="2">
        <v>3394</v>
      </c>
      <c r="H1230" s="2">
        <v>1.2999999999999999E-3</v>
      </c>
      <c r="I1230" t="s">
        <v>152</v>
      </c>
    </row>
    <row r="1231" spans="1:9">
      <c r="A1231" s="2">
        <v>2013</v>
      </c>
      <c r="B1231" s="2">
        <v>1</v>
      </c>
      <c r="C1231" s="2" t="s">
        <v>53</v>
      </c>
      <c r="D1231" s="2" t="s">
        <v>21</v>
      </c>
      <c r="E1231" s="2" t="s">
        <v>14</v>
      </c>
      <c r="F1231" s="2">
        <v>229.17567</v>
      </c>
      <c r="G1231" s="2">
        <v>198</v>
      </c>
      <c r="H1231" s="2">
        <v>1.1574</v>
      </c>
      <c r="I1231" t="s">
        <v>152</v>
      </c>
    </row>
    <row r="1232" spans="1:9">
      <c r="A1232" s="2">
        <v>2013</v>
      </c>
      <c r="B1232" s="2">
        <v>5</v>
      </c>
      <c r="C1232" s="2" t="s">
        <v>12</v>
      </c>
      <c r="D1232" s="2" t="s">
        <v>66</v>
      </c>
      <c r="E1232" s="2" t="s">
        <v>9</v>
      </c>
      <c r="F1232" s="2">
        <v>0.57146200000000003</v>
      </c>
      <c r="G1232" s="2">
        <v>601</v>
      </c>
      <c r="H1232" s="2">
        <v>8.9999999999999998E-4</v>
      </c>
      <c r="I1232" t="s">
        <v>152</v>
      </c>
    </row>
    <row r="1233" spans="1:9">
      <c r="A1233" s="2">
        <v>2014</v>
      </c>
      <c r="B1233" s="2">
        <v>3</v>
      </c>
      <c r="C1233" s="2" t="s">
        <v>12</v>
      </c>
      <c r="D1233" s="2" t="s">
        <v>38</v>
      </c>
      <c r="E1233" s="2" t="s">
        <v>14</v>
      </c>
      <c r="F1233" s="2">
        <v>0.32572000000000001</v>
      </c>
      <c r="G1233" s="2">
        <v>75</v>
      </c>
      <c r="H1233" s="2">
        <v>4.3E-3</v>
      </c>
      <c r="I1233" t="s">
        <v>152</v>
      </c>
    </row>
    <row r="1234" spans="1:9">
      <c r="A1234" s="2">
        <v>2014</v>
      </c>
      <c r="B1234" s="2">
        <v>5</v>
      </c>
      <c r="C1234" s="2" t="s">
        <v>7</v>
      </c>
      <c r="D1234" s="2" t="s">
        <v>33</v>
      </c>
      <c r="E1234" s="2" t="s">
        <v>11</v>
      </c>
      <c r="F1234" s="2">
        <v>1393.3612760000001</v>
      </c>
      <c r="G1234" s="2">
        <v>1071819</v>
      </c>
      <c r="H1234" s="2">
        <v>1.1999999999999999E-3</v>
      </c>
      <c r="I1234" t="s">
        <v>152</v>
      </c>
    </row>
    <row r="1235" spans="1:9">
      <c r="A1235" s="2">
        <v>2014</v>
      </c>
      <c r="B1235" s="2">
        <v>1</v>
      </c>
      <c r="C1235" s="2" t="s">
        <v>12</v>
      </c>
      <c r="D1235" s="2" t="s">
        <v>52</v>
      </c>
      <c r="E1235" s="2" t="s">
        <v>25</v>
      </c>
      <c r="F1235" s="2">
        <v>2.4374129999999998</v>
      </c>
      <c r="G1235" s="2">
        <v>22</v>
      </c>
      <c r="H1235" s="2">
        <v>0.11070000000000001</v>
      </c>
      <c r="I1235" t="s">
        <v>152</v>
      </c>
    </row>
    <row r="1236" spans="1:9">
      <c r="A1236" s="2">
        <v>2013</v>
      </c>
      <c r="B1236" s="2">
        <v>7</v>
      </c>
      <c r="C1236" s="2" t="s">
        <v>7</v>
      </c>
      <c r="D1236" s="2" t="s">
        <v>8</v>
      </c>
      <c r="E1236" s="2" t="s">
        <v>9</v>
      </c>
      <c r="F1236" s="2">
        <v>102486.494898</v>
      </c>
      <c r="G1236" s="2">
        <v>66426400</v>
      </c>
      <c r="H1236" s="2">
        <v>1.5E-3</v>
      </c>
      <c r="I1236" t="s">
        <v>152</v>
      </c>
    </row>
    <row r="1237" spans="1:9">
      <c r="A1237" s="2">
        <v>2014</v>
      </c>
      <c r="B1237" s="2">
        <v>1</v>
      </c>
      <c r="C1237" s="2" t="s">
        <v>12</v>
      </c>
      <c r="D1237" s="2" t="s">
        <v>70</v>
      </c>
      <c r="E1237" s="2" t="s">
        <v>14</v>
      </c>
      <c r="F1237" s="2">
        <v>120510.550806</v>
      </c>
      <c r="G1237" s="2">
        <v>12926411</v>
      </c>
      <c r="H1237" s="2">
        <v>9.2999999999999992E-3</v>
      </c>
      <c r="I1237" t="s">
        <v>152</v>
      </c>
    </row>
    <row r="1238" spans="1:9">
      <c r="A1238" s="2">
        <v>2013</v>
      </c>
      <c r="B1238" s="2">
        <v>10</v>
      </c>
      <c r="C1238" s="2" t="s">
        <v>12</v>
      </c>
      <c r="D1238" s="2" t="s">
        <v>70</v>
      </c>
      <c r="E1238" s="2" t="s">
        <v>14</v>
      </c>
      <c r="F1238" s="2">
        <v>108515.09572</v>
      </c>
      <c r="G1238" s="2">
        <v>10778854</v>
      </c>
      <c r="H1238" s="2">
        <v>0.01</v>
      </c>
      <c r="I1238" t="s">
        <v>152</v>
      </c>
    </row>
    <row r="1239" spans="1:9">
      <c r="A1239" s="2">
        <v>2014</v>
      </c>
      <c r="B1239" s="2">
        <v>2</v>
      </c>
      <c r="C1239" s="2" t="s">
        <v>7</v>
      </c>
      <c r="D1239" s="2" t="s">
        <v>42</v>
      </c>
      <c r="E1239" s="2" t="s">
        <v>14</v>
      </c>
      <c r="F1239" s="2">
        <v>34902.240190999997</v>
      </c>
      <c r="G1239" s="2">
        <v>8429962</v>
      </c>
      <c r="H1239" s="2">
        <v>4.1000000000000003E-3</v>
      </c>
      <c r="I1239" t="s">
        <v>152</v>
      </c>
    </row>
    <row r="1240" spans="1:9">
      <c r="A1240" s="2">
        <v>2013</v>
      </c>
      <c r="B1240" s="2">
        <v>4</v>
      </c>
      <c r="C1240" s="2" t="s">
        <v>7</v>
      </c>
      <c r="D1240" s="2" t="s">
        <v>26</v>
      </c>
      <c r="E1240" s="2" t="s">
        <v>14</v>
      </c>
      <c r="F1240" s="2">
        <v>219.68798000000001</v>
      </c>
      <c r="G1240" s="2">
        <v>673200</v>
      </c>
      <c r="H1240" s="2">
        <v>2.9999999999999997E-4</v>
      </c>
      <c r="I1240" t="s">
        <v>152</v>
      </c>
    </row>
    <row r="1241" spans="1:9">
      <c r="A1241" s="2">
        <v>2013</v>
      </c>
      <c r="B1241" s="2">
        <v>12</v>
      </c>
      <c r="C1241" s="2" t="s">
        <v>12</v>
      </c>
      <c r="D1241" s="2" t="s">
        <v>41</v>
      </c>
      <c r="E1241" s="2" t="s">
        <v>25</v>
      </c>
      <c r="F1241" s="2">
        <v>467.82804900000002</v>
      </c>
      <c r="G1241" s="2">
        <v>280041</v>
      </c>
      <c r="H1241" s="2">
        <v>1.6000000000000001E-3</v>
      </c>
      <c r="I1241" t="s">
        <v>152</v>
      </c>
    </row>
    <row r="1242" spans="1:9">
      <c r="A1242" s="2">
        <v>2013</v>
      </c>
      <c r="B1242" s="2">
        <v>9</v>
      </c>
      <c r="C1242" s="2" t="s">
        <v>7</v>
      </c>
      <c r="D1242" s="2" t="s">
        <v>29</v>
      </c>
      <c r="E1242" s="2" t="s">
        <v>25</v>
      </c>
      <c r="F1242" s="2">
        <v>256.887495</v>
      </c>
      <c r="G1242" s="2">
        <v>462565</v>
      </c>
      <c r="H1242" s="2">
        <v>5.0000000000000001E-4</v>
      </c>
      <c r="I1242" t="s">
        <v>152</v>
      </c>
    </row>
    <row r="1243" spans="1:9">
      <c r="A1243" s="2">
        <v>2013</v>
      </c>
      <c r="B1243" s="2">
        <v>12</v>
      </c>
      <c r="C1243" s="2" t="s">
        <v>7</v>
      </c>
      <c r="D1243" s="2" t="s">
        <v>17</v>
      </c>
      <c r="E1243" s="2" t="s">
        <v>14</v>
      </c>
      <c r="F1243" s="2">
        <v>2611.5683920000001</v>
      </c>
      <c r="G1243" s="2">
        <v>745234</v>
      </c>
      <c r="H1243" s="2">
        <v>3.5000000000000001E-3</v>
      </c>
      <c r="I1243" t="s">
        <v>152</v>
      </c>
    </row>
    <row r="1244" spans="1:9">
      <c r="A1244" s="2">
        <v>2014</v>
      </c>
      <c r="B1244" s="2">
        <v>3</v>
      </c>
      <c r="C1244" s="2" t="s">
        <v>12</v>
      </c>
      <c r="D1244" s="2" t="s">
        <v>82</v>
      </c>
      <c r="E1244" s="2" t="s">
        <v>14</v>
      </c>
      <c r="F1244" s="2">
        <v>344.25527699999998</v>
      </c>
      <c r="G1244" s="2">
        <v>185188</v>
      </c>
      <c r="H1244" s="2">
        <v>1.8E-3</v>
      </c>
      <c r="I1244" t="s">
        <v>152</v>
      </c>
    </row>
    <row r="1245" spans="1:9">
      <c r="A1245" s="2">
        <v>2013</v>
      </c>
      <c r="B1245" s="2">
        <v>10</v>
      </c>
      <c r="C1245" s="2" t="s">
        <v>7</v>
      </c>
      <c r="D1245" s="2" t="s">
        <v>29</v>
      </c>
      <c r="E1245" s="2" t="s">
        <v>25</v>
      </c>
      <c r="F1245" s="2">
        <v>752.02338799999995</v>
      </c>
      <c r="G1245" s="2">
        <v>516767</v>
      </c>
      <c r="H1245" s="2">
        <v>1.4E-3</v>
      </c>
      <c r="I1245" t="s">
        <v>152</v>
      </c>
    </row>
    <row r="1246" spans="1:9">
      <c r="A1246" s="2">
        <v>2014</v>
      </c>
      <c r="B1246" s="2">
        <v>3</v>
      </c>
      <c r="C1246" s="2" t="s">
        <v>12</v>
      </c>
      <c r="D1246" s="2" t="s">
        <v>17</v>
      </c>
      <c r="E1246" s="2" t="s">
        <v>14</v>
      </c>
      <c r="F1246" s="2">
        <v>3082.60421</v>
      </c>
      <c r="G1246" s="2">
        <v>404213</v>
      </c>
      <c r="H1246" s="2">
        <v>7.6E-3</v>
      </c>
      <c r="I1246" t="s">
        <v>152</v>
      </c>
    </row>
    <row r="1247" spans="1:9">
      <c r="A1247" s="2">
        <v>2014</v>
      </c>
      <c r="B1247" s="2">
        <v>3</v>
      </c>
      <c r="C1247" s="2" t="s">
        <v>7</v>
      </c>
      <c r="D1247" s="2" t="s">
        <v>46</v>
      </c>
      <c r="E1247" s="2" t="s">
        <v>25</v>
      </c>
      <c r="F1247" s="2">
        <v>11.712965000000001</v>
      </c>
      <c r="G1247" s="2">
        <v>525879</v>
      </c>
      <c r="H1247" s="2">
        <v>0</v>
      </c>
      <c r="I1247" t="s">
        <v>152</v>
      </c>
    </row>
    <row r="1248" spans="1:9">
      <c r="A1248" s="2">
        <v>2013</v>
      </c>
      <c r="B1248" s="2">
        <v>9</v>
      </c>
      <c r="C1248" s="2" t="s">
        <v>12</v>
      </c>
      <c r="D1248" s="2" t="s">
        <v>48</v>
      </c>
      <c r="E1248" s="2" t="s">
        <v>14</v>
      </c>
      <c r="F1248" s="2">
        <v>939.54677200000003</v>
      </c>
      <c r="G1248" s="2">
        <v>122592</v>
      </c>
      <c r="H1248" s="2">
        <v>7.6E-3</v>
      </c>
      <c r="I1248" t="s">
        <v>152</v>
      </c>
    </row>
    <row r="1249" spans="1:9">
      <c r="A1249" s="2">
        <v>2014</v>
      </c>
      <c r="B1249" s="2">
        <v>2</v>
      </c>
      <c r="C1249" s="2" t="s">
        <v>12</v>
      </c>
      <c r="D1249" s="2" t="s">
        <v>66</v>
      </c>
      <c r="E1249" s="2" t="s">
        <v>9</v>
      </c>
      <c r="F1249" s="2">
        <v>15.612663</v>
      </c>
      <c r="G1249" s="2">
        <v>1074</v>
      </c>
      <c r="H1249" s="2">
        <v>1.4500000000000001E-2</v>
      </c>
      <c r="I1249" t="s">
        <v>152</v>
      </c>
    </row>
    <row r="1250" spans="1:9">
      <c r="A1250" s="2">
        <v>2014</v>
      </c>
      <c r="B1250" s="2">
        <v>2</v>
      </c>
      <c r="C1250" s="2" t="s">
        <v>12</v>
      </c>
      <c r="D1250" s="2" t="s">
        <v>76</v>
      </c>
      <c r="E1250" s="2" t="s">
        <v>25</v>
      </c>
      <c r="F1250" s="2">
        <v>12.998877</v>
      </c>
      <c r="G1250" s="2">
        <v>582</v>
      </c>
      <c r="H1250" s="2">
        <v>2.23E-2</v>
      </c>
      <c r="I1250" t="s">
        <v>152</v>
      </c>
    </row>
    <row r="1251" spans="1:9">
      <c r="A1251" s="2">
        <v>2013</v>
      </c>
      <c r="B1251" s="2">
        <v>3</v>
      </c>
      <c r="C1251" s="2" t="s">
        <v>12</v>
      </c>
      <c r="D1251" s="2" t="s">
        <v>27</v>
      </c>
      <c r="E1251" s="2" t="s">
        <v>14</v>
      </c>
      <c r="F1251" s="2">
        <v>1.4066590000000001</v>
      </c>
      <c r="G1251" s="2">
        <v>372</v>
      </c>
      <c r="H1251" s="2">
        <v>3.7000000000000002E-3</v>
      </c>
      <c r="I1251" t="s">
        <v>152</v>
      </c>
    </row>
    <row r="1252" spans="1:9">
      <c r="A1252" s="2">
        <v>2013</v>
      </c>
      <c r="B1252" s="2">
        <v>11</v>
      </c>
      <c r="C1252" s="2" t="s">
        <v>53</v>
      </c>
      <c r="D1252" s="2" t="s">
        <v>63</v>
      </c>
      <c r="E1252" s="2" t="s">
        <v>14</v>
      </c>
      <c r="F1252" s="2">
        <v>56.317923999999998</v>
      </c>
      <c r="G1252" s="2">
        <v>46</v>
      </c>
      <c r="H1252" s="2">
        <v>1.2242999999999999</v>
      </c>
      <c r="I1252" t="s">
        <v>152</v>
      </c>
    </row>
    <row r="1253" spans="1:9">
      <c r="A1253" s="2">
        <v>2014</v>
      </c>
      <c r="B1253" s="2">
        <v>5</v>
      </c>
      <c r="C1253" s="2" t="s">
        <v>12</v>
      </c>
      <c r="D1253" s="2" t="s">
        <v>22</v>
      </c>
      <c r="E1253" s="2" t="s">
        <v>14</v>
      </c>
      <c r="F1253" s="2">
        <v>7224.4448810000004</v>
      </c>
      <c r="G1253" s="2">
        <v>747888</v>
      </c>
      <c r="H1253" s="2">
        <v>9.5999999999999992E-3</v>
      </c>
      <c r="I1253" t="s">
        <v>152</v>
      </c>
    </row>
    <row r="1254" spans="1:9">
      <c r="A1254" s="2">
        <v>2014</v>
      </c>
      <c r="B1254" s="2">
        <v>5</v>
      </c>
      <c r="C1254" s="2" t="s">
        <v>7</v>
      </c>
      <c r="D1254" s="2" t="s">
        <v>91</v>
      </c>
      <c r="E1254" s="2" t="s">
        <v>9</v>
      </c>
      <c r="F1254" s="2">
        <v>445.73074400000002</v>
      </c>
      <c r="G1254" s="2">
        <v>342871</v>
      </c>
      <c r="H1254" s="2">
        <v>1.1999999999999999E-3</v>
      </c>
      <c r="I1254" t="s">
        <v>152</v>
      </c>
    </row>
    <row r="1255" spans="1:9">
      <c r="A1255" s="2">
        <v>2014</v>
      </c>
      <c r="B1255" s="2">
        <v>5</v>
      </c>
      <c r="C1255" s="2" t="s">
        <v>12</v>
      </c>
      <c r="D1255" s="2" t="s">
        <v>73</v>
      </c>
      <c r="E1255" s="2" t="s">
        <v>14</v>
      </c>
      <c r="F1255" s="2">
        <v>129.40093999999999</v>
      </c>
      <c r="G1255" s="2">
        <v>79102</v>
      </c>
      <c r="H1255" s="2">
        <v>1.6000000000000001E-3</v>
      </c>
      <c r="I1255" t="s">
        <v>152</v>
      </c>
    </row>
    <row r="1256" spans="1:9">
      <c r="A1256" s="2">
        <v>2013</v>
      </c>
      <c r="B1256" s="2">
        <v>8</v>
      </c>
      <c r="C1256" s="2" t="s">
        <v>12</v>
      </c>
      <c r="D1256" s="2" t="s">
        <v>81</v>
      </c>
      <c r="E1256" s="2" t="s">
        <v>11</v>
      </c>
      <c r="F1256" s="2">
        <v>0.59036299999999997</v>
      </c>
      <c r="G1256" s="2">
        <v>186</v>
      </c>
      <c r="H1256" s="2">
        <v>3.0999999999999999E-3</v>
      </c>
      <c r="I1256" t="s">
        <v>152</v>
      </c>
    </row>
    <row r="1257" spans="1:9">
      <c r="A1257" s="2">
        <v>2013</v>
      </c>
      <c r="B1257" s="2">
        <v>4</v>
      </c>
      <c r="C1257" s="2" t="s">
        <v>12</v>
      </c>
      <c r="D1257" s="2" t="s">
        <v>38</v>
      </c>
      <c r="E1257" s="2" t="s">
        <v>14</v>
      </c>
      <c r="F1257" s="2">
        <v>2.7244000000000001E-2</v>
      </c>
      <c r="G1257" s="2">
        <v>14</v>
      </c>
      <c r="H1257" s="2">
        <v>1.9E-3</v>
      </c>
      <c r="I1257" t="s">
        <v>152</v>
      </c>
    </row>
    <row r="1258" spans="1:9">
      <c r="A1258" s="2">
        <v>2014</v>
      </c>
      <c r="B1258" s="2">
        <v>2</v>
      </c>
      <c r="C1258" s="2" t="s">
        <v>12</v>
      </c>
      <c r="D1258" s="2" t="s">
        <v>99</v>
      </c>
      <c r="E1258" s="2" t="s">
        <v>25</v>
      </c>
      <c r="F1258" s="2">
        <v>3.3327</v>
      </c>
      <c r="G1258" s="2">
        <v>3</v>
      </c>
      <c r="H1258" s="2">
        <v>1.1109</v>
      </c>
      <c r="I1258" t="s">
        <v>152</v>
      </c>
    </row>
    <row r="1259" spans="1:9">
      <c r="A1259" s="2">
        <v>2014</v>
      </c>
      <c r="B1259" s="2">
        <v>4</v>
      </c>
      <c r="C1259" s="2" t="s">
        <v>12</v>
      </c>
      <c r="D1259" s="2" t="s">
        <v>79</v>
      </c>
      <c r="E1259" s="2" t="s">
        <v>14</v>
      </c>
      <c r="F1259" s="2">
        <v>0.66051599999999999</v>
      </c>
      <c r="G1259" s="2">
        <v>5</v>
      </c>
      <c r="H1259" s="2">
        <v>0.1321</v>
      </c>
      <c r="I1259" t="s">
        <v>152</v>
      </c>
    </row>
    <row r="1260" spans="1:9">
      <c r="A1260" s="2">
        <v>2013</v>
      </c>
      <c r="B1260" s="2">
        <v>10</v>
      </c>
      <c r="C1260" s="2" t="s">
        <v>53</v>
      </c>
      <c r="D1260" s="2" t="s">
        <v>13</v>
      </c>
      <c r="E1260" s="2" t="s">
        <v>14</v>
      </c>
      <c r="F1260" s="2">
        <v>0.58889800000000003</v>
      </c>
      <c r="G1260" s="2">
        <v>1</v>
      </c>
      <c r="H1260" s="2">
        <v>0.58879999999999999</v>
      </c>
      <c r="I1260" t="s">
        <v>152</v>
      </c>
    </row>
    <row r="1261" spans="1:9">
      <c r="A1261" s="2">
        <v>2013</v>
      </c>
      <c r="B1261" s="2">
        <v>10</v>
      </c>
      <c r="C1261" s="2" t="s">
        <v>12</v>
      </c>
      <c r="D1261" s="2" t="s">
        <v>105</v>
      </c>
      <c r="E1261" s="2" t="s">
        <v>62</v>
      </c>
      <c r="F1261" s="2">
        <v>0.79979999999999996</v>
      </c>
      <c r="G1261" s="2">
        <v>3</v>
      </c>
      <c r="H1261" s="2">
        <v>0.2666</v>
      </c>
      <c r="I1261" t="s">
        <v>152</v>
      </c>
    </row>
    <row r="1262" spans="1:9">
      <c r="A1262" s="2">
        <v>2013</v>
      </c>
      <c r="B1262" s="2">
        <v>7</v>
      </c>
      <c r="C1262" s="2" t="s">
        <v>12</v>
      </c>
      <c r="D1262" s="2" t="s">
        <v>22</v>
      </c>
      <c r="E1262" s="2" t="s">
        <v>14</v>
      </c>
      <c r="F1262" s="2">
        <v>5143.5956829999996</v>
      </c>
      <c r="G1262" s="2">
        <v>569576</v>
      </c>
      <c r="H1262" s="2">
        <v>8.9999999999999993E-3</v>
      </c>
      <c r="I1262" t="s">
        <v>152</v>
      </c>
    </row>
    <row r="1263" spans="1:9">
      <c r="A1263" s="2">
        <v>2014</v>
      </c>
      <c r="B1263" s="2">
        <v>3</v>
      </c>
      <c r="C1263" s="2" t="s">
        <v>12</v>
      </c>
      <c r="D1263" s="2" t="s">
        <v>60</v>
      </c>
      <c r="E1263" s="2" t="s">
        <v>14</v>
      </c>
      <c r="F1263" s="2">
        <v>4202.528507</v>
      </c>
      <c r="G1263" s="2">
        <v>1032324</v>
      </c>
      <c r="H1263" s="2">
        <v>4.0000000000000001E-3</v>
      </c>
      <c r="I1263" t="s">
        <v>152</v>
      </c>
    </row>
    <row r="1264" spans="1:9">
      <c r="A1264" s="2">
        <v>2014</v>
      </c>
      <c r="B1264" s="2">
        <v>1</v>
      </c>
      <c r="C1264" s="2" t="s">
        <v>7</v>
      </c>
      <c r="D1264" s="2" t="s">
        <v>47</v>
      </c>
      <c r="E1264" s="2" t="s">
        <v>14</v>
      </c>
      <c r="F1264" s="2">
        <v>7.6663170000000003</v>
      </c>
      <c r="G1264" s="2">
        <v>65929</v>
      </c>
      <c r="H1264" s="2">
        <v>1E-4</v>
      </c>
      <c r="I1264" t="s">
        <v>152</v>
      </c>
    </row>
    <row r="1265" spans="1:9">
      <c r="A1265" s="2">
        <v>2013</v>
      </c>
      <c r="B1265" s="2">
        <v>10</v>
      </c>
      <c r="C1265" s="2" t="s">
        <v>7</v>
      </c>
      <c r="D1265" s="2" t="s">
        <v>19</v>
      </c>
      <c r="E1265" s="2" t="s">
        <v>14</v>
      </c>
      <c r="F1265" s="2">
        <v>4355.2259379999996</v>
      </c>
      <c r="G1265" s="2">
        <v>1352902</v>
      </c>
      <c r="H1265" s="2">
        <v>3.2000000000000002E-3</v>
      </c>
      <c r="I1265" t="s">
        <v>152</v>
      </c>
    </row>
    <row r="1266" spans="1:9">
      <c r="A1266" s="2">
        <v>2013</v>
      </c>
      <c r="B1266" s="2">
        <v>11</v>
      </c>
      <c r="C1266" s="2" t="s">
        <v>7</v>
      </c>
      <c r="D1266" s="2" t="s">
        <v>42</v>
      </c>
      <c r="E1266" s="2" t="s">
        <v>14</v>
      </c>
      <c r="F1266" s="2">
        <v>7658.4096390000004</v>
      </c>
      <c r="G1266" s="2">
        <v>4239873</v>
      </c>
      <c r="H1266" s="2">
        <v>1.8E-3</v>
      </c>
      <c r="I1266" t="s">
        <v>152</v>
      </c>
    </row>
    <row r="1267" spans="1:9">
      <c r="A1267" s="2">
        <v>2013</v>
      </c>
      <c r="B1267" s="2">
        <v>12</v>
      </c>
      <c r="C1267" s="2" t="s">
        <v>7</v>
      </c>
      <c r="D1267" s="2" t="s">
        <v>26</v>
      </c>
      <c r="E1267" s="2" t="s">
        <v>14</v>
      </c>
      <c r="F1267" s="2">
        <v>1964.5393320000001</v>
      </c>
      <c r="G1267" s="2">
        <v>850222</v>
      </c>
      <c r="H1267" s="2">
        <v>2.3E-3</v>
      </c>
      <c r="I1267" t="s">
        <v>152</v>
      </c>
    </row>
    <row r="1268" spans="1:9">
      <c r="A1268" s="2">
        <v>2013</v>
      </c>
      <c r="B1268" s="2">
        <v>5</v>
      </c>
      <c r="C1268" s="2" t="s">
        <v>7</v>
      </c>
      <c r="D1268" s="2" t="s">
        <v>63</v>
      </c>
      <c r="E1268" s="2" t="s">
        <v>14</v>
      </c>
      <c r="F1268" s="2">
        <v>2498.8434480000001</v>
      </c>
      <c r="G1268" s="2">
        <v>1465072</v>
      </c>
      <c r="H1268" s="2">
        <v>1.6999999999999999E-3</v>
      </c>
      <c r="I1268" t="s">
        <v>152</v>
      </c>
    </row>
    <row r="1269" spans="1:9">
      <c r="A1269" s="2">
        <v>2013</v>
      </c>
      <c r="B1269" s="2">
        <v>9</v>
      </c>
      <c r="C1269" s="2" t="s">
        <v>7</v>
      </c>
      <c r="D1269" s="2" t="s">
        <v>10</v>
      </c>
      <c r="E1269" s="2" t="s">
        <v>11</v>
      </c>
      <c r="F1269" s="2">
        <v>461.89435600000002</v>
      </c>
      <c r="G1269" s="2">
        <v>238574</v>
      </c>
      <c r="H1269" s="2">
        <v>1.9E-3</v>
      </c>
      <c r="I1269" t="s">
        <v>152</v>
      </c>
    </row>
    <row r="1270" spans="1:9">
      <c r="A1270" s="2">
        <v>2013</v>
      </c>
      <c r="B1270" s="2">
        <v>10</v>
      </c>
      <c r="C1270" s="2" t="s">
        <v>12</v>
      </c>
      <c r="D1270" s="2" t="s">
        <v>48</v>
      </c>
      <c r="E1270" s="2" t="s">
        <v>14</v>
      </c>
      <c r="F1270" s="2">
        <v>1048.8975129999999</v>
      </c>
      <c r="G1270" s="2">
        <v>149507</v>
      </c>
      <c r="H1270" s="2">
        <v>7.0000000000000001E-3</v>
      </c>
      <c r="I1270" t="s">
        <v>152</v>
      </c>
    </row>
    <row r="1271" spans="1:9">
      <c r="A1271" s="2">
        <v>2014</v>
      </c>
      <c r="B1271" s="2">
        <v>3</v>
      </c>
      <c r="C1271" s="2" t="s">
        <v>12</v>
      </c>
      <c r="D1271" s="2" t="s">
        <v>31</v>
      </c>
      <c r="E1271" s="2" t="s">
        <v>14</v>
      </c>
      <c r="F1271" s="2">
        <v>340.02812799999998</v>
      </c>
      <c r="G1271" s="2">
        <v>130650</v>
      </c>
      <c r="H1271" s="2">
        <v>2.5999999999999999E-3</v>
      </c>
      <c r="I1271" t="s">
        <v>152</v>
      </c>
    </row>
    <row r="1272" spans="1:9">
      <c r="A1272" s="2">
        <v>2014</v>
      </c>
      <c r="B1272" s="2">
        <v>4</v>
      </c>
      <c r="C1272" s="2" t="s">
        <v>7</v>
      </c>
      <c r="D1272" s="2" t="s">
        <v>44</v>
      </c>
      <c r="E1272" s="2" t="s">
        <v>16</v>
      </c>
      <c r="F1272" s="2">
        <v>857.29782299999999</v>
      </c>
      <c r="G1272" s="2">
        <v>1277579</v>
      </c>
      <c r="H1272" s="2">
        <v>5.9999999999999995E-4</v>
      </c>
      <c r="I1272" t="s">
        <v>152</v>
      </c>
    </row>
    <row r="1273" spans="1:9">
      <c r="A1273" s="2">
        <v>2014</v>
      </c>
      <c r="B1273" s="2">
        <v>3</v>
      </c>
      <c r="C1273" s="2" t="s">
        <v>12</v>
      </c>
      <c r="D1273" s="2" t="s">
        <v>54</v>
      </c>
      <c r="E1273" s="2" t="s">
        <v>14</v>
      </c>
      <c r="F1273" s="2">
        <v>60.260368999999997</v>
      </c>
      <c r="G1273" s="2">
        <v>3549</v>
      </c>
      <c r="H1273" s="2">
        <v>1.6899999999999998E-2</v>
      </c>
      <c r="I1273" t="s">
        <v>152</v>
      </c>
    </row>
    <row r="1274" spans="1:9">
      <c r="A1274" s="2">
        <v>2013</v>
      </c>
      <c r="B1274" s="2">
        <v>10</v>
      </c>
      <c r="C1274" s="2" t="s">
        <v>7</v>
      </c>
      <c r="D1274" s="2" t="s">
        <v>47</v>
      </c>
      <c r="E1274" s="2" t="s">
        <v>14</v>
      </c>
      <c r="F1274" s="2">
        <v>202.515398</v>
      </c>
      <c r="G1274" s="2">
        <v>29235</v>
      </c>
      <c r="H1274" s="2">
        <v>6.8999999999999999E-3</v>
      </c>
      <c r="I1274" t="s">
        <v>152</v>
      </c>
    </row>
    <row r="1275" spans="1:9">
      <c r="A1275" s="2">
        <v>2013</v>
      </c>
      <c r="B1275" s="2">
        <v>11</v>
      </c>
      <c r="C1275" s="2" t="s">
        <v>12</v>
      </c>
      <c r="D1275" s="2" t="s">
        <v>76</v>
      </c>
      <c r="E1275" s="2" t="s">
        <v>25</v>
      </c>
      <c r="F1275" s="2">
        <v>14.927944</v>
      </c>
      <c r="G1275" s="2">
        <v>540</v>
      </c>
      <c r="H1275" s="2">
        <v>2.76E-2</v>
      </c>
      <c r="I1275" t="s">
        <v>152</v>
      </c>
    </row>
    <row r="1276" spans="1:9">
      <c r="A1276" s="2">
        <v>2014</v>
      </c>
      <c r="B1276" s="2">
        <v>1</v>
      </c>
      <c r="C1276" s="2" t="s">
        <v>12</v>
      </c>
      <c r="D1276" s="2" t="s">
        <v>101</v>
      </c>
      <c r="E1276" s="2" t="s">
        <v>62</v>
      </c>
      <c r="F1276" s="2">
        <v>2.1151960000000001</v>
      </c>
      <c r="G1276" s="2">
        <v>121</v>
      </c>
      <c r="H1276" s="2">
        <v>1.7399999999999999E-2</v>
      </c>
      <c r="I1276" t="s">
        <v>152</v>
      </c>
    </row>
    <row r="1277" spans="1:9">
      <c r="A1277" s="2">
        <v>2014</v>
      </c>
      <c r="B1277" s="2">
        <v>4</v>
      </c>
      <c r="C1277" s="2" t="s">
        <v>12</v>
      </c>
      <c r="D1277" s="2" t="s">
        <v>76</v>
      </c>
      <c r="E1277" s="2" t="s">
        <v>25</v>
      </c>
      <c r="F1277" s="2">
        <v>22.002334000000001</v>
      </c>
      <c r="G1277" s="2">
        <v>706</v>
      </c>
      <c r="H1277" s="2">
        <v>3.1099999999999999E-2</v>
      </c>
      <c r="I1277" t="s">
        <v>152</v>
      </c>
    </row>
    <row r="1278" spans="1:9">
      <c r="A1278" s="2">
        <v>2013</v>
      </c>
      <c r="B1278" s="2">
        <v>6</v>
      </c>
      <c r="C1278" s="2" t="s">
        <v>12</v>
      </c>
      <c r="D1278" s="2" t="s">
        <v>59</v>
      </c>
      <c r="E1278" s="2" t="s">
        <v>11</v>
      </c>
      <c r="F1278" s="2">
        <v>2.4783409999999999</v>
      </c>
      <c r="G1278" s="2">
        <v>215</v>
      </c>
      <c r="H1278" s="2">
        <v>1.15E-2</v>
      </c>
      <c r="I1278" t="s">
        <v>152</v>
      </c>
    </row>
    <row r="1279" spans="1:9">
      <c r="A1279" s="2">
        <v>2014</v>
      </c>
      <c r="B1279" s="2">
        <v>5</v>
      </c>
      <c r="C1279" s="2" t="s">
        <v>7</v>
      </c>
      <c r="D1279" s="2" t="s">
        <v>60</v>
      </c>
      <c r="E1279" s="2" t="s">
        <v>14</v>
      </c>
      <c r="F1279" s="2">
        <v>6439.8685240000004</v>
      </c>
      <c r="G1279" s="2">
        <v>6394777</v>
      </c>
      <c r="H1279" s="2">
        <v>1E-3</v>
      </c>
      <c r="I1279" t="s">
        <v>152</v>
      </c>
    </row>
    <row r="1280" spans="1:9">
      <c r="A1280" s="2">
        <v>2014</v>
      </c>
      <c r="B1280" s="2">
        <v>5</v>
      </c>
      <c r="C1280" s="2" t="s">
        <v>12</v>
      </c>
      <c r="D1280" s="2" t="s">
        <v>51</v>
      </c>
      <c r="E1280" s="2" t="s">
        <v>11</v>
      </c>
      <c r="F1280" s="2">
        <v>41.757722999999999</v>
      </c>
      <c r="G1280" s="2">
        <v>29827</v>
      </c>
      <c r="H1280" s="2">
        <v>1.2999999999999999E-3</v>
      </c>
      <c r="I1280" t="s">
        <v>152</v>
      </c>
    </row>
    <row r="1281" spans="1:9">
      <c r="A1281" s="2">
        <v>2013</v>
      </c>
      <c r="B1281" s="2">
        <v>5</v>
      </c>
      <c r="C1281" s="2" t="s">
        <v>12</v>
      </c>
      <c r="D1281" s="2" t="s">
        <v>87</v>
      </c>
      <c r="E1281" s="2" t="s">
        <v>14</v>
      </c>
      <c r="F1281" s="2">
        <v>16085.051546000001</v>
      </c>
      <c r="G1281" s="2">
        <v>1579114</v>
      </c>
      <c r="H1281" s="2">
        <v>1.01E-2</v>
      </c>
      <c r="I1281" t="s">
        <v>152</v>
      </c>
    </row>
    <row r="1282" spans="1:9">
      <c r="A1282" s="2">
        <v>2013</v>
      </c>
      <c r="B1282" s="2">
        <v>3</v>
      </c>
      <c r="C1282" s="2" t="s">
        <v>7</v>
      </c>
      <c r="D1282" s="2" t="s">
        <v>15</v>
      </c>
      <c r="E1282" s="2" t="s">
        <v>16</v>
      </c>
      <c r="F1282" s="2">
        <v>6751.7335039999998</v>
      </c>
      <c r="G1282" s="2">
        <v>2730995</v>
      </c>
      <c r="H1282" s="2">
        <v>2.3999999999999998E-3</v>
      </c>
      <c r="I1282" t="s">
        <v>152</v>
      </c>
    </row>
    <row r="1283" spans="1:9">
      <c r="A1283" s="2">
        <v>2013</v>
      </c>
      <c r="B1283" s="2">
        <v>9</v>
      </c>
      <c r="C1283" s="2" t="s">
        <v>12</v>
      </c>
      <c r="D1283" s="2" t="s">
        <v>42</v>
      </c>
      <c r="E1283" s="2" t="s">
        <v>14</v>
      </c>
      <c r="F1283" s="2">
        <v>21149.632136</v>
      </c>
      <c r="G1283" s="2">
        <v>1698530</v>
      </c>
      <c r="H1283" s="2">
        <v>1.24E-2</v>
      </c>
      <c r="I1283" t="s">
        <v>152</v>
      </c>
    </row>
    <row r="1284" spans="1:9">
      <c r="A1284" s="2">
        <v>2014</v>
      </c>
      <c r="B1284" s="2">
        <v>1</v>
      </c>
      <c r="C1284" s="2" t="s">
        <v>12</v>
      </c>
      <c r="D1284" s="2" t="s">
        <v>56</v>
      </c>
      <c r="E1284" s="2" t="s">
        <v>14</v>
      </c>
      <c r="F1284" s="2">
        <v>553291.569609</v>
      </c>
      <c r="G1284" s="2">
        <v>52843943</v>
      </c>
      <c r="H1284" s="2">
        <v>1.04E-2</v>
      </c>
      <c r="I1284" t="s">
        <v>152</v>
      </c>
    </row>
    <row r="1285" spans="1:9">
      <c r="A1285" s="2">
        <v>2014</v>
      </c>
      <c r="B1285" s="2">
        <v>2</v>
      </c>
      <c r="C1285" s="2" t="s">
        <v>12</v>
      </c>
      <c r="D1285" s="2" t="s">
        <v>56</v>
      </c>
      <c r="E1285" s="2" t="s">
        <v>14</v>
      </c>
      <c r="F1285" s="2">
        <v>555746.053847</v>
      </c>
      <c r="G1285" s="2">
        <v>47822832</v>
      </c>
      <c r="H1285" s="2">
        <v>1.1599999999999999E-2</v>
      </c>
      <c r="I1285" t="s">
        <v>152</v>
      </c>
    </row>
    <row r="1286" spans="1:9">
      <c r="A1286" s="2">
        <v>2014</v>
      </c>
      <c r="B1286" s="2">
        <v>4</v>
      </c>
      <c r="C1286" s="2" t="s">
        <v>7</v>
      </c>
      <c r="D1286" s="2" t="s">
        <v>72</v>
      </c>
      <c r="E1286" s="2" t="s">
        <v>11</v>
      </c>
      <c r="F1286" s="2">
        <v>9296.2498759999999</v>
      </c>
      <c r="G1286" s="2">
        <v>3548331</v>
      </c>
      <c r="H1286" s="2">
        <v>2.5999999999999999E-3</v>
      </c>
      <c r="I1286" t="s">
        <v>152</v>
      </c>
    </row>
    <row r="1287" spans="1:9">
      <c r="A1287" s="2">
        <v>2014</v>
      </c>
      <c r="B1287" s="2">
        <v>1</v>
      </c>
      <c r="C1287" s="2" t="s">
        <v>12</v>
      </c>
      <c r="D1287" s="2" t="s">
        <v>28</v>
      </c>
      <c r="E1287" s="2" t="s">
        <v>14</v>
      </c>
      <c r="F1287" s="2">
        <v>1502.1464570000001</v>
      </c>
      <c r="G1287" s="2">
        <v>562468</v>
      </c>
      <c r="H1287" s="2">
        <v>2.5999999999999999E-3</v>
      </c>
      <c r="I1287" t="s">
        <v>152</v>
      </c>
    </row>
    <row r="1288" spans="1:9">
      <c r="A1288" s="2">
        <v>2014</v>
      </c>
      <c r="B1288" s="2">
        <v>1</v>
      </c>
      <c r="C1288" s="2" t="s">
        <v>7</v>
      </c>
      <c r="D1288" s="2" t="s">
        <v>13</v>
      </c>
      <c r="E1288" s="2" t="s">
        <v>14</v>
      </c>
      <c r="F1288" s="2">
        <v>950.98531600000001</v>
      </c>
      <c r="G1288" s="2">
        <v>3416070</v>
      </c>
      <c r="H1288" s="2">
        <v>2.0000000000000001E-4</v>
      </c>
      <c r="I1288" t="s">
        <v>152</v>
      </c>
    </row>
    <row r="1289" spans="1:9">
      <c r="A1289" s="2">
        <v>2013</v>
      </c>
      <c r="B1289" s="2">
        <v>4</v>
      </c>
      <c r="C1289" s="2" t="s">
        <v>7</v>
      </c>
      <c r="D1289" s="2" t="s">
        <v>46</v>
      </c>
      <c r="E1289" s="2" t="s">
        <v>25</v>
      </c>
      <c r="F1289" s="2">
        <v>165.66362899999999</v>
      </c>
      <c r="G1289" s="2">
        <v>73924</v>
      </c>
      <c r="H1289" s="2">
        <v>2.2000000000000001E-3</v>
      </c>
      <c r="I1289" t="s">
        <v>152</v>
      </c>
    </row>
    <row r="1290" spans="1:9">
      <c r="A1290" s="2">
        <v>2013</v>
      </c>
      <c r="B1290" s="2">
        <v>4</v>
      </c>
      <c r="C1290" s="2" t="s">
        <v>53</v>
      </c>
      <c r="D1290" s="2" t="s">
        <v>39</v>
      </c>
      <c r="E1290" s="2" t="s">
        <v>14</v>
      </c>
      <c r="F1290" s="2">
        <v>166.22793100000001</v>
      </c>
      <c r="G1290" s="2">
        <v>237</v>
      </c>
      <c r="H1290" s="2">
        <v>0.70130000000000003</v>
      </c>
      <c r="I1290" t="s">
        <v>152</v>
      </c>
    </row>
    <row r="1291" spans="1:9">
      <c r="A1291" s="2">
        <v>2013</v>
      </c>
      <c r="B1291" s="2">
        <v>7</v>
      </c>
      <c r="C1291" s="2" t="s">
        <v>7</v>
      </c>
      <c r="D1291" s="2" t="s">
        <v>22</v>
      </c>
      <c r="E1291" s="2" t="s">
        <v>14</v>
      </c>
      <c r="F1291" s="2">
        <v>569.30651899999998</v>
      </c>
      <c r="G1291" s="2">
        <v>322780</v>
      </c>
      <c r="H1291" s="2">
        <v>1.6999999999999999E-3</v>
      </c>
      <c r="I1291" t="s">
        <v>152</v>
      </c>
    </row>
    <row r="1292" spans="1:9">
      <c r="A1292" s="2">
        <v>2013</v>
      </c>
      <c r="B1292" s="2">
        <v>10</v>
      </c>
      <c r="C1292" s="2" t="s">
        <v>12</v>
      </c>
      <c r="D1292" s="2" t="s">
        <v>60</v>
      </c>
      <c r="E1292" s="2" t="s">
        <v>14</v>
      </c>
      <c r="F1292" s="2">
        <v>338.268415</v>
      </c>
      <c r="G1292" s="2">
        <v>113027</v>
      </c>
      <c r="H1292" s="2">
        <v>2.8999999999999998E-3</v>
      </c>
      <c r="I1292" t="s">
        <v>152</v>
      </c>
    </row>
    <row r="1293" spans="1:9">
      <c r="A1293" s="2">
        <v>2013</v>
      </c>
      <c r="B1293" s="2">
        <v>10</v>
      </c>
      <c r="C1293" s="2" t="s">
        <v>7</v>
      </c>
      <c r="D1293" s="2" t="s">
        <v>48</v>
      </c>
      <c r="E1293" s="2" t="s">
        <v>14</v>
      </c>
      <c r="F1293" s="2">
        <v>166.16606100000001</v>
      </c>
      <c r="G1293" s="2">
        <v>214318</v>
      </c>
      <c r="H1293" s="2">
        <v>6.9999999999999999E-4</v>
      </c>
      <c r="I1293" t="s">
        <v>152</v>
      </c>
    </row>
    <row r="1294" spans="1:9">
      <c r="A1294" s="2">
        <v>2013</v>
      </c>
      <c r="B1294" s="2">
        <v>8</v>
      </c>
      <c r="C1294" s="2" t="s">
        <v>7</v>
      </c>
      <c r="D1294" s="2" t="s">
        <v>24</v>
      </c>
      <c r="E1294" s="2" t="s">
        <v>25</v>
      </c>
      <c r="F1294" s="2">
        <v>606.89417300000002</v>
      </c>
      <c r="G1294" s="2">
        <v>385510</v>
      </c>
      <c r="H1294" s="2">
        <v>1.5E-3</v>
      </c>
      <c r="I1294" t="s">
        <v>152</v>
      </c>
    </row>
    <row r="1295" spans="1:9">
      <c r="A1295" s="2">
        <v>2013</v>
      </c>
      <c r="B1295" s="2">
        <v>10</v>
      </c>
      <c r="C1295" s="2" t="s">
        <v>12</v>
      </c>
      <c r="D1295" s="2" t="s">
        <v>54</v>
      </c>
      <c r="E1295" s="2" t="s">
        <v>14</v>
      </c>
      <c r="F1295" s="2">
        <v>44.611311000000001</v>
      </c>
      <c r="G1295" s="2">
        <v>2415</v>
      </c>
      <c r="H1295" s="2">
        <v>1.84E-2</v>
      </c>
      <c r="I1295" t="s">
        <v>152</v>
      </c>
    </row>
    <row r="1296" spans="1:9">
      <c r="A1296" s="2">
        <v>2014</v>
      </c>
      <c r="B1296" s="2">
        <v>1</v>
      </c>
      <c r="C1296" s="2" t="s">
        <v>12</v>
      </c>
      <c r="D1296" s="2" t="s">
        <v>67</v>
      </c>
      <c r="E1296" s="2" t="s">
        <v>9</v>
      </c>
      <c r="F1296" s="2">
        <v>6.587078</v>
      </c>
      <c r="G1296" s="2">
        <v>5067</v>
      </c>
      <c r="H1296" s="2">
        <v>1.1999999999999999E-3</v>
      </c>
      <c r="I1296" t="s">
        <v>152</v>
      </c>
    </row>
    <row r="1297" spans="1:9">
      <c r="A1297" s="2">
        <v>2013</v>
      </c>
      <c r="B1297" s="2">
        <v>2</v>
      </c>
      <c r="C1297" s="2" t="s">
        <v>12</v>
      </c>
      <c r="D1297" s="2" t="s">
        <v>60</v>
      </c>
      <c r="E1297" s="2" t="s">
        <v>14</v>
      </c>
      <c r="F1297" s="2">
        <v>13.715449</v>
      </c>
      <c r="G1297" s="2">
        <v>761</v>
      </c>
      <c r="H1297" s="2">
        <v>1.7999999999999999E-2</v>
      </c>
      <c r="I1297" t="s">
        <v>152</v>
      </c>
    </row>
    <row r="1298" spans="1:9">
      <c r="A1298" s="2">
        <v>2013</v>
      </c>
      <c r="B1298" s="2">
        <v>2</v>
      </c>
      <c r="C1298" s="2" t="s">
        <v>12</v>
      </c>
      <c r="D1298" s="2" t="s">
        <v>82</v>
      </c>
      <c r="E1298" s="2" t="s">
        <v>14</v>
      </c>
      <c r="F1298" s="2">
        <v>3.6987760000000001</v>
      </c>
      <c r="G1298" s="2">
        <v>361</v>
      </c>
      <c r="H1298" s="2">
        <v>1.0200000000000001E-2</v>
      </c>
      <c r="I1298" t="s">
        <v>152</v>
      </c>
    </row>
    <row r="1299" spans="1:9">
      <c r="A1299" s="2">
        <v>2013</v>
      </c>
      <c r="B1299" s="2">
        <v>6</v>
      </c>
      <c r="C1299" s="2" t="s">
        <v>12</v>
      </c>
      <c r="D1299" s="2" t="s">
        <v>23</v>
      </c>
      <c r="E1299" s="2" t="s">
        <v>14</v>
      </c>
      <c r="F1299" s="2">
        <v>2.2222749999999998</v>
      </c>
      <c r="G1299" s="2">
        <v>286</v>
      </c>
      <c r="H1299" s="2">
        <v>7.7000000000000002E-3</v>
      </c>
      <c r="I1299" t="s">
        <v>152</v>
      </c>
    </row>
    <row r="1300" spans="1:9">
      <c r="A1300" s="2">
        <v>2013</v>
      </c>
      <c r="B1300" s="2">
        <v>4</v>
      </c>
      <c r="C1300" s="2" t="s">
        <v>53</v>
      </c>
      <c r="D1300" s="2" t="s">
        <v>20</v>
      </c>
      <c r="E1300" s="2" t="s">
        <v>14</v>
      </c>
      <c r="F1300" s="2">
        <v>138.88992400000001</v>
      </c>
      <c r="G1300" s="2">
        <v>173</v>
      </c>
      <c r="H1300" s="2">
        <v>0.80279999999999996</v>
      </c>
      <c r="I1300" t="s">
        <v>152</v>
      </c>
    </row>
    <row r="1301" spans="1:9">
      <c r="A1301" s="2">
        <v>2013</v>
      </c>
      <c r="B1301" s="2">
        <v>5</v>
      </c>
      <c r="C1301" s="2" t="s">
        <v>12</v>
      </c>
      <c r="D1301" s="2" t="s">
        <v>57</v>
      </c>
      <c r="E1301" s="2" t="s">
        <v>14</v>
      </c>
      <c r="F1301" s="2">
        <v>1.0527899999999999</v>
      </c>
      <c r="G1301" s="2">
        <v>136</v>
      </c>
      <c r="H1301" s="2">
        <v>7.7000000000000002E-3</v>
      </c>
      <c r="I1301" t="s">
        <v>152</v>
      </c>
    </row>
    <row r="1302" spans="1:9">
      <c r="A1302" s="2">
        <v>2013</v>
      </c>
      <c r="B1302" s="2">
        <v>4</v>
      </c>
      <c r="C1302" s="2" t="s">
        <v>12</v>
      </c>
      <c r="D1302" s="2" t="s">
        <v>19</v>
      </c>
      <c r="E1302" s="2" t="s">
        <v>14</v>
      </c>
      <c r="F1302" s="2">
        <v>200883.959454</v>
      </c>
      <c r="G1302" s="2">
        <v>19949413</v>
      </c>
      <c r="H1302" s="2">
        <v>0.01</v>
      </c>
      <c r="I1302" t="s">
        <v>152</v>
      </c>
    </row>
    <row r="1303" spans="1:9">
      <c r="A1303" s="2">
        <v>2013</v>
      </c>
      <c r="B1303" s="2">
        <v>9</v>
      </c>
      <c r="C1303" s="2" t="s">
        <v>12</v>
      </c>
      <c r="D1303" s="2" t="s">
        <v>18</v>
      </c>
      <c r="E1303" s="2" t="s">
        <v>14</v>
      </c>
      <c r="F1303" s="2">
        <v>56236.682522000003</v>
      </c>
      <c r="G1303" s="2">
        <v>5496252</v>
      </c>
      <c r="H1303" s="2">
        <v>1.0200000000000001E-2</v>
      </c>
      <c r="I1303" t="s">
        <v>152</v>
      </c>
    </row>
    <row r="1304" spans="1:9">
      <c r="A1304" s="2">
        <v>2014</v>
      </c>
      <c r="B1304" s="2">
        <v>4</v>
      </c>
      <c r="C1304" s="2" t="s">
        <v>7</v>
      </c>
      <c r="D1304" s="2" t="s">
        <v>15</v>
      </c>
      <c r="E1304" s="2" t="s">
        <v>16</v>
      </c>
      <c r="F1304" s="2">
        <v>7982.4008130000002</v>
      </c>
      <c r="G1304" s="2">
        <v>4712467</v>
      </c>
      <c r="H1304" s="2">
        <v>1.6000000000000001E-3</v>
      </c>
      <c r="I1304" t="s">
        <v>152</v>
      </c>
    </row>
    <row r="1305" spans="1:9">
      <c r="A1305" s="2">
        <v>2014</v>
      </c>
      <c r="B1305" s="2">
        <v>4</v>
      </c>
      <c r="C1305" s="2" t="s">
        <v>7</v>
      </c>
      <c r="D1305" s="2" t="s">
        <v>20</v>
      </c>
      <c r="E1305" s="2" t="s">
        <v>14</v>
      </c>
      <c r="F1305" s="2">
        <v>2877.0311900000002</v>
      </c>
      <c r="G1305" s="2">
        <v>7218771</v>
      </c>
      <c r="H1305" s="2">
        <v>2.9999999999999997E-4</v>
      </c>
      <c r="I1305" t="s">
        <v>152</v>
      </c>
    </row>
    <row r="1306" spans="1:9">
      <c r="A1306" s="2">
        <v>2013</v>
      </c>
      <c r="B1306" s="2">
        <v>2</v>
      </c>
      <c r="C1306" s="2" t="s">
        <v>7</v>
      </c>
      <c r="D1306" s="2" t="s">
        <v>15</v>
      </c>
      <c r="E1306" s="2" t="s">
        <v>16</v>
      </c>
      <c r="F1306" s="2">
        <v>7484.4228380000004</v>
      </c>
      <c r="G1306" s="2">
        <v>2455832</v>
      </c>
      <c r="H1306" s="2">
        <v>3.0000000000000001E-3</v>
      </c>
      <c r="I1306" t="s">
        <v>152</v>
      </c>
    </row>
    <row r="1307" spans="1:9">
      <c r="A1307" s="2">
        <v>2014</v>
      </c>
      <c r="B1307" s="2">
        <v>2</v>
      </c>
      <c r="C1307" s="2" t="s">
        <v>12</v>
      </c>
      <c r="D1307" s="2" t="s">
        <v>41</v>
      </c>
      <c r="E1307" s="2" t="s">
        <v>25</v>
      </c>
      <c r="F1307" s="2">
        <v>538.93416300000001</v>
      </c>
      <c r="G1307" s="2">
        <v>327007</v>
      </c>
      <c r="H1307" s="2">
        <v>1.6000000000000001E-3</v>
      </c>
      <c r="I1307" t="s">
        <v>152</v>
      </c>
    </row>
    <row r="1308" spans="1:9">
      <c r="A1308" s="2">
        <v>2013</v>
      </c>
      <c r="B1308" s="2">
        <v>7</v>
      </c>
      <c r="C1308" s="2" t="s">
        <v>7</v>
      </c>
      <c r="D1308" s="2" t="s">
        <v>63</v>
      </c>
      <c r="E1308" s="2" t="s">
        <v>14</v>
      </c>
      <c r="F1308" s="2">
        <v>1542.7677080000001</v>
      </c>
      <c r="G1308" s="2">
        <v>1323471</v>
      </c>
      <c r="H1308" s="2">
        <v>1.1000000000000001E-3</v>
      </c>
      <c r="I1308" t="s">
        <v>152</v>
      </c>
    </row>
    <row r="1309" spans="1:9">
      <c r="A1309" s="2">
        <v>2014</v>
      </c>
      <c r="B1309" s="2">
        <v>2</v>
      </c>
      <c r="C1309" s="2" t="s">
        <v>7</v>
      </c>
      <c r="D1309" s="2" t="s">
        <v>17</v>
      </c>
      <c r="E1309" s="2" t="s">
        <v>14</v>
      </c>
      <c r="F1309" s="2">
        <v>2470.9733390000001</v>
      </c>
      <c r="G1309" s="2">
        <v>904253</v>
      </c>
      <c r="H1309" s="2">
        <v>2.7000000000000001E-3</v>
      </c>
      <c r="I1309" t="s">
        <v>152</v>
      </c>
    </row>
    <row r="1310" spans="1:9">
      <c r="A1310" s="2">
        <v>2014</v>
      </c>
      <c r="B1310" s="2">
        <v>1</v>
      </c>
      <c r="C1310" s="2" t="s">
        <v>12</v>
      </c>
      <c r="D1310" s="2" t="s">
        <v>41</v>
      </c>
      <c r="E1310" s="2" t="s">
        <v>25</v>
      </c>
      <c r="F1310" s="2">
        <v>503.18417499999998</v>
      </c>
      <c r="G1310" s="2">
        <v>305322</v>
      </c>
      <c r="H1310" s="2">
        <v>1.6000000000000001E-3</v>
      </c>
      <c r="I1310" t="s">
        <v>152</v>
      </c>
    </row>
    <row r="1311" spans="1:9">
      <c r="A1311" s="2">
        <v>2013</v>
      </c>
      <c r="B1311" s="2">
        <v>6</v>
      </c>
      <c r="C1311" s="2" t="s">
        <v>7</v>
      </c>
      <c r="D1311" s="2" t="s">
        <v>31</v>
      </c>
      <c r="E1311" s="2" t="s">
        <v>14</v>
      </c>
      <c r="F1311" s="2">
        <v>69.359071</v>
      </c>
      <c r="G1311" s="2">
        <v>189042</v>
      </c>
      <c r="H1311" s="2">
        <v>2.9999999999999997E-4</v>
      </c>
      <c r="I1311" t="s">
        <v>152</v>
      </c>
    </row>
    <row r="1312" spans="1:9">
      <c r="A1312" s="2">
        <v>2013</v>
      </c>
      <c r="B1312" s="2">
        <v>4</v>
      </c>
      <c r="C1312" s="2" t="s">
        <v>12</v>
      </c>
      <c r="D1312" s="2" t="s">
        <v>71</v>
      </c>
      <c r="E1312" s="2" t="s">
        <v>14</v>
      </c>
      <c r="F1312" s="2">
        <v>45.005211000000003</v>
      </c>
      <c r="G1312" s="2">
        <v>11561</v>
      </c>
      <c r="H1312" s="2">
        <v>3.8E-3</v>
      </c>
      <c r="I1312" t="s">
        <v>152</v>
      </c>
    </row>
    <row r="1313" spans="1:9">
      <c r="A1313" s="2">
        <v>2014</v>
      </c>
      <c r="B1313" s="2">
        <v>3</v>
      </c>
      <c r="C1313" s="2" t="s">
        <v>12</v>
      </c>
      <c r="D1313" s="2" t="s">
        <v>34</v>
      </c>
      <c r="E1313" s="2" t="s">
        <v>14</v>
      </c>
      <c r="F1313" s="2">
        <v>83.633702999999997</v>
      </c>
      <c r="G1313" s="2">
        <v>3756</v>
      </c>
      <c r="H1313" s="2">
        <v>2.2200000000000001E-2</v>
      </c>
      <c r="I1313" t="s">
        <v>152</v>
      </c>
    </row>
    <row r="1314" spans="1:9">
      <c r="A1314" s="2">
        <v>2014</v>
      </c>
      <c r="B1314" s="2">
        <v>3</v>
      </c>
      <c r="C1314" s="2" t="s">
        <v>12</v>
      </c>
      <c r="D1314" s="2" t="s">
        <v>43</v>
      </c>
      <c r="E1314" s="2" t="s">
        <v>11</v>
      </c>
      <c r="F1314" s="2">
        <v>296.41460000000001</v>
      </c>
      <c r="G1314" s="2">
        <v>228012</v>
      </c>
      <c r="H1314" s="2">
        <v>1.1999999999999999E-3</v>
      </c>
      <c r="I1314" t="s">
        <v>152</v>
      </c>
    </row>
    <row r="1315" spans="1:9">
      <c r="A1315" s="2">
        <v>2013</v>
      </c>
      <c r="B1315" s="2">
        <v>10</v>
      </c>
      <c r="C1315" s="2" t="s">
        <v>12</v>
      </c>
      <c r="D1315" s="2" t="s">
        <v>41</v>
      </c>
      <c r="E1315" s="2" t="s">
        <v>25</v>
      </c>
      <c r="F1315" s="2">
        <v>74.448297999999994</v>
      </c>
      <c r="G1315" s="2">
        <v>43843</v>
      </c>
      <c r="H1315" s="2">
        <v>1.6000000000000001E-3</v>
      </c>
      <c r="I1315" t="s">
        <v>152</v>
      </c>
    </row>
    <row r="1316" spans="1:9">
      <c r="A1316" s="2">
        <v>2013</v>
      </c>
      <c r="B1316" s="2">
        <v>5</v>
      </c>
      <c r="C1316" s="2" t="s">
        <v>53</v>
      </c>
      <c r="D1316" s="2" t="s">
        <v>39</v>
      </c>
      <c r="E1316" s="2" t="s">
        <v>14</v>
      </c>
      <c r="F1316" s="2">
        <v>190.868604</v>
      </c>
      <c r="G1316" s="2">
        <v>253</v>
      </c>
      <c r="H1316" s="2">
        <v>0.75439999999999996</v>
      </c>
      <c r="I1316" t="s">
        <v>152</v>
      </c>
    </row>
    <row r="1317" spans="1:9">
      <c r="A1317" s="2">
        <v>2014</v>
      </c>
      <c r="B1317" s="2">
        <v>2</v>
      </c>
      <c r="C1317" s="2" t="s">
        <v>12</v>
      </c>
      <c r="D1317" s="2" t="s">
        <v>81</v>
      </c>
      <c r="E1317" s="2" t="s">
        <v>11</v>
      </c>
      <c r="F1317" s="2">
        <v>45.593387999999997</v>
      </c>
      <c r="G1317" s="2">
        <v>35072</v>
      </c>
      <c r="H1317" s="2">
        <v>1.1999999999999999E-3</v>
      </c>
      <c r="I1317" t="s">
        <v>152</v>
      </c>
    </row>
    <row r="1318" spans="1:9">
      <c r="A1318" s="2">
        <v>2013</v>
      </c>
      <c r="B1318" s="2">
        <v>1</v>
      </c>
      <c r="C1318" s="2" t="s">
        <v>12</v>
      </c>
      <c r="D1318" s="2" t="s">
        <v>10</v>
      </c>
      <c r="E1318" s="2" t="s">
        <v>11</v>
      </c>
      <c r="F1318" s="2">
        <v>1.6011770000000001</v>
      </c>
      <c r="G1318" s="2">
        <v>419</v>
      </c>
      <c r="H1318" s="2">
        <v>3.8E-3</v>
      </c>
      <c r="I1318" t="s">
        <v>152</v>
      </c>
    </row>
    <row r="1319" spans="1:9">
      <c r="A1319" s="2">
        <v>2013</v>
      </c>
      <c r="B1319" s="2">
        <v>6</v>
      </c>
      <c r="C1319" s="2" t="s">
        <v>12</v>
      </c>
      <c r="D1319" s="2" t="s">
        <v>100</v>
      </c>
      <c r="E1319" s="2" t="s">
        <v>14</v>
      </c>
      <c r="F1319" s="2">
        <v>5.5992550000000003</v>
      </c>
      <c r="G1319" s="2">
        <v>393</v>
      </c>
      <c r="H1319" s="2">
        <v>1.4200000000000001E-2</v>
      </c>
      <c r="I1319" t="s">
        <v>152</v>
      </c>
    </row>
    <row r="1320" spans="1:9">
      <c r="A1320" s="2">
        <v>2013</v>
      </c>
      <c r="B1320" s="2">
        <v>5</v>
      </c>
      <c r="C1320" s="2" t="s">
        <v>53</v>
      </c>
      <c r="D1320" s="2" t="s">
        <v>20</v>
      </c>
      <c r="E1320" s="2" t="s">
        <v>14</v>
      </c>
      <c r="F1320" s="2">
        <v>253.91618700000001</v>
      </c>
      <c r="G1320" s="2">
        <v>339</v>
      </c>
      <c r="H1320" s="2">
        <v>0.749</v>
      </c>
      <c r="I1320" t="s">
        <v>152</v>
      </c>
    </row>
    <row r="1321" spans="1:9">
      <c r="A1321" s="2">
        <v>2013</v>
      </c>
      <c r="B1321" s="2">
        <v>2</v>
      </c>
      <c r="C1321" s="2" t="s">
        <v>12</v>
      </c>
      <c r="D1321" s="2" t="s">
        <v>10</v>
      </c>
      <c r="E1321" s="2" t="s">
        <v>11</v>
      </c>
      <c r="F1321" s="2">
        <v>0.24257600000000001</v>
      </c>
      <c r="G1321" s="2">
        <v>38</v>
      </c>
      <c r="H1321" s="2">
        <v>6.3E-3</v>
      </c>
      <c r="I1321" t="s">
        <v>152</v>
      </c>
    </row>
    <row r="1322" spans="1:9">
      <c r="A1322" s="2">
        <v>2013</v>
      </c>
      <c r="B1322" s="2">
        <v>9</v>
      </c>
      <c r="C1322" s="2" t="s">
        <v>53</v>
      </c>
      <c r="D1322" s="2" t="s">
        <v>56</v>
      </c>
      <c r="E1322" s="2" t="s">
        <v>14</v>
      </c>
      <c r="F1322" s="2">
        <v>81.952329000000006</v>
      </c>
      <c r="G1322" s="2">
        <v>86</v>
      </c>
      <c r="H1322" s="2">
        <v>0.95289999999999997</v>
      </c>
      <c r="I1322" t="s">
        <v>152</v>
      </c>
    </row>
    <row r="1323" spans="1:9">
      <c r="A1323" s="2">
        <v>2014</v>
      </c>
      <c r="B1323" s="2">
        <v>2</v>
      </c>
      <c r="C1323" s="2" t="s">
        <v>7</v>
      </c>
      <c r="D1323" s="2" t="s">
        <v>56</v>
      </c>
      <c r="E1323" s="2" t="s">
        <v>14</v>
      </c>
      <c r="F1323" s="2">
        <v>5182.8423579999999</v>
      </c>
      <c r="G1323" s="2">
        <v>8033646</v>
      </c>
      <c r="H1323" s="2">
        <v>5.9999999999999995E-4</v>
      </c>
      <c r="I1323" t="s">
        <v>152</v>
      </c>
    </row>
    <row r="1324" spans="1:9">
      <c r="A1324" s="2">
        <v>2013</v>
      </c>
      <c r="B1324" s="2">
        <v>9</v>
      </c>
      <c r="C1324" s="2" t="s">
        <v>7</v>
      </c>
      <c r="D1324" s="2" t="s">
        <v>39</v>
      </c>
      <c r="E1324" s="2" t="s">
        <v>14</v>
      </c>
      <c r="F1324" s="2">
        <v>32610.987880000001</v>
      </c>
      <c r="G1324" s="2">
        <v>5741437</v>
      </c>
      <c r="H1324" s="2">
        <v>5.5999999999999999E-3</v>
      </c>
      <c r="I1324" t="s">
        <v>152</v>
      </c>
    </row>
    <row r="1325" spans="1:9">
      <c r="A1325" s="2">
        <v>2013</v>
      </c>
      <c r="B1325" s="2">
        <v>11</v>
      </c>
      <c r="C1325" s="2" t="s">
        <v>7</v>
      </c>
      <c r="D1325" s="2" t="s">
        <v>10</v>
      </c>
      <c r="E1325" s="2" t="s">
        <v>11</v>
      </c>
      <c r="F1325" s="2">
        <v>2393.7458999999999</v>
      </c>
      <c r="G1325" s="2">
        <v>1708453</v>
      </c>
      <c r="H1325" s="2">
        <v>1.4E-3</v>
      </c>
      <c r="I1325" t="s">
        <v>152</v>
      </c>
    </row>
    <row r="1326" spans="1:9">
      <c r="A1326" s="2">
        <v>2013</v>
      </c>
      <c r="B1326" s="2">
        <v>4</v>
      </c>
      <c r="C1326" s="2" t="s">
        <v>7</v>
      </c>
      <c r="D1326" s="2" t="s">
        <v>86</v>
      </c>
      <c r="E1326" s="2" t="s">
        <v>9</v>
      </c>
      <c r="F1326" s="2">
        <v>2250.3375460000002</v>
      </c>
      <c r="G1326" s="2">
        <v>1875291</v>
      </c>
      <c r="H1326" s="2">
        <v>1.1000000000000001E-3</v>
      </c>
      <c r="I1326" t="s">
        <v>152</v>
      </c>
    </row>
    <row r="1327" spans="1:9">
      <c r="A1327" s="2">
        <v>2013</v>
      </c>
      <c r="B1327" s="2">
        <v>6</v>
      </c>
      <c r="C1327" s="2" t="s">
        <v>12</v>
      </c>
      <c r="D1327" s="2" t="s">
        <v>21</v>
      </c>
      <c r="E1327" s="2" t="s">
        <v>14</v>
      </c>
      <c r="F1327" s="2">
        <v>21064.163614000001</v>
      </c>
      <c r="G1327" s="2">
        <v>2201260</v>
      </c>
      <c r="H1327" s="2">
        <v>9.4999999999999998E-3</v>
      </c>
      <c r="I1327" t="s">
        <v>152</v>
      </c>
    </row>
    <row r="1328" spans="1:9">
      <c r="A1328" s="2">
        <v>2013</v>
      </c>
      <c r="B1328" s="2">
        <v>10</v>
      </c>
      <c r="C1328" s="2" t="s">
        <v>7</v>
      </c>
      <c r="D1328" s="2" t="s">
        <v>18</v>
      </c>
      <c r="E1328" s="2" t="s">
        <v>14</v>
      </c>
      <c r="F1328" s="2">
        <v>8566.9596729999994</v>
      </c>
      <c r="G1328" s="2">
        <v>2586666</v>
      </c>
      <c r="H1328" s="2">
        <v>3.3E-3</v>
      </c>
      <c r="I1328" t="s">
        <v>152</v>
      </c>
    </row>
    <row r="1329" spans="1:9">
      <c r="A1329" s="2">
        <v>2014</v>
      </c>
      <c r="B1329" s="2">
        <v>1</v>
      </c>
      <c r="C1329" s="2" t="s">
        <v>7</v>
      </c>
      <c r="D1329" s="2" t="s">
        <v>18</v>
      </c>
      <c r="E1329" s="2" t="s">
        <v>14</v>
      </c>
      <c r="F1329" s="2">
        <v>2123.8835250000002</v>
      </c>
      <c r="G1329" s="2">
        <v>5135059</v>
      </c>
      <c r="H1329" s="2">
        <v>4.0000000000000002E-4</v>
      </c>
      <c r="I1329" t="s">
        <v>152</v>
      </c>
    </row>
    <row r="1330" spans="1:9">
      <c r="A1330" s="2">
        <v>2013</v>
      </c>
      <c r="B1330" s="2">
        <v>8</v>
      </c>
      <c r="C1330" s="2" t="s">
        <v>12</v>
      </c>
      <c r="D1330" s="2" t="s">
        <v>24</v>
      </c>
      <c r="E1330" s="2" t="s">
        <v>25</v>
      </c>
      <c r="F1330" s="2">
        <v>2315.7942870000002</v>
      </c>
      <c r="G1330" s="2">
        <v>361645</v>
      </c>
      <c r="H1330" s="2">
        <v>6.4000000000000003E-3</v>
      </c>
      <c r="I1330" t="s">
        <v>152</v>
      </c>
    </row>
    <row r="1331" spans="1:9">
      <c r="A1331" s="2">
        <v>2014</v>
      </c>
      <c r="B1331" s="2">
        <v>4</v>
      </c>
      <c r="C1331" s="2" t="s">
        <v>7</v>
      </c>
      <c r="D1331" s="2" t="s">
        <v>56</v>
      </c>
      <c r="E1331" s="2" t="s">
        <v>14</v>
      </c>
      <c r="F1331" s="2">
        <v>11101.093842</v>
      </c>
      <c r="G1331" s="2">
        <v>8783249</v>
      </c>
      <c r="H1331" s="2">
        <v>1.1999999999999999E-3</v>
      </c>
      <c r="I1331" t="s">
        <v>152</v>
      </c>
    </row>
    <row r="1332" spans="1:9">
      <c r="A1332" s="2">
        <v>2014</v>
      </c>
      <c r="B1332" s="2">
        <v>1</v>
      </c>
      <c r="C1332" s="2" t="s">
        <v>12</v>
      </c>
      <c r="D1332" s="2" t="s">
        <v>13</v>
      </c>
      <c r="E1332" s="2" t="s">
        <v>14</v>
      </c>
      <c r="F1332" s="2">
        <v>91657.600835999998</v>
      </c>
      <c r="G1332" s="2">
        <v>7467129</v>
      </c>
      <c r="H1332" s="2">
        <v>1.2200000000000001E-2</v>
      </c>
      <c r="I1332" t="s">
        <v>152</v>
      </c>
    </row>
    <row r="1333" spans="1:9">
      <c r="A1333" s="2">
        <v>2013</v>
      </c>
      <c r="B1333" s="2">
        <v>9</v>
      </c>
      <c r="C1333" s="2" t="s">
        <v>12</v>
      </c>
      <c r="D1333" s="2" t="s">
        <v>45</v>
      </c>
      <c r="E1333" s="2" t="s">
        <v>14</v>
      </c>
      <c r="F1333" s="2">
        <v>6412.3564560000004</v>
      </c>
      <c r="G1333" s="2">
        <v>1445409</v>
      </c>
      <c r="H1333" s="2">
        <v>4.4000000000000003E-3</v>
      </c>
      <c r="I1333" t="s">
        <v>152</v>
      </c>
    </row>
    <row r="1334" spans="1:9">
      <c r="A1334" s="2">
        <v>2013</v>
      </c>
      <c r="B1334" s="2">
        <v>2</v>
      </c>
      <c r="C1334" s="2" t="s">
        <v>7</v>
      </c>
      <c r="D1334" s="2" t="s">
        <v>28</v>
      </c>
      <c r="E1334" s="2" t="s">
        <v>14</v>
      </c>
      <c r="F1334" s="2">
        <v>409.61169000000001</v>
      </c>
      <c r="G1334" s="2">
        <v>531095</v>
      </c>
      <c r="H1334" s="2">
        <v>6.9999999999999999E-4</v>
      </c>
      <c r="I1334" t="s">
        <v>152</v>
      </c>
    </row>
    <row r="1335" spans="1:9">
      <c r="A1335" s="2">
        <v>2013</v>
      </c>
      <c r="B1335" s="2">
        <v>6</v>
      </c>
      <c r="C1335" s="2" t="s">
        <v>12</v>
      </c>
      <c r="D1335" s="2" t="s">
        <v>86</v>
      </c>
      <c r="E1335" s="2" t="s">
        <v>9</v>
      </c>
      <c r="F1335" s="2">
        <v>8704.4753049999999</v>
      </c>
      <c r="G1335" s="2">
        <v>2190355</v>
      </c>
      <c r="H1335" s="2">
        <v>3.8999999999999998E-3</v>
      </c>
      <c r="I1335" t="s">
        <v>152</v>
      </c>
    </row>
    <row r="1336" spans="1:9">
      <c r="A1336" s="2">
        <v>2013</v>
      </c>
      <c r="B1336" s="2">
        <v>5</v>
      </c>
      <c r="C1336" s="2" t="s">
        <v>7</v>
      </c>
      <c r="D1336" s="2" t="s">
        <v>27</v>
      </c>
      <c r="E1336" s="2" t="s">
        <v>14</v>
      </c>
      <c r="F1336" s="2">
        <v>23.989073000000001</v>
      </c>
      <c r="G1336" s="2">
        <v>191376</v>
      </c>
      <c r="H1336" s="2">
        <v>1E-4</v>
      </c>
      <c r="I1336" t="s">
        <v>152</v>
      </c>
    </row>
    <row r="1337" spans="1:9">
      <c r="A1337" s="2">
        <v>2013</v>
      </c>
      <c r="B1337" s="2">
        <v>8</v>
      </c>
      <c r="C1337" s="2" t="s">
        <v>12</v>
      </c>
      <c r="D1337" s="2" t="s">
        <v>48</v>
      </c>
      <c r="E1337" s="2" t="s">
        <v>14</v>
      </c>
      <c r="F1337" s="2">
        <v>653.27392599999996</v>
      </c>
      <c r="G1337" s="2">
        <v>120947</v>
      </c>
      <c r="H1337" s="2">
        <v>5.4000000000000003E-3</v>
      </c>
      <c r="I1337" t="s">
        <v>152</v>
      </c>
    </row>
    <row r="1338" spans="1:9">
      <c r="A1338" s="2">
        <v>2013</v>
      </c>
      <c r="B1338" s="2">
        <v>10</v>
      </c>
      <c r="C1338" s="2" t="s">
        <v>12</v>
      </c>
      <c r="D1338" s="2" t="s">
        <v>100</v>
      </c>
      <c r="E1338" s="2" t="s">
        <v>14</v>
      </c>
      <c r="F1338" s="2">
        <v>15.068887</v>
      </c>
      <c r="G1338" s="2">
        <v>319</v>
      </c>
      <c r="H1338" s="2">
        <v>4.7199999999999999E-2</v>
      </c>
      <c r="I1338" t="s">
        <v>152</v>
      </c>
    </row>
    <row r="1339" spans="1:9">
      <c r="A1339" s="2">
        <v>2014</v>
      </c>
      <c r="B1339" s="2">
        <v>2</v>
      </c>
      <c r="C1339" s="2" t="s">
        <v>12</v>
      </c>
      <c r="D1339" s="2" t="s">
        <v>100</v>
      </c>
      <c r="E1339" s="2" t="s">
        <v>14</v>
      </c>
      <c r="F1339" s="2">
        <v>5.2353529999999999</v>
      </c>
      <c r="G1339" s="2">
        <v>167</v>
      </c>
      <c r="H1339" s="2">
        <v>3.1300000000000001E-2</v>
      </c>
      <c r="I1339" t="s">
        <v>152</v>
      </c>
    </row>
    <row r="1340" spans="1:9">
      <c r="A1340" s="2">
        <v>2014</v>
      </c>
      <c r="B1340" s="2">
        <v>5</v>
      </c>
      <c r="C1340" s="2" t="s">
        <v>7</v>
      </c>
      <c r="D1340" s="2" t="s">
        <v>17</v>
      </c>
      <c r="E1340" s="2" t="s">
        <v>14</v>
      </c>
      <c r="F1340" s="2">
        <v>2718.3680920000002</v>
      </c>
      <c r="G1340" s="2">
        <v>1007139</v>
      </c>
      <c r="H1340" s="2">
        <v>2.5999999999999999E-3</v>
      </c>
      <c r="I1340" t="s">
        <v>152</v>
      </c>
    </row>
    <row r="1341" spans="1:9">
      <c r="A1341" s="2">
        <v>2014</v>
      </c>
      <c r="B1341" s="2">
        <v>1</v>
      </c>
      <c r="C1341" s="2" t="s">
        <v>12</v>
      </c>
      <c r="D1341" s="2" t="s">
        <v>100</v>
      </c>
      <c r="E1341" s="2" t="s">
        <v>14</v>
      </c>
      <c r="F1341" s="2">
        <v>6.2796079999999996</v>
      </c>
      <c r="G1341" s="2">
        <v>198</v>
      </c>
      <c r="H1341" s="2">
        <v>3.1699999999999999E-2</v>
      </c>
      <c r="I1341" t="s">
        <v>152</v>
      </c>
    </row>
    <row r="1342" spans="1:9">
      <c r="A1342" s="2">
        <v>2014</v>
      </c>
      <c r="B1342" s="2">
        <v>2</v>
      </c>
      <c r="C1342" s="2" t="s">
        <v>12</v>
      </c>
      <c r="D1342" s="2" t="s">
        <v>13</v>
      </c>
      <c r="E1342" s="2" t="s">
        <v>14</v>
      </c>
      <c r="F1342" s="2">
        <v>107959.58220999999</v>
      </c>
      <c r="G1342" s="2">
        <v>8004561</v>
      </c>
      <c r="H1342" s="2">
        <v>1.34E-2</v>
      </c>
      <c r="I1342" t="s">
        <v>152</v>
      </c>
    </row>
    <row r="1343" spans="1:9">
      <c r="A1343" s="2">
        <v>2014</v>
      </c>
      <c r="B1343" s="2">
        <v>4</v>
      </c>
      <c r="C1343" s="2" t="s">
        <v>7</v>
      </c>
      <c r="D1343" s="2" t="s">
        <v>42</v>
      </c>
      <c r="E1343" s="2" t="s">
        <v>14</v>
      </c>
      <c r="F1343" s="2">
        <v>51287.361614000001</v>
      </c>
      <c r="G1343" s="2">
        <v>9700216</v>
      </c>
      <c r="H1343" s="2">
        <v>5.1999999999999998E-3</v>
      </c>
      <c r="I1343" t="s">
        <v>152</v>
      </c>
    </row>
    <row r="1344" spans="1:9">
      <c r="A1344" s="2">
        <v>2013</v>
      </c>
      <c r="B1344" s="2">
        <v>1</v>
      </c>
      <c r="C1344" s="2" t="s">
        <v>7</v>
      </c>
      <c r="D1344" s="2" t="s">
        <v>87</v>
      </c>
      <c r="E1344" s="2" t="s">
        <v>14</v>
      </c>
      <c r="F1344" s="2">
        <v>805.94356600000003</v>
      </c>
      <c r="G1344" s="2">
        <v>653973</v>
      </c>
      <c r="H1344" s="2">
        <v>1.1999999999999999E-3</v>
      </c>
      <c r="I1344" t="s">
        <v>152</v>
      </c>
    </row>
    <row r="1345" spans="1:9">
      <c r="A1345" s="2">
        <v>2013</v>
      </c>
      <c r="B1345" s="2">
        <v>5</v>
      </c>
      <c r="C1345" s="2" t="s">
        <v>12</v>
      </c>
      <c r="D1345" s="2" t="s">
        <v>42</v>
      </c>
      <c r="E1345" s="2" t="s">
        <v>14</v>
      </c>
      <c r="F1345" s="2">
        <v>11130.168519999999</v>
      </c>
      <c r="G1345" s="2">
        <v>1140075</v>
      </c>
      <c r="H1345" s="2">
        <v>9.7000000000000003E-3</v>
      </c>
      <c r="I1345" t="s">
        <v>152</v>
      </c>
    </row>
    <row r="1346" spans="1:9">
      <c r="A1346" s="2">
        <v>2013</v>
      </c>
      <c r="B1346" s="2">
        <v>7</v>
      </c>
      <c r="C1346" s="2" t="s">
        <v>7</v>
      </c>
      <c r="D1346" s="2" t="s">
        <v>27</v>
      </c>
      <c r="E1346" s="2" t="s">
        <v>14</v>
      </c>
      <c r="F1346" s="2">
        <v>39.910156999999998</v>
      </c>
      <c r="G1346" s="2">
        <v>206371</v>
      </c>
      <c r="H1346" s="2">
        <v>1E-4</v>
      </c>
      <c r="I1346" t="s">
        <v>152</v>
      </c>
    </row>
    <row r="1347" spans="1:9">
      <c r="A1347" s="2">
        <v>2013</v>
      </c>
      <c r="B1347" s="2">
        <v>11</v>
      </c>
      <c r="C1347" s="2" t="s">
        <v>12</v>
      </c>
      <c r="D1347" s="2" t="s">
        <v>46</v>
      </c>
      <c r="E1347" s="2" t="s">
        <v>25</v>
      </c>
      <c r="F1347" s="2">
        <v>1792.066155</v>
      </c>
      <c r="G1347" s="2">
        <v>246926</v>
      </c>
      <c r="H1347" s="2">
        <v>7.1999999999999998E-3</v>
      </c>
      <c r="I1347" t="s">
        <v>152</v>
      </c>
    </row>
    <row r="1348" spans="1:9">
      <c r="A1348" s="2">
        <v>2014</v>
      </c>
      <c r="B1348" s="2">
        <v>4</v>
      </c>
      <c r="C1348" s="2" t="s">
        <v>12</v>
      </c>
      <c r="D1348" s="2" t="s">
        <v>72</v>
      </c>
      <c r="E1348" s="2" t="s">
        <v>11</v>
      </c>
      <c r="F1348" s="2">
        <v>989.47881800000005</v>
      </c>
      <c r="G1348" s="2">
        <v>377676</v>
      </c>
      <c r="H1348" s="2">
        <v>2.5999999999999999E-3</v>
      </c>
      <c r="I1348" t="s">
        <v>152</v>
      </c>
    </row>
    <row r="1349" spans="1:9">
      <c r="A1349" s="2">
        <v>2013</v>
      </c>
      <c r="B1349" s="2">
        <v>9</v>
      </c>
      <c r="C1349" s="2" t="s">
        <v>12</v>
      </c>
      <c r="D1349" s="2" t="s">
        <v>83</v>
      </c>
      <c r="E1349" s="2" t="s">
        <v>14</v>
      </c>
      <c r="F1349" s="2">
        <v>24.164856</v>
      </c>
      <c r="G1349" s="2">
        <v>1413</v>
      </c>
      <c r="H1349" s="2">
        <v>1.7100000000000001E-2</v>
      </c>
      <c r="I1349" t="s">
        <v>152</v>
      </c>
    </row>
    <row r="1350" spans="1:9">
      <c r="A1350" s="2">
        <v>2014</v>
      </c>
      <c r="B1350" s="2">
        <v>4</v>
      </c>
      <c r="C1350" s="2" t="s">
        <v>12</v>
      </c>
      <c r="D1350" s="2" t="s">
        <v>100</v>
      </c>
      <c r="E1350" s="2" t="s">
        <v>14</v>
      </c>
      <c r="F1350" s="2">
        <v>7.8230130000000004</v>
      </c>
      <c r="G1350" s="2">
        <v>208</v>
      </c>
      <c r="H1350" s="2">
        <v>3.7600000000000001E-2</v>
      </c>
      <c r="I1350" t="s">
        <v>152</v>
      </c>
    </row>
    <row r="1351" spans="1:9">
      <c r="A1351" s="2">
        <v>2014</v>
      </c>
      <c r="B1351" s="2">
        <v>4</v>
      </c>
      <c r="C1351" s="2" t="s">
        <v>12</v>
      </c>
      <c r="D1351" s="2" t="s">
        <v>99</v>
      </c>
      <c r="E1351" s="2" t="s">
        <v>25</v>
      </c>
      <c r="F1351" s="2">
        <v>1.861137</v>
      </c>
      <c r="G1351" s="2">
        <v>169</v>
      </c>
      <c r="H1351" s="2">
        <v>1.0999999999999999E-2</v>
      </c>
      <c r="I1351" t="s">
        <v>152</v>
      </c>
    </row>
    <row r="1352" spans="1:9">
      <c r="A1352" s="2">
        <v>2013</v>
      </c>
      <c r="B1352" s="2">
        <v>12</v>
      </c>
      <c r="C1352" s="2" t="s">
        <v>12</v>
      </c>
      <c r="D1352" s="2" t="s">
        <v>94</v>
      </c>
      <c r="E1352" s="2" t="s">
        <v>25</v>
      </c>
      <c r="F1352" s="2">
        <v>6.7726499999999996</v>
      </c>
      <c r="G1352" s="2">
        <v>157</v>
      </c>
      <c r="H1352" s="2">
        <v>4.3099999999999999E-2</v>
      </c>
      <c r="I1352" t="s">
        <v>152</v>
      </c>
    </row>
    <row r="1353" spans="1:9">
      <c r="A1353" s="2">
        <v>2013</v>
      </c>
      <c r="B1353" s="2">
        <v>2</v>
      </c>
      <c r="C1353" s="2" t="s">
        <v>12</v>
      </c>
      <c r="D1353" s="2" t="s">
        <v>46</v>
      </c>
      <c r="E1353" s="2" t="s">
        <v>25</v>
      </c>
      <c r="F1353" s="2">
        <v>6.1279370000000002</v>
      </c>
      <c r="G1353" s="2">
        <v>231</v>
      </c>
      <c r="H1353" s="2">
        <v>2.6499999999999999E-2</v>
      </c>
      <c r="I1353" t="s">
        <v>152</v>
      </c>
    </row>
    <row r="1354" spans="1:9">
      <c r="A1354" s="2">
        <v>2014</v>
      </c>
      <c r="B1354" s="2">
        <v>5</v>
      </c>
      <c r="C1354" s="2" t="s">
        <v>7</v>
      </c>
      <c r="D1354" s="2" t="s">
        <v>50</v>
      </c>
      <c r="E1354" s="2" t="s">
        <v>11</v>
      </c>
      <c r="F1354" s="2">
        <v>4013.8527349999999</v>
      </c>
      <c r="G1354" s="2">
        <v>2116639</v>
      </c>
      <c r="H1354" s="2">
        <v>1.8E-3</v>
      </c>
      <c r="I1354" t="s">
        <v>152</v>
      </c>
    </row>
    <row r="1355" spans="1:9">
      <c r="A1355" s="2">
        <v>2013</v>
      </c>
      <c r="B1355" s="2">
        <v>8</v>
      </c>
      <c r="C1355" s="2" t="s">
        <v>7</v>
      </c>
      <c r="D1355" s="2" t="s">
        <v>8</v>
      </c>
      <c r="E1355" s="2" t="s">
        <v>9</v>
      </c>
      <c r="F1355" s="2">
        <v>123895.12869899999</v>
      </c>
      <c r="G1355" s="2">
        <v>68817048</v>
      </c>
      <c r="H1355" s="2">
        <v>1.8E-3</v>
      </c>
      <c r="I1355" t="s">
        <v>152</v>
      </c>
    </row>
    <row r="1356" spans="1:9">
      <c r="A1356" s="2">
        <v>2014</v>
      </c>
      <c r="B1356" s="2">
        <v>4</v>
      </c>
      <c r="C1356" s="2" t="s">
        <v>7</v>
      </c>
      <c r="D1356" s="2" t="s">
        <v>10</v>
      </c>
      <c r="E1356" s="2" t="s">
        <v>11</v>
      </c>
      <c r="F1356" s="2">
        <v>8745.5233129999997</v>
      </c>
      <c r="G1356" s="2">
        <v>4941499</v>
      </c>
      <c r="H1356" s="2">
        <v>1.6999999999999999E-3</v>
      </c>
      <c r="I1356" t="s">
        <v>152</v>
      </c>
    </row>
    <row r="1357" spans="1:9">
      <c r="A1357" s="2">
        <v>2013</v>
      </c>
      <c r="B1357" s="2">
        <v>12</v>
      </c>
      <c r="C1357" s="2" t="s">
        <v>7</v>
      </c>
      <c r="D1357" s="2" t="s">
        <v>15</v>
      </c>
      <c r="E1357" s="2" t="s">
        <v>16</v>
      </c>
      <c r="F1357" s="2">
        <v>12038.599146</v>
      </c>
      <c r="G1357" s="2">
        <v>3228552</v>
      </c>
      <c r="H1357" s="2">
        <v>3.7000000000000002E-3</v>
      </c>
      <c r="I1357" t="s">
        <v>152</v>
      </c>
    </row>
    <row r="1358" spans="1:9">
      <c r="A1358" s="2">
        <v>2013</v>
      </c>
      <c r="B1358" s="2">
        <v>10</v>
      </c>
      <c r="C1358" s="2" t="s">
        <v>12</v>
      </c>
      <c r="D1358" s="2" t="s">
        <v>46</v>
      </c>
      <c r="E1358" s="2" t="s">
        <v>25</v>
      </c>
      <c r="F1358" s="2">
        <v>1650.4970780000001</v>
      </c>
      <c r="G1358" s="2">
        <v>232933</v>
      </c>
      <c r="H1358" s="2">
        <v>7.0000000000000001E-3</v>
      </c>
      <c r="I1358" t="s">
        <v>152</v>
      </c>
    </row>
    <row r="1359" spans="1:9">
      <c r="A1359" s="2">
        <v>2014</v>
      </c>
      <c r="B1359" s="2">
        <v>3</v>
      </c>
      <c r="C1359" s="2" t="s">
        <v>7</v>
      </c>
      <c r="D1359" s="2" t="s">
        <v>74</v>
      </c>
      <c r="E1359" s="2" t="s">
        <v>9</v>
      </c>
      <c r="F1359" s="2">
        <v>488.41680100000002</v>
      </c>
      <c r="G1359" s="2">
        <v>348870</v>
      </c>
      <c r="H1359" s="2">
        <v>1.2999999999999999E-3</v>
      </c>
      <c r="I1359" t="s">
        <v>152</v>
      </c>
    </row>
    <row r="1360" spans="1:9">
      <c r="A1360" s="2">
        <v>2014</v>
      </c>
      <c r="B1360" s="2">
        <v>1</v>
      </c>
      <c r="C1360" s="2" t="s">
        <v>7</v>
      </c>
      <c r="D1360" s="2" t="s">
        <v>31</v>
      </c>
      <c r="E1360" s="2" t="s">
        <v>14</v>
      </c>
      <c r="F1360" s="2">
        <v>713.77325699999994</v>
      </c>
      <c r="G1360" s="2">
        <v>280004</v>
      </c>
      <c r="H1360" s="2">
        <v>2.5000000000000001E-3</v>
      </c>
      <c r="I1360" t="s">
        <v>152</v>
      </c>
    </row>
    <row r="1361" spans="1:9">
      <c r="A1361" s="2">
        <v>2014</v>
      </c>
      <c r="B1361" s="2">
        <v>4</v>
      </c>
      <c r="C1361" s="2" t="s">
        <v>7</v>
      </c>
      <c r="D1361" s="2" t="s">
        <v>49</v>
      </c>
      <c r="E1361" s="2" t="s">
        <v>11</v>
      </c>
      <c r="F1361" s="2">
        <v>315.316216</v>
      </c>
      <c r="G1361" s="2">
        <v>177215</v>
      </c>
      <c r="H1361" s="2">
        <v>1.6999999999999999E-3</v>
      </c>
      <c r="I1361" t="s">
        <v>152</v>
      </c>
    </row>
    <row r="1362" spans="1:9">
      <c r="A1362" s="2">
        <v>2014</v>
      </c>
      <c r="B1362" s="2">
        <v>4</v>
      </c>
      <c r="C1362" s="2" t="s">
        <v>12</v>
      </c>
      <c r="D1362" s="2" t="s">
        <v>33</v>
      </c>
      <c r="E1362" s="2" t="s">
        <v>11</v>
      </c>
      <c r="F1362" s="2">
        <v>159.548125</v>
      </c>
      <c r="G1362" s="2">
        <v>96569</v>
      </c>
      <c r="H1362" s="2">
        <v>1.6000000000000001E-3</v>
      </c>
      <c r="I1362" t="s">
        <v>152</v>
      </c>
    </row>
    <row r="1363" spans="1:9">
      <c r="A1363" s="2">
        <v>2014</v>
      </c>
      <c r="B1363" s="2">
        <v>4</v>
      </c>
      <c r="C1363" s="2" t="s">
        <v>12</v>
      </c>
      <c r="D1363" s="2" t="s">
        <v>38</v>
      </c>
      <c r="E1363" s="2" t="s">
        <v>14</v>
      </c>
      <c r="F1363" s="2">
        <v>1.0316989999999999</v>
      </c>
      <c r="G1363" s="2">
        <v>160</v>
      </c>
      <c r="H1363" s="2">
        <v>6.4000000000000003E-3</v>
      </c>
      <c r="I1363" t="s">
        <v>152</v>
      </c>
    </row>
    <row r="1364" spans="1:9">
      <c r="A1364" s="2">
        <v>2013</v>
      </c>
      <c r="B1364" s="2">
        <v>5</v>
      </c>
      <c r="C1364" s="2" t="s">
        <v>12</v>
      </c>
      <c r="D1364" s="2" t="s">
        <v>54</v>
      </c>
      <c r="E1364" s="2" t="s">
        <v>14</v>
      </c>
      <c r="F1364" s="2">
        <v>18.338374999999999</v>
      </c>
      <c r="G1364" s="2">
        <v>1579</v>
      </c>
      <c r="H1364" s="2">
        <v>1.1599999999999999E-2</v>
      </c>
      <c r="I1364" t="s">
        <v>152</v>
      </c>
    </row>
    <row r="1365" spans="1:9">
      <c r="A1365" s="2">
        <v>2013</v>
      </c>
      <c r="B1365" s="2">
        <v>5</v>
      </c>
      <c r="C1365" s="2" t="s">
        <v>53</v>
      </c>
      <c r="D1365" s="2" t="s">
        <v>19</v>
      </c>
      <c r="E1365" s="2" t="s">
        <v>14</v>
      </c>
      <c r="F1365" s="2">
        <v>92.359255000000005</v>
      </c>
      <c r="G1365" s="2">
        <v>99</v>
      </c>
      <c r="H1365" s="2">
        <v>0.93289999999999995</v>
      </c>
      <c r="I1365" t="s">
        <v>152</v>
      </c>
    </row>
    <row r="1366" spans="1:9">
      <c r="A1366" s="2">
        <v>2013</v>
      </c>
      <c r="B1366" s="2">
        <v>2</v>
      </c>
      <c r="C1366" s="2" t="s">
        <v>53</v>
      </c>
      <c r="D1366" s="2" t="s">
        <v>22</v>
      </c>
      <c r="E1366" s="2" t="s">
        <v>14</v>
      </c>
      <c r="F1366" s="2">
        <v>0.52546700000000002</v>
      </c>
      <c r="G1366" s="2">
        <v>1</v>
      </c>
      <c r="H1366" s="2">
        <v>0.52539999999999998</v>
      </c>
      <c r="I1366" t="s">
        <v>152</v>
      </c>
    </row>
    <row r="1367" spans="1:9">
      <c r="A1367" s="2">
        <v>2013</v>
      </c>
      <c r="B1367" s="2">
        <v>4</v>
      </c>
      <c r="C1367" s="2" t="s">
        <v>12</v>
      </c>
      <c r="D1367" s="2" t="s">
        <v>63</v>
      </c>
      <c r="E1367" s="2" t="s">
        <v>14</v>
      </c>
      <c r="F1367" s="2">
        <v>54465.970769</v>
      </c>
      <c r="G1367" s="2">
        <v>5806039</v>
      </c>
      <c r="H1367" s="2">
        <v>9.2999999999999992E-3</v>
      </c>
      <c r="I1367" t="s">
        <v>152</v>
      </c>
    </row>
    <row r="1368" spans="1:9">
      <c r="A1368" s="2">
        <v>2013</v>
      </c>
      <c r="B1368" s="2">
        <v>5</v>
      </c>
      <c r="C1368" s="2" t="s">
        <v>7</v>
      </c>
      <c r="D1368" s="2" t="s">
        <v>20</v>
      </c>
      <c r="E1368" s="2" t="s">
        <v>14</v>
      </c>
      <c r="F1368" s="2">
        <v>6095.6092710000003</v>
      </c>
      <c r="G1368" s="2">
        <v>3573229</v>
      </c>
      <c r="H1368" s="2">
        <v>1.6999999999999999E-3</v>
      </c>
      <c r="I1368" t="s">
        <v>152</v>
      </c>
    </row>
    <row r="1369" spans="1:9">
      <c r="A1369" s="2">
        <v>2013</v>
      </c>
      <c r="B1369" s="2">
        <v>5</v>
      </c>
      <c r="C1369" s="2" t="s">
        <v>7</v>
      </c>
      <c r="D1369" s="2" t="s">
        <v>39</v>
      </c>
      <c r="E1369" s="2" t="s">
        <v>14</v>
      </c>
      <c r="F1369" s="2">
        <v>20913.680245</v>
      </c>
      <c r="G1369" s="2">
        <v>7760638</v>
      </c>
      <c r="H1369" s="2">
        <v>2.5999999999999999E-3</v>
      </c>
      <c r="I1369" t="s">
        <v>152</v>
      </c>
    </row>
    <row r="1370" spans="1:9">
      <c r="A1370" s="2">
        <v>2013</v>
      </c>
      <c r="B1370" s="2">
        <v>1</v>
      </c>
      <c r="C1370" s="2" t="s">
        <v>12</v>
      </c>
      <c r="D1370" s="2" t="s">
        <v>63</v>
      </c>
      <c r="E1370" s="2" t="s">
        <v>14</v>
      </c>
      <c r="F1370" s="2">
        <v>62446.312645999998</v>
      </c>
      <c r="G1370" s="2">
        <v>5855957</v>
      </c>
      <c r="H1370" s="2">
        <v>1.06E-2</v>
      </c>
      <c r="I1370" t="s">
        <v>152</v>
      </c>
    </row>
    <row r="1371" spans="1:9">
      <c r="A1371" s="2">
        <v>2014</v>
      </c>
      <c r="B1371" s="2">
        <v>3</v>
      </c>
      <c r="C1371" s="2" t="s">
        <v>7</v>
      </c>
      <c r="D1371" s="2" t="s">
        <v>59</v>
      </c>
      <c r="E1371" s="2" t="s">
        <v>11</v>
      </c>
      <c r="F1371" s="2">
        <v>4603.6255199999996</v>
      </c>
      <c r="G1371" s="2">
        <v>2662613</v>
      </c>
      <c r="H1371" s="2">
        <v>1.6999999999999999E-3</v>
      </c>
      <c r="I1371" t="s">
        <v>152</v>
      </c>
    </row>
    <row r="1372" spans="1:9">
      <c r="A1372" s="2">
        <v>2014</v>
      </c>
      <c r="B1372" s="2">
        <v>4</v>
      </c>
      <c r="C1372" s="2" t="s">
        <v>12</v>
      </c>
      <c r="D1372" s="2" t="s">
        <v>86</v>
      </c>
      <c r="E1372" s="2" t="s">
        <v>9</v>
      </c>
      <c r="F1372" s="2">
        <v>12705.454218000001</v>
      </c>
      <c r="G1372" s="2">
        <v>4941820</v>
      </c>
      <c r="H1372" s="2">
        <v>2.5000000000000001E-3</v>
      </c>
      <c r="I1372" t="s">
        <v>152</v>
      </c>
    </row>
    <row r="1373" spans="1:9">
      <c r="A1373" s="2">
        <v>2013</v>
      </c>
      <c r="B1373" s="2">
        <v>8</v>
      </c>
      <c r="C1373" s="2" t="s">
        <v>12</v>
      </c>
      <c r="D1373" s="2" t="s">
        <v>87</v>
      </c>
      <c r="E1373" s="2" t="s">
        <v>14</v>
      </c>
      <c r="F1373" s="2">
        <v>20616.415195000001</v>
      </c>
      <c r="G1373" s="2">
        <v>1810506</v>
      </c>
      <c r="H1373" s="2">
        <v>1.1299999999999999E-2</v>
      </c>
      <c r="I1373" t="s">
        <v>152</v>
      </c>
    </row>
    <row r="1374" spans="1:9">
      <c r="A1374" s="2">
        <v>2014</v>
      </c>
      <c r="B1374" s="2">
        <v>1</v>
      </c>
      <c r="C1374" s="2" t="s">
        <v>7</v>
      </c>
      <c r="D1374" s="2" t="s">
        <v>41</v>
      </c>
      <c r="E1374" s="2" t="s">
        <v>25</v>
      </c>
      <c r="F1374" s="2">
        <v>1294.7170269999999</v>
      </c>
      <c r="G1374" s="2">
        <v>785610</v>
      </c>
      <c r="H1374" s="2">
        <v>1.6000000000000001E-3</v>
      </c>
      <c r="I1374" t="s">
        <v>152</v>
      </c>
    </row>
    <row r="1375" spans="1:9">
      <c r="A1375" s="2">
        <v>2014</v>
      </c>
      <c r="B1375" s="2">
        <v>2</v>
      </c>
      <c r="C1375" s="2" t="s">
        <v>7</v>
      </c>
      <c r="D1375" s="2" t="s">
        <v>81</v>
      </c>
      <c r="E1375" s="2" t="s">
        <v>11</v>
      </c>
      <c r="F1375" s="2">
        <v>328.42996199999999</v>
      </c>
      <c r="G1375" s="2">
        <v>252639</v>
      </c>
      <c r="H1375" s="2">
        <v>1.1999999999999999E-3</v>
      </c>
      <c r="I1375" t="s">
        <v>152</v>
      </c>
    </row>
    <row r="1376" spans="1:9">
      <c r="A1376" s="2">
        <v>2014</v>
      </c>
      <c r="B1376" s="2">
        <v>2</v>
      </c>
      <c r="C1376" s="2" t="s">
        <v>12</v>
      </c>
      <c r="D1376" s="2" t="s">
        <v>31</v>
      </c>
      <c r="E1376" s="2" t="s">
        <v>14</v>
      </c>
      <c r="F1376" s="2">
        <v>295.65252199999998</v>
      </c>
      <c r="G1376" s="2">
        <v>113351</v>
      </c>
      <c r="H1376" s="2">
        <v>2.5999999999999999E-3</v>
      </c>
      <c r="I1376" t="s">
        <v>152</v>
      </c>
    </row>
    <row r="1377" spans="1:9">
      <c r="A1377" s="2">
        <v>2014</v>
      </c>
      <c r="B1377" s="2">
        <v>4</v>
      </c>
      <c r="C1377" s="2" t="s">
        <v>7</v>
      </c>
      <c r="D1377" s="2" t="s">
        <v>24</v>
      </c>
      <c r="E1377" s="2" t="s">
        <v>25</v>
      </c>
      <c r="F1377" s="2">
        <v>618.10591099999999</v>
      </c>
      <c r="G1377" s="2">
        <v>954113</v>
      </c>
      <c r="H1377" s="2">
        <v>5.9999999999999995E-4</v>
      </c>
      <c r="I1377" t="s">
        <v>152</v>
      </c>
    </row>
    <row r="1378" spans="1:9">
      <c r="A1378" s="2">
        <v>2013</v>
      </c>
      <c r="B1378" s="2">
        <v>12</v>
      </c>
      <c r="C1378" s="2" t="s">
        <v>12</v>
      </c>
      <c r="D1378" s="2" t="s">
        <v>24</v>
      </c>
      <c r="E1378" s="2" t="s">
        <v>25</v>
      </c>
      <c r="F1378" s="2">
        <v>4107.6272440000002</v>
      </c>
      <c r="G1378" s="2">
        <v>443318</v>
      </c>
      <c r="H1378" s="2">
        <v>9.1999999999999998E-3</v>
      </c>
      <c r="I1378" t="s">
        <v>152</v>
      </c>
    </row>
    <row r="1379" spans="1:9">
      <c r="A1379" s="2">
        <v>2014</v>
      </c>
      <c r="B1379" s="2">
        <v>1</v>
      </c>
      <c r="C1379" s="2" t="s">
        <v>12</v>
      </c>
      <c r="D1379" s="2" t="s">
        <v>43</v>
      </c>
      <c r="E1379" s="2" t="s">
        <v>11</v>
      </c>
      <c r="F1379" s="2">
        <v>77.609825000000001</v>
      </c>
      <c r="G1379" s="2">
        <v>59700</v>
      </c>
      <c r="H1379" s="2">
        <v>1.1999999999999999E-3</v>
      </c>
      <c r="I1379" t="s">
        <v>152</v>
      </c>
    </row>
    <row r="1380" spans="1:9">
      <c r="A1380" s="2">
        <v>2013</v>
      </c>
      <c r="B1380" s="2">
        <v>11</v>
      </c>
      <c r="C1380" s="2" t="s">
        <v>7</v>
      </c>
      <c r="D1380" s="2" t="s">
        <v>71</v>
      </c>
      <c r="E1380" s="2" t="s">
        <v>14</v>
      </c>
      <c r="F1380" s="2">
        <v>7.3167929999999997</v>
      </c>
      <c r="G1380" s="2">
        <v>116217</v>
      </c>
      <c r="H1380" s="2">
        <v>0</v>
      </c>
      <c r="I1380" t="s">
        <v>152</v>
      </c>
    </row>
    <row r="1381" spans="1:9">
      <c r="A1381" s="2">
        <v>2014</v>
      </c>
      <c r="B1381" s="2">
        <v>4</v>
      </c>
      <c r="C1381" s="2" t="s">
        <v>7</v>
      </c>
      <c r="D1381" s="2" t="s">
        <v>81</v>
      </c>
      <c r="E1381" s="2" t="s">
        <v>11</v>
      </c>
      <c r="F1381" s="2">
        <v>650.04188399999998</v>
      </c>
      <c r="G1381" s="2">
        <v>393441</v>
      </c>
      <c r="H1381" s="2">
        <v>1.6000000000000001E-3</v>
      </c>
      <c r="I1381" t="s">
        <v>152</v>
      </c>
    </row>
    <row r="1382" spans="1:9">
      <c r="A1382" s="2">
        <v>2013</v>
      </c>
      <c r="B1382" s="2">
        <v>6</v>
      </c>
      <c r="C1382" s="2" t="s">
        <v>12</v>
      </c>
      <c r="D1382" s="2" t="s">
        <v>47</v>
      </c>
      <c r="E1382" s="2" t="s">
        <v>14</v>
      </c>
      <c r="F1382" s="2">
        <v>533.99980700000003</v>
      </c>
      <c r="G1382" s="2">
        <v>52908</v>
      </c>
      <c r="H1382" s="2">
        <v>0.01</v>
      </c>
      <c r="I1382" t="s">
        <v>152</v>
      </c>
    </row>
    <row r="1383" spans="1:9">
      <c r="A1383" s="2">
        <v>2013</v>
      </c>
      <c r="B1383" s="2">
        <v>4</v>
      </c>
      <c r="C1383" s="2" t="s">
        <v>12</v>
      </c>
      <c r="D1383" s="2" t="s">
        <v>48</v>
      </c>
      <c r="E1383" s="2" t="s">
        <v>14</v>
      </c>
      <c r="F1383" s="2">
        <v>11.014329999999999</v>
      </c>
      <c r="G1383" s="2">
        <v>16974</v>
      </c>
      <c r="H1383" s="2">
        <v>5.9999999999999995E-4</v>
      </c>
      <c r="I1383" t="s">
        <v>152</v>
      </c>
    </row>
    <row r="1384" spans="1:9">
      <c r="A1384" s="2">
        <v>2013</v>
      </c>
      <c r="B1384" s="2">
        <v>4</v>
      </c>
      <c r="C1384" s="2" t="s">
        <v>12</v>
      </c>
      <c r="D1384" s="2" t="s">
        <v>65</v>
      </c>
      <c r="E1384" s="2" t="s">
        <v>25</v>
      </c>
      <c r="F1384" s="2">
        <v>0.99502800000000002</v>
      </c>
      <c r="G1384" s="2">
        <v>80</v>
      </c>
      <c r="H1384" s="2">
        <v>1.24E-2</v>
      </c>
      <c r="I1384" t="s">
        <v>152</v>
      </c>
    </row>
    <row r="1385" spans="1:9">
      <c r="A1385" s="2">
        <v>2013</v>
      </c>
      <c r="B1385" s="2">
        <v>9</v>
      </c>
      <c r="C1385" s="2" t="s">
        <v>12</v>
      </c>
      <c r="D1385" s="2" t="s">
        <v>34</v>
      </c>
      <c r="E1385" s="2" t="s">
        <v>14</v>
      </c>
      <c r="F1385" s="2">
        <v>52.032578000000001</v>
      </c>
      <c r="G1385" s="2">
        <v>2462</v>
      </c>
      <c r="H1385" s="2">
        <v>2.1100000000000001E-2</v>
      </c>
      <c r="I1385" t="s">
        <v>152</v>
      </c>
    </row>
    <row r="1386" spans="1:9">
      <c r="A1386" s="2">
        <v>2013</v>
      </c>
      <c r="B1386" s="2">
        <v>8</v>
      </c>
      <c r="C1386" s="2" t="s">
        <v>12</v>
      </c>
      <c r="D1386" s="2" t="s">
        <v>76</v>
      </c>
      <c r="E1386" s="2" t="s">
        <v>25</v>
      </c>
      <c r="F1386" s="2">
        <v>2.579812</v>
      </c>
      <c r="G1386" s="2">
        <v>157</v>
      </c>
      <c r="H1386" s="2">
        <v>1.6400000000000001E-2</v>
      </c>
      <c r="I1386" t="s">
        <v>152</v>
      </c>
    </row>
    <row r="1387" spans="1:9">
      <c r="A1387" s="2">
        <v>2014</v>
      </c>
      <c r="B1387" s="2">
        <v>5</v>
      </c>
      <c r="C1387" s="2" t="s">
        <v>12</v>
      </c>
      <c r="D1387" s="2" t="s">
        <v>89</v>
      </c>
      <c r="E1387" s="2" t="s">
        <v>9</v>
      </c>
      <c r="F1387" s="2">
        <v>106.61282799999999</v>
      </c>
      <c r="G1387" s="2">
        <v>82010</v>
      </c>
      <c r="H1387" s="2">
        <v>1.1999999999999999E-3</v>
      </c>
      <c r="I1387" t="s">
        <v>152</v>
      </c>
    </row>
    <row r="1388" spans="1:9">
      <c r="A1388" s="2">
        <v>2013</v>
      </c>
      <c r="B1388" s="2">
        <v>10</v>
      </c>
      <c r="C1388" s="2" t="s">
        <v>12</v>
      </c>
      <c r="D1388" s="2" t="s">
        <v>43</v>
      </c>
      <c r="E1388" s="2" t="s">
        <v>11</v>
      </c>
      <c r="F1388" s="2">
        <v>7.0459999999999995E-2</v>
      </c>
      <c r="G1388" s="2">
        <v>13</v>
      </c>
      <c r="H1388" s="2">
        <v>5.4000000000000003E-3</v>
      </c>
      <c r="I1388" t="s">
        <v>152</v>
      </c>
    </row>
    <row r="1389" spans="1:9">
      <c r="A1389" s="2">
        <v>2013</v>
      </c>
      <c r="B1389" s="2">
        <v>5</v>
      </c>
      <c r="C1389" s="2" t="s">
        <v>12</v>
      </c>
      <c r="D1389" s="2" t="s">
        <v>98</v>
      </c>
      <c r="E1389" s="2" t="s">
        <v>25</v>
      </c>
      <c r="F1389" s="2">
        <v>0.2273</v>
      </c>
      <c r="G1389" s="2">
        <v>4</v>
      </c>
      <c r="H1389" s="2">
        <v>5.6800000000000003E-2</v>
      </c>
      <c r="I1389" t="s">
        <v>152</v>
      </c>
    </row>
    <row r="1390" spans="1:9">
      <c r="A1390" s="2">
        <v>2013</v>
      </c>
      <c r="B1390" s="2">
        <v>1</v>
      </c>
      <c r="C1390" s="2" t="s">
        <v>7</v>
      </c>
      <c r="D1390" s="2" t="s">
        <v>44</v>
      </c>
      <c r="E1390" s="2" t="s">
        <v>16</v>
      </c>
      <c r="F1390" s="2">
        <v>1047.0431080000001</v>
      </c>
      <c r="G1390" s="2">
        <v>740450</v>
      </c>
      <c r="H1390" s="2">
        <v>1.4E-3</v>
      </c>
      <c r="I1390" t="s">
        <v>152</v>
      </c>
    </row>
    <row r="1391" spans="1:9">
      <c r="A1391" s="2">
        <v>2014</v>
      </c>
      <c r="B1391" s="2">
        <v>1</v>
      </c>
      <c r="C1391" s="2" t="s">
        <v>7</v>
      </c>
      <c r="D1391" s="2" t="s">
        <v>70</v>
      </c>
      <c r="E1391" s="2" t="s">
        <v>14</v>
      </c>
      <c r="F1391" s="2">
        <v>5282.3958249999996</v>
      </c>
      <c r="G1391" s="2">
        <v>12346050</v>
      </c>
      <c r="H1391" s="2">
        <v>4.0000000000000002E-4</v>
      </c>
      <c r="I1391" t="s">
        <v>152</v>
      </c>
    </row>
    <row r="1392" spans="1:9">
      <c r="A1392" s="2">
        <v>2013</v>
      </c>
      <c r="B1392" s="2">
        <v>10</v>
      </c>
      <c r="C1392" s="2" t="s">
        <v>7</v>
      </c>
      <c r="D1392" s="2" t="s">
        <v>70</v>
      </c>
      <c r="E1392" s="2" t="s">
        <v>14</v>
      </c>
      <c r="F1392" s="2">
        <v>9869.8606189999991</v>
      </c>
      <c r="G1392" s="2">
        <v>7222427</v>
      </c>
      <c r="H1392" s="2">
        <v>1.2999999999999999E-3</v>
      </c>
      <c r="I1392" t="s">
        <v>152</v>
      </c>
    </row>
    <row r="1393" spans="1:9">
      <c r="A1393" s="2">
        <v>2013</v>
      </c>
      <c r="B1393" s="2">
        <v>4</v>
      </c>
      <c r="C1393" s="2" t="s">
        <v>12</v>
      </c>
      <c r="D1393" s="2" t="s">
        <v>87</v>
      </c>
      <c r="E1393" s="2" t="s">
        <v>14</v>
      </c>
      <c r="F1393" s="2">
        <v>14146.983620999999</v>
      </c>
      <c r="G1393" s="2">
        <v>1369335</v>
      </c>
      <c r="H1393" s="2">
        <v>1.03E-2</v>
      </c>
      <c r="I1393" t="s">
        <v>152</v>
      </c>
    </row>
    <row r="1394" spans="1:9">
      <c r="A1394" s="2">
        <v>2013</v>
      </c>
      <c r="B1394" s="2">
        <v>5</v>
      </c>
      <c r="C1394" s="2" t="s">
        <v>7</v>
      </c>
      <c r="D1394" s="2" t="s">
        <v>56</v>
      </c>
      <c r="E1394" s="2" t="s">
        <v>14</v>
      </c>
      <c r="F1394" s="2">
        <v>10308.156601999999</v>
      </c>
      <c r="G1394" s="2">
        <v>4412596</v>
      </c>
      <c r="H1394" s="2">
        <v>2.3E-3</v>
      </c>
      <c r="I1394" t="s">
        <v>152</v>
      </c>
    </row>
    <row r="1395" spans="1:9">
      <c r="A1395" s="2">
        <v>2013</v>
      </c>
      <c r="B1395" s="2">
        <v>6</v>
      </c>
      <c r="C1395" s="2" t="s">
        <v>7</v>
      </c>
      <c r="D1395" s="2" t="s">
        <v>15</v>
      </c>
      <c r="E1395" s="2" t="s">
        <v>16</v>
      </c>
      <c r="F1395" s="2">
        <v>4896.476345</v>
      </c>
      <c r="G1395" s="2">
        <v>2955781</v>
      </c>
      <c r="H1395" s="2">
        <v>1.6000000000000001E-3</v>
      </c>
      <c r="I1395" t="s">
        <v>152</v>
      </c>
    </row>
    <row r="1396" spans="1:9">
      <c r="A1396" s="2">
        <v>2013</v>
      </c>
      <c r="B1396" s="2">
        <v>10</v>
      </c>
      <c r="C1396" s="2" t="s">
        <v>12</v>
      </c>
      <c r="D1396" s="2" t="s">
        <v>86</v>
      </c>
      <c r="E1396" s="2" t="s">
        <v>9</v>
      </c>
      <c r="F1396" s="2">
        <v>21140.134719999998</v>
      </c>
      <c r="G1396" s="2">
        <v>3261054</v>
      </c>
      <c r="H1396" s="2">
        <v>6.4000000000000003E-3</v>
      </c>
      <c r="I1396" t="s">
        <v>152</v>
      </c>
    </row>
    <row r="1397" spans="1:9">
      <c r="A1397" s="2">
        <v>2014</v>
      </c>
      <c r="B1397" s="2">
        <v>3</v>
      </c>
      <c r="C1397" s="2" t="s">
        <v>12</v>
      </c>
      <c r="D1397" s="2" t="s">
        <v>22</v>
      </c>
      <c r="E1397" s="2" t="s">
        <v>14</v>
      </c>
      <c r="F1397" s="2">
        <v>7503.8631459999997</v>
      </c>
      <c r="G1397" s="2">
        <v>783143</v>
      </c>
      <c r="H1397" s="2">
        <v>9.4999999999999998E-3</v>
      </c>
      <c r="I1397" t="s">
        <v>152</v>
      </c>
    </row>
    <row r="1398" spans="1:9">
      <c r="A1398" s="2">
        <v>2013</v>
      </c>
      <c r="B1398" s="2">
        <v>12</v>
      </c>
      <c r="C1398" s="2" t="s">
        <v>7</v>
      </c>
      <c r="D1398" s="2" t="s">
        <v>73</v>
      </c>
      <c r="E1398" s="2" t="s">
        <v>14</v>
      </c>
      <c r="F1398" s="2">
        <v>172.89027899999999</v>
      </c>
      <c r="G1398" s="2">
        <v>104828</v>
      </c>
      <c r="H1398" s="2">
        <v>1.6000000000000001E-3</v>
      </c>
      <c r="I1398" t="s">
        <v>152</v>
      </c>
    </row>
    <row r="1399" spans="1:9">
      <c r="A1399" s="2">
        <v>2013</v>
      </c>
      <c r="B1399" s="2">
        <v>11</v>
      </c>
      <c r="C1399" s="2" t="s">
        <v>12</v>
      </c>
      <c r="D1399" s="2" t="s">
        <v>29</v>
      </c>
      <c r="E1399" s="2" t="s">
        <v>25</v>
      </c>
      <c r="F1399" s="2">
        <v>1370.0802650000001</v>
      </c>
      <c r="G1399" s="2">
        <v>257516</v>
      </c>
      <c r="H1399" s="2">
        <v>5.3E-3</v>
      </c>
      <c r="I1399" t="s">
        <v>152</v>
      </c>
    </row>
    <row r="1400" spans="1:9">
      <c r="A1400" s="2">
        <v>2013</v>
      </c>
      <c r="B1400" s="2">
        <v>12</v>
      </c>
      <c r="C1400" s="2" t="s">
        <v>12</v>
      </c>
      <c r="D1400" s="2" t="s">
        <v>57</v>
      </c>
      <c r="E1400" s="2" t="s">
        <v>14</v>
      </c>
      <c r="F1400" s="2">
        <v>1.211773</v>
      </c>
      <c r="G1400" s="2">
        <v>155</v>
      </c>
      <c r="H1400" s="2">
        <v>7.7999999999999996E-3</v>
      </c>
      <c r="I1400" t="s">
        <v>152</v>
      </c>
    </row>
    <row r="1401" spans="1:9">
      <c r="A1401" s="2">
        <v>2014</v>
      </c>
      <c r="B1401" s="2">
        <v>5</v>
      </c>
      <c r="C1401" s="2" t="s">
        <v>12</v>
      </c>
      <c r="D1401" s="2" t="s">
        <v>8</v>
      </c>
      <c r="E1401" s="2" t="s">
        <v>9</v>
      </c>
      <c r="F1401" s="2">
        <v>766881.08183200005</v>
      </c>
      <c r="G1401" s="2">
        <v>102763547</v>
      </c>
      <c r="H1401" s="2">
        <v>7.4000000000000003E-3</v>
      </c>
      <c r="I1401" t="s">
        <v>152</v>
      </c>
    </row>
    <row r="1402" spans="1:9">
      <c r="A1402" s="2">
        <v>2013</v>
      </c>
      <c r="B1402" s="2">
        <v>6</v>
      </c>
      <c r="C1402" s="2" t="s">
        <v>12</v>
      </c>
      <c r="D1402" s="2" t="s">
        <v>8</v>
      </c>
      <c r="E1402" s="2" t="s">
        <v>9</v>
      </c>
      <c r="F1402" s="2">
        <v>547238.95531800005</v>
      </c>
      <c r="G1402" s="2">
        <v>72832556</v>
      </c>
      <c r="H1402" s="2">
        <v>7.4999999999999997E-3</v>
      </c>
      <c r="I1402" t="s">
        <v>152</v>
      </c>
    </row>
    <row r="1403" spans="1:9">
      <c r="A1403" s="2">
        <v>2013</v>
      </c>
      <c r="B1403" s="2">
        <v>4</v>
      </c>
      <c r="C1403" s="2" t="s">
        <v>7</v>
      </c>
      <c r="D1403" s="2" t="s">
        <v>39</v>
      </c>
      <c r="E1403" s="2" t="s">
        <v>14</v>
      </c>
      <c r="F1403" s="2">
        <v>14689.563700000001</v>
      </c>
      <c r="G1403" s="2">
        <v>7575729</v>
      </c>
      <c r="H1403" s="2">
        <v>1.9E-3</v>
      </c>
      <c r="I1403" t="s">
        <v>152</v>
      </c>
    </row>
    <row r="1404" spans="1:9">
      <c r="A1404" s="2">
        <v>2013</v>
      </c>
      <c r="B1404" s="2">
        <v>12</v>
      </c>
      <c r="C1404" s="2" t="s">
        <v>12</v>
      </c>
      <c r="D1404" s="2" t="s">
        <v>70</v>
      </c>
      <c r="E1404" s="2" t="s">
        <v>14</v>
      </c>
      <c r="F1404" s="2">
        <v>135542.34821299999</v>
      </c>
      <c r="G1404" s="2">
        <v>13100015</v>
      </c>
      <c r="H1404" s="2">
        <v>1.03E-2</v>
      </c>
      <c r="I1404" t="s">
        <v>152</v>
      </c>
    </row>
    <row r="1405" spans="1:9">
      <c r="A1405" s="2">
        <v>2013</v>
      </c>
      <c r="B1405" s="2">
        <v>11</v>
      </c>
      <c r="C1405" s="2" t="s">
        <v>7</v>
      </c>
      <c r="D1405" s="2" t="s">
        <v>44</v>
      </c>
      <c r="E1405" s="2" t="s">
        <v>16</v>
      </c>
      <c r="F1405" s="2">
        <v>1001.867806</v>
      </c>
      <c r="G1405" s="2">
        <v>873582</v>
      </c>
      <c r="H1405" s="2">
        <v>1.1000000000000001E-3</v>
      </c>
      <c r="I1405" t="s">
        <v>152</v>
      </c>
    </row>
    <row r="1406" spans="1:9">
      <c r="A1406" s="2">
        <v>2014</v>
      </c>
      <c r="B1406" s="2">
        <v>3</v>
      </c>
      <c r="C1406" s="2" t="s">
        <v>7</v>
      </c>
      <c r="D1406" s="2" t="s">
        <v>63</v>
      </c>
      <c r="E1406" s="2" t="s">
        <v>14</v>
      </c>
      <c r="F1406" s="2">
        <v>2897.7123919999999</v>
      </c>
      <c r="G1406" s="2">
        <v>3099066</v>
      </c>
      <c r="H1406" s="2">
        <v>8.9999999999999998E-4</v>
      </c>
      <c r="I1406" t="s">
        <v>152</v>
      </c>
    </row>
    <row r="1407" spans="1:9">
      <c r="A1407" s="2">
        <v>2014</v>
      </c>
      <c r="B1407" s="2">
        <v>3</v>
      </c>
      <c r="C1407" s="2" t="s">
        <v>12</v>
      </c>
      <c r="D1407" s="2" t="s">
        <v>67</v>
      </c>
      <c r="E1407" s="2" t="s">
        <v>9</v>
      </c>
      <c r="F1407" s="2">
        <v>22.941081000000001</v>
      </c>
      <c r="G1407" s="2">
        <v>17647</v>
      </c>
      <c r="H1407" s="2">
        <v>1.1999999999999999E-3</v>
      </c>
      <c r="I1407" t="s">
        <v>152</v>
      </c>
    </row>
    <row r="1408" spans="1:9">
      <c r="A1408" s="2">
        <v>2013</v>
      </c>
      <c r="B1408" s="2">
        <v>1</v>
      </c>
      <c r="C1408" s="2" t="s">
        <v>12</v>
      </c>
      <c r="D1408" s="2" t="s">
        <v>24</v>
      </c>
      <c r="E1408" s="2" t="s">
        <v>25</v>
      </c>
      <c r="F1408" s="2">
        <v>6.4078540000000004</v>
      </c>
      <c r="G1408" s="2">
        <v>521</v>
      </c>
      <c r="H1408" s="2">
        <v>1.2200000000000001E-2</v>
      </c>
      <c r="I1408" t="s">
        <v>152</v>
      </c>
    </row>
    <row r="1409" spans="1:9">
      <c r="A1409" s="2">
        <v>2014</v>
      </c>
      <c r="B1409" s="2">
        <v>5</v>
      </c>
      <c r="C1409" s="2" t="s">
        <v>12</v>
      </c>
      <c r="D1409" s="2" t="s">
        <v>13</v>
      </c>
      <c r="E1409" s="2" t="s">
        <v>14</v>
      </c>
      <c r="F1409" s="2">
        <v>78331.260011000006</v>
      </c>
      <c r="G1409" s="2">
        <v>6807120</v>
      </c>
      <c r="H1409" s="2">
        <v>1.15E-2</v>
      </c>
      <c r="I1409" t="s">
        <v>152</v>
      </c>
    </row>
    <row r="1410" spans="1:9">
      <c r="A1410" s="2">
        <v>2014</v>
      </c>
      <c r="B1410" s="2">
        <v>5</v>
      </c>
      <c r="C1410" s="2" t="s">
        <v>7</v>
      </c>
      <c r="D1410" s="2" t="s">
        <v>29</v>
      </c>
      <c r="E1410" s="2" t="s">
        <v>25</v>
      </c>
      <c r="F1410" s="2">
        <v>574.57015799999999</v>
      </c>
      <c r="G1410" s="2">
        <v>1002924</v>
      </c>
      <c r="H1410" s="2">
        <v>5.0000000000000001E-4</v>
      </c>
      <c r="I1410" t="s">
        <v>152</v>
      </c>
    </row>
    <row r="1411" spans="1:9">
      <c r="A1411" s="2">
        <v>2014</v>
      </c>
      <c r="B1411" s="2">
        <v>5</v>
      </c>
      <c r="C1411" s="2" t="s">
        <v>12</v>
      </c>
      <c r="D1411" s="2" t="s">
        <v>100</v>
      </c>
      <c r="E1411" s="2" t="s">
        <v>14</v>
      </c>
      <c r="F1411" s="2">
        <v>5.7053890000000003</v>
      </c>
      <c r="G1411" s="2">
        <v>266</v>
      </c>
      <c r="H1411" s="2">
        <v>2.1399999999999999E-2</v>
      </c>
      <c r="I1411" t="s">
        <v>152</v>
      </c>
    </row>
    <row r="1412" spans="1:9">
      <c r="A1412" s="2">
        <v>2014</v>
      </c>
      <c r="B1412" s="2">
        <v>1</v>
      </c>
      <c r="C1412" s="2" t="s">
        <v>12</v>
      </c>
      <c r="D1412" s="2" t="s">
        <v>65</v>
      </c>
      <c r="E1412" s="2" t="s">
        <v>25</v>
      </c>
      <c r="F1412" s="2">
        <v>2.760586</v>
      </c>
      <c r="G1412" s="2">
        <v>417</v>
      </c>
      <c r="H1412" s="2">
        <v>6.6E-3</v>
      </c>
      <c r="I1412" t="s">
        <v>152</v>
      </c>
    </row>
    <row r="1413" spans="1:9">
      <c r="A1413" s="2">
        <v>2013</v>
      </c>
      <c r="B1413" s="2">
        <v>2</v>
      </c>
      <c r="C1413" s="2" t="s">
        <v>12</v>
      </c>
      <c r="D1413" s="2" t="s">
        <v>24</v>
      </c>
      <c r="E1413" s="2" t="s">
        <v>25</v>
      </c>
      <c r="F1413" s="2">
        <v>4.9178360000000003</v>
      </c>
      <c r="G1413" s="2">
        <v>363</v>
      </c>
      <c r="H1413" s="2">
        <v>1.35E-2</v>
      </c>
      <c r="I1413" t="s">
        <v>152</v>
      </c>
    </row>
    <row r="1414" spans="1:9">
      <c r="A1414" s="2">
        <v>2013</v>
      </c>
      <c r="B1414" s="2">
        <v>9</v>
      </c>
      <c r="C1414" s="2" t="s">
        <v>53</v>
      </c>
      <c r="D1414" s="2" t="s">
        <v>63</v>
      </c>
      <c r="E1414" s="2" t="s">
        <v>14</v>
      </c>
      <c r="F1414" s="2">
        <v>32.268450000000001</v>
      </c>
      <c r="G1414" s="2">
        <v>49</v>
      </c>
      <c r="H1414" s="2">
        <v>0.65849999999999997</v>
      </c>
      <c r="I1414" t="s">
        <v>152</v>
      </c>
    </row>
    <row r="1415" spans="1:9">
      <c r="A1415" s="2">
        <v>2014</v>
      </c>
      <c r="B1415" s="2">
        <v>4</v>
      </c>
      <c r="C1415" s="2" t="s">
        <v>12</v>
      </c>
      <c r="D1415" s="2" t="s">
        <v>69</v>
      </c>
      <c r="E1415" s="2" t="s">
        <v>62</v>
      </c>
      <c r="F1415" s="2">
        <v>0.509019</v>
      </c>
      <c r="G1415" s="2">
        <v>7</v>
      </c>
      <c r="H1415" s="2">
        <v>7.2700000000000001E-2</v>
      </c>
      <c r="I1415" t="s">
        <v>152</v>
      </c>
    </row>
    <row r="1416" spans="1:9">
      <c r="A1416" s="2">
        <v>2013</v>
      </c>
      <c r="B1416" s="2">
        <v>8</v>
      </c>
      <c r="C1416" s="2" t="s">
        <v>12</v>
      </c>
      <c r="D1416" s="2" t="s">
        <v>40</v>
      </c>
      <c r="E1416" s="2" t="s">
        <v>14</v>
      </c>
      <c r="F1416" s="2">
        <v>151729.65949399999</v>
      </c>
      <c r="G1416" s="2">
        <v>23104958</v>
      </c>
      <c r="H1416" s="2">
        <v>6.4999999999999997E-3</v>
      </c>
      <c r="I1416" t="s">
        <v>152</v>
      </c>
    </row>
    <row r="1417" spans="1:9">
      <c r="A1417" s="2">
        <v>2013</v>
      </c>
      <c r="B1417" s="2">
        <v>11</v>
      </c>
      <c r="C1417" s="2" t="s">
        <v>12</v>
      </c>
      <c r="D1417" s="2" t="s">
        <v>42</v>
      </c>
      <c r="E1417" s="2" t="s">
        <v>14</v>
      </c>
      <c r="F1417" s="2">
        <v>23982.349576000001</v>
      </c>
      <c r="G1417" s="2">
        <v>2122745</v>
      </c>
      <c r="H1417" s="2">
        <v>1.12E-2</v>
      </c>
      <c r="I1417" t="s">
        <v>152</v>
      </c>
    </row>
    <row r="1418" spans="1:9">
      <c r="A1418" s="2">
        <v>2014</v>
      </c>
      <c r="B1418" s="2">
        <v>3</v>
      </c>
      <c r="C1418" s="2" t="s">
        <v>12</v>
      </c>
      <c r="D1418" s="2" t="s">
        <v>48</v>
      </c>
      <c r="E1418" s="2" t="s">
        <v>14</v>
      </c>
      <c r="F1418" s="2">
        <v>527.62143600000002</v>
      </c>
      <c r="G1418" s="2">
        <v>200618</v>
      </c>
      <c r="H1418" s="2">
        <v>2.5999999999999999E-3</v>
      </c>
      <c r="I1418" t="s">
        <v>152</v>
      </c>
    </row>
    <row r="1419" spans="1:9">
      <c r="A1419" s="2">
        <v>2013</v>
      </c>
      <c r="B1419" s="2">
        <v>4</v>
      </c>
      <c r="C1419" s="2" t="s">
        <v>12</v>
      </c>
      <c r="D1419" s="2" t="s">
        <v>42</v>
      </c>
      <c r="E1419" s="2" t="s">
        <v>14</v>
      </c>
      <c r="F1419" s="2">
        <v>8643.9634470000001</v>
      </c>
      <c r="G1419" s="2">
        <v>860226</v>
      </c>
      <c r="H1419" s="2">
        <v>0.01</v>
      </c>
      <c r="I1419" t="s">
        <v>152</v>
      </c>
    </row>
    <row r="1420" spans="1:9">
      <c r="A1420" s="2">
        <v>2014</v>
      </c>
      <c r="B1420" s="2">
        <v>1</v>
      </c>
      <c r="C1420" s="2" t="s">
        <v>7</v>
      </c>
      <c r="D1420" s="2" t="s">
        <v>59</v>
      </c>
      <c r="E1420" s="2" t="s">
        <v>11</v>
      </c>
      <c r="F1420" s="2">
        <v>2520.05908</v>
      </c>
      <c r="G1420" s="2">
        <v>1473726</v>
      </c>
      <c r="H1420" s="2">
        <v>1.6999999999999999E-3</v>
      </c>
      <c r="I1420" t="s">
        <v>152</v>
      </c>
    </row>
    <row r="1421" spans="1:9">
      <c r="A1421" s="2">
        <v>2013</v>
      </c>
      <c r="B1421" s="2">
        <v>6</v>
      </c>
      <c r="C1421" s="2" t="s">
        <v>12</v>
      </c>
      <c r="D1421" s="2" t="s">
        <v>45</v>
      </c>
      <c r="E1421" s="2" t="s">
        <v>14</v>
      </c>
      <c r="F1421" s="2">
        <v>4132.5521150000004</v>
      </c>
      <c r="G1421" s="2">
        <v>1142585</v>
      </c>
      <c r="H1421" s="2">
        <v>3.5999999999999999E-3</v>
      </c>
      <c r="I1421" t="s">
        <v>152</v>
      </c>
    </row>
    <row r="1422" spans="1:9">
      <c r="A1422" s="2">
        <v>2014</v>
      </c>
      <c r="B1422" s="2">
        <v>2</v>
      </c>
      <c r="C1422" s="2" t="s">
        <v>7</v>
      </c>
      <c r="D1422" s="2" t="s">
        <v>59</v>
      </c>
      <c r="E1422" s="2" t="s">
        <v>11</v>
      </c>
      <c r="F1422" s="2">
        <v>3106.2521390000002</v>
      </c>
      <c r="G1422" s="2">
        <v>1826622</v>
      </c>
      <c r="H1422" s="2">
        <v>1.6999999999999999E-3</v>
      </c>
      <c r="I1422" t="s">
        <v>152</v>
      </c>
    </row>
    <row r="1423" spans="1:9">
      <c r="A1423" s="2">
        <v>2013</v>
      </c>
      <c r="B1423" s="2">
        <v>9</v>
      </c>
      <c r="C1423" s="2" t="s">
        <v>7</v>
      </c>
      <c r="D1423" s="2" t="s">
        <v>87</v>
      </c>
      <c r="E1423" s="2" t="s">
        <v>14</v>
      </c>
      <c r="F1423" s="2">
        <v>3309.516255</v>
      </c>
      <c r="G1423" s="2">
        <v>455028</v>
      </c>
      <c r="H1423" s="2">
        <v>7.1999999999999998E-3</v>
      </c>
      <c r="I1423" t="s">
        <v>152</v>
      </c>
    </row>
    <row r="1424" spans="1:9">
      <c r="A1424" s="2">
        <v>2013</v>
      </c>
      <c r="B1424" s="2">
        <v>5</v>
      </c>
      <c r="C1424" s="2" t="s">
        <v>7</v>
      </c>
      <c r="D1424" s="2" t="s">
        <v>71</v>
      </c>
      <c r="E1424" s="2" t="s">
        <v>14</v>
      </c>
      <c r="F1424" s="2">
        <v>650.65651600000001</v>
      </c>
      <c r="G1424" s="2">
        <v>165360</v>
      </c>
      <c r="H1424" s="2">
        <v>3.8999999999999998E-3</v>
      </c>
      <c r="I1424" t="s">
        <v>152</v>
      </c>
    </row>
    <row r="1425" spans="1:9">
      <c r="A1425" s="2">
        <v>2013</v>
      </c>
      <c r="B1425" s="2">
        <v>7</v>
      </c>
      <c r="C1425" s="2" t="s">
        <v>7</v>
      </c>
      <c r="D1425" s="2" t="s">
        <v>46</v>
      </c>
      <c r="E1425" s="2" t="s">
        <v>25</v>
      </c>
      <c r="F1425" s="2">
        <v>494.08343100000002</v>
      </c>
      <c r="G1425" s="2">
        <v>190371</v>
      </c>
      <c r="H1425" s="2">
        <v>2.5000000000000001E-3</v>
      </c>
      <c r="I1425" t="s">
        <v>152</v>
      </c>
    </row>
    <row r="1426" spans="1:9">
      <c r="A1426" s="2">
        <v>2013</v>
      </c>
      <c r="B1426" s="2">
        <v>10</v>
      </c>
      <c r="C1426" s="2" t="s">
        <v>12</v>
      </c>
      <c r="D1426" s="2" t="s">
        <v>47</v>
      </c>
      <c r="E1426" s="2" t="s">
        <v>14</v>
      </c>
      <c r="F1426" s="2">
        <v>832.343842</v>
      </c>
      <c r="G1426" s="2">
        <v>67490</v>
      </c>
      <c r="H1426" s="2">
        <v>1.23E-2</v>
      </c>
      <c r="I1426" t="s">
        <v>152</v>
      </c>
    </row>
    <row r="1427" spans="1:9">
      <c r="A1427" s="2">
        <v>2013</v>
      </c>
      <c r="B1427" s="2">
        <v>11</v>
      </c>
      <c r="C1427" s="2" t="s">
        <v>12</v>
      </c>
      <c r="D1427" s="2" t="s">
        <v>44</v>
      </c>
      <c r="E1427" s="2" t="s">
        <v>16</v>
      </c>
      <c r="F1427" s="2">
        <v>13556.550611999999</v>
      </c>
      <c r="G1427" s="2">
        <v>1224672</v>
      </c>
      <c r="H1427" s="2">
        <v>1.0999999999999999E-2</v>
      </c>
      <c r="I1427" t="s">
        <v>152</v>
      </c>
    </row>
    <row r="1428" spans="1:9">
      <c r="A1428" s="2">
        <v>2014</v>
      </c>
      <c r="B1428" s="2">
        <v>4</v>
      </c>
      <c r="C1428" s="2" t="s">
        <v>7</v>
      </c>
      <c r="D1428" s="2" t="s">
        <v>50</v>
      </c>
      <c r="E1428" s="2" t="s">
        <v>11</v>
      </c>
      <c r="F1428" s="2">
        <v>816.51293299999998</v>
      </c>
      <c r="G1428" s="2">
        <v>337182</v>
      </c>
      <c r="H1428" s="2">
        <v>2.3999999999999998E-3</v>
      </c>
      <c r="I1428" t="s">
        <v>152</v>
      </c>
    </row>
    <row r="1429" spans="1:9">
      <c r="A1429" s="2">
        <v>2014</v>
      </c>
      <c r="B1429" s="2">
        <v>2</v>
      </c>
      <c r="C1429" s="2" t="s">
        <v>12</v>
      </c>
      <c r="D1429" s="2" t="s">
        <v>23</v>
      </c>
      <c r="E1429" s="2" t="s">
        <v>14</v>
      </c>
      <c r="F1429" s="2">
        <v>326.33977099999998</v>
      </c>
      <c r="G1429" s="2">
        <v>145960</v>
      </c>
      <c r="H1429" s="2">
        <v>2.2000000000000001E-3</v>
      </c>
      <c r="I1429" t="s">
        <v>152</v>
      </c>
    </row>
    <row r="1430" spans="1:9">
      <c r="A1430" s="2">
        <v>2013</v>
      </c>
      <c r="B1430" s="2">
        <v>9</v>
      </c>
      <c r="C1430" s="2" t="s">
        <v>12</v>
      </c>
      <c r="D1430" s="2" t="s">
        <v>64</v>
      </c>
      <c r="E1430" s="2" t="s">
        <v>14</v>
      </c>
      <c r="F1430" s="2">
        <v>210.477643</v>
      </c>
      <c r="G1430" s="2">
        <v>12387</v>
      </c>
      <c r="H1430" s="2">
        <v>1.6899999999999998E-2</v>
      </c>
      <c r="I1430" t="s">
        <v>152</v>
      </c>
    </row>
    <row r="1431" spans="1:9">
      <c r="A1431" s="2">
        <v>2013</v>
      </c>
      <c r="B1431" s="2">
        <v>2</v>
      </c>
      <c r="C1431" s="2" t="s">
        <v>12</v>
      </c>
      <c r="D1431" s="2" t="s">
        <v>29</v>
      </c>
      <c r="E1431" s="2" t="s">
        <v>25</v>
      </c>
      <c r="F1431" s="2">
        <v>1.406069</v>
      </c>
      <c r="G1431" s="2">
        <v>134</v>
      </c>
      <c r="H1431" s="2">
        <v>1.04E-2</v>
      </c>
      <c r="I1431" t="s">
        <v>152</v>
      </c>
    </row>
    <row r="1432" spans="1:9">
      <c r="A1432" s="2">
        <v>2013</v>
      </c>
      <c r="B1432" s="2">
        <v>7</v>
      </c>
      <c r="C1432" s="2" t="s">
        <v>12</v>
      </c>
      <c r="D1432" s="2" t="s">
        <v>17</v>
      </c>
      <c r="E1432" s="2" t="s">
        <v>14</v>
      </c>
      <c r="F1432" s="2">
        <v>6.8167499999999999</v>
      </c>
      <c r="G1432" s="2">
        <v>402</v>
      </c>
      <c r="H1432" s="2">
        <v>1.6899999999999998E-2</v>
      </c>
      <c r="I1432" t="s">
        <v>152</v>
      </c>
    </row>
    <row r="1433" spans="1:9">
      <c r="A1433" s="2">
        <v>2014</v>
      </c>
      <c r="B1433" s="2">
        <v>2</v>
      </c>
      <c r="C1433" s="2" t="s">
        <v>12</v>
      </c>
      <c r="D1433" s="2" t="s">
        <v>94</v>
      </c>
      <c r="E1433" s="2" t="s">
        <v>25</v>
      </c>
      <c r="F1433" s="2">
        <v>1.3382270000000001</v>
      </c>
      <c r="G1433" s="2">
        <v>57</v>
      </c>
      <c r="H1433" s="2">
        <v>2.3400000000000001E-2</v>
      </c>
      <c r="I1433" t="s">
        <v>152</v>
      </c>
    </row>
    <row r="1434" spans="1:9">
      <c r="A1434" s="2">
        <v>2014</v>
      </c>
      <c r="B1434" s="2">
        <v>1</v>
      </c>
      <c r="C1434" s="2" t="s">
        <v>12</v>
      </c>
      <c r="D1434" s="2" t="s">
        <v>58</v>
      </c>
      <c r="E1434" s="2" t="s">
        <v>9</v>
      </c>
      <c r="F1434" s="2">
        <v>2.3346420000000001</v>
      </c>
      <c r="G1434" s="2">
        <v>577</v>
      </c>
      <c r="H1434" s="2">
        <v>4.0000000000000001E-3</v>
      </c>
      <c r="I1434" t="s">
        <v>152</v>
      </c>
    </row>
    <row r="1435" spans="1:9">
      <c r="A1435" s="2">
        <v>2013</v>
      </c>
      <c r="B1435" s="2">
        <v>10</v>
      </c>
      <c r="C1435" s="2" t="s">
        <v>12</v>
      </c>
      <c r="D1435" s="2" t="s">
        <v>58</v>
      </c>
      <c r="E1435" s="2" t="s">
        <v>9</v>
      </c>
      <c r="F1435" s="2">
        <v>1.65046</v>
      </c>
      <c r="G1435" s="2">
        <v>405</v>
      </c>
      <c r="H1435" s="2">
        <v>4.0000000000000001E-3</v>
      </c>
      <c r="I1435" t="s">
        <v>152</v>
      </c>
    </row>
    <row r="1436" spans="1:9">
      <c r="A1436" s="2">
        <v>2013</v>
      </c>
      <c r="B1436" s="2">
        <v>7</v>
      </c>
      <c r="C1436" s="2" t="s">
        <v>53</v>
      </c>
      <c r="D1436" s="2" t="s">
        <v>39</v>
      </c>
      <c r="E1436" s="2" t="s">
        <v>14</v>
      </c>
      <c r="F1436" s="2">
        <v>184.59426099999999</v>
      </c>
      <c r="G1436" s="2">
        <v>237</v>
      </c>
      <c r="H1436" s="2">
        <v>0.77880000000000005</v>
      </c>
      <c r="I1436" t="s">
        <v>152</v>
      </c>
    </row>
    <row r="1437" spans="1:9">
      <c r="A1437" s="2">
        <v>2013</v>
      </c>
      <c r="B1437" s="2">
        <v>8</v>
      </c>
      <c r="C1437" s="2" t="s">
        <v>53</v>
      </c>
      <c r="D1437" s="2" t="s">
        <v>19</v>
      </c>
      <c r="E1437" s="2" t="s">
        <v>14</v>
      </c>
      <c r="F1437" s="2">
        <v>36.109271</v>
      </c>
      <c r="G1437" s="2">
        <v>31</v>
      </c>
      <c r="H1437" s="2">
        <v>1.1648000000000001</v>
      </c>
      <c r="I1437" t="s">
        <v>152</v>
      </c>
    </row>
    <row r="1438" spans="1:9">
      <c r="A1438" s="2">
        <v>2014</v>
      </c>
      <c r="B1438" s="2">
        <v>5</v>
      </c>
      <c r="C1438" s="2" t="s">
        <v>12</v>
      </c>
      <c r="D1438" s="2" t="s">
        <v>56</v>
      </c>
      <c r="E1438" s="2" t="s">
        <v>14</v>
      </c>
      <c r="F1438" s="2">
        <v>473419.16695300001</v>
      </c>
      <c r="G1438" s="2">
        <v>48904624</v>
      </c>
      <c r="H1438" s="2">
        <v>9.5999999999999992E-3</v>
      </c>
      <c r="I1438" t="s">
        <v>152</v>
      </c>
    </row>
    <row r="1439" spans="1:9">
      <c r="A1439" s="2">
        <v>2014</v>
      </c>
      <c r="B1439" s="2">
        <v>5</v>
      </c>
      <c r="C1439" s="2" t="s">
        <v>12</v>
      </c>
      <c r="D1439" s="2" t="s">
        <v>28</v>
      </c>
      <c r="E1439" s="2" t="s">
        <v>14</v>
      </c>
      <c r="F1439" s="2">
        <v>1633.552412</v>
      </c>
      <c r="G1439" s="2">
        <v>605223</v>
      </c>
      <c r="H1439" s="2">
        <v>2.5999999999999999E-3</v>
      </c>
      <c r="I1439" t="s">
        <v>152</v>
      </c>
    </row>
    <row r="1440" spans="1:9">
      <c r="A1440" s="2">
        <v>2014</v>
      </c>
      <c r="B1440" s="2">
        <v>5</v>
      </c>
      <c r="C1440" s="2" t="s">
        <v>7</v>
      </c>
      <c r="D1440" s="2" t="s">
        <v>48</v>
      </c>
      <c r="E1440" s="2" t="s">
        <v>14</v>
      </c>
      <c r="F1440" s="2">
        <v>69.290189999999996</v>
      </c>
      <c r="G1440" s="2">
        <v>307156</v>
      </c>
      <c r="H1440" s="2">
        <v>2.0000000000000001E-4</v>
      </c>
      <c r="I1440" t="s">
        <v>152</v>
      </c>
    </row>
    <row r="1441" spans="1:9">
      <c r="A1441" s="2">
        <v>2014</v>
      </c>
      <c r="B1441" s="2">
        <v>5</v>
      </c>
      <c r="C1441" s="2" t="s">
        <v>12</v>
      </c>
      <c r="D1441" s="2" t="s">
        <v>31</v>
      </c>
      <c r="E1441" s="2" t="s">
        <v>14</v>
      </c>
      <c r="F1441" s="2">
        <v>333.57096200000001</v>
      </c>
      <c r="G1441" s="2">
        <v>129474</v>
      </c>
      <c r="H1441" s="2">
        <v>2.5000000000000001E-3</v>
      </c>
      <c r="I1441" t="s">
        <v>152</v>
      </c>
    </row>
    <row r="1442" spans="1:9">
      <c r="A1442" s="2">
        <v>2014</v>
      </c>
      <c r="B1442" s="2">
        <v>5</v>
      </c>
      <c r="C1442" s="2" t="s">
        <v>12</v>
      </c>
      <c r="D1442" s="2" t="s">
        <v>67</v>
      </c>
      <c r="E1442" s="2" t="s">
        <v>9</v>
      </c>
      <c r="F1442" s="2">
        <v>37.094143000000003</v>
      </c>
      <c r="G1442" s="2">
        <v>28534</v>
      </c>
      <c r="H1442" s="2">
        <v>1.1999999999999999E-3</v>
      </c>
      <c r="I1442" t="s">
        <v>152</v>
      </c>
    </row>
    <row r="1443" spans="1:9">
      <c r="A1443" s="2">
        <v>2013</v>
      </c>
      <c r="B1443" s="2">
        <v>1</v>
      </c>
      <c r="C1443" s="2" t="s">
        <v>12</v>
      </c>
      <c r="D1443" s="2" t="s">
        <v>29</v>
      </c>
      <c r="E1443" s="2" t="s">
        <v>25</v>
      </c>
      <c r="F1443" s="2">
        <v>2.8064279999999999</v>
      </c>
      <c r="G1443" s="2">
        <v>303</v>
      </c>
      <c r="H1443" s="2">
        <v>9.1999999999999998E-3</v>
      </c>
      <c r="I1443" t="s">
        <v>152</v>
      </c>
    </row>
    <row r="1444" spans="1:9">
      <c r="A1444" s="2">
        <v>2013</v>
      </c>
      <c r="B1444" s="2">
        <v>7</v>
      </c>
      <c r="C1444" s="2" t="s">
        <v>53</v>
      </c>
      <c r="D1444" s="2" t="s">
        <v>20</v>
      </c>
      <c r="E1444" s="2" t="s">
        <v>14</v>
      </c>
      <c r="F1444" s="2">
        <v>199.9462</v>
      </c>
      <c r="G1444" s="2">
        <v>243</v>
      </c>
      <c r="H1444" s="2">
        <v>0.82279999999999998</v>
      </c>
      <c r="I1444" t="s">
        <v>152</v>
      </c>
    </row>
    <row r="1445" spans="1:9">
      <c r="A1445" s="2">
        <v>2013</v>
      </c>
      <c r="B1445" s="2">
        <v>10</v>
      </c>
      <c r="C1445" s="2" t="s">
        <v>53</v>
      </c>
      <c r="D1445" s="2" t="s">
        <v>18</v>
      </c>
      <c r="E1445" s="2" t="s">
        <v>14</v>
      </c>
      <c r="F1445" s="2">
        <v>8.8309069999999998</v>
      </c>
      <c r="G1445" s="2">
        <v>13</v>
      </c>
      <c r="H1445" s="2">
        <v>0.67930000000000001</v>
      </c>
      <c r="I1445" t="s">
        <v>152</v>
      </c>
    </row>
    <row r="1446" spans="1:9">
      <c r="A1446" s="2">
        <v>2013</v>
      </c>
      <c r="B1446" s="2">
        <v>10</v>
      </c>
      <c r="C1446" s="2" t="s">
        <v>12</v>
      </c>
      <c r="D1446" s="2" t="s">
        <v>44</v>
      </c>
      <c r="E1446" s="2" t="s">
        <v>16</v>
      </c>
      <c r="F1446" s="2">
        <v>13139.456405999999</v>
      </c>
      <c r="G1446" s="2">
        <v>1220598</v>
      </c>
      <c r="H1446" s="2">
        <v>1.0699999999999999E-2</v>
      </c>
      <c r="I1446" t="s">
        <v>152</v>
      </c>
    </row>
    <row r="1447" spans="1:9">
      <c r="A1447" s="2">
        <v>2014</v>
      </c>
      <c r="B1447" s="2">
        <v>1</v>
      </c>
      <c r="C1447" s="2" t="s">
        <v>12</v>
      </c>
      <c r="D1447" s="2" t="s">
        <v>44</v>
      </c>
      <c r="E1447" s="2" t="s">
        <v>16</v>
      </c>
      <c r="F1447" s="2">
        <v>12820.246012</v>
      </c>
      <c r="G1447" s="2">
        <v>1319979</v>
      </c>
      <c r="H1447" s="2">
        <v>9.7000000000000003E-3</v>
      </c>
      <c r="I1447" t="s">
        <v>152</v>
      </c>
    </row>
    <row r="1448" spans="1:9">
      <c r="A1448" s="2">
        <v>2014</v>
      </c>
      <c r="B1448" s="2">
        <v>3</v>
      </c>
      <c r="C1448" s="2" t="s">
        <v>12</v>
      </c>
      <c r="D1448" s="2" t="s">
        <v>13</v>
      </c>
      <c r="E1448" s="2" t="s">
        <v>14</v>
      </c>
      <c r="F1448" s="2">
        <v>90776.009650000007</v>
      </c>
      <c r="G1448" s="2">
        <v>7669067</v>
      </c>
      <c r="H1448" s="2">
        <v>1.18E-2</v>
      </c>
      <c r="I1448" t="s">
        <v>152</v>
      </c>
    </row>
    <row r="1449" spans="1:9">
      <c r="A1449" s="2">
        <v>2013</v>
      </c>
      <c r="B1449" s="2">
        <v>11</v>
      </c>
      <c r="C1449" s="2" t="s">
        <v>7</v>
      </c>
      <c r="D1449" s="2" t="s">
        <v>27</v>
      </c>
      <c r="E1449" s="2" t="s">
        <v>14</v>
      </c>
      <c r="F1449" s="2">
        <v>527.64974700000005</v>
      </c>
      <c r="G1449" s="2">
        <v>206498</v>
      </c>
      <c r="H1449" s="2">
        <v>2.5000000000000001E-3</v>
      </c>
      <c r="I1449" t="s">
        <v>152</v>
      </c>
    </row>
    <row r="1450" spans="1:9">
      <c r="A1450" s="2">
        <v>2013</v>
      </c>
      <c r="B1450" s="2">
        <v>12</v>
      </c>
      <c r="C1450" s="2" t="s">
        <v>12</v>
      </c>
      <c r="D1450" s="2" t="s">
        <v>60</v>
      </c>
      <c r="E1450" s="2" t="s">
        <v>14</v>
      </c>
      <c r="F1450" s="2">
        <v>2689.8517179999999</v>
      </c>
      <c r="G1450" s="2">
        <v>572194</v>
      </c>
      <c r="H1450" s="2">
        <v>4.7000000000000002E-3</v>
      </c>
      <c r="I1450" t="s">
        <v>152</v>
      </c>
    </row>
    <row r="1451" spans="1:9">
      <c r="A1451" s="2">
        <v>2014</v>
      </c>
      <c r="B1451" s="2">
        <v>4</v>
      </c>
      <c r="C1451" s="2" t="s">
        <v>12</v>
      </c>
      <c r="D1451" s="2" t="s">
        <v>22</v>
      </c>
      <c r="E1451" s="2" t="s">
        <v>14</v>
      </c>
      <c r="F1451" s="2">
        <v>9500.5513759999994</v>
      </c>
      <c r="G1451" s="2">
        <v>732458</v>
      </c>
      <c r="H1451" s="2">
        <v>1.29E-2</v>
      </c>
      <c r="I1451" t="s">
        <v>152</v>
      </c>
    </row>
    <row r="1452" spans="1:9">
      <c r="A1452" s="2">
        <v>2013</v>
      </c>
      <c r="B1452" s="2">
        <v>5</v>
      </c>
      <c r="C1452" s="2" t="s">
        <v>12</v>
      </c>
      <c r="D1452" s="2" t="s">
        <v>21</v>
      </c>
      <c r="E1452" s="2" t="s">
        <v>14</v>
      </c>
      <c r="F1452" s="2">
        <v>20006.452834</v>
      </c>
      <c r="G1452" s="2">
        <v>2207031</v>
      </c>
      <c r="H1452" s="2">
        <v>8.9999999999999993E-3</v>
      </c>
      <c r="I1452" t="s">
        <v>152</v>
      </c>
    </row>
    <row r="1453" spans="1:9">
      <c r="A1453" s="2">
        <v>2013</v>
      </c>
      <c r="B1453" s="2">
        <v>9</v>
      </c>
      <c r="C1453" s="2" t="s">
        <v>12</v>
      </c>
      <c r="D1453" s="2" t="s">
        <v>71</v>
      </c>
      <c r="E1453" s="2" t="s">
        <v>14</v>
      </c>
      <c r="F1453" s="2">
        <v>2665.6914320000001</v>
      </c>
      <c r="G1453" s="2">
        <v>151619</v>
      </c>
      <c r="H1453" s="2">
        <v>1.7500000000000002E-2</v>
      </c>
      <c r="I1453" t="s">
        <v>152</v>
      </c>
    </row>
    <row r="1454" spans="1:9">
      <c r="A1454" s="2">
        <v>2013</v>
      </c>
      <c r="B1454" s="2">
        <v>12</v>
      </c>
      <c r="C1454" s="2" t="s">
        <v>7</v>
      </c>
      <c r="D1454" s="2" t="s">
        <v>72</v>
      </c>
      <c r="E1454" s="2" t="s">
        <v>11</v>
      </c>
      <c r="F1454" s="2">
        <v>2998.7676390000001</v>
      </c>
      <c r="G1454" s="2">
        <v>752020</v>
      </c>
      <c r="H1454" s="2">
        <v>3.8999999999999998E-3</v>
      </c>
      <c r="I1454" t="s">
        <v>152</v>
      </c>
    </row>
    <row r="1455" spans="1:9">
      <c r="A1455" s="2">
        <v>2014</v>
      </c>
      <c r="B1455" s="2">
        <v>4</v>
      </c>
      <c r="C1455" s="2" t="s">
        <v>7</v>
      </c>
      <c r="D1455" s="2" t="s">
        <v>27</v>
      </c>
      <c r="E1455" s="2" t="s">
        <v>14</v>
      </c>
      <c r="F1455" s="2">
        <v>1248.0486490000001</v>
      </c>
      <c r="G1455" s="2">
        <v>376678</v>
      </c>
      <c r="H1455" s="2">
        <v>3.3E-3</v>
      </c>
      <c r="I1455" t="s">
        <v>152</v>
      </c>
    </row>
    <row r="1456" spans="1:9">
      <c r="A1456" s="2">
        <v>2014</v>
      </c>
      <c r="B1456" s="2">
        <v>3</v>
      </c>
      <c r="C1456" s="2" t="s">
        <v>12</v>
      </c>
      <c r="D1456" s="2" t="s">
        <v>72</v>
      </c>
      <c r="E1456" s="2" t="s">
        <v>11</v>
      </c>
      <c r="F1456" s="2">
        <v>658.02243399999998</v>
      </c>
      <c r="G1456" s="2">
        <v>325131</v>
      </c>
      <c r="H1456" s="2">
        <v>2E-3</v>
      </c>
      <c r="I1456" t="s">
        <v>152</v>
      </c>
    </row>
    <row r="1457" spans="1:9">
      <c r="A1457" s="2">
        <v>2014</v>
      </c>
      <c r="B1457" s="2">
        <v>3</v>
      </c>
      <c r="C1457" s="2" t="s">
        <v>12</v>
      </c>
      <c r="D1457" s="2" t="s">
        <v>76</v>
      </c>
      <c r="E1457" s="2" t="s">
        <v>25</v>
      </c>
      <c r="F1457" s="2">
        <v>17.097027000000001</v>
      </c>
      <c r="G1457" s="2">
        <v>594</v>
      </c>
      <c r="H1457" s="2">
        <v>2.87E-2</v>
      </c>
      <c r="I1457" t="s">
        <v>152</v>
      </c>
    </row>
    <row r="1458" spans="1:9">
      <c r="A1458" s="2">
        <v>2014</v>
      </c>
      <c r="B1458" s="2">
        <v>4</v>
      </c>
      <c r="C1458" s="2" t="s">
        <v>12</v>
      </c>
      <c r="D1458" s="2" t="s">
        <v>73</v>
      </c>
      <c r="E1458" s="2" t="s">
        <v>14</v>
      </c>
      <c r="F1458" s="2">
        <v>168.49623</v>
      </c>
      <c r="G1458" s="2">
        <v>79671</v>
      </c>
      <c r="H1458" s="2">
        <v>2.0999999999999999E-3</v>
      </c>
      <c r="I1458" t="s">
        <v>152</v>
      </c>
    </row>
    <row r="1459" spans="1:9">
      <c r="A1459" s="2">
        <v>2013</v>
      </c>
      <c r="B1459" s="2">
        <v>7</v>
      </c>
      <c r="C1459" s="2" t="s">
        <v>12</v>
      </c>
      <c r="D1459" s="2" t="s">
        <v>64</v>
      </c>
      <c r="E1459" s="2" t="s">
        <v>14</v>
      </c>
      <c r="F1459" s="2">
        <v>103.15553300000001</v>
      </c>
      <c r="G1459" s="2">
        <v>10705</v>
      </c>
      <c r="H1459" s="2">
        <v>9.5999999999999992E-3</v>
      </c>
      <c r="I1459" t="s">
        <v>152</v>
      </c>
    </row>
    <row r="1460" spans="1:9">
      <c r="A1460" s="2">
        <v>2013</v>
      </c>
      <c r="B1460" s="2">
        <v>4</v>
      </c>
      <c r="C1460" s="2" t="s">
        <v>12</v>
      </c>
      <c r="D1460" s="2" t="s">
        <v>54</v>
      </c>
      <c r="E1460" s="2" t="s">
        <v>14</v>
      </c>
      <c r="F1460" s="2">
        <v>16.274021999999999</v>
      </c>
      <c r="G1460" s="2">
        <v>767</v>
      </c>
      <c r="H1460" s="2">
        <v>2.12E-2</v>
      </c>
      <c r="I1460" t="s">
        <v>152</v>
      </c>
    </row>
    <row r="1461" spans="1:9">
      <c r="A1461" s="2">
        <v>2013</v>
      </c>
      <c r="B1461" s="2">
        <v>3</v>
      </c>
      <c r="C1461" s="2" t="s">
        <v>12</v>
      </c>
      <c r="D1461" s="2" t="s">
        <v>46</v>
      </c>
      <c r="E1461" s="2" t="s">
        <v>25</v>
      </c>
      <c r="F1461" s="2">
        <v>7.9145399999999997</v>
      </c>
      <c r="G1461" s="2">
        <v>464</v>
      </c>
      <c r="H1461" s="2">
        <v>1.7000000000000001E-2</v>
      </c>
      <c r="I1461" t="s">
        <v>152</v>
      </c>
    </row>
    <row r="1462" spans="1:9">
      <c r="A1462" s="2">
        <v>2014</v>
      </c>
      <c r="B1462" s="2">
        <v>1</v>
      </c>
      <c r="C1462" s="2" t="s">
        <v>12</v>
      </c>
      <c r="D1462" s="2" t="s">
        <v>94</v>
      </c>
      <c r="E1462" s="2" t="s">
        <v>25</v>
      </c>
      <c r="F1462" s="2">
        <v>3.1162830000000001</v>
      </c>
      <c r="G1462" s="2">
        <v>161</v>
      </c>
      <c r="H1462" s="2">
        <v>1.9300000000000001E-2</v>
      </c>
      <c r="I1462" t="s">
        <v>152</v>
      </c>
    </row>
    <row r="1463" spans="1:9">
      <c r="A1463" s="2">
        <v>2013</v>
      </c>
      <c r="B1463" s="2">
        <v>4</v>
      </c>
      <c r="C1463" s="2" t="s">
        <v>53</v>
      </c>
      <c r="D1463" s="2" t="s">
        <v>19</v>
      </c>
      <c r="E1463" s="2" t="s">
        <v>14</v>
      </c>
      <c r="F1463" s="2">
        <v>82.940196</v>
      </c>
      <c r="G1463" s="2">
        <v>86</v>
      </c>
      <c r="H1463" s="2">
        <v>0.96440000000000003</v>
      </c>
      <c r="I1463" t="s">
        <v>152</v>
      </c>
    </row>
    <row r="1464" spans="1:9">
      <c r="A1464" s="2">
        <v>2014</v>
      </c>
      <c r="B1464" s="2">
        <v>5</v>
      </c>
      <c r="C1464" s="2" t="s">
        <v>7</v>
      </c>
      <c r="D1464" s="2" t="s">
        <v>70</v>
      </c>
      <c r="E1464" s="2" t="s">
        <v>14</v>
      </c>
      <c r="F1464" s="2">
        <v>16422.370582</v>
      </c>
      <c r="G1464" s="2">
        <v>14540158</v>
      </c>
      <c r="H1464" s="2">
        <v>1.1000000000000001E-3</v>
      </c>
      <c r="I1464" t="s">
        <v>152</v>
      </c>
    </row>
    <row r="1465" spans="1:9">
      <c r="A1465" s="2">
        <v>2014</v>
      </c>
      <c r="B1465" s="2">
        <v>5</v>
      </c>
      <c r="C1465" s="2" t="s">
        <v>12</v>
      </c>
      <c r="D1465" s="2" t="s">
        <v>10</v>
      </c>
      <c r="E1465" s="2" t="s">
        <v>11</v>
      </c>
      <c r="F1465" s="2">
        <v>1976.7172399999999</v>
      </c>
      <c r="G1465" s="2">
        <v>1433322</v>
      </c>
      <c r="H1465" s="2">
        <v>1.2999999999999999E-3</v>
      </c>
      <c r="I1465" t="s">
        <v>152</v>
      </c>
    </row>
    <row r="1466" spans="1:9">
      <c r="A1466" s="2">
        <v>2014</v>
      </c>
      <c r="B1466" s="2">
        <v>3</v>
      </c>
      <c r="C1466" s="2" t="s">
        <v>12</v>
      </c>
      <c r="D1466" s="2" t="s">
        <v>99</v>
      </c>
      <c r="E1466" s="2" t="s">
        <v>25</v>
      </c>
      <c r="F1466" s="2">
        <v>0.79833799999999999</v>
      </c>
      <c r="G1466" s="2">
        <v>55</v>
      </c>
      <c r="H1466" s="2">
        <v>1.4500000000000001E-2</v>
      </c>
      <c r="I1466" t="s">
        <v>152</v>
      </c>
    </row>
    <row r="1467" spans="1:9">
      <c r="A1467" s="2">
        <v>2013</v>
      </c>
      <c r="B1467" s="2">
        <v>9</v>
      </c>
      <c r="C1467" s="2" t="s">
        <v>12</v>
      </c>
      <c r="D1467" s="2" t="s">
        <v>40</v>
      </c>
      <c r="E1467" s="2" t="s">
        <v>14</v>
      </c>
      <c r="F1467" s="2">
        <v>179451.13485999999</v>
      </c>
      <c r="G1467" s="2">
        <v>23865997</v>
      </c>
      <c r="H1467" s="2">
        <v>7.4999999999999997E-3</v>
      </c>
      <c r="I1467" t="s">
        <v>152</v>
      </c>
    </row>
    <row r="1468" spans="1:9">
      <c r="A1468" s="2">
        <v>2013</v>
      </c>
      <c r="B1468" s="2">
        <v>2</v>
      </c>
      <c r="C1468" s="2" t="s">
        <v>12</v>
      </c>
      <c r="D1468" s="2" t="s">
        <v>18</v>
      </c>
      <c r="E1468" s="2" t="s">
        <v>14</v>
      </c>
      <c r="F1468" s="2">
        <v>42991.291811000003</v>
      </c>
      <c r="G1468" s="2">
        <v>5158793</v>
      </c>
      <c r="H1468" s="2">
        <v>8.3000000000000001E-3</v>
      </c>
      <c r="I1468" t="s">
        <v>152</v>
      </c>
    </row>
    <row r="1469" spans="1:9">
      <c r="A1469" s="2">
        <v>2014</v>
      </c>
      <c r="B1469" s="2">
        <v>1</v>
      </c>
      <c r="C1469" s="2" t="s">
        <v>12</v>
      </c>
      <c r="D1469" s="2" t="s">
        <v>46</v>
      </c>
      <c r="E1469" s="2" t="s">
        <v>25</v>
      </c>
      <c r="F1469" s="2">
        <v>1707.450591</v>
      </c>
      <c r="G1469" s="2">
        <v>269967</v>
      </c>
      <c r="H1469" s="2">
        <v>6.3E-3</v>
      </c>
      <c r="I1469" t="s">
        <v>152</v>
      </c>
    </row>
    <row r="1470" spans="1:9">
      <c r="A1470" s="2">
        <v>2013</v>
      </c>
      <c r="B1470" s="2">
        <v>1</v>
      </c>
      <c r="C1470" s="2" t="s">
        <v>7</v>
      </c>
      <c r="D1470" s="2" t="s">
        <v>63</v>
      </c>
      <c r="E1470" s="2" t="s">
        <v>14</v>
      </c>
      <c r="F1470" s="2">
        <v>1967.778294</v>
      </c>
      <c r="G1470" s="2">
        <v>1849174</v>
      </c>
      <c r="H1470" s="2">
        <v>1E-3</v>
      </c>
      <c r="I1470" t="s">
        <v>152</v>
      </c>
    </row>
    <row r="1471" spans="1:9">
      <c r="A1471" s="2">
        <v>2013</v>
      </c>
      <c r="B1471" s="2">
        <v>6</v>
      </c>
      <c r="C1471" s="2" t="s">
        <v>7</v>
      </c>
      <c r="D1471" s="2" t="s">
        <v>20</v>
      </c>
      <c r="E1471" s="2" t="s">
        <v>14</v>
      </c>
      <c r="F1471" s="2">
        <v>5591.1193720000001</v>
      </c>
      <c r="G1471" s="2">
        <v>3337195</v>
      </c>
      <c r="H1471" s="2">
        <v>1.6000000000000001E-3</v>
      </c>
      <c r="I1471" t="s">
        <v>152</v>
      </c>
    </row>
    <row r="1472" spans="1:9">
      <c r="A1472" s="2">
        <v>2013</v>
      </c>
      <c r="B1472" s="2">
        <v>7</v>
      </c>
      <c r="C1472" s="2" t="s">
        <v>12</v>
      </c>
      <c r="D1472" s="2" t="s">
        <v>19</v>
      </c>
      <c r="E1472" s="2" t="s">
        <v>14</v>
      </c>
      <c r="F1472" s="2">
        <v>214045.31603099999</v>
      </c>
      <c r="G1472" s="2">
        <v>18284881</v>
      </c>
      <c r="H1472" s="2">
        <v>1.17E-2</v>
      </c>
      <c r="I1472" t="s">
        <v>152</v>
      </c>
    </row>
    <row r="1473" spans="1:9">
      <c r="A1473" s="2">
        <v>2013</v>
      </c>
      <c r="B1473" s="2">
        <v>8</v>
      </c>
      <c r="C1473" s="2" t="s">
        <v>12</v>
      </c>
      <c r="D1473" s="2" t="s">
        <v>19</v>
      </c>
      <c r="E1473" s="2" t="s">
        <v>14</v>
      </c>
      <c r="F1473" s="2">
        <v>224579.23828200001</v>
      </c>
      <c r="G1473" s="2">
        <v>19580375</v>
      </c>
      <c r="H1473" s="2">
        <v>1.14E-2</v>
      </c>
      <c r="I1473" t="s">
        <v>152</v>
      </c>
    </row>
    <row r="1474" spans="1:9">
      <c r="A1474" s="2">
        <v>2013</v>
      </c>
      <c r="B1474" s="2">
        <v>11</v>
      </c>
      <c r="C1474" s="2" t="s">
        <v>7</v>
      </c>
      <c r="D1474" s="2" t="s">
        <v>21</v>
      </c>
      <c r="E1474" s="2" t="s">
        <v>14</v>
      </c>
      <c r="F1474" s="2">
        <v>3484.0733730000002</v>
      </c>
      <c r="G1474" s="2">
        <v>1326361</v>
      </c>
      <c r="H1474" s="2">
        <v>2.5999999999999999E-3</v>
      </c>
      <c r="I1474" t="s">
        <v>152</v>
      </c>
    </row>
    <row r="1475" spans="1:9">
      <c r="A1475" s="2">
        <v>2014</v>
      </c>
      <c r="B1475" s="2">
        <v>3</v>
      </c>
      <c r="C1475" s="2" t="s">
        <v>12</v>
      </c>
      <c r="D1475" s="2" t="s">
        <v>15</v>
      </c>
      <c r="E1475" s="2" t="s">
        <v>16</v>
      </c>
      <c r="F1475" s="2">
        <v>67752.657336000004</v>
      </c>
      <c r="G1475" s="2">
        <v>6780846</v>
      </c>
      <c r="H1475" s="2">
        <v>9.9000000000000008E-3</v>
      </c>
      <c r="I1475" t="s">
        <v>152</v>
      </c>
    </row>
    <row r="1476" spans="1:9">
      <c r="A1476" s="2">
        <v>2013</v>
      </c>
      <c r="B1476" s="2">
        <v>3</v>
      </c>
      <c r="C1476" s="2" t="s">
        <v>7</v>
      </c>
      <c r="D1476" s="2" t="s">
        <v>39</v>
      </c>
      <c r="E1476" s="2" t="s">
        <v>14</v>
      </c>
      <c r="F1476" s="2">
        <v>32721.239108000002</v>
      </c>
      <c r="G1476" s="2">
        <v>8146470</v>
      </c>
      <c r="H1476" s="2">
        <v>4.0000000000000001E-3</v>
      </c>
      <c r="I1476" t="s">
        <v>152</v>
      </c>
    </row>
    <row r="1477" spans="1:9">
      <c r="A1477" s="2">
        <v>2013</v>
      </c>
      <c r="B1477" s="2">
        <v>5</v>
      </c>
      <c r="C1477" s="2" t="s">
        <v>12</v>
      </c>
      <c r="D1477" s="2" t="s">
        <v>26</v>
      </c>
      <c r="E1477" s="2" t="s">
        <v>14</v>
      </c>
      <c r="F1477" s="2">
        <v>6348.2237340000001</v>
      </c>
      <c r="G1477" s="2">
        <v>678093</v>
      </c>
      <c r="H1477" s="2">
        <v>9.2999999999999992E-3</v>
      </c>
      <c r="I1477" t="s">
        <v>152</v>
      </c>
    </row>
    <row r="1478" spans="1:9">
      <c r="A1478" s="2">
        <v>2013</v>
      </c>
      <c r="B1478" s="2">
        <v>2</v>
      </c>
      <c r="C1478" s="2" t="s">
        <v>7</v>
      </c>
      <c r="D1478" s="2" t="s">
        <v>63</v>
      </c>
      <c r="E1478" s="2" t="s">
        <v>14</v>
      </c>
      <c r="F1478" s="2">
        <v>1702.0373139999999</v>
      </c>
      <c r="G1478" s="2">
        <v>1716620</v>
      </c>
      <c r="H1478" s="2">
        <v>8.9999999999999998E-4</v>
      </c>
      <c r="I1478" t="s">
        <v>152</v>
      </c>
    </row>
    <row r="1479" spans="1:9">
      <c r="A1479" s="2">
        <v>2013</v>
      </c>
      <c r="B1479" s="2">
        <v>5</v>
      </c>
      <c r="C1479" s="2" t="s">
        <v>7</v>
      </c>
      <c r="D1479" s="2" t="s">
        <v>45</v>
      </c>
      <c r="E1479" s="2" t="s">
        <v>14</v>
      </c>
      <c r="F1479" s="2">
        <v>1817.127461</v>
      </c>
      <c r="G1479" s="2">
        <v>2487797</v>
      </c>
      <c r="H1479" s="2">
        <v>6.9999999999999999E-4</v>
      </c>
      <c r="I1479" t="s">
        <v>152</v>
      </c>
    </row>
    <row r="1480" spans="1:9">
      <c r="A1480" s="2">
        <v>2013</v>
      </c>
      <c r="B1480" s="2">
        <v>6</v>
      </c>
      <c r="C1480" s="2" t="s">
        <v>12</v>
      </c>
      <c r="D1480" s="2" t="s">
        <v>24</v>
      </c>
      <c r="E1480" s="2" t="s">
        <v>25</v>
      </c>
      <c r="F1480" s="2">
        <v>1655.6363879999999</v>
      </c>
      <c r="G1480" s="2">
        <v>255187</v>
      </c>
      <c r="H1480" s="2">
        <v>6.4000000000000003E-3</v>
      </c>
      <c r="I1480" t="s">
        <v>152</v>
      </c>
    </row>
    <row r="1481" spans="1:9">
      <c r="A1481" s="2">
        <v>2013</v>
      </c>
      <c r="B1481" s="2">
        <v>9</v>
      </c>
      <c r="C1481" s="2" t="s">
        <v>7</v>
      </c>
      <c r="D1481" s="2" t="s">
        <v>13</v>
      </c>
      <c r="E1481" s="2" t="s">
        <v>14</v>
      </c>
      <c r="F1481" s="2">
        <v>1606.568352</v>
      </c>
      <c r="G1481" s="2">
        <v>1465441</v>
      </c>
      <c r="H1481" s="2">
        <v>1E-3</v>
      </c>
      <c r="I1481" t="s">
        <v>152</v>
      </c>
    </row>
    <row r="1482" spans="1:9">
      <c r="A1482" s="2">
        <v>2014</v>
      </c>
      <c r="B1482" s="2">
        <v>2</v>
      </c>
      <c r="C1482" s="2" t="s">
        <v>12</v>
      </c>
      <c r="D1482" s="2" t="s">
        <v>46</v>
      </c>
      <c r="E1482" s="2" t="s">
        <v>25</v>
      </c>
      <c r="F1482" s="2">
        <v>1831.8138300000001</v>
      </c>
      <c r="G1482" s="2">
        <v>267478</v>
      </c>
      <c r="H1482" s="2">
        <v>6.7999999999999996E-3</v>
      </c>
      <c r="I1482" t="s">
        <v>152</v>
      </c>
    </row>
    <row r="1483" spans="1:9">
      <c r="A1483" s="2">
        <v>2013</v>
      </c>
      <c r="B1483" s="2">
        <v>8</v>
      </c>
      <c r="C1483" s="2" t="s">
        <v>7</v>
      </c>
      <c r="D1483" s="2" t="s">
        <v>87</v>
      </c>
      <c r="E1483" s="2" t="s">
        <v>14</v>
      </c>
      <c r="F1483" s="2">
        <v>1264.0902100000001</v>
      </c>
      <c r="G1483" s="2">
        <v>458393</v>
      </c>
      <c r="H1483" s="2">
        <v>2.7000000000000001E-3</v>
      </c>
      <c r="I1483" t="s">
        <v>152</v>
      </c>
    </row>
    <row r="1484" spans="1:9">
      <c r="A1484" s="2">
        <v>2013</v>
      </c>
      <c r="B1484" s="2">
        <v>8</v>
      </c>
      <c r="C1484" s="2" t="s">
        <v>12</v>
      </c>
      <c r="D1484" s="2" t="s">
        <v>71</v>
      </c>
      <c r="E1484" s="2" t="s">
        <v>14</v>
      </c>
      <c r="F1484" s="2">
        <v>1307.1500599999999</v>
      </c>
      <c r="G1484" s="2">
        <v>124407</v>
      </c>
      <c r="H1484" s="2">
        <v>1.0500000000000001E-2</v>
      </c>
      <c r="I1484" t="s">
        <v>152</v>
      </c>
    </row>
    <row r="1485" spans="1:9">
      <c r="A1485" s="2">
        <v>2014</v>
      </c>
      <c r="B1485" s="2">
        <v>2</v>
      </c>
      <c r="C1485" s="2" t="s">
        <v>12</v>
      </c>
      <c r="D1485" s="2" t="s">
        <v>96</v>
      </c>
      <c r="E1485" s="2" t="s">
        <v>9</v>
      </c>
      <c r="F1485" s="2">
        <v>37.836544000000004</v>
      </c>
      <c r="G1485" s="2">
        <v>27026</v>
      </c>
      <c r="H1485" s="2">
        <v>1.4E-3</v>
      </c>
      <c r="I1485" t="s">
        <v>152</v>
      </c>
    </row>
    <row r="1486" spans="1:9">
      <c r="A1486" s="2">
        <v>2013</v>
      </c>
      <c r="B1486" s="2">
        <v>10</v>
      </c>
      <c r="C1486" s="2" t="s">
        <v>12</v>
      </c>
      <c r="D1486" s="2" t="s">
        <v>64</v>
      </c>
      <c r="E1486" s="2" t="s">
        <v>14</v>
      </c>
      <c r="F1486" s="2">
        <v>176.83021400000001</v>
      </c>
      <c r="G1486" s="2">
        <v>13090</v>
      </c>
      <c r="H1486" s="2">
        <v>1.35E-2</v>
      </c>
      <c r="I1486" t="s">
        <v>152</v>
      </c>
    </row>
    <row r="1487" spans="1:9">
      <c r="A1487" s="2">
        <v>2014</v>
      </c>
      <c r="B1487" s="2">
        <v>1</v>
      </c>
      <c r="C1487" s="2" t="s">
        <v>12</v>
      </c>
      <c r="D1487" s="2" t="s">
        <v>96</v>
      </c>
      <c r="E1487" s="2" t="s">
        <v>9</v>
      </c>
      <c r="F1487" s="2">
        <v>18.162175000000001</v>
      </c>
      <c r="G1487" s="2">
        <v>12973</v>
      </c>
      <c r="H1487" s="2">
        <v>1.2999999999999999E-3</v>
      </c>
      <c r="I1487" t="s">
        <v>152</v>
      </c>
    </row>
    <row r="1488" spans="1:9">
      <c r="A1488" s="2">
        <v>2013</v>
      </c>
      <c r="B1488" s="2">
        <v>5</v>
      </c>
      <c r="C1488" s="2" t="s">
        <v>12</v>
      </c>
      <c r="D1488" s="2" t="s">
        <v>50</v>
      </c>
      <c r="E1488" s="2" t="s">
        <v>11</v>
      </c>
      <c r="F1488" s="2">
        <v>11.054883999999999</v>
      </c>
      <c r="G1488" s="2">
        <v>1649</v>
      </c>
      <c r="H1488" s="2">
        <v>6.7000000000000002E-3</v>
      </c>
      <c r="I1488" t="s">
        <v>152</v>
      </c>
    </row>
    <row r="1489" spans="1:9">
      <c r="A1489" s="2">
        <v>2013</v>
      </c>
      <c r="B1489" s="2">
        <v>8</v>
      </c>
      <c r="C1489" s="2" t="s">
        <v>12</v>
      </c>
      <c r="D1489" s="2" t="s">
        <v>52</v>
      </c>
      <c r="E1489" s="2" t="s">
        <v>25</v>
      </c>
      <c r="F1489" s="2">
        <v>5.1512890000000002</v>
      </c>
      <c r="G1489" s="2">
        <v>187</v>
      </c>
      <c r="H1489" s="2">
        <v>2.75E-2</v>
      </c>
      <c r="I1489" t="s">
        <v>152</v>
      </c>
    </row>
    <row r="1490" spans="1:9">
      <c r="A1490" s="2">
        <v>2013</v>
      </c>
      <c r="B1490" s="2">
        <v>2</v>
      </c>
      <c r="C1490" s="2" t="s">
        <v>53</v>
      </c>
      <c r="D1490" s="2" t="s">
        <v>56</v>
      </c>
      <c r="E1490" s="2" t="s">
        <v>14</v>
      </c>
      <c r="F1490" s="2">
        <v>308.83903299999997</v>
      </c>
      <c r="G1490" s="2">
        <v>336</v>
      </c>
      <c r="H1490" s="2">
        <v>0.91910000000000003</v>
      </c>
      <c r="I1490" t="s">
        <v>152</v>
      </c>
    </row>
    <row r="1491" spans="1:9">
      <c r="A1491" s="2">
        <v>2014</v>
      </c>
      <c r="B1491" s="2">
        <v>5</v>
      </c>
      <c r="C1491" s="2" t="s">
        <v>12</v>
      </c>
      <c r="D1491" s="2" t="s">
        <v>88</v>
      </c>
      <c r="E1491" s="2" t="s">
        <v>14</v>
      </c>
      <c r="F1491" s="2">
        <v>64.918099999999995</v>
      </c>
      <c r="G1491" s="2">
        <v>24052</v>
      </c>
      <c r="H1491" s="2">
        <v>2.5999999999999999E-3</v>
      </c>
      <c r="I1491" t="s">
        <v>152</v>
      </c>
    </row>
    <row r="1492" spans="1:9">
      <c r="A1492" s="2">
        <v>2013</v>
      </c>
      <c r="B1492" s="2">
        <v>7</v>
      </c>
      <c r="C1492" s="2" t="s">
        <v>12</v>
      </c>
      <c r="D1492" s="2" t="s">
        <v>82</v>
      </c>
      <c r="E1492" s="2" t="s">
        <v>14</v>
      </c>
      <c r="F1492" s="2">
        <v>3.4369589999999999</v>
      </c>
      <c r="G1492" s="2">
        <v>218</v>
      </c>
      <c r="H1492" s="2">
        <v>1.5699999999999999E-2</v>
      </c>
      <c r="I1492" t="s">
        <v>152</v>
      </c>
    </row>
    <row r="1493" spans="1:9">
      <c r="A1493" s="2">
        <v>2013</v>
      </c>
      <c r="B1493" s="2">
        <v>6</v>
      </c>
      <c r="C1493" s="2" t="s">
        <v>12</v>
      </c>
      <c r="D1493" s="2" t="s">
        <v>98</v>
      </c>
      <c r="E1493" s="2" t="s">
        <v>25</v>
      </c>
      <c r="F1493" s="2">
        <v>0.52215400000000001</v>
      </c>
      <c r="G1493" s="2">
        <v>5</v>
      </c>
      <c r="H1493" s="2">
        <v>0.10440000000000001</v>
      </c>
      <c r="I1493" t="s">
        <v>152</v>
      </c>
    </row>
    <row r="1494" spans="1:9">
      <c r="A1494" s="2">
        <v>2013</v>
      </c>
      <c r="B1494" s="2">
        <v>11</v>
      </c>
      <c r="C1494" s="2" t="s">
        <v>12</v>
      </c>
      <c r="D1494" s="2" t="s">
        <v>35</v>
      </c>
      <c r="E1494" s="2" t="s">
        <v>9</v>
      </c>
      <c r="F1494" s="2">
        <v>0.91520000000000001</v>
      </c>
      <c r="G1494" s="2">
        <v>1</v>
      </c>
      <c r="H1494" s="2">
        <v>0.91520000000000001</v>
      </c>
      <c r="I1494" t="s">
        <v>152</v>
      </c>
    </row>
    <row r="1495" spans="1:9">
      <c r="A1495" s="2">
        <v>2014</v>
      </c>
      <c r="B1495" s="2">
        <v>2</v>
      </c>
      <c r="C1495" s="2" t="s">
        <v>12</v>
      </c>
      <c r="D1495" s="2" t="s">
        <v>39</v>
      </c>
      <c r="E1495" s="2" t="s">
        <v>14</v>
      </c>
      <c r="F1495" s="2">
        <v>396014.549979</v>
      </c>
      <c r="G1495" s="2">
        <v>28691656</v>
      </c>
      <c r="H1495" s="2">
        <v>1.38E-2</v>
      </c>
      <c r="I1495" t="s">
        <v>152</v>
      </c>
    </row>
    <row r="1496" spans="1:9">
      <c r="A1496" s="2">
        <v>2013</v>
      </c>
      <c r="B1496" s="2">
        <v>2</v>
      </c>
      <c r="C1496" s="2" t="s">
        <v>12</v>
      </c>
      <c r="D1496" s="2" t="s">
        <v>8</v>
      </c>
      <c r="E1496" s="2" t="s">
        <v>9</v>
      </c>
      <c r="F1496" s="2">
        <v>491447.13584</v>
      </c>
      <c r="G1496" s="2">
        <v>64712093</v>
      </c>
      <c r="H1496" s="2">
        <v>7.4999999999999997E-3</v>
      </c>
      <c r="I1496" t="s">
        <v>152</v>
      </c>
    </row>
    <row r="1497" spans="1:9">
      <c r="A1497" s="2">
        <v>2013</v>
      </c>
      <c r="B1497" s="2">
        <v>5</v>
      </c>
      <c r="C1497" s="2" t="s">
        <v>7</v>
      </c>
      <c r="D1497" s="2" t="s">
        <v>19</v>
      </c>
      <c r="E1497" s="2" t="s">
        <v>14</v>
      </c>
      <c r="F1497" s="2">
        <v>5892.2452569999996</v>
      </c>
      <c r="G1497" s="2">
        <v>1884432</v>
      </c>
      <c r="H1497" s="2">
        <v>3.0999999999999999E-3</v>
      </c>
      <c r="I1497" t="s">
        <v>152</v>
      </c>
    </row>
    <row r="1498" spans="1:9">
      <c r="A1498" s="2">
        <v>2014</v>
      </c>
      <c r="B1498" s="2">
        <v>1</v>
      </c>
      <c r="C1498" s="2" t="s">
        <v>12</v>
      </c>
      <c r="D1498" s="2" t="s">
        <v>20</v>
      </c>
      <c r="E1498" s="2" t="s">
        <v>14</v>
      </c>
      <c r="F1498" s="2">
        <v>158164.04267200001</v>
      </c>
      <c r="G1498" s="2">
        <v>16268247</v>
      </c>
      <c r="H1498" s="2">
        <v>9.7000000000000003E-3</v>
      </c>
      <c r="I1498" t="s">
        <v>152</v>
      </c>
    </row>
    <row r="1499" spans="1:9">
      <c r="A1499" s="2">
        <v>2013</v>
      </c>
      <c r="B1499" s="2">
        <v>9</v>
      </c>
      <c r="C1499" s="2" t="s">
        <v>12</v>
      </c>
      <c r="D1499" s="2" t="s">
        <v>21</v>
      </c>
      <c r="E1499" s="2" t="s">
        <v>14</v>
      </c>
      <c r="F1499" s="2">
        <v>28856.558024999998</v>
      </c>
      <c r="G1499" s="2">
        <v>2224924</v>
      </c>
      <c r="H1499" s="2">
        <v>1.29E-2</v>
      </c>
      <c r="I1499" t="s">
        <v>152</v>
      </c>
    </row>
    <row r="1500" spans="1:9">
      <c r="A1500" s="2">
        <v>2013</v>
      </c>
      <c r="B1500" s="2">
        <v>8</v>
      </c>
      <c r="C1500" s="2" t="s">
        <v>7</v>
      </c>
      <c r="D1500" s="2" t="s">
        <v>46</v>
      </c>
      <c r="E1500" s="2" t="s">
        <v>25</v>
      </c>
      <c r="F1500" s="2">
        <v>27.410640999999998</v>
      </c>
      <c r="G1500" s="2">
        <v>201903</v>
      </c>
      <c r="H1500" s="2">
        <v>1E-4</v>
      </c>
      <c r="I1500" t="s">
        <v>152</v>
      </c>
    </row>
    <row r="1501" spans="1:9">
      <c r="A1501" s="2">
        <v>2013</v>
      </c>
      <c r="B1501" s="2">
        <v>2</v>
      </c>
      <c r="C1501" s="2" t="s">
        <v>7</v>
      </c>
      <c r="D1501" s="2" t="s">
        <v>22</v>
      </c>
      <c r="E1501" s="2" t="s">
        <v>14</v>
      </c>
      <c r="F1501" s="2">
        <v>197.5668</v>
      </c>
      <c r="G1501" s="2">
        <v>427204</v>
      </c>
      <c r="H1501" s="2">
        <v>4.0000000000000002E-4</v>
      </c>
      <c r="I1501" t="s">
        <v>152</v>
      </c>
    </row>
    <row r="1502" spans="1:9">
      <c r="A1502" s="2">
        <v>2013</v>
      </c>
      <c r="B1502" s="2">
        <v>10</v>
      </c>
      <c r="C1502" s="2" t="s">
        <v>12</v>
      </c>
      <c r="D1502" s="2" t="s">
        <v>17</v>
      </c>
      <c r="E1502" s="2" t="s">
        <v>14</v>
      </c>
      <c r="F1502" s="2">
        <v>131.47765100000001</v>
      </c>
      <c r="G1502" s="2">
        <v>48882</v>
      </c>
      <c r="H1502" s="2">
        <v>2.5999999999999999E-3</v>
      </c>
      <c r="I1502" t="s">
        <v>152</v>
      </c>
    </row>
    <row r="1503" spans="1:9">
      <c r="A1503" s="2">
        <v>2014</v>
      </c>
      <c r="B1503" s="2">
        <v>4</v>
      </c>
      <c r="C1503" s="2" t="s">
        <v>7</v>
      </c>
      <c r="D1503" s="2" t="s">
        <v>48</v>
      </c>
      <c r="E1503" s="2" t="s">
        <v>14</v>
      </c>
      <c r="F1503" s="2">
        <v>990.35030700000004</v>
      </c>
      <c r="G1503" s="2">
        <v>294206</v>
      </c>
      <c r="H1503" s="2">
        <v>3.3E-3</v>
      </c>
      <c r="I1503" t="s">
        <v>152</v>
      </c>
    </row>
    <row r="1504" spans="1:9">
      <c r="A1504" s="2">
        <v>2014</v>
      </c>
      <c r="B1504" s="2">
        <v>3</v>
      </c>
      <c r="C1504" s="2" t="s">
        <v>12</v>
      </c>
      <c r="D1504" s="2" t="s">
        <v>81</v>
      </c>
      <c r="E1504" s="2" t="s">
        <v>11</v>
      </c>
      <c r="F1504" s="2">
        <v>70.610230000000001</v>
      </c>
      <c r="G1504" s="2">
        <v>54316</v>
      </c>
      <c r="H1504" s="2">
        <v>1.1999999999999999E-3</v>
      </c>
      <c r="I1504" t="s">
        <v>152</v>
      </c>
    </row>
    <row r="1505" spans="1:9">
      <c r="A1505" s="2">
        <v>2014</v>
      </c>
      <c r="B1505" s="2">
        <v>1</v>
      </c>
      <c r="C1505" s="2" t="s">
        <v>12</v>
      </c>
      <c r="D1505" s="2" t="s">
        <v>82</v>
      </c>
      <c r="E1505" s="2" t="s">
        <v>14</v>
      </c>
      <c r="F1505" s="2">
        <v>127.550825</v>
      </c>
      <c r="G1505" s="2">
        <v>70048</v>
      </c>
      <c r="H1505" s="2">
        <v>1.8E-3</v>
      </c>
      <c r="I1505" t="s">
        <v>152</v>
      </c>
    </row>
    <row r="1506" spans="1:9">
      <c r="A1506" s="2">
        <v>2014</v>
      </c>
      <c r="B1506" s="2">
        <v>3</v>
      </c>
      <c r="C1506" s="2" t="s">
        <v>12</v>
      </c>
      <c r="D1506" s="2" t="s">
        <v>75</v>
      </c>
      <c r="E1506" s="2" t="s">
        <v>14</v>
      </c>
      <c r="F1506" s="2">
        <v>35.362732999999999</v>
      </c>
      <c r="G1506" s="2">
        <v>12971</v>
      </c>
      <c r="H1506" s="2">
        <v>2.7000000000000001E-3</v>
      </c>
      <c r="I1506" t="s">
        <v>152</v>
      </c>
    </row>
    <row r="1507" spans="1:9">
      <c r="A1507" s="2">
        <v>2013</v>
      </c>
      <c r="B1507" s="2">
        <v>4</v>
      </c>
      <c r="C1507" s="2" t="s">
        <v>12</v>
      </c>
      <c r="D1507" s="2" t="s">
        <v>34</v>
      </c>
      <c r="E1507" s="2" t="s">
        <v>14</v>
      </c>
      <c r="F1507" s="2">
        <v>4.9361090000000001</v>
      </c>
      <c r="G1507" s="2">
        <v>1268</v>
      </c>
      <c r="H1507" s="2">
        <v>3.8E-3</v>
      </c>
      <c r="I1507" t="s">
        <v>152</v>
      </c>
    </row>
    <row r="1508" spans="1:9">
      <c r="A1508" s="2">
        <v>2013</v>
      </c>
      <c r="B1508" s="2">
        <v>6</v>
      </c>
      <c r="C1508" s="2" t="s">
        <v>12</v>
      </c>
      <c r="D1508" s="2" t="s">
        <v>52</v>
      </c>
      <c r="E1508" s="2" t="s">
        <v>25</v>
      </c>
      <c r="F1508" s="2">
        <v>1.4718340000000001</v>
      </c>
      <c r="G1508" s="2">
        <v>740</v>
      </c>
      <c r="H1508" s="2">
        <v>1.9E-3</v>
      </c>
      <c r="I1508" t="s">
        <v>152</v>
      </c>
    </row>
    <row r="1509" spans="1:9">
      <c r="A1509" s="2">
        <v>2013</v>
      </c>
      <c r="B1509" s="2">
        <v>8</v>
      </c>
      <c r="C1509" s="2" t="s">
        <v>53</v>
      </c>
      <c r="D1509" s="2" t="s">
        <v>20</v>
      </c>
      <c r="E1509" s="2" t="s">
        <v>14</v>
      </c>
      <c r="F1509" s="2">
        <v>143.44498400000001</v>
      </c>
      <c r="G1509" s="2">
        <v>156</v>
      </c>
      <c r="H1509" s="2">
        <v>0.91949999999999998</v>
      </c>
      <c r="I1509" t="s">
        <v>152</v>
      </c>
    </row>
    <row r="1510" spans="1:9">
      <c r="A1510" s="2">
        <v>2013</v>
      </c>
      <c r="B1510" s="2">
        <v>5</v>
      </c>
      <c r="C1510" s="2" t="s">
        <v>53</v>
      </c>
      <c r="D1510" s="2" t="s">
        <v>63</v>
      </c>
      <c r="E1510" s="2" t="s">
        <v>14</v>
      </c>
      <c r="F1510" s="2">
        <v>31.998401999999999</v>
      </c>
      <c r="G1510" s="2">
        <v>50</v>
      </c>
      <c r="H1510" s="2">
        <v>0.63990000000000002</v>
      </c>
      <c r="I1510" t="s">
        <v>152</v>
      </c>
    </row>
    <row r="1511" spans="1:9">
      <c r="A1511" s="2">
        <v>2013</v>
      </c>
      <c r="B1511" s="2">
        <v>12</v>
      </c>
      <c r="C1511" s="2" t="s">
        <v>12</v>
      </c>
      <c r="D1511" s="2" t="s">
        <v>68</v>
      </c>
      <c r="E1511" s="2" t="s">
        <v>14</v>
      </c>
      <c r="F1511" s="2">
        <v>1.5766249999999999</v>
      </c>
      <c r="G1511" s="2">
        <v>206</v>
      </c>
      <c r="H1511" s="2">
        <v>7.6E-3</v>
      </c>
      <c r="I1511" t="s">
        <v>152</v>
      </c>
    </row>
    <row r="1512" spans="1:9">
      <c r="A1512" s="2">
        <v>2013</v>
      </c>
      <c r="B1512" s="2">
        <v>2</v>
      </c>
      <c r="C1512" s="2" t="s">
        <v>12</v>
      </c>
      <c r="D1512" s="2" t="s">
        <v>59</v>
      </c>
      <c r="E1512" s="2" t="s">
        <v>11</v>
      </c>
      <c r="F1512" s="2">
        <v>1.379875</v>
      </c>
      <c r="G1512" s="2">
        <v>163</v>
      </c>
      <c r="H1512" s="2">
        <v>8.3999999999999995E-3</v>
      </c>
      <c r="I1512" t="s">
        <v>152</v>
      </c>
    </row>
    <row r="1513" spans="1:9">
      <c r="A1513" s="2">
        <v>2013</v>
      </c>
      <c r="B1513" s="2">
        <v>11</v>
      </c>
      <c r="C1513" s="2" t="s">
        <v>12</v>
      </c>
      <c r="D1513" s="2" t="s">
        <v>43</v>
      </c>
      <c r="E1513" s="2" t="s">
        <v>11</v>
      </c>
      <c r="F1513" s="2">
        <v>0.74653599999999998</v>
      </c>
      <c r="G1513" s="2">
        <v>116</v>
      </c>
      <c r="H1513" s="2">
        <v>6.4000000000000003E-3</v>
      </c>
      <c r="I1513" t="s">
        <v>152</v>
      </c>
    </row>
    <row r="1514" spans="1:9">
      <c r="A1514" s="2">
        <v>2013</v>
      </c>
      <c r="B1514" s="2">
        <v>3</v>
      </c>
      <c r="C1514" s="2" t="s">
        <v>53</v>
      </c>
      <c r="D1514" s="2" t="s">
        <v>18</v>
      </c>
      <c r="E1514" s="2" t="s">
        <v>14</v>
      </c>
      <c r="F1514" s="2">
        <v>14.308539</v>
      </c>
      <c r="G1514" s="2">
        <v>19</v>
      </c>
      <c r="H1514" s="2">
        <v>0.753</v>
      </c>
      <c r="I1514" t="s">
        <v>152</v>
      </c>
    </row>
    <row r="1515" spans="1:9">
      <c r="A1515" s="2">
        <v>2014</v>
      </c>
      <c r="B1515" s="2">
        <v>1</v>
      </c>
      <c r="C1515" s="2" t="s">
        <v>12</v>
      </c>
      <c r="D1515" s="2" t="s">
        <v>39</v>
      </c>
      <c r="E1515" s="2" t="s">
        <v>14</v>
      </c>
      <c r="F1515" s="2">
        <v>387846.26543299999</v>
      </c>
      <c r="G1515" s="2">
        <v>30940218</v>
      </c>
      <c r="H1515" s="2">
        <v>1.2500000000000001E-2</v>
      </c>
      <c r="I1515" t="s">
        <v>152</v>
      </c>
    </row>
    <row r="1516" spans="1:9">
      <c r="A1516" s="2">
        <v>2013</v>
      </c>
      <c r="B1516" s="2">
        <v>1</v>
      </c>
      <c r="C1516" s="2" t="s">
        <v>12</v>
      </c>
      <c r="D1516" s="2" t="s">
        <v>8</v>
      </c>
      <c r="E1516" s="2" t="s">
        <v>9</v>
      </c>
      <c r="F1516" s="2">
        <v>491528.56951499998</v>
      </c>
      <c r="G1516" s="2">
        <v>63558958</v>
      </c>
      <c r="H1516" s="2">
        <v>7.7000000000000002E-3</v>
      </c>
      <c r="I1516" t="s">
        <v>152</v>
      </c>
    </row>
    <row r="1517" spans="1:9">
      <c r="A1517" s="2">
        <v>2014</v>
      </c>
      <c r="B1517" s="2">
        <v>3</v>
      </c>
      <c r="C1517" s="2" t="s">
        <v>7</v>
      </c>
      <c r="D1517" s="2" t="s">
        <v>8</v>
      </c>
      <c r="E1517" s="2" t="s">
        <v>9</v>
      </c>
      <c r="F1517" s="2">
        <v>148965.296803</v>
      </c>
      <c r="G1517" s="2">
        <v>119241360</v>
      </c>
      <c r="H1517" s="2">
        <v>1.1999999999999999E-3</v>
      </c>
      <c r="I1517" t="s">
        <v>152</v>
      </c>
    </row>
    <row r="1518" spans="1:9">
      <c r="A1518" s="2">
        <v>2014</v>
      </c>
      <c r="B1518" s="2">
        <v>4</v>
      </c>
      <c r="C1518" s="2" t="s">
        <v>12</v>
      </c>
      <c r="D1518" s="2" t="s">
        <v>60</v>
      </c>
      <c r="E1518" s="2" t="s">
        <v>14</v>
      </c>
      <c r="F1518" s="2">
        <v>1687.0756819999999</v>
      </c>
      <c r="G1518" s="2">
        <v>1235469</v>
      </c>
      <c r="H1518" s="2">
        <v>1.2999999999999999E-3</v>
      </c>
      <c r="I1518" t="s">
        <v>152</v>
      </c>
    </row>
    <row r="1519" spans="1:9">
      <c r="A1519" s="2">
        <v>2013</v>
      </c>
      <c r="B1519" s="2">
        <v>8</v>
      </c>
      <c r="C1519" s="2" t="s">
        <v>12</v>
      </c>
      <c r="D1519" s="2" t="s">
        <v>86</v>
      </c>
      <c r="E1519" s="2" t="s">
        <v>9</v>
      </c>
      <c r="F1519" s="2">
        <v>13735.943665000001</v>
      </c>
      <c r="G1519" s="2">
        <v>3114892</v>
      </c>
      <c r="H1519" s="2">
        <v>4.4000000000000003E-3</v>
      </c>
      <c r="I1519" t="s">
        <v>152</v>
      </c>
    </row>
    <row r="1520" spans="1:9">
      <c r="A1520" s="2">
        <v>2014</v>
      </c>
      <c r="B1520" s="2">
        <v>2</v>
      </c>
      <c r="C1520" s="2" t="s">
        <v>7</v>
      </c>
      <c r="D1520" s="2" t="s">
        <v>63</v>
      </c>
      <c r="E1520" s="2" t="s">
        <v>14</v>
      </c>
      <c r="F1520" s="2">
        <v>1417.9043529999999</v>
      </c>
      <c r="G1520" s="2">
        <v>2555240</v>
      </c>
      <c r="H1520" s="2">
        <v>5.0000000000000001E-4</v>
      </c>
      <c r="I1520" t="s">
        <v>152</v>
      </c>
    </row>
    <row r="1521" spans="1:9">
      <c r="A1521" s="2">
        <v>2013</v>
      </c>
      <c r="B1521" s="2">
        <v>7</v>
      </c>
      <c r="C1521" s="2" t="s">
        <v>7</v>
      </c>
      <c r="D1521" s="2" t="s">
        <v>44</v>
      </c>
      <c r="E1521" s="2" t="s">
        <v>16</v>
      </c>
      <c r="F1521" s="2">
        <v>209.213031</v>
      </c>
      <c r="G1521" s="2">
        <v>859572</v>
      </c>
      <c r="H1521" s="2">
        <v>2.0000000000000001E-4</v>
      </c>
      <c r="I1521" t="s">
        <v>152</v>
      </c>
    </row>
    <row r="1522" spans="1:9">
      <c r="A1522" s="2">
        <v>2013</v>
      </c>
      <c r="B1522" s="2">
        <v>3</v>
      </c>
      <c r="C1522" s="2" t="s">
        <v>12</v>
      </c>
      <c r="D1522" s="2" t="s">
        <v>47</v>
      </c>
      <c r="E1522" s="2" t="s">
        <v>14</v>
      </c>
      <c r="F1522" s="2">
        <v>378.55757699999998</v>
      </c>
      <c r="G1522" s="2">
        <v>34412</v>
      </c>
      <c r="H1522" s="2">
        <v>1.0999999999999999E-2</v>
      </c>
      <c r="I1522" t="s">
        <v>152</v>
      </c>
    </row>
    <row r="1523" spans="1:9">
      <c r="A1523" s="2">
        <v>2013</v>
      </c>
      <c r="B1523" s="2">
        <v>11</v>
      </c>
      <c r="C1523" s="2" t="s">
        <v>12</v>
      </c>
      <c r="D1523" s="2" t="s">
        <v>31</v>
      </c>
      <c r="E1523" s="2" t="s">
        <v>14</v>
      </c>
      <c r="F1523" s="2">
        <v>254.39526000000001</v>
      </c>
      <c r="G1523" s="2">
        <v>99030</v>
      </c>
      <c r="H1523" s="2">
        <v>2.5000000000000001E-3</v>
      </c>
      <c r="I1523" t="s">
        <v>152</v>
      </c>
    </row>
    <row r="1524" spans="1:9">
      <c r="A1524" s="2">
        <v>2014</v>
      </c>
      <c r="B1524" s="2">
        <v>4</v>
      </c>
      <c r="C1524" s="2" t="s">
        <v>12</v>
      </c>
      <c r="D1524" s="2" t="s">
        <v>31</v>
      </c>
      <c r="E1524" s="2" t="s">
        <v>14</v>
      </c>
      <c r="F1524" s="2">
        <v>426.89018199999998</v>
      </c>
      <c r="G1524" s="2">
        <v>128160</v>
      </c>
      <c r="H1524" s="2">
        <v>3.3E-3</v>
      </c>
      <c r="I1524" t="s">
        <v>152</v>
      </c>
    </row>
    <row r="1525" spans="1:9">
      <c r="A1525" s="2">
        <v>2014</v>
      </c>
      <c r="B1525" s="2">
        <v>3</v>
      </c>
      <c r="C1525" s="2" t="s">
        <v>7</v>
      </c>
      <c r="D1525" s="2" t="s">
        <v>93</v>
      </c>
      <c r="E1525" s="2" t="s">
        <v>9</v>
      </c>
      <c r="F1525" s="2">
        <v>247.79513800000001</v>
      </c>
      <c r="G1525" s="2">
        <v>176997</v>
      </c>
      <c r="H1525" s="2">
        <v>1.2999999999999999E-3</v>
      </c>
      <c r="I1525" t="s">
        <v>152</v>
      </c>
    </row>
    <row r="1526" spans="1:9">
      <c r="A1526" s="2">
        <v>2014</v>
      </c>
      <c r="B1526" s="2">
        <v>1</v>
      </c>
      <c r="C1526" s="2" t="s">
        <v>7</v>
      </c>
      <c r="D1526" s="2" t="s">
        <v>33</v>
      </c>
      <c r="E1526" s="2" t="s">
        <v>11</v>
      </c>
      <c r="F1526" s="2">
        <v>478.936508</v>
      </c>
      <c r="G1526" s="2">
        <v>368414</v>
      </c>
      <c r="H1526" s="2">
        <v>1.1999999999999999E-3</v>
      </c>
      <c r="I1526" t="s">
        <v>152</v>
      </c>
    </row>
    <row r="1527" spans="1:9">
      <c r="A1527" s="2">
        <v>2014</v>
      </c>
      <c r="B1527" s="2">
        <v>4</v>
      </c>
      <c r="C1527" s="2" t="s">
        <v>12</v>
      </c>
      <c r="D1527" s="2" t="s">
        <v>32</v>
      </c>
      <c r="E1527" s="2" t="s">
        <v>25</v>
      </c>
      <c r="F1527" s="2">
        <v>17.750178999999999</v>
      </c>
      <c r="G1527" s="2">
        <v>10485</v>
      </c>
      <c r="H1527" s="2">
        <v>1.6000000000000001E-3</v>
      </c>
      <c r="I1527" t="s">
        <v>152</v>
      </c>
    </row>
    <row r="1528" spans="1:9">
      <c r="A1528" s="2">
        <v>2013</v>
      </c>
      <c r="B1528" s="2">
        <v>12</v>
      </c>
      <c r="C1528" s="2" t="s">
        <v>12</v>
      </c>
      <c r="D1528" s="2" t="s">
        <v>65</v>
      </c>
      <c r="E1528" s="2" t="s">
        <v>25</v>
      </c>
      <c r="F1528" s="2">
        <v>1.5316639999999999</v>
      </c>
      <c r="G1528" s="2">
        <v>191</v>
      </c>
      <c r="H1528" s="2">
        <v>8.0000000000000002E-3</v>
      </c>
      <c r="I1528" t="s">
        <v>152</v>
      </c>
    </row>
    <row r="1529" spans="1:9">
      <c r="A1529" s="2">
        <v>2013</v>
      </c>
      <c r="B1529" s="2">
        <v>5</v>
      </c>
      <c r="C1529" s="2" t="s">
        <v>12</v>
      </c>
      <c r="D1529" s="2" t="s">
        <v>65</v>
      </c>
      <c r="E1529" s="2" t="s">
        <v>25</v>
      </c>
      <c r="F1529" s="2">
        <v>0.82262999999999997</v>
      </c>
      <c r="G1529" s="2">
        <v>174</v>
      </c>
      <c r="H1529" s="2">
        <v>4.7000000000000002E-3</v>
      </c>
      <c r="I1529" t="s">
        <v>152</v>
      </c>
    </row>
    <row r="1530" spans="1:9">
      <c r="A1530" s="2">
        <v>2013</v>
      </c>
      <c r="B1530" s="2">
        <v>6</v>
      </c>
      <c r="C1530" s="2" t="s">
        <v>12</v>
      </c>
      <c r="D1530" s="2" t="s">
        <v>10</v>
      </c>
      <c r="E1530" s="2" t="s">
        <v>11</v>
      </c>
      <c r="F1530" s="2">
        <v>4.2906E-2</v>
      </c>
      <c r="G1530" s="2">
        <v>17</v>
      </c>
      <c r="H1530" s="2">
        <v>2.5000000000000001E-3</v>
      </c>
      <c r="I1530" t="s">
        <v>152</v>
      </c>
    </row>
    <row r="1531" spans="1:9">
      <c r="A1531" s="2">
        <v>2014</v>
      </c>
      <c r="B1531" s="2">
        <v>5</v>
      </c>
      <c r="C1531" s="2" t="s">
        <v>12</v>
      </c>
      <c r="D1531" s="2" t="s">
        <v>69</v>
      </c>
      <c r="E1531" s="2" t="s">
        <v>62</v>
      </c>
      <c r="F1531" s="2">
        <v>0.46149899999999999</v>
      </c>
      <c r="G1531" s="2">
        <v>17</v>
      </c>
      <c r="H1531" s="2">
        <v>2.7099999999999999E-2</v>
      </c>
      <c r="I1531" t="s">
        <v>152</v>
      </c>
    </row>
    <row r="1532" spans="1:9">
      <c r="A1532" s="2">
        <v>2013</v>
      </c>
      <c r="B1532" s="2">
        <v>4</v>
      </c>
      <c r="C1532" s="2" t="s">
        <v>12</v>
      </c>
      <c r="D1532" s="2" t="s">
        <v>101</v>
      </c>
      <c r="E1532" s="2" t="s">
        <v>62</v>
      </c>
      <c r="F1532" s="2">
        <v>0.46796900000000002</v>
      </c>
      <c r="G1532" s="2">
        <v>15</v>
      </c>
      <c r="H1532" s="2">
        <v>3.1099999999999999E-2</v>
      </c>
      <c r="I1532" t="s">
        <v>152</v>
      </c>
    </row>
    <row r="1533" spans="1:9">
      <c r="A1533" s="2">
        <v>2014</v>
      </c>
      <c r="B1533" s="2">
        <v>3</v>
      </c>
      <c r="C1533" s="2" t="s">
        <v>12</v>
      </c>
      <c r="D1533" s="2" t="s">
        <v>77</v>
      </c>
      <c r="E1533" s="2" t="s">
        <v>9</v>
      </c>
      <c r="F1533" s="2">
        <v>5.4999999999999997E-3</v>
      </c>
      <c r="G1533" s="2">
        <v>1</v>
      </c>
      <c r="H1533" s="2">
        <v>5.4999999999999997E-3</v>
      </c>
      <c r="I1533" t="s">
        <v>152</v>
      </c>
    </row>
    <row r="1534" spans="1:9">
      <c r="A1534" s="2">
        <v>2013</v>
      </c>
      <c r="B1534" s="2">
        <v>12</v>
      </c>
      <c r="C1534" s="2" t="s">
        <v>12</v>
      </c>
      <c r="D1534" s="2" t="s">
        <v>104</v>
      </c>
      <c r="E1534" s="2" t="s">
        <v>14</v>
      </c>
      <c r="F1534" s="2">
        <v>0.12039999999999999</v>
      </c>
      <c r="G1534" s="2">
        <v>1</v>
      </c>
      <c r="H1534" s="2">
        <v>0.12039999999999999</v>
      </c>
      <c r="I1534" t="s">
        <v>152</v>
      </c>
    </row>
    <row r="1535" spans="1:9">
      <c r="A1535" s="2">
        <v>2013</v>
      </c>
      <c r="B1535" s="2">
        <v>8</v>
      </c>
      <c r="C1535" s="2" t="s">
        <v>12</v>
      </c>
      <c r="D1535" s="2" t="s">
        <v>13</v>
      </c>
      <c r="E1535" s="2" t="s">
        <v>14</v>
      </c>
      <c r="F1535" s="2">
        <v>70500.163167000006</v>
      </c>
      <c r="G1535" s="2">
        <v>6041498</v>
      </c>
      <c r="H1535" s="2">
        <v>1.1599999999999999E-2</v>
      </c>
      <c r="I1535" t="s">
        <v>152</v>
      </c>
    </row>
    <row r="1536" spans="1:9">
      <c r="A1536" s="2">
        <v>2014</v>
      </c>
      <c r="B1536" s="2">
        <v>2</v>
      </c>
      <c r="C1536" s="2" t="s">
        <v>12</v>
      </c>
      <c r="D1536" s="2" t="s">
        <v>59</v>
      </c>
      <c r="E1536" s="2" t="s">
        <v>11</v>
      </c>
      <c r="F1536" s="2">
        <v>502.58844099999999</v>
      </c>
      <c r="G1536" s="2">
        <v>295538</v>
      </c>
      <c r="H1536" s="2">
        <v>1.6999999999999999E-3</v>
      </c>
      <c r="I1536" t="s">
        <v>152</v>
      </c>
    </row>
    <row r="1537" spans="1:9">
      <c r="A1537" s="2">
        <v>2013</v>
      </c>
      <c r="B1537" s="2">
        <v>5</v>
      </c>
      <c r="C1537" s="2" t="s">
        <v>7</v>
      </c>
      <c r="D1537" s="2" t="s">
        <v>15</v>
      </c>
      <c r="E1537" s="2" t="s">
        <v>16</v>
      </c>
      <c r="F1537" s="2">
        <v>7168.8893090000001</v>
      </c>
      <c r="G1537" s="2">
        <v>3026225</v>
      </c>
      <c r="H1537" s="2">
        <v>2.3E-3</v>
      </c>
      <c r="I1537" t="s">
        <v>152</v>
      </c>
    </row>
    <row r="1538" spans="1:9">
      <c r="A1538" s="2">
        <v>2013</v>
      </c>
      <c r="B1538" s="2">
        <v>9</v>
      </c>
      <c r="C1538" s="2" t="s">
        <v>7</v>
      </c>
      <c r="D1538" s="2" t="s">
        <v>44</v>
      </c>
      <c r="E1538" s="2" t="s">
        <v>16</v>
      </c>
      <c r="F1538" s="2">
        <v>982.19471299999998</v>
      </c>
      <c r="G1538" s="2">
        <v>902693</v>
      </c>
      <c r="H1538" s="2">
        <v>1E-3</v>
      </c>
      <c r="I1538" t="s">
        <v>152</v>
      </c>
    </row>
    <row r="1539" spans="1:9">
      <c r="A1539" s="2">
        <v>2013</v>
      </c>
      <c r="B1539" s="2">
        <v>10</v>
      </c>
      <c r="C1539" s="2" t="s">
        <v>7</v>
      </c>
      <c r="D1539" s="2" t="s">
        <v>56</v>
      </c>
      <c r="E1539" s="2" t="s">
        <v>14</v>
      </c>
      <c r="F1539" s="2">
        <v>10919.805313999999</v>
      </c>
      <c r="G1539" s="2">
        <v>3830389</v>
      </c>
      <c r="H1539" s="2">
        <v>2.8E-3</v>
      </c>
      <c r="I1539" t="s">
        <v>152</v>
      </c>
    </row>
    <row r="1540" spans="1:9">
      <c r="A1540" s="2">
        <v>2014</v>
      </c>
      <c r="B1540" s="2">
        <v>1</v>
      </c>
      <c r="C1540" s="2" t="s">
        <v>7</v>
      </c>
      <c r="D1540" s="2" t="s">
        <v>56</v>
      </c>
      <c r="E1540" s="2" t="s">
        <v>14</v>
      </c>
      <c r="F1540" s="2">
        <v>3408.0072740000001</v>
      </c>
      <c r="G1540" s="2">
        <v>7907602</v>
      </c>
      <c r="H1540" s="2">
        <v>4.0000000000000002E-4</v>
      </c>
      <c r="I1540" t="s">
        <v>152</v>
      </c>
    </row>
    <row r="1541" spans="1:9">
      <c r="A1541" s="2">
        <v>2013</v>
      </c>
      <c r="B1541" s="2">
        <v>8</v>
      </c>
      <c r="C1541" s="2" t="s">
        <v>7</v>
      </c>
      <c r="D1541" s="2" t="s">
        <v>18</v>
      </c>
      <c r="E1541" s="2" t="s">
        <v>14</v>
      </c>
      <c r="F1541" s="2">
        <v>1411.5263199999999</v>
      </c>
      <c r="G1541" s="2">
        <v>2384347</v>
      </c>
      <c r="H1541" s="2">
        <v>5.0000000000000001E-4</v>
      </c>
      <c r="I1541" t="s">
        <v>152</v>
      </c>
    </row>
    <row r="1542" spans="1:9">
      <c r="A1542" s="2">
        <v>2014</v>
      </c>
      <c r="B1542" s="2">
        <v>1</v>
      </c>
      <c r="C1542" s="2" t="s">
        <v>7</v>
      </c>
      <c r="D1542" s="2" t="s">
        <v>73</v>
      </c>
      <c r="E1542" s="2" t="s">
        <v>14</v>
      </c>
      <c r="F1542" s="2">
        <v>358.06476400000003</v>
      </c>
      <c r="G1542" s="2">
        <v>221218</v>
      </c>
      <c r="H1542" s="2">
        <v>1.6000000000000001E-3</v>
      </c>
      <c r="I1542" t="s">
        <v>152</v>
      </c>
    </row>
    <row r="1543" spans="1:9">
      <c r="A1543" s="2">
        <v>2013</v>
      </c>
      <c r="B1543" s="2">
        <v>4</v>
      </c>
      <c r="C1543" s="2" t="s">
        <v>7</v>
      </c>
      <c r="D1543" s="2" t="s">
        <v>28</v>
      </c>
      <c r="E1543" s="2" t="s">
        <v>14</v>
      </c>
      <c r="F1543" s="2">
        <v>2965.3117889999999</v>
      </c>
      <c r="G1543" s="2">
        <v>1523523</v>
      </c>
      <c r="H1543" s="2">
        <v>1.9E-3</v>
      </c>
      <c r="I1543" t="s">
        <v>152</v>
      </c>
    </row>
    <row r="1544" spans="1:9">
      <c r="A1544" s="2">
        <v>2013</v>
      </c>
      <c r="B1544" s="2">
        <v>3</v>
      </c>
      <c r="C1544" s="2" t="s">
        <v>12</v>
      </c>
      <c r="D1544" s="2" t="s">
        <v>29</v>
      </c>
      <c r="E1544" s="2" t="s">
        <v>25</v>
      </c>
      <c r="F1544" s="2">
        <v>2.4632239999999999</v>
      </c>
      <c r="G1544" s="2">
        <v>272</v>
      </c>
      <c r="H1544" s="2">
        <v>8.9999999999999993E-3</v>
      </c>
      <c r="I1544" t="s">
        <v>152</v>
      </c>
    </row>
    <row r="1545" spans="1:9">
      <c r="A1545" s="2">
        <v>2013</v>
      </c>
      <c r="B1545" s="2">
        <v>12</v>
      </c>
      <c r="C1545" s="2" t="s">
        <v>12</v>
      </c>
      <c r="D1545" s="2" t="s">
        <v>48</v>
      </c>
      <c r="E1545" s="2" t="s">
        <v>14</v>
      </c>
      <c r="F1545" s="2">
        <v>1226.7066609999999</v>
      </c>
      <c r="G1545" s="2">
        <v>182332</v>
      </c>
      <c r="H1545" s="2">
        <v>6.7000000000000002E-3</v>
      </c>
      <c r="I1545" t="s">
        <v>152</v>
      </c>
    </row>
    <row r="1546" spans="1:9">
      <c r="A1546" s="2">
        <v>2014</v>
      </c>
      <c r="B1546" s="2">
        <v>1</v>
      </c>
      <c r="C1546" s="2" t="s">
        <v>12</v>
      </c>
      <c r="D1546" s="2" t="s">
        <v>34</v>
      </c>
      <c r="E1546" s="2" t="s">
        <v>14</v>
      </c>
      <c r="F1546" s="2">
        <v>46.238205999999998</v>
      </c>
      <c r="G1546" s="2">
        <v>2263</v>
      </c>
      <c r="H1546" s="2">
        <v>2.0400000000000001E-2</v>
      </c>
      <c r="I1546" t="s">
        <v>152</v>
      </c>
    </row>
    <row r="1547" spans="1:9">
      <c r="A1547" s="2">
        <v>2014</v>
      </c>
      <c r="B1547" s="2">
        <v>1</v>
      </c>
      <c r="C1547" s="2" t="s">
        <v>7</v>
      </c>
      <c r="D1547" s="2" t="s">
        <v>67</v>
      </c>
      <c r="E1547" s="2" t="s">
        <v>9</v>
      </c>
      <c r="F1547" s="2">
        <v>80.513864999999996</v>
      </c>
      <c r="G1547" s="2">
        <v>61934</v>
      </c>
      <c r="H1547" s="2">
        <v>1.1999999999999999E-3</v>
      </c>
      <c r="I1547" t="s">
        <v>152</v>
      </c>
    </row>
    <row r="1548" spans="1:9">
      <c r="A1548" s="2">
        <v>2014</v>
      </c>
      <c r="B1548" s="2">
        <v>3</v>
      </c>
      <c r="C1548" s="2" t="s">
        <v>12</v>
      </c>
      <c r="D1548" s="2" t="s">
        <v>71</v>
      </c>
      <c r="E1548" s="2" t="s">
        <v>14</v>
      </c>
      <c r="F1548" s="2">
        <v>3523.8421039999998</v>
      </c>
      <c r="G1548" s="2">
        <v>250831</v>
      </c>
      <c r="H1548" s="2">
        <v>1.4E-2</v>
      </c>
      <c r="I1548" t="s">
        <v>152</v>
      </c>
    </row>
    <row r="1549" spans="1:9">
      <c r="A1549" s="2">
        <v>2014</v>
      </c>
      <c r="B1549" s="2">
        <v>4</v>
      </c>
      <c r="C1549" s="2" t="s">
        <v>12</v>
      </c>
      <c r="D1549" s="2" t="s">
        <v>80</v>
      </c>
      <c r="E1549" s="2" t="s">
        <v>14</v>
      </c>
      <c r="F1549" s="2">
        <v>1016.463152</v>
      </c>
      <c r="G1549" s="2">
        <v>128892</v>
      </c>
      <c r="H1549" s="2">
        <v>7.7999999999999996E-3</v>
      </c>
      <c r="I1549" t="s">
        <v>152</v>
      </c>
    </row>
    <row r="1550" spans="1:9">
      <c r="A1550" s="2">
        <v>2014</v>
      </c>
      <c r="B1550" s="2">
        <v>1</v>
      </c>
      <c r="C1550" s="2" t="s">
        <v>12</v>
      </c>
      <c r="D1550" s="2" t="s">
        <v>59</v>
      </c>
      <c r="E1550" s="2" t="s">
        <v>11</v>
      </c>
      <c r="F1550" s="2">
        <v>233.11146299999999</v>
      </c>
      <c r="G1550" s="2">
        <v>136323</v>
      </c>
      <c r="H1550" s="2">
        <v>1.6999999999999999E-3</v>
      </c>
      <c r="I1550" t="s">
        <v>152</v>
      </c>
    </row>
    <row r="1551" spans="1:9">
      <c r="A1551" s="2">
        <v>2013</v>
      </c>
      <c r="B1551" s="2">
        <v>12</v>
      </c>
      <c r="C1551" s="2" t="s">
        <v>7</v>
      </c>
      <c r="D1551" s="2" t="s">
        <v>64</v>
      </c>
      <c r="E1551" s="2" t="s">
        <v>14</v>
      </c>
      <c r="F1551" s="2">
        <v>110.16144</v>
      </c>
      <c r="G1551" s="2">
        <v>26715</v>
      </c>
      <c r="H1551" s="2">
        <v>4.1000000000000003E-3</v>
      </c>
      <c r="I1551" t="s">
        <v>152</v>
      </c>
    </row>
    <row r="1552" spans="1:9">
      <c r="A1552" s="2">
        <v>2014</v>
      </c>
      <c r="B1552" s="2">
        <v>2</v>
      </c>
      <c r="C1552" s="2" t="s">
        <v>12</v>
      </c>
      <c r="D1552" s="2" t="s">
        <v>34</v>
      </c>
      <c r="E1552" s="2" t="s">
        <v>14</v>
      </c>
      <c r="F1552" s="2">
        <v>57.535918000000002</v>
      </c>
      <c r="G1552" s="2">
        <v>2853</v>
      </c>
      <c r="H1552" s="2">
        <v>2.01E-2</v>
      </c>
      <c r="I1552" t="s">
        <v>152</v>
      </c>
    </row>
    <row r="1553" spans="1:9">
      <c r="A1553" s="2">
        <v>2013</v>
      </c>
      <c r="B1553" s="2">
        <v>1</v>
      </c>
      <c r="C1553" s="2" t="s">
        <v>12</v>
      </c>
      <c r="D1553" s="2" t="s">
        <v>55</v>
      </c>
      <c r="E1553" s="2" t="s">
        <v>14</v>
      </c>
      <c r="F1553" s="2">
        <v>3.5868500000000001</v>
      </c>
      <c r="G1553" s="2">
        <v>450</v>
      </c>
      <c r="H1553" s="2">
        <v>7.9000000000000008E-3</v>
      </c>
      <c r="I1553" t="s">
        <v>152</v>
      </c>
    </row>
    <row r="1554" spans="1:9">
      <c r="A1554" s="2">
        <v>2014</v>
      </c>
      <c r="B1554" s="2">
        <v>4</v>
      </c>
      <c r="C1554" s="2" t="s">
        <v>12</v>
      </c>
      <c r="D1554" s="2" t="s">
        <v>68</v>
      </c>
      <c r="E1554" s="2" t="s">
        <v>14</v>
      </c>
      <c r="F1554" s="2">
        <v>1.5466059999999999</v>
      </c>
      <c r="G1554" s="2">
        <v>137</v>
      </c>
      <c r="H1554" s="2">
        <v>1.12E-2</v>
      </c>
      <c r="I1554" t="s">
        <v>152</v>
      </c>
    </row>
    <row r="1555" spans="1:9">
      <c r="A1555" s="2">
        <v>2013</v>
      </c>
      <c r="B1555" s="2">
        <v>1</v>
      </c>
      <c r="C1555" s="2" t="s">
        <v>7</v>
      </c>
      <c r="D1555" s="2" t="s">
        <v>54</v>
      </c>
      <c r="E1555" s="2" t="s">
        <v>14</v>
      </c>
      <c r="F1555" s="2">
        <v>3.7620000000000002E-3</v>
      </c>
      <c r="G1555" s="2">
        <v>550</v>
      </c>
      <c r="H1555" s="2">
        <v>0</v>
      </c>
      <c r="I1555" t="s">
        <v>152</v>
      </c>
    </row>
    <row r="1556" spans="1:9">
      <c r="A1556" s="2">
        <v>2013</v>
      </c>
      <c r="B1556" s="2">
        <v>8</v>
      </c>
      <c r="C1556" s="2" t="s">
        <v>12</v>
      </c>
      <c r="D1556" s="2" t="s">
        <v>100</v>
      </c>
      <c r="E1556" s="2" t="s">
        <v>14</v>
      </c>
      <c r="F1556" s="2">
        <v>6.2462850000000003</v>
      </c>
      <c r="G1556" s="2">
        <v>104</v>
      </c>
      <c r="H1556" s="2">
        <v>0.06</v>
      </c>
      <c r="I1556" t="s">
        <v>152</v>
      </c>
    </row>
    <row r="1557" spans="1:9">
      <c r="A1557" s="2">
        <v>2013</v>
      </c>
      <c r="B1557" s="2">
        <v>12</v>
      </c>
      <c r="C1557" s="2" t="s">
        <v>12</v>
      </c>
      <c r="D1557" s="2" t="s">
        <v>36</v>
      </c>
      <c r="E1557" s="2" t="s">
        <v>9</v>
      </c>
      <c r="F1557" s="2">
        <v>1.2800000000000001E-2</v>
      </c>
      <c r="G1557" s="2">
        <v>1</v>
      </c>
      <c r="H1557" s="2">
        <v>1.2800000000000001E-2</v>
      </c>
      <c r="I1557" t="s">
        <v>152</v>
      </c>
    </row>
    <row r="1558" spans="1:9">
      <c r="A1558" s="2">
        <v>2014</v>
      </c>
      <c r="B1558" s="2">
        <v>3</v>
      </c>
      <c r="C1558" s="2" t="s">
        <v>12</v>
      </c>
      <c r="D1558" s="2" t="s">
        <v>70</v>
      </c>
      <c r="E1558" s="2" t="s">
        <v>14</v>
      </c>
      <c r="F1558" s="2">
        <v>127535.616645</v>
      </c>
      <c r="G1558" s="2">
        <v>13006381</v>
      </c>
      <c r="H1558" s="2">
        <v>9.7999999999999997E-3</v>
      </c>
      <c r="I1558" t="s">
        <v>152</v>
      </c>
    </row>
    <row r="1559" spans="1:9">
      <c r="A1559" s="2">
        <v>2014</v>
      </c>
      <c r="B1559" s="2">
        <v>3</v>
      </c>
      <c r="C1559" s="2" t="s">
        <v>7</v>
      </c>
      <c r="D1559" s="2" t="s">
        <v>42</v>
      </c>
      <c r="E1559" s="2" t="s">
        <v>14</v>
      </c>
      <c r="F1559" s="2">
        <v>40395.967320999996</v>
      </c>
      <c r="G1559" s="2">
        <v>9778851</v>
      </c>
      <c r="H1559" s="2">
        <v>4.1000000000000003E-3</v>
      </c>
      <c r="I1559" t="s">
        <v>152</v>
      </c>
    </row>
    <row r="1560" spans="1:9">
      <c r="A1560" s="2">
        <v>2013</v>
      </c>
      <c r="B1560" s="2">
        <v>11</v>
      </c>
      <c r="C1560" s="2" t="s">
        <v>12</v>
      </c>
      <c r="D1560" s="2" t="s">
        <v>40</v>
      </c>
      <c r="E1560" s="2" t="s">
        <v>14</v>
      </c>
      <c r="F1560" s="2">
        <v>179478.10376100001</v>
      </c>
      <c r="G1560" s="2">
        <v>25337411</v>
      </c>
      <c r="H1560" s="2">
        <v>7.0000000000000001E-3</v>
      </c>
      <c r="I1560" t="s">
        <v>152</v>
      </c>
    </row>
    <row r="1561" spans="1:9">
      <c r="A1561" s="2">
        <v>2014</v>
      </c>
      <c r="B1561" s="2">
        <v>2</v>
      </c>
      <c r="C1561" s="2" t="s">
        <v>7</v>
      </c>
      <c r="D1561" s="2" t="s">
        <v>27</v>
      </c>
      <c r="E1561" s="2" t="s">
        <v>14</v>
      </c>
      <c r="F1561" s="2">
        <v>828.99187600000005</v>
      </c>
      <c r="G1561" s="2">
        <v>319504</v>
      </c>
      <c r="H1561" s="2">
        <v>2.5000000000000001E-3</v>
      </c>
      <c r="I1561" t="s">
        <v>152</v>
      </c>
    </row>
    <row r="1562" spans="1:9">
      <c r="A1562" s="2">
        <v>2013</v>
      </c>
      <c r="B1562" s="2">
        <v>11</v>
      </c>
      <c r="C1562" s="2" t="s">
        <v>7</v>
      </c>
      <c r="D1562" s="2" t="s">
        <v>13</v>
      </c>
      <c r="E1562" s="2" t="s">
        <v>14</v>
      </c>
      <c r="F1562" s="2">
        <v>1856.0555959999999</v>
      </c>
      <c r="G1562" s="2">
        <v>1464754</v>
      </c>
      <c r="H1562" s="2">
        <v>1.1999999999999999E-3</v>
      </c>
      <c r="I1562" t="s">
        <v>152</v>
      </c>
    </row>
    <row r="1563" spans="1:9">
      <c r="A1563" s="2">
        <v>2013</v>
      </c>
      <c r="B1563" s="2">
        <v>12</v>
      </c>
      <c r="C1563" s="2" t="s">
        <v>7</v>
      </c>
      <c r="D1563" s="2" t="s">
        <v>23</v>
      </c>
      <c r="E1563" s="2" t="s">
        <v>14</v>
      </c>
      <c r="F1563" s="2">
        <v>579.03499299999999</v>
      </c>
      <c r="G1563" s="2">
        <v>260041</v>
      </c>
      <c r="H1563" s="2">
        <v>2.2000000000000001E-3</v>
      </c>
      <c r="I1563" t="s">
        <v>152</v>
      </c>
    </row>
    <row r="1564" spans="1:9">
      <c r="A1564" s="2">
        <v>2013</v>
      </c>
      <c r="B1564" s="2">
        <v>12</v>
      </c>
      <c r="C1564" s="2" t="s">
        <v>7</v>
      </c>
      <c r="D1564" s="2" t="s">
        <v>46</v>
      </c>
      <c r="E1564" s="2" t="s">
        <v>25</v>
      </c>
      <c r="F1564" s="2">
        <v>6.0000000000000002E-5</v>
      </c>
      <c r="G1564" s="2">
        <v>301965</v>
      </c>
      <c r="H1564" s="2">
        <v>0</v>
      </c>
      <c r="I1564" t="s">
        <v>152</v>
      </c>
    </row>
    <row r="1565" spans="1:9">
      <c r="A1565" s="2">
        <v>2013</v>
      </c>
      <c r="B1565" s="2">
        <v>11</v>
      </c>
      <c r="C1565" s="2" t="s">
        <v>12</v>
      </c>
      <c r="D1565" s="2" t="s">
        <v>28</v>
      </c>
      <c r="E1565" s="2" t="s">
        <v>14</v>
      </c>
      <c r="F1565" s="2">
        <v>1371.611733</v>
      </c>
      <c r="G1565" s="2">
        <v>509682</v>
      </c>
      <c r="H1565" s="2">
        <v>2.5999999999999999E-3</v>
      </c>
      <c r="I1565" t="s">
        <v>152</v>
      </c>
    </row>
    <row r="1566" spans="1:9">
      <c r="A1566" s="2">
        <v>2013</v>
      </c>
      <c r="B1566" s="2">
        <v>5</v>
      </c>
      <c r="C1566" s="2" t="s">
        <v>7</v>
      </c>
      <c r="D1566" s="2" t="s">
        <v>44</v>
      </c>
      <c r="E1566" s="2" t="s">
        <v>16</v>
      </c>
      <c r="F1566" s="2">
        <v>693.243878</v>
      </c>
      <c r="G1566" s="2">
        <v>847885</v>
      </c>
      <c r="H1566" s="2">
        <v>8.0000000000000004E-4</v>
      </c>
      <c r="I1566" t="s">
        <v>152</v>
      </c>
    </row>
    <row r="1567" spans="1:9">
      <c r="A1567" s="2">
        <v>2013</v>
      </c>
      <c r="B1567" s="2">
        <v>11</v>
      </c>
      <c r="C1567" s="2" t="s">
        <v>12</v>
      </c>
      <c r="D1567" s="2" t="s">
        <v>60</v>
      </c>
      <c r="E1567" s="2" t="s">
        <v>14</v>
      </c>
      <c r="F1567" s="2">
        <v>1779.8823890000001</v>
      </c>
      <c r="G1567" s="2">
        <v>411562</v>
      </c>
      <c r="H1567" s="2">
        <v>4.3E-3</v>
      </c>
      <c r="I1567" t="s">
        <v>152</v>
      </c>
    </row>
    <row r="1568" spans="1:9">
      <c r="A1568" s="2">
        <v>2014</v>
      </c>
      <c r="B1568" s="2">
        <v>4</v>
      </c>
      <c r="C1568" s="2" t="s">
        <v>12</v>
      </c>
      <c r="D1568" s="2" t="s">
        <v>88</v>
      </c>
      <c r="E1568" s="2" t="s">
        <v>14</v>
      </c>
      <c r="F1568" s="2">
        <v>78.011357000000004</v>
      </c>
      <c r="G1568" s="2">
        <v>22355</v>
      </c>
      <c r="H1568" s="2">
        <v>3.3999999999999998E-3</v>
      </c>
      <c r="I1568" t="s">
        <v>152</v>
      </c>
    </row>
    <row r="1569" spans="1:9">
      <c r="A1569" s="2">
        <v>2014</v>
      </c>
      <c r="B1569" s="2">
        <v>4</v>
      </c>
      <c r="C1569" s="2" t="s">
        <v>12</v>
      </c>
      <c r="D1569" s="2" t="s">
        <v>54</v>
      </c>
      <c r="E1569" s="2" t="s">
        <v>14</v>
      </c>
      <c r="F1569" s="2">
        <v>82.783264000000003</v>
      </c>
      <c r="G1569" s="2">
        <v>4006</v>
      </c>
      <c r="H1569" s="2">
        <v>2.06E-2</v>
      </c>
      <c r="I1569" t="s">
        <v>152</v>
      </c>
    </row>
    <row r="1570" spans="1:9">
      <c r="A1570" s="2">
        <v>2013</v>
      </c>
      <c r="B1570" s="2">
        <v>12</v>
      </c>
      <c r="C1570" s="2" t="s">
        <v>7</v>
      </c>
      <c r="D1570" s="2" t="s">
        <v>96</v>
      </c>
      <c r="E1570" s="2" t="s">
        <v>9</v>
      </c>
      <c r="F1570" s="2">
        <v>53.373196</v>
      </c>
      <c r="G1570" s="2">
        <v>38124</v>
      </c>
      <c r="H1570" s="2">
        <v>1.2999999999999999E-3</v>
      </c>
      <c r="I1570" t="s">
        <v>152</v>
      </c>
    </row>
    <row r="1571" spans="1:9">
      <c r="A1571" s="2">
        <v>2014</v>
      </c>
      <c r="B1571" s="2">
        <v>2</v>
      </c>
      <c r="C1571" s="2" t="s">
        <v>12</v>
      </c>
      <c r="D1571" s="2" t="s">
        <v>67</v>
      </c>
      <c r="E1571" s="2" t="s">
        <v>9</v>
      </c>
      <c r="F1571" s="2">
        <v>15.142378000000001</v>
      </c>
      <c r="G1571" s="2">
        <v>11648</v>
      </c>
      <c r="H1571" s="2">
        <v>1.1999999999999999E-3</v>
      </c>
      <c r="I1571" t="s">
        <v>152</v>
      </c>
    </row>
    <row r="1572" spans="1:9">
      <c r="A1572" s="2">
        <v>2014</v>
      </c>
      <c r="B1572" s="2">
        <v>2</v>
      </c>
      <c r="C1572" s="2" t="s">
        <v>12</v>
      </c>
      <c r="D1572" s="2" t="s">
        <v>88</v>
      </c>
      <c r="E1572" s="2" t="s">
        <v>14</v>
      </c>
      <c r="F1572" s="2">
        <v>26.720731000000001</v>
      </c>
      <c r="G1572" s="2">
        <v>9778</v>
      </c>
      <c r="H1572" s="2">
        <v>2.7000000000000001E-3</v>
      </c>
      <c r="I1572" t="s">
        <v>152</v>
      </c>
    </row>
    <row r="1573" spans="1:9">
      <c r="A1573" s="2">
        <v>2013</v>
      </c>
      <c r="B1573" s="2">
        <v>8</v>
      </c>
      <c r="C1573" s="2" t="s">
        <v>53</v>
      </c>
      <c r="D1573" s="2" t="s">
        <v>39</v>
      </c>
      <c r="E1573" s="2" t="s">
        <v>14</v>
      </c>
      <c r="F1573" s="2">
        <v>121.754181</v>
      </c>
      <c r="G1573" s="2">
        <v>147</v>
      </c>
      <c r="H1573" s="2">
        <v>0.82820000000000005</v>
      </c>
      <c r="I1573" t="s">
        <v>152</v>
      </c>
    </row>
    <row r="1574" spans="1:9">
      <c r="A1574" s="2">
        <v>2013</v>
      </c>
      <c r="B1574" s="2">
        <v>3</v>
      </c>
      <c r="C1574" s="2" t="s">
        <v>12</v>
      </c>
      <c r="D1574" s="2" t="s">
        <v>58</v>
      </c>
      <c r="E1574" s="2" t="s">
        <v>9</v>
      </c>
      <c r="F1574" s="2">
        <v>0.36735699999999999</v>
      </c>
      <c r="G1574" s="2">
        <v>118</v>
      </c>
      <c r="H1574" s="2">
        <v>3.0999999999999999E-3</v>
      </c>
      <c r="I1574" t="s">
        <v>152</v>
      </c>
    </row>
    <row r="1575" spans="1:9">
      <c r="A1575" s="2">
        <v>2013</v>
      </c>
      <c r="B1575" s="2">
        <v>12</v>
      </c>
      <c r="C1575" s="2" t="s">
        <v>53</v>
      </c>
      <c r="D1575" s="2" t="s">
        <v>20</v>
      </c>
      <c r="E1575" s="2" t="s">
        <v>14</v>
      </c>
      <c r="F1575" s="2">
        <v>21.908442999999998</v>
      </c>
      <c r="G1575" s="2">
        <v>12</v>
      </c>
      <c r="H1575" s="2">
        <v>1.8257000000000001</v>
      </c>
      <c r="I1575" t="s">
        <v>152</v>
      </c>
    </row>
    <row r="1576" spans="1:9">
      <c r="A1576" s="2">
        <v>2013</v>
      </c>
      <c r="B1576" s="2">
        <v>1</v>
      </c>
      <c r="C1576" s="2" t="s">
        <v>53</v>
      </c>
      <c r="D1576" s="2" t="s">
        <v>26</v>
      </c>
      <c r="E1576" s="2" t="s">
        <v>14</v>
      </c>
      <c r="F1576" s="2">
        <v>13.44267</v>
      </c>
      <c r="G1576" s="2">
        <v>15</v>
      </c>
      <c r="H1576" s="2">
        <v>0.89610000000000001</v>
      </c>
      <c r="I1576" t="s">
        <v>152</v>
      </c>
    </row>
    <row r="1577" spans="1:9">
      <c r="A1577" s="2">
        <v>2014</v>
      </c>
      <c r="B1577" s="2">
        <v>3</v>
      </c>
      <c r="C1577" s="2" t="s">
        <v>7</v>
      </c>
      <c r="D1577" s="2" t="s">
        <v>39</v>
      </c>
      <c r="E1577" s="2" t="s">
        <v>14</v>
      </c>
      <c r="F1577" s="2">
        <v>34772.609110999998</v>
      </c>
      <c r="G1577" s="2">
        <v>16883223</v>
      </c>
      <c r="H1577" s="2">
        <v>2E-3</v>
      </c>
      <c r="I1577" t="s">
        <v>152</v>
      </c>
    </row>
    <row r="1578" spans="1:9">
      <c r="A1578" s="2">
        <v>2013</v>
      </c>
      <c r="B1578" s="2">
        <v>9</v>
      </c>
      <c r="C1578" s="2" t="s">
        <v>12</v>
      </c>
      <c r="D1578" s="2" t="s">
        <v>20</v>
      </c>
      <c r="E1578" s="2" t="s">
        <v>14</v>
      </c>
      <c r="F1578" s="2">
        <v>159184.587168</v>
      </c>
      <c r="G1578" s="2">
        <v>13893887</v>
      </c>
      <c r="H1578" s="2">
        <v>1.14E-2</v>
      </c>
      <c r="I1578" t="s">
        <v>152</v>
      </c>
    </row>
    <row r="1579" spans="1:9">
      <c r="A1579" s="2">
        <v>2013</v>
      </c>
      <c r="B1579" s="2">
        <v>3</v>
      </c>
      <c r="C1579" s="2" t="s">
        <v>7</v>
      </c>
      <c r="D1579" s="2" t="s">
        <v>8</v>
      </c>
      <c r="E1579" s="2" t="s">
        <v>9</v>
      </c>
      <c r="F1579" s="2">
        <v>111553.739286</v>
      </c>
      <c r="G1579" s="2">
        <v>80035035</v>
      </c>
      <c r="H1579" s="2">
        <v>1.2999999999999999E-3</v>
      </c>
      <c r="I1579" t="s">
        <v>152</v>
      </c>
    </row>
    <row r="1580" spans="1:9">
      <c r="A1580" s="2">
        <v>2014</v>
      </c>
      <c r="B1580" s="2">
        <v>4</v>
      </c>
      <c r="C1580" s="2" t="s">
        <v>12</v>
      </c>
      <c r="D1580" s="2" t="s">
        <v>18</v>
      </c>
      <c r="E1580" s="2" t="s">
        <v>14</v>
      </c>
      <c r="F1580" s="2">
        <v>67524.040617999999</v>
      </c>
      <c r="G1580" s="2">
        <v>5697548</v>
      </c>
      <c r="H1580" s="2">
        <v>1.18E-2</v>
      </c>
      <c r="I1580" t="s">
        <v>152</v>
      </c>
    </row>
    <row r="1581" spans="1:9">
      <c r="A1581" s="2">
        <v>2013</v>
      </c>
      <c r="B1581" s="2">
        <v>7</v>
      </c>
      <c r="C1581" s="2" t="s">
        <v>12</v>
      </c>
      <c r="D1581" s="2" t="s">
        <v>21</v>
      </c>
      <c r="E1581" s="2" t="s">
        <v>14</v>
      </c>
      <c r="F1581" s="2">
        <v>23015.662281000001</v>
      </c>
      <c r="G1581" s="2">
        <v>2211129</v>
      </c>
      <c r="H1581" s="2">
        <v>1.04E-2</v>
      </c>
      <c r="I1581" t="s">
        <v>152</v>
      </c>
    </row>
    <row r="1582" spans="1:9">
      <c r="A1582" s="2">
        <v>2013</v>
      </c>
      <c r="B1582" s="2">
        <v>8</v>
      </c>
      <c r="C1582" s="2" t="s">
        <v>7</v>
      </c>
      <c r="D1582" s="2" t="s">
        <v>70</v>
      </c>
      <c r="E1582" s="2" t="s">
        <v>14</v>
      </c>
      <c r="F1582" s="2">
        <v>10435.075321</v>
      </c>
      <c r="G1582" s="2">
        <v>7403863</v>
      </c>
      <c r="H1582" s="2">
        <v>1.4E-3</v>
      </c>
      <c r="I1582" t="s">
        <v>152</v>
      </c>
    </row>
    <row r="1583" spans="1:9">
      <c r="A1583" s="2">
        <v>2014</v>
      </c>
      <c r="B1583" s="2">
        <v>1</v>
      </c>
      <c r="C1583" s="2" t="s">
        <v>12</v>
      </c>
      <c r="D1583" s="2" t="s">
        <v>64</v>
      </c>
      <c r="E1583" s="2" t="s">
        <v>14</v>
      </c>
      <c r="F1583" s="2">
        <v>62.129455</v>
      </c>
      <c r="G1583" s="2">
        <v>15355</v>
      </c>
      <c r="H1583" s="2">
        <v>4.0000000000000001E-3</v>
      </c>
      <c r="I1583" t="s">
        <v>152</v>
      </c>
    </row>
    <row r="1584" spans="1:9">
      <c r="A1584" s="2">
        <v>2014</v>
      </c>
      <c r="B1584" s="2">
        <v>1</v>
      </c>
      <c r="C1584" s="2" t="s">
        <v>12</v>
      </c>
      <c r="D1584" s="2" t="s">
        <v>30</v>
      </c>
      <c r="E1584" s="2" t="s">
        <v>9</v>
      </c>
      <c r="F1584" s="2">
        <v>56.803426999999999</v>
      </c>
      <c r="G1584" s="2">
        <v>40574</v>
      </c>
      <c r="H1584" s="2">
        <v>1.2999999999999999E-3</v>
      </c>
      <c r="I1584" t="s">
        <v>152</v>
      </c>
    </row>
    <row r="1585" spans="1:9">
      <c r="A1585" s="2">
        <v>2014</v>
      </c>
      <c r="B1585" s="2">
        <v>2</v>
      </c>
      <c r="C1585" s="2" t="s">
        <v>12</v>
      </c>
      <c r="D1585" s="2" t="s">
        <v>30</v>
      </c>
      <c r="E1585" s="2" t="s">
        <v>9</v>
      </c>
      <c r="F1585" s="2">
        <v>128.420132</v>
      </c>
      <c r="G1585" s="2">
        <v>91729</v>
      </c>
      <c r="H1585" s="2">
        <v>1.2999999999999999E-3</v>
      </c>
      <c r="I1585" t="s">
        <v>152</v>
      </c>
    </row>
    <row r="1586" spans="1:9">
      <c r="A1586" s="2">
        <v>2013</v>
      </c>
      <c r="B1586" s="2">
        <v>10</v>
      </c>
      <c r="C1586" s="2" t="s">
        <v>53</v>
      </c>
      <c r="D1586" s="2" t="s">
        <v>39</v>
      </c>
      <c r="E1586" s="2" t="s">
        <v>14</v>
      </c>
      <c r="F1586" s="2">
        <v>163.427514</v>
      </c>
      <c r="G1586" s="2">
        <v>158</v>
      </c>
      <c r="H1586" s="2">
        <v>1.0343</v>
      </c>
      <c r="I1586" t="s">
        <v>152</v>
      </c>
    </row>
    <row r="1587" spans="1:9">
      <c r="A1587" s="2">
        <v>2013</v>
      </c>
      <c r="B1587" s="2">
        <v>9</v>
      </c>
      <c r="C1587" s="2" t="s">
        <v>12</v>
      </c>
      <c r="D1587" s="2" t="s">
        <v>82</v>
      </c>
      <c r="E1587" s="2" t="s">
        <v>14</v>
      </c>
      <c r="F1587" s="2">
        <v>2.8455110000000001</v>
      </c>
      <c r="G1587" s="2">
        <v>178</v>
      </c>
      <c r="H1587" s="2">
        <v>1.5900000000000001E-2</v>
      </c>
      <c r="I1587" t="s">
        <v>152</v>
      </c>
    </row>
    <row r="1588" spans="1:9">
      <c r="A1588" s="2">
        <v>2014</v>
      </c>
      <c r="B1588" s="2">
        <v>2</v>
      </c>
      <c r="C1588" s="2" t="s">
        <v>12</v>
      </c>
      <c r="D1588" s="2" t="s">
        <v>84</v>
      </c>
      <c r="E1588" s="2" t="s">
        <v>25</v>
      </c>
      <c r="F1588" s="2">
        <v>0.13434599999999999</v>
      </c>
      <c r="G1588" s="2">
        <v>123</v>
      </c>
      <c r="H1588" s="2">
        <v>1E-3</v>
      </c>
      <c r="I1588" t="s">
        <v>152</v>
      </c>
    </row>
    <row r="1589" spans="1:9">
      <c r="A1589" s="2">
        <v>2013</v>
      </c>
      <c r="B1589" s="2">
        <v>5</v>
      </c>
      <c r="C1589" s="2" t="s">
        <v>12</v>
      </c>
      <c r="D1589" s="2" t="s">
        <v>80</v>
      </c>
      <c r="E1589" s="2" t="s">
        <v>14</v>
      </c>
      <c r="F1589" s="2">
        <v>3.2789999999999998E-3</v>
      </c>
      <c r="G1589" s="2">
        <v>5</v>
      </c>
      <c r="H1589" s="2">
        <v>5.9999999999999995E-4</v>
      </c>
      <c r="I1589" t="s">
        <v>152</v>
      </c>
    </row>
    <row r="1590" spans="1:9">
      <c r="A1590" s="2">
        <v>2013</v>
      </c>
      <c r="B1590" s="2">
        <v>5</v>
      </c>
      <c r="C1590" s="2" t="s">
        <v>12</v>
      </c>
      <c r="D1590" s="2" t="s">
        <v>86</v>
      </c>
      <c r="E1590" s="2" t="s">
        <v>9</v>
      </c>
      <c r="F1590" s="2">
        <v>5773.8274430000001</v>
      </c>
      <c r="G1590" s="2">
        <v>1680458</v>
      </c>
      <c r="H1590" s="2">
        <v>3.3999999999999998E-3</v>
      </c>
      <c r="I1590" t="s">
        <v>152</v>
      </c>
    </row>
    <row r="1591" spans="1:9">
      <c r="A1591" s="2">
        <v>2013</v>
      </c>
      <c r="B1591" s="2">
        <v>7</v>
      </c>
      <c r="C1591" s="2" t="s">
        <v>7</v>
      </c>
      <c r="D1591" s="2" t="s">
        <v>70</v>
      </c>
      <c r="E1591" s="2" t="s">
        <v>14</v>
      </c>
      <c r="F1591" s="2">
        <v>7615.789452</v>
      </c>
      <c r="G1591" s="2">
        <v>7940221</v>
      </c>
      <c r="H1591" s="2">
        <v>8.9999999999999998E-4</v>
      </c>
      <c r="I1591" t="s">
        <v>152</v>
      </c>
    </row>
    <row r="1592" spans="1:9">
      <c r="A1592" s="2">
        <v>2013</v>
      </c>
      <c r="B1592" s="2">
        <v>9</v>
      </c>
      <c r="C1592" s="2" t="s">
        <v>12</v>
      </c>
      <c r="D1592" s="2" t="s">
        <v>19</v>
      </c>
      <c r="E1592" s="2" t="s">
        <v>14</v>
      </c>
      <c r="F1592" s="2">
        <v>253334.552</v>
      </c>
      <c r="G1592" s="2">
        <v>19146432</v>
      </c>
      <c r="H1592" s="2">
        <v>1.32E-2</v>
      </c>
      <c r="I1592" t="s">
        <v>152</v>
      </c>
    </row>
    <row r="1593" spans="1:9">
      <c r="A1593" s="2">
        <v>2014</v>
      </c>
      <c r="B1593" s="2">
        <v>3</v>
      </c>
      <c r="C1593" s="2" t="s">
        <v>7</v>
      </c>
      <c r="D1593" s="2" t="s">
        <v>44</v>
      </c>
      <c r="E1593" s="2" t="s">
        <v>16</v>
      </c>
      <c r="F1593" s="2">
        <v>970.70058100000006</v>
      </c>
      <c r="G1593" s="2">
        <v>1248855</v>
      </c>
      <c r="H1593" s="2">
        <v>6.9999999999999999E-4</v>
      </c>
      <c r="I1593" t="s">
        <v>152</v>
      </c>
    </row>
    <row r="1594" spans="1:9">
      <c r="A1594" s="2">
        <v>2013</v>
      </c>
      <c r="B1594" s="2">
        <v>11</v>
      </c>
      <c r="C1594" s="2" t="s">
        <v>12</v>
      </c>
      <c r="D1594" s="2" t="s">
        <v>22</v>
      </c>
      <c r="E1594" s="2" t="s">
        <v>14</v>
      </c>
      <c r="F1594" s="2">
        <v>7171.5679749999999</v>
      </c>
      <c r="G1594" s="2">
        <v>674225</v>
      </c>
      <c r="H1594" s="2">
        <v>1.06E-2</v>
      </c>
      <c r="I1594" t="s">
        <v>152</v>
      </c>
    </row>
    <row r="1595" spans="1:9">
      <c r="A1595" s="2">
        <v>2013</v>
      </c>
      <c r="B1595" s="2">
        <v>6</v>
      </c>
      <c r="C1595" s="2" t="s">
        <v>7</v>
      </c>
      <c r="D1595" s="2" t="s">
        <v>29</v>
      </c>
      <c r="E1595" s="2" t="s">
        <v>25</v>
      </c>
      <c r="F1595" s="2">
        <v>398.57032199999998</v>
      </c>
      <c r="G1595" s="2">
        <v>338749</v>
      </c>
      <c r="H1595" s="2">
        <v>1.1000000000000001E-3</v>
      </c>
      <c r="I1595" t="s">
        <v>152</v>
      </c>
    </row>
    <row r="1596" spans="1:9">
      <c r="A1596" s="2">
        <v>2013</v>
      </c>
      <c r="B1596" s="2">
        <v>4</v>
      </c>
      <c r="C1596" s="2" t="s">
        <v>7</v>
      </c>
      <c r="D1596" s="2" t="s">
        <v>27</v>
      </c>
      <c r="E1596" s="2" t="s">
        <v>14</v>
      </c>
      <c r="F1596" s="2">
        <v>53.017738999999999</v>
      </c>
      <c r="G1596" s="2">
        <v>81709</v>
      </c>
      <c r="H1596" s="2">
        <v>5.9999999999999995E-4</v>
      </c>
      <c r="I1596" t="s">
        <v>152</v>
      </c>
    </row>
    <row r="1597" spans="1:9">
      <c r="A1597" s="2">
        <v>2014</v>
      </c>
      <c r="B1597" s="2">
        <v>2</v>
      </c>
      <c r="C1597" s="2" t="s">
        <v>7</v>
      </c>
      <c r="D1597" s="2" t="s">
        <v>91</v>
      </c>
      <c r="E1597" s="2" t="s">
        <v>9</v>
      </c>
      <c r="F1597" s="2">
        <v>230.16355799999999</v>
      </c>
      <c r="G1597" s="2">
        <v>177049</v>
      </c>
      <c r="H1597" s="2">
        <v>1.1999999999999999E-3</v>
      </c>
      <c r="I1597" t="s">
        <v>152</v>
      </c>
    </row>
    <row r="1598" spans="1:9">
      <c r="A1598" s="2">
        <v>2014</v>
      </c>
      <c r="B1598" s="2">
        <v>4</v>
      </c>
      <c r="C1598" s="2" t="s">
        <v>7</v>
      </c>
      <c r="D1598" s="2" t="s">
        <v>91</v>
      </c>
      <c r="E1598" s="2" t="s">
        <v>9</v>
      </c>
      <c r="F1598" s="2">
        <v>441.20882499999999</v>
      </c>
      <c r="G1598" s="2">
        <v>267046</v>
      </c>
      <c r="H1598" s="2">
        <v>1.6000000000000001E-3</v>
      </c>
      <c r="I1598" t="s">
        <v>152</v>
      </c>
    </row>
    <row r="1599" spans="1:9">
      <c r="A1599" s="2">
        <v>2014</v>
      </c>
      <c r="B1599" s="2">
        <v>4</v>
      </c>
      <c r="C1599" s="2" t="s">
        <v>12</v>
      </c>
      <c r="D1599" s="2" t="s">
        <v>74</v>
      </c>
      <c r="E1599" s="2" t="s">
        <v>9</v>
      </c>
      <c r="F1599" s="2">
        <v>92.484899999999996</v>
      </c>
      <c r="G1599" s="2">
        <v>51979</v>
      </c>
      <c r="H1599" s="2">
        <v>1.6999999999999999E-3</v>
      </c>
      <c r="I1599" t="s">
        <v>152</v>
      </c>
    </row>
    <row r="1600" spans="1:9">
      <c r="A1600" s="2">
        <v>2013</v>
      </c>
      <c r="B1600" s="2">
        <v>7</v>
      </c>
      <c r="C1600" s="2" t="s">
        <v>53</v>
      </c>
      <c r="D1600" s="2" t="s">
        <v>18</v>
      </c>
      <c r="E1600" s="2" t="s">
        <v>14</v>
      </c>
      <c r="F1600" s="2">
        <v>14.233686000000001</v>
      </c>
      <c r="G1600" s="2">
        <v>22</v>
      </c>
      <c r="H1600" s="2">
        <v>0.64690000000000003</v>
      </c>
      <c r="I1600" t="s">
        <v>152</v>
      </c>
    </row>
    <row r="1601" spans="1:9">
      <c r="A1601" s="2">
        <v>2014</v>
      </c>
      <c r="B1601" s="2">
        <v>2</v>
      </c>
      <c r="C1601" s="2" t="s">
        <v>12</v>
      </c>
      <c r="D1601" s="2" t="s">
        <v>55</v>
      </c>
      <c r="E1601" s="2" t="s">
        <v>14</v>
      </c>
      <c r="F1601" s="2">
        <v>2.6234709999999999</v>
      </c>
      <c r="G1601" s="2">
        <v>396</v>
      </c>
      <c r="H1601" s="2">
        <v>6.6E-3</v>
      </c>
      <c r="I1601" t="s">
        <v>152</v>
      </c>
    </row>
    <row r="1602" spans="1:9">
      <c r="A1602" s="2">
        <v>2013</v>
      </c>
      <c r="B1602" s="2">
        <v>6</v>
      </c>
      <c r="C1602" s="2" t="s">
        <v>53</v>
      </c>
      <c r="D1602" s="2" t="s">
        <v>13</v>
      </c>
      <c r="E1602" s="2" t="s">
        <v>14</v>
      </c>
      <c r="F1602" s="2">
        <v>5.8760589999999997</v>
      </c>
      <c r="G1602" s="2">
        <v>2</v>
      </c>
      <c r="H1602" s="2">
        <v>2.9380000000000002</v>
      </c>
      <c r="I1602" t="s">
        <v>152</v>
      </c>
    </row>
    <row r="1603" spans="1:9">
      <c r="A1603" s="2">
        <v>2013</v>
      </c>
      <c r="B1603" s="2">
        <v>11</v>
      </c>
      <c r="C1603" s="2" t="s">
        <v>12</v>
      </c>
      <c r="D1603" s="2" t="s">
        <v>73</v>
      </c>
      <c r="E1603" s="2" t="s">
        <v>14</v>
      </c>
      <c r="F1603" s="2">
        <v>0.25599499999999997</v>
      </c>
      <c r="G1603" s="2">
        <v>35</v>
      </c>
      <c r="H1603" s="2">
        <v>7.3000000000000001E-3</v>
      </c>
      <c r="I1603" t="s">
        <v>152</v>
      </c>
    </row>
    <row r="1604" spans="1:9">
      <c r="A1604" s="2">
        <v>2013</v>
      </c>
      <c r="B1604" s="2">
        <v>4</v>
      </c>
      <c r="C1604" s="2" t="s">
        <v>12</v>
      </c>
      <c r="D1604" s="2" t="s">
        <v>88</v>
      </c>
      <c r="E1604" s="2" t="s">
        <v>14</v>
      </c>
      <c r="F1604" s="2">
        <v>0.63251999999999997</v>
      </c>
      <c r="G1604" s="2">
        <v>10</v>
      </c>
      <c r="H1604" s="2">
        <v>6.3200000000000006E-2</v>
      </c>
      <c r="I1604" t="s">
        <v>152</v>
      </c>
    </row>
    <row r="1605" spans="1:9">
      <c r="A1605" s="2">
        <v>2013</v>
      </c>
      <c r="B1605" s="2">
        <v>10</v>
      </c>
      <c r="C1605" s="2" t="s">
        <v>12</v>
      </c>
      <c r="D1605" s="2" t="s">
        <v>21</v>
      </c>
      <c r="E1605" s="2" t="s">
        <v>14</v>
      </c>
      <c r="F1605" s="2">
        <v>29945.049583</v>
      </c>
      <c r="G1605" s="2">
        <v>2523318</v>
      </c>
      <c r="H1605" s="2">
        <v>1.18E-2</v>
      </c>
      <c r="I1605" t="s">
        <v>152</v>
      </c>
    </row>
    <row r="1606" spans="1:9">
      <c r="A1606" s="2">
        <v>2014</v>
      </c>
      <c r="B1606" s="2">
        <v>2</v>
      </c>
      <c r="C1606" s="2" t="s">
        <v>7</v>
      </c>
      <c r="D1606" s="2" t="s">
        <v>70</v>
      </c>
      <c r="E1606" s="2" t="s">
        <v>14</v>
      </c>
      <c r="F1606" s="2">
        <v>8953.8071340000006</v>
      </c>
      <c r="G1606" s="2">
        <v>12294745</v>
      </c>
      <c r="H1606" s="2">
        <v>6.9999999999999999E-4</v>
      </c>
      <c r="I1606" t="s">
        <v>152</v>
      </c>
    </row>
    <row r="1607" spans="1:9">
      <c r="A1607" s="2">
        <v>2013</v>
      </c>
      <c r="B1607" s="2">
        <v>6</v>
      </c>
      <c r="C1607" s="2" t="s">
        <v>7</v>
      </c>
      <c r="D1607" s="2" t="s">
        <v>63</v>
      </c>
      <c r="E1607" s="2" t="s">
        <v>14</v>
      </c>
      <c r="F1607" s="2">
        <v>1791.20245</v>
      </c>
      <c r="G1607" s="2">
        <v>1298300</v>
      </c>
      <c r="H1607" s="2">
        <v>1.2999999999999999E-3</v>
      </c>
      <c r="I1607" t="s">
        <v>152</v>
      </c>
    </row>
    <row r="1608" spans="1:9">
      <c r="A1608" s="2">
        <v>2013</v>
      </c>
      <c r="B1608" s="2">
        <v>8</v>
      </c>
      <c r="C1608" s="2" t="s">
        <v>7</v>
      </c>
      <c r="D1608" s="2" t="s">
        <v>22</v>
      </c>
      <c r="E1608" s="2" t="s">
        <v>14</v>
      </c>
      <c r="F1608" s="2">
        <v>470.64316000000002</v>
      </c>
      <c r="G1608" s="2">
        <v>313577</v>
      </c>
      <c r="H1608" s="2">
        <v>1.5E-3</v>
      </c>
      <c r="I1608" t="s">
        <v>152</v>
      </c>
    </row>
    <row r="1609" spans="1:9">
      <c r="A1609" s="2">
        <v>2014</v>
      </c>
      <c r="B1609" s="2">
        <v>3</v>
      </c>
      <c r="C1609" s="2" t="s">
        <v>7</v>
      </c>
      <c r="D1609" s="2" t="s">
        <v>86</v>
      </c>
      <c r="E1609" s="2" t="s">
        <v>9</v>
      </c>
      <c r="F1609" s="2">
        <v>39417.353344000003</v>
      </c>
      <c r="G1609" s="2">
        <v>21159024</v>
      </c>
      <c r="H1609" s="2">
        <v>1.8E-3</v>
      </c>
      <c r="I1609" t="s">
        <v>152</v>
      </c>
    </row>
    <row r="1610" spans="1:9">
      <c r="A1610" s="2">
        <v>2014</v>
      </c>
      <c r="B1610" s="2">
        <v>2</v>
      </c>
      <c r="C1610" s="2" t="s">
        <v>12</v>
      </c>
      <c r="D1610" s="2" t="s">
        <v>10</v>
      </c>
      <c r="E1610" s="2" t="s">
        <v>11</v>
      </c>
      <c r="F1610" s="2">
        <v>3567.1163799999999</v>
      </c>
      <c r="G1610" s="2">
        <v>816241</v>
      </c>
      <c r="H1610" s="2">
        <v>4.3E-3</v>
      </c>
      <c r="I1610" t="s">
        <v>152</v>
      </c>
    </row>
    <row r="1611" spans="1:9">
      <c r="A1611" s="2">
        <v>2013</v>
      </c>
      <c r="B1611" s="2">
        <v>2</v>
      </c>
      <c r="C1611" s="2" t="s">
        <v>7</v>
      </c>
      <c r="D1611" s="2" t="s">
        <v>44</v>
      </c>
      <c r="E1611" s="2" t="s">
        <v>16</v>
      </c>
      <c r="F1611" s="2">
        <v>799.505585</v>
      </c>
      <c r="G1611" s="2">
        <v>662101</v>
      </c>
      <c r="H1611" s="2">
        <v>1.1999999999999999E-3</v>
      </c>
      <c r="I1611" t="s">
        <v>152</v>
      </c>
    </row>
    <row r="1612" spans="1:9">
      <c r="A1612" s="2">
        <v>2013</v>
      </c>
      <c r="B1612" s="2">
        <v>8</v>
      </c>
      <c r="C1612" s="2" t="s">
        <v>12</v>
      </c>
      <c r="D1612" s="2" t="s">
        <v>26</v>
      </c>
      <c r="E1612" s="2" t="s">
        <v>14</v>
      </c>
      <c r="F1612" s="2">
        <v>9702.3859140000004</v>
      </c>
      <c r="G1612" s="2">
        <v>915016</v>
      </c>
      <c r="H1612" s="2">
        <v>1.06E-2</v>
      </c>
      <c r="I1612" t="s">
        <v>152</v>
      </c>
    </row>
    <row r="1613" spans="1:9">
      <c r="A1613" s="2">
        <v>2013</v>
      </c>
      <c r="B1613" s="2">
        <v>10</v>
      </c>
      <c r="C1613" s="2" t="s">
        <v>12</v>
      </c>
      <c r="D1613" s="2" t="s">
        <v>26</v>
      </c>
      <c r="E1613" s="2" t="s">
        <v>14</v>
      </c>
      <c r="F1613" s="2">
        <v>12089.558241999999</v>
      </c>
      <c r="G1613" s="2">
        <v>986007</v>
      </c>
      <c r="H1613" s="2">
        <v>1.2200000000000001E-2</v>
      </c>
      <c r="I1613" t="s">
        <v>152</v>
      </c>
    </row>
    <row r="1614" spans="1:9">
      <c r="A1614" s="2">
        <v>2013</v>
      </c>
      <c r="B1614" s="2">
        <v>5</v>
      </c>
      <c r="C1614" s="2" t="s">
        <v>7</v>
      </c>
      <c r="D1614" s="2" t="s">
        <v>31</v>
      </c>
      <c r="E1614" s="2" t="s">
        <v>14</v>
      </c>
      <c r="F1614" s="2">
        <v>27.844629999999999</v>
      </c>
      <c r="G1614" s="2">
        <v>200372</v>
      </c>
      <c r="H1614" s="2">
        <v>1E-4</v>
      </c>
      <c r="I1614" t="s">
        <v>152</v>
      </c>
    </row>
    <row r="1615" spans="1:9">
      <c r="A1615" s="2">
        <v>2013</v>
      </c>
      <c r="B1615" s="2">
        <v>6</v>
      </c>
      <c r="C1615" s="2" t="s">
        <v>7</v>
      </c>
      <c r="D1615" s="2" t="s">
        <v>48</v>
      </c>
      <c r="E1615" s="2" t="s">
        <v>14</v>
      </c>
      <c r="F1615" s="2">
        <v>61.820407000000003</v>
      </c>
      <c r="G1615" s="2">
        <v>181952</v>
      </c>
      <c r="H1615" s="2">
        <v>2.9999999999999997E-4</v>
      </c>
      <c r="I1615" t="s">
        <v>152</v>
      </c>
    </row>
    <row r="1616" spans="1:9">
      <c r="A1616" s="2">
        <v>2013</v>
      </c>
      <c r="B1616" s="2">
        <v>12</v>
      </c>
      <c r="C1616" s="2" t="s">
        <v>7</v>
      </c>
      <c r="D1616" s="2" t="s">
        <v>67</v>
      </c>
      <c r="E1616" s="2" t="s">
        <v>9</v>
      </c>
      <c r="F1616" s="2">
        <v>34.304355999999999</v>
      </c>
      <c r="G1616" s="2">
        <v>26388</v>
      </c>
      <c r="H1616" s="2">
        <v>1.1999999999999999E-3</v>
      </c>
      <c r="I1616" t="s">
        <v>152</v>
      </c>
    </row>
    <row r="1617" spans="1:9">
      <c r="A1617" s="2">
        <v>2013</v>
      </c>
      <c r="B1617" s="2">
        <v>3</v>
      </c>
      <c r="C1617" s="2" t="s">
        <v>12</v>
      </c>
      <c r="D1617" s="2" t="s">
        <v>60</v>
      </c>
      <c r="E1617" s="2" t="s">
        <v>14</v>
      </c>
      <c r="F1617" s="2">
        <v>16.768463000000001</v>
      </c>
      <c r="G1617" s="2">
        <v>909</v>
      </c>
      <c r="H1617" s="2">
        <v>1.84E-2</v>
      </c>
      <c r="I1617" t="s">
        <v>152</v>
      </c>
    </row>
    <row r="1618" spans="1:9">
      <c r="A1618" s="2">
        <v>2013</v>
      </c>
      <c r="B1618" s="2">
        <v>5</v>
      </c>
      <c r="C1618" s="2" t="s">
        <v>12</v>
      </c>
      <c r="D1618" s="2" t="s">
        <v>100</v>
      </c>
      <c r="E1618" s="2" t="s">
        <v>14</v>
      </c>
      <c r="F1618" s="2">
        <v>3.6860219999999999</v>
      </c>
      <c r="G1618" s="2">
        <v>274</v>
      </c>
      <c r="H1618" s="2">
        <v>1.34E-2</v>
      </c>
      <c r="I1618" t="s">
        <v>152</v>
      </c>
    </row>
    <row r="1619" spans="1:9">
      <c r="A1619" s="2">
        <v>2013</v>
      </c>
      <c r="B1619" s="2">
        <v>1</v>
      </c>
      <c r="C1619" s="2" t="s">
        <v>12</v>
      </c>
      <c r="D1619" s="2" t="s">
        <v>65</v>
      </c>
      <c r="E1619" s="2" t="s">
        <v>25</v>
      </c>
      <c r="F1619" s="2">
        <v>0.63028700000000004</v>
      </c>
      <c r="G1619" s="2">
        <v>70</v>
      </c>
      <c r="H1619" s="2">
        <v>8.9999999999999993E-3</v>
      </c>
      <c r="I1619" t="s">
        <v>152</v>
      </c>
    </row>
    <row r="1620" spans="1:9">
      <c r="A1620" s="2">
        <v>2014</v>
      </c>
      <c r="B1620" s="2">
        <v>5</v>
      </c>
      <c r="C1620" s="2" t="s">
        <v>12</v>
      </c>
      <c r="D1620" s="2" t="s">
        <v>99</v>
      </c>
      <c r="E1620" s="2" t="s">
        <v>25</v>
      </c>
      <c r="F1620" s="2">
        <v>0.87903900000000001</v>
      </c>
      <c r="G1620" s="2">
        <v>205</v>
      </c>
      <c r="H1620" s="2">
        <v>4.1999999999999997E-3</v>
      </c>
      <c r="I1620" t="s">
        <v>152</v>
      </c>
    </row>
    <row r="1621" spans="1:9">
      <c r="A1621" s="2">
        <v>2013</v>
      </c>
      <c r="B1621" s="2">
        <v>8</v>
      </c>
      <c r="C1621" s="2" t="s">
        <v>12</v>
      </c>
      <c r="D1621" s="2" t="s">
        <v>8</v>
      </c>
      <c r="E1621" s="2" t="s">
        <v>9</v>
      </c>
      <c r="F1621" s="2">
        <v>616034.18370299996</v>
      </c>
      <c r="G1621" s="2">
        <v>85332956</v>
      </c>
      <c r="H1621" s="2">
        <v>7.1999999999999998E-3</v>
      </c>
      <c r="I1621" t="s">
        <v>152</v>
      </c>
    </row>
    <row r="1622" spans="1:9">
      <c r="A1622" s="2">
        <v>2013</v>
      </c>
      <c r="B1622" s="2">
        <v>6</v>
      </c>
      <c r="C1622" s="2" t="s">
        <v>12</v>
      </c>
      <c r="D1622" s="2" t="s">
        <v>18</v>
      </c>
      <c r="E1622" s="2" t="s">
        <v>14</v>
      </c>
      <c r="F1622" s="2">
        <v>42353.330972999996</v>
      </c>
      <c r="G1622" s="2">
        <v>5328409</v>
      </c>
      <c r="H1622" s="2">
        <v>7.9000000000000008E-3</v>
      </c>
      <c r="I1622" t="s">
        <v>152</v>
      </c>
    </row>
    <row r="1623" spans="1:9">
      <c r="A1623" s="2">
        <v>2013</v>
      </c>
      <c r="B1623" s="2">
        <v>3</v>
      </c>
      <c r="C1623" s="2" t="s">
        <v>12</v>
      </c>
      <c r="D1623" s="2" t="s">
        <v>18</v>
      </c>
      <c r="E1623" s="2" t="s">
        <v>14</v>
      </c>
      <c r="F1623" s="2">
        <v>44109.669232</v>
      </c>
      <c r="G1623" s="2">
        <v>5569292</v>
      </c>
      <c r="H1623" s="2">
        <v>7.9000000000000008E-3</v>
      </c>
      <c r="I1623" t="s">
        <v>152</v>
      </c>
    </row>
    <row r="1624" spans="1:9">
      <c r="A1624" s="2">
        <v>2013</v>
      </c>
      <c r="B1624" s="2">
        <v>2</v>
      </c>
      <c r="C1624" s="2" t="s">
        <v>12</v>
      </c>
      <c r="D1624" s="2" t="s">
        <v>21</v>
      </c>
      <c r="E1624" s="2" t="s">
        <v>14</v>
      </c>
      <c r="F1624" s="2">
        <v>17482.753777000002</v>
      </c>
      <c r="G1624" s="2">
        <v>1810570</v>
      </c>
      <c r="H1624" s="2">
        <v>9.5999999999999992E-3</v>
      </c>
      <c r="I1624" t="s">
        <v>152</v>
      </c>
    </row>
    <row r="1625" spans="1:9">
      <c r="A1625" s="2">
        <v>2014</v>
      </c>
      <c r="B1625" s="2">
        <v>1</v>
      </c>
      <c r="C1625" s="2" t="s">
        <v>12</v>
      </c>
      <c r="D1625" s="2" t="s">
        <v>42</v>
      </c>
      <c r="E1625" s="2" t="s">
        <v>14</v>
      </c>
      <c r="F1625" s="2">
        <v>9517.4027740000001</v>
      </c>
      <c r="G1625" s="2">
        <v>2352114</v>
      </c>
      <c r="H1625" s="2">
        <v>4.0000000000000001E-3</v>
      </c>
      <c r="I1625" t="s">
        <v>152</v>
      </c>
    </row>
    <row r="1626" spans="1:9">
      <c r="A1626" s="2">
        <v>2013</v>
      </c>
      <c r="B1626" s="2">
        <v>2</v>
      </c>
      <c r="C1626" s="2" t="s">
        <v>7</v>
      </c>
      <c r="D1626" s="2" t="s">
        <v>45</v>
      </c>
      <c r="E1626" s="2" t="s">
        <v>14</v>
      </c>
      <c r="F1626" s="2">
        <v>379.44003300000003</v>
      </c>
      <c r="G1626" s="2">
        <v>1039940</v>
      </c>
      <c r="H1626" s="2">
        <v>2.9999999999999997E-4</v>
      </c>
      <c r="I1626" t="s">
        <v>152</v>
      </c>
    </row>
    <row r="1627" spans="1:9">
      <c r="A1627" s="2">
        <v>2013</v>
      </c>
      <c r="B1627" s="2">
        <v>4</v>
      </c>
      <c r="C1627" s="2" t="s">
        <v>12</v>
      </c>
      <c r="D1627" s="2" t="s">
        <v>27</v>
      </c>
      <c r="E1627" s="2" t="s">
        <v>14</v>
      </c>
      <c r="F1627" s="2">
        <v>6.6855650000000004</v>
      </c>
      <c r="G1627" s="2">
        <v>10303</v>
      </c>
      <c r="H1627" s="2">
        <v>5.9999999999999995E-4</v>
      </c>
      <c r="I1627" t="s">
        <v>152</v>
      </c>
    </row>
    <row r="1628" spans="1:9">
      <c r="A1628" s="2">
        <v>2013</v>
      </c>
      <c r="B1628" s="2">
        <v>11</v>
      </c>
      <c r="C1628" s="2" t="s">
        <v>12</v>
      </c>
      <c r="D1628" s="2" t="s">
        <v>17</v>
      </c>
      <c r="E1628" s="2" t="s">
        <v>14</v>
      </c>
      <c r="F1628" s="2">
        <v>464.70231899999999</v>
      </c>
      <c r="G1628" s="2">
        <v>154497</v>
      </c>
      <c r="H1628" s="2">
        <v>3.0000000000000001E-3</v>
      </c>
      <c r="I1628" t="s">
        <v>152</v>
      </c>
    </row>
    <row r="1629" spans="1:9">
      <c r="A1629" s="2">
        <v>2014</v>
      </c>
      <c r="B1629" s="2">
        <v>4</v>
      </c>
      <c r="C1629" s="2" t="s">
        <v>12</v>
      </c>
      <c r="D1629" s="2" t="s">
        <v>82</v>
      </c>
      <c r="E1629" s="2" t="s">
        <v>14</v>
      </c>
      <c r="F1629" s="2">
        <v>482.38409200000001</v>
      </c>
      <c r="G1629" s="2">
        <v>202748</v>
      </c>
      <c r="H1629" s="2">
        <v>2.3E-3</v>
      </c>
      <c r="I1629" t="s">
        <v>152</v>
      </c>
    </row>
    <row r="1630" spans="1:9">
      <c r="A1630" s="2">
        <v>2014</v>
      </c>
      <c r="B1630" s="2">
        <v>1</v>
      </c>
      <c r="C1630" s="2" t="s">
        <v>7</v>
      </c>
      <c r="D1630" s="2" t="s">
        <v>89</v>
      </c>
      <c r="E1630" s="2" t="s">
        <v>9</v>
      </c>
      <c r="F1630" s="2">
        <v>279.840059</v>
      </c>
      <c r="G1630" s="2">
        <v>215262</v>
      </c>
      <c r="H1630" s="2">
        <v>1.1999999999999999E-3</v>
      </c>
      <c r="I1630" t="s">
        <v>152</v>
      </c>
    </row>
    <row r="1631" spans="1:9">
      <c r="A1631" s="2">
        <v>2013</v>
      </c>
      <c r="B1631" s="2">
        <v>3</v>
      </c>
      <c r="C1631" s="2" t="s">
        <v>53</v>
      </c>
      <c r="D1631" s="2" t="s">
        <v>56</v>
      </c>
      <c r="E1631" s="2" t="s">
        <v>14</v>
      </c>
      <c r="F1631" s="2">
        <v>192.34675799999999</v>
      </c>
      <c r="G1631" s="2">
        <v>151</v>
      </c>
      <c r="H1631" s="2">
        <v>1.2738</v>
      </c>
      <c r="I1631" t="s">
        <v>152</v>
      </c>
    </row>
    <row r="1632" spans="1:9">
      <c r="A1632" s="2">
        <v>2014</v>
      </c>
      <c r="B1632" s="2">
        <v>5</v>
      </c>
      <c r="C1632" s="2" t="s">
        <v>12</v>
      </c>
      <c r="D1632" s="2" t="s">
        <v>86</v>
      </c>
      <c r="E1632" s="2" t="s">
        <v>9</v>
      </c>
      <c r="F1632" s="2">
        <v>11813.683563000001</v>
      </c>
      <c r="G1632" s="2">
        <v>5691015</v>
      </c>
      <c r="H1632" s="2">
        <v>2E-3</v>
      </c>
      <c r="I1632" t="s">
        <v>152</v>
      </c>
    </row>
    <row r="1633" spans="1:9">
      <c r="A1633" s="2">
        <v>2014</v>
      </c>
      <c r="B1633" s="2">
        <v>5</v>
      </c>
      <c r="C1633" s="2" t="s">
        <v>7</v>
      </c>
      <c r="D1633" s="2" t="s">
        <v>23</v>
      </c>
      <c r="E1633" s="2" t="s">
        <v>14</v>
      </c>
      <c r="F1633" s="2">
        <v>2061.4158859999998</v>
      </c>
      <c r="G1633" s="2">
        <v>933465</v>
      </c>
      <c r="H1633" s="2">
        <v>2.2000000000000001E-3</v>
      </c>
      <c r="I1633" t="s">
        <v>152</v>
      </c>
    </row>
    <row r="1634" spans="1:9">
      <c r="A1634" s="2">
        <v>2013</v>
      </c>
      <c r="B1634" s="2">
        <v>5</v>
      </c>
      <c r="C1634" s="2" t="s">
        <v>12</v>
      </c>
      <c r="D1634" s="2" t="s">
        <v>72</v>
      </c>
      <c r="E1634" s="2" t="s">
        <v>11</v>
      </c>
      <c r="F1634" s="2">
        <v>0.73428800000000005</v>
      </c>
      <c r="G1634" s="2">
        <v>113</v>
      </c>
      <c r="H1634" s="2">
        <v>6.4000000000000003E-3</v>
      </c>
      <c r="I1634" t="s">
        <v>152</v>
      </c>
    </row>
    <row r="1635" spans="1:9">
      <c r="A1635" s="2">
        <v>2013</v>
      </c>
      <c r="B1635" s="2">
        <v>5</v>
      </c>
      <c r="C1635" s="2" t="s">
        <v>12</v>
      </c>
      <c r="D1635" s="2" t="s">
        <v>99</v>
      </c>
      <c r="E1635" s="2" t="s">
        <v>25</v>
      </c>
      <c r="F1635" s="2">
        <v>3.2500000000000001E-2</v>
      </c>
      <c r="G1635" s="2">
        <v>65</v>
      </c>
      <c r="H1635" s="2">
        <v>5.0000000000000001E-4</v>
      </c>
      <c r="I1635" t="s">
        <v>152</v>
      </c>
    </row>
    <row r="1636" spans="1:9">
      <c r="A1636" s="2">
        <v>2013</v>
      </c>
      <c r="B1636" s="2">
        <v>5</v>
      </c>
      <c r="C1636" s="2" t="s">
        <v>53</v>
      </c>
      <c r="D1636" s="2" t="s">
        <v>13</v>
      </c>
      <c r="E1636" s="2" t="s">
        <v>14</v>
      </c>
      <c r="F1636" s="2">
        <v>9.1964210000000008</v>
      </c>
      <c r="G1636" s="2">
        <v>9</v>
      </c>
      <c r="H1636" s="2">
        <v>1.0218</v>
      </c>
      <c r="I1636" t="s">
        <v>152</v>
      </c>
    </row>
    <row r="1637" spans="1:9">
      <c r="A1637" s="2">
        <v>2013</v>
      </c>
      <c r="B1637" s="2">
        <v>4</v>
      </c>
      <c r="C1637" s="2" t="s">
        <v>7</v>
      </c>
      <c r="D1637" s="2" t="s">
        <v>87</v>
      </c>
      <c r="E1637" s="2" t="s">
        <v>14</v>
      </c>
      <c r="F1637" s="2">
        <v>1406.032095</v>
      </c>
      <c r="G1637" s="2">
        <v>555661</v>
      </c>
      <c r="H1637" s="2">
        <v>2.5000000000000001E-3</v>
      </c>
      <c r="I1637" t="s">
        <v>152</v>
      </c>
    </row>
    <row r="1638" spans="1:9">
      <c r="A1638" s="2">
        <v>2013</v>
      </c>
      <c r="B1638" s="2">
        <v>5</v>
      </c>
      <c r="C1638" s="2" t="s">
        <v>12</v>
      </c>
      <c r="D1638" s="2" t="s">
        <v>44</v>
      </c>
      <c r="E1638" s="2" t="s">
        <v>16</v>
      </c>
      <c r="F1638" s="2">
        <v>8349.3326379999999</v>
      </c>
      <c r="G1638" s="2">
        <v>924911</v>
      </c>
      <c r="H1638" s="2">
        <v>8.9999999999999993E-3</v>
      </c>
      <c r="I1638" t="s">
        <v>152</v>
      </c>
    </row>
    <row r="1639" spans="1:9">
      <c r="A1639" s="2">
        <v>2014</v>
      </c>
      <c r="B1639" s="2">
        <v>3</v>
      </c>
      <c r="C1639" s="2" t="s">
        <v>7</v>
      </c>
      <c r="D1639" s="2" t="s">
        <v>45</v>
      </c>
      <c r="E1639" s="2" t="s">
        <v>14</v>
      </c>
      <c r="F1639" s="2">
        <v>1596.2656790000001</v>
      </c>
      <c r="G1639" s="2">
        <v>3692353</v>
      </c>
      <c r="H1639" s="2">
        <v>4.0000000000000002E-4</v>
      </c>
      <c r="I1639" t="s">
        <v>152</v>
      </c>
    </row>
    <row r="1640" spans="1:9">
      <c r="A1640" s="2">
        <v>2013</v>
      </c>
      <c r="B1640" s="2">
        <v>8</v>
      </c>
      <c r="C1640" s="2" t="s">
        <v>7</v>
      </c>
      <c r="D1640" s="2" t="s">
        <v>86</v>
      </c>
      <c r="E1640" s="2" t="s">
        <v>9</v>
      </c>
      <c r="F1640" s="2">
        <v>12732.933159</v>
      </c>
      <c r="G1640" s="2">
        <v>10053461</v>
      </c>
      <c r="H1640" s="2">
        <v>1.1999999999999999E-3</v>
      </c>
      <c r="I1640" t="s">
        <v>152</v>
      </c>
    </row>
    <row r="1641" spans="1:9">
      <c r="A1641" s="2">
        <v>2013</v>
      </c>
      <c r="B1641" s="2">
        <v>11</v>
      </c>
      <c r="C1641" s="2" t="s">
        <v>7</v>
      </c>
      <c r="D1641" s="2" t="s">
        <v>29</v>
      </c>
      <c r="E1641" s="2" t="s">
        <v>25</v>
      </c>
      <c r="F1641" s="2">
        <v>1924.7849100000001</v>
      </c>
      <c r="G1641" s="2">
        <v>505436</v>
      </c>
      <c r="H1641" s="2">
        <v>3.8E-3</v>
      </c>
      <c r="I1641" t="s">
        <v>152</v>
      </c>
    </row>
    <row r="1642" spans="1:9">
      <c r="A1642" s="2">
        <v>2013</v>
      </c>
      <c r="B1642" s="2">
        <v>8</v>
      </c>
      <c r="C1642" s="2" t="s">
        <v>7</v>
      </c>
      <c r="D1642" s="2" t="s">
        <v>21</v>
      </c>
      <c r="E1642" s="2" t="s">
        <v>14</v>
      </c>
      <c r="F1642" s="2">
        <v>1645.648154</v>
      </c>
      <c r="G1642" s="2">
        <v>1294060</v>
      </c>
      <c r="H1642" s="2">
        <v>1.1999999999999999E-3</v>
      </c>
      <c r="I1642" t="s">
        <v>152</v>
      </c>
    </row>
    <row r="1643" spans="1:9">
      <c r="A1643" s="2">
        <v>2013</v>
      </c>
      <c r="B1643" s="2">
        <v>12</v>
      </c>
      <c r="C1643" s="2" t="s">
        <v>12</v>
      </c>
      <c r="D1643" s="2" t="s">
        <v>23</v>
      </c>
      <c r="E1643" s="2" t="s">
        <v>14</v>
      </c>
      <c r="F1643" s="2">
        <v>18.265965999999999</v>
      </c>
      <c r="G1643" s="2">
        <v>8203</v>
      </c>
      <c r="H1643" s="2">
        <v>2.2000000000000001E-3</v>
      </c>
      <c r="I1643" t="s">
        <v>152</v>
      </c>
    </row>
    <row r="1644" spans="1:9">
      <c r="A1644" s="2">
        <v>2014</v>
      </c>
      <c r="B1644" s="2">
        <v>2</v>
      </c>
      <c r="C1644" s="2" t="s">
        <v>7</v>
      </c>
      <c r="D1644" s="2" t="s">
        <v>18</v>
      </c>
      <c r="E1644" s="2" t="s">
        <v>14</v>
      </c>
      <c r="F1644" s="2">
        <v>4411.453168</v>
      </c>
      <c r="G1644" s="2">
        <v>5282215</v>
      </c>
      <c r="H1644" s="2">
        <v>8.0000000000000004E-4</v>
      </c>
      <c r="I1644" t="s">
        <v>152</v>
      </c>
    </row>
    <row r="1645" spans="1:9">
      <c r="A1645" s="2">
        <v>2013</v>
      </c>
      <c r="B1645" s="2">
        <v>9</v>
      </c>
      <c r="C1645" s="2" t="s">
        <v>12</v>
      </c>
      <c r="D1645" s="2" t="s">
        <v>22</v>
      </c>
      <c r="E1645" s="2" t="s">
        <v>14</v>
      </c>
      <c r="F1645" s="2">
        <v>6505.1776390000005</v>
      </c>
      <c r="G1645" s="2">
        <v>555354</v>
      </c>
      <c r="H1645" s="2">
        <v>1.17E-2</v>
      </c>
      <c r="I1645" t="s">
        <v>152</v>
      </c>
    </row>
    <row r="1646" spans="1:9">
      <c r="A1646" s="2">
        <v>2013</v>
      </c>
      <c r="B1646" s="2">
        <v>9</v>
      </c>
      <c r="C1646" s="2" t="s">
        <v>7</v>
      </c>
      <c r="D1646" s="2" t="s">
        <v>17</v>
      </c>
      <c r="E1646" s="2" t="s">
        <v>14</v>
      </c>
      <c r="F1646" s="2">
        <v>243.38948099999999</v>
      </c>
      <c r="G1646" s="2">
        <v>90309</v>
      </c>
      <c r="H1646" s="2">
        <v>2.5999999999999999E-3</v>
      </c>
      <c r="I1646" t="s">
        <v>152</v>
      </c>
    </row>
    <row r="1647" spans="1:9">
      <c r="A1647" s="2">
        <v>2014</v>
      </c>
      <c r="B1647" s="2">
        <v>2</v>
      </c>
      <c r="C1647" s="2" t="s">
        <v>7</v>
      </c>
      <c r="D1647" s="2" t="s">
        <v>30</v>
      </c>
      <c r="E1647" s="2" t="s">
        <v>9</v>
      </c>
      <c r="F1647" s="2">
        <v>591.37029399999994</v>
      </c>
      <c r="G1647" s="2">
        <v>422409</v>
      </c>
      <c r="H1647" s="2">
        <v>1.2999999999999999E-3</v>
      </c>
      <c r="I1647" t="s">
        <v>152</v>
      </c>
    </row>
    <row r="1648" spans="1:9">
      <c r="A1648" s="2">
        <v>2014</v>
      </c>
      <c r="B1648" s="2">
        <v>2</v>
      </c>
      <c r="C1648" s="2" t="s">
        <v>7</v>
      </c>
      <c r="D1648" s="2" t="s">
        <v>64</v>
      </c>
      <c r="E1648" s="2" t="s">
        <v>14</v>
      </c>
      <c r="F1648" s="2">
        <v>144.70050499999999</v>
      </c>
      <c r="G1648" s="2">
        <v>34950</v>
      </c>
      <c r="H1648" s="2">
        <v>4.1000000000000003E-3</v>
      </c>
      <c r="I1648" t="s">
        <v>152</v>
      </c>
    </row>
    <row r="1649" spans="1:9">
      <c r="A1649" s="2">
        <v>2014</v>
      </c>
      <c r="B1649" s="2">
        <v>4</v>
      </c>
      <c r="C1649" s="2" t="s">
        <v>7</v>
      </c>
      <c r="D1649" s="2" t="s">
        <v>32</v>
      </c>
      <c r="E1649" s="2" t="s">
        <v>25</v>
      </c>
      <c r="F1649" s="2">
        <v>495.92039999999997</v>
      </c>
      <c r="G1649" s="2">
        <v>580249</v>
      </c>
      <c r="H1649" s="2">
        <v>8.0000000000000004E-4</v>
      </c>
      <c r="I1649" t="s">
        <v>152</v>
      </c>
    </row>
    <row r="1650" spans="1:9">
      <c r="A1650" s="2">
        <v>2013</v>
      </c>
      <c r="B1650" s="2">
        <v>12</v>
      </c>
      <c r="C1650" s="2" t="s">
        <v>12</v>
      </c>
      <c r="D1650" s="2" t="s">
        <v>96</v>
      </c>
      <c r="E1650" s="2" t="s">
        <v>9</v>
      </c>
      <c r="F1650" s="2">
        <v>2.4037929999999998</v>
      </c>
      <c r="G1650" s="2">
        <v>1717</v>
      </c>
      <c r="H1650" s="2">
        <v>1.2999999999999999E-3</v>
      </c>
      <c r="I1650" t="s">
        <v>152</v>
      </c>
    </row>
    <row r="1651" spans="1:9">
      <c r="A1651" s="2">
        <v>2014</v>
      </c>
      <c r="B1651" s="2">
        <v>5</v>
      </c>
      <c r="C1651" s="2" t="s">
        <v>7</v>
      </c>
      <c r="D1651" s="2" t="s">
        <v>8</v>
      </c>
      <c r="E1651" s="2" t="s">
        <v>9</v>
      </c>
      <c r="F1651" s="2">
        <v>150660.452991</v>
      </c>
      <c r="G1651" s="2">
        <v>126438376</v>
      </c>
      <c r="H1651" s="2">
        <v>1.1000000000000001E-3</v>
      </c>
      <c r="I1651" t="s">
        <v>152</v>
      </c>
    </row>
    <row r="1652" spans="1:9">
      <c r="A1652" s="2">
        <v>2014</v>
      </c>
      <c r="B1652" s="2">
        <v>5</v>
      </c>
      <c r="C1652" s="2" t="s">
        <v>12</v>
      </c>
      <c r="D1652" s="2" t="s">
        <v>37</v>
      </c>
      <c r="E1652" s="2" t="s">
        <v>9</v>
      </c>
      <c r="F1652" s="2">
        <v>2.077283</v>
      </c>
      <c r="G1652" s="2">
        <v>56</v>
      </c>
      <c r="H1652" s="2">
        <v>3.6999999999999998E-2</v>
      </c>
      <c r="I1652" t="s">
        <v>152</v>
      </c>
    </row>
    <row r="1653" spans="1:9">
      <c r="A1653" s="2">
        <v>2013</v>
      </c>
      <c r="B1653" s="2">
        <v>10</v>
      </c>
      <c r="C1653" s="2" t="s">
        <v>12</v>
      </c>
      <c r="D1653" s="2" t="s">
        <v>36</v>
      </c>
      <c r="E1653" s="2" t="s">
        <v>9</v>
      </c>
      <c r="F1653" s="2">
        <v>0.89812899999999996</v>
      </c>
      <c r="G1653" s="2">
        <v>88</v>
      </c>
      <c r="H1653" s="2">
        <v>1.0200000000000001E-2</v>
      </c>
      <c r="I1653" t="s">
        <v>152</v>
      </c>
    </row>
    <row r="1654" spans="1:9">
      <c r="A1654" s="2">
        <v>2013</v>
      </c>
      <c r="B1654" s="2">
        <v>8</v>
      </c>
      <c r="C1654" s="2" t="s">
        <v>12</v>
      </c>
      <c r="D1654" s="2" t="s">
        <v>35</v>
      </c>
      <c r="E1654" s="2" t="s">
        <v>9</v>
      </c>
      <c r="F1654" s="2">
        <v>0.30133599999999999</v>
      </c>
      <c r="G1654" s="2">
        <v>4</v>
      </c>
      <c r="H1654" s="2">
        <v>7.5300000000000006E-2</v>
      </c>
      <c r="I1654" t="s">
        <v>152</v>
      </c>
    </row>
    <row r="1655" spans="1:9">
      <c r="A1655" s="2">
        <v>2014</v>
      </c>
      <c r="B1655" s="2">
        <v>2</v>
      </c>
      <c r="C1655" s="2" t="s">
        <v>12</v>
      </c>
      <c r="D1655" s="2" t="s">
        <v>36</v>
      </c>
      <c r="E1655" s="2" t="s">
        <v>9</v>
      </c>
      <c r="F1655" s="2">
        <v>7.9842000000000004</v>
      </c>
      <c r="G1655" s="2">
        <v>120</v>
      </c>
      <c r="H1655" s="2">
        <v>6.6500000000000004E-2</v>
      </c>
      <c r="I1655" t="s">
        <v>152</v>
      </c>
    </row>
    <row r="1656" spans="1:9">
      <c r="A1656" s="2">
        <v>2013</v>
      </c>
      <c r="B1656" s="2">
        <v>9</v>
      </c>
      <c r="C1656" s="2" t="s">
        <v>7</v>
      </c>
      <c r="D1656" s="2" t="s">
        <v>8</v>
      </c>
      <c r="E1656" s="2" t="s">
        <v>9</v>
      </c>
      <c r="F1656" s="2">
        <v>120754.624599</v>
      </c>
      <c r="G1656" s="2">
        <v>69831688</v>
      </c>
      <c r="H1656" s="2">
        <v>1.6999999999999999E-3</v>
      </c>
      <c r="I1656" t="s">
        <v>152</v>
      </c>
    </row>
    <row r="1657" spans="1:9">
      <c r="A1657" s="2">
        <v>2013</v>
      </c>
      <c r="B1657" s="2">
        <v>10</v>
      </c>
      <c r="C1657" s="2" t="s">
        <v>7</v>
      </c>
      <c r="D1657" s="2" t="s">
        <v>60</v>
      </c>
      <c r="E1657" s="2" t="s">
        <v>14</v>
      </c>
      <c r="F1657" s="2">
        <v>2546.4405459999998</v>
      </c>
      <c r="G1657" s="2">
        <v>902319</v>
      </c>
      <c r="H1657" s="2">
        <v>2.8E-3</v>
      </c>
      <c r="I1657" t="s">
        <v>152</v>
      </c>
    </row>
    <row r="1658" spans="1:9">
      <c r="A1658" s="2">
        <v>2014</v>
      </c>
      <c r="B1658" s="2">
        <v>2</v>
      </c>
      <c r="C1658" s="2" t="s">
        <v>7</v>
      </c>
      <c r="D1658" s="2" t="s">
        <v>60</v>
      </c>
      <c r="E1658" s="2" t="s">
        <v>14</v>
      </c>
      <c r="F1658" s="2">
        <v>6201.9639049999996</v>
      </c>
      <c r="G1658" s="2">
        <v>2049602</v>
      </c>
      <c r="H1658" s="2">
        <v>3.0000000000000001E-3</v>
      </c>
      <c r="I1658" t="s">
        <v>152</v>
      </c>
    </row>
    <row r="1659" spans="1:9">
      <c r="A1659" s="2">
        <v>2014</v>
      </c>
      <c r="B1659" s="2">
        <v>2</v>
      </c>
      <c r="C1659" s="2" t="s">
        <v>7</v>
      </c>
      <c r="D1659" s="2" t="s">
        <v>88</v>
      </c>
      <c r="E1659" s="2" t="s">
        <v>14</v>
      </c>
      <c r="F1659" s="2">
        <v>191.16366300000001</v>
      </c>
      <c r="G1659" s="2">
        <v>69955</v>
      </c>
      <c r="H1659" s="2">
        <v>2.7000000000000001E-3</v>
      </c>
      <c r="I1659" t="s">
        <v>152</v>
      </c>
    </row>
    <row r="1660" spans="1:9">
      <c r="A1660" s="2">
        <v>2013</v>
      </c>
      <c r="B1660" s="2">
        <v>3</v>
      </c>
      <c r="C1660" s="2" t="s">
        <v>7</v>
      </c>
      <c r="D1660" s="2" t="s">
        <v>44</v>
      </c>
      <c r="E1660" s="2" t="s">
        <v>16</v>
      </c>
      <c r="F1660" s="2">
        <v>956.53760599999998</v>
      </c>
      <c r="G1660" s="2">
        <v>788578</v>
      </c>
      <c r="H1660" s="2">
        <v>1.1999999999999999E-3</v>
      </c>
      <c r="I1660" t="s">
        <v>152</v>
      </c>
    </row>
    <row r="1661" spans="1:9">
      <c r="A1661" s="2">
        <v>2013</v>
      </c>
      <c r="B1661" s="2">
        <v>2</v>
      </c>
      <c r="C1661" s="2" t="s">
        <v>12</v>
      </c>
      <c r="D1661" s="2" t="s">
        <v>22</v>
      </c>
      <c r="E1661" s="2" t="s">
        <v>14</v>
      </c>
      <c r="F1661" s="2">
        <v>4474.5702810000003</v>
      </c>
      <c r="G1661" s="2">
        <v>486550</v>
      </c>
      <c r="H1661" s="2">
        <v>9.1000000000000004E-3</v>
      </c>
      <c r="I1661" t="s">
        <v>152</v>
      </c>
    </row>
    <row r="1662" spans="1:9">
      <c r="A1662" s="2">
        <v>2014</v>
      </c>
      <c r="B1662" s="2">
        <v>1</v>
      </c>
      <c r="C1662" s="2" t="s">
        <v>7</v>
      </c>
      <c r="D1662" s="2" t="s">
        <v>60</v>
      </c>
      <c r="E1662" s="2" t="s">
        <v>14</v>
      </c>
      <c r="F1662" s="2">
        <v>530.84188600000004</v>
      </c>
      <c r="G1662" s="2">
        <v>2231404</v>
      </c>
      <c r="H1662" s="2">
        <v>2.0000000000000001E-4</v>
      </c>
      <c r="I1662" t="s">
        <v>152</v>
      </c>
    </row>
    <row r="1663" spans="1:9">
      <c r="A1663" s="2">
        <v>2013</v>
      </c>
      <c r="B1663" s="2">
        <v>7</v>
      </c>
      <c r="C1663" s="2" t="s">
        <v>7</v>
      </c>
      <c r="D1663" s="2" t="s">
        <v>87</v>
      </c>
      <c r="E1663" s="2" t="s">
        <v>14</v>
      </c>
      <c r="F1663" s="2">
        <v>1075.2487349999999</v>
      </c>
      <c r="G1663" s="2">
        <v>456795</v>
      </c>
      <c r="H1663" s="2">
        <v>2.3E-3</v>
      </c>
      <c r="I1663" t="s">
        <v>152</v>
      </c>
    </row>
    <row r="1664" spans="1:9">
      <c r="A1664" s="2">
        <v>2013</v>
      </c>
      <c r="B1664" s="2">
        <v>8</v>
      </c>
      <c r="C1664" s="2" t="s">
        <v>12</v>
      </c>
      <c r="D1664" s="2" t="s">
        <v>45</v>
      </c>
      <c r="E1664" s="2" t="s">
        <v>14</v>
      </c>
      <c r="F1664" s="2">
        <v>5204.7167179999997</v>
      </c>
      <c r="G1664" s="2">
        <v>1326801</v>
      </c>
      <c r="H1664" s="2">
        <v>3.8999999999999998E-3</v>
      </c>
      <c r="I1664" t="s">
        <v>152</v>
      </c>
    </row>
    <row r="1665" spans="1:9">
      <c r="A1665" s="2">
        <v>2014</v>
      </c>
      <c r="B1665" s="2">
        <v>4</v>
      </c>
      <c r="C1665" s="2" t="s">
        <v>7</v>
      </c>
      <c r="D1665" s="2" t="s">
        <v>28</v>
      </c>
      <c r="E1665" s="2" t="s">
        <v>14</v>
      </c>
      <c r="F1665" s="2">
        <v>11926.078683</v>
      </c>
      <c r="G1665" s="2">
        <v>3417607</v>
      </c>
      <c r="H1665" s="2">
        <v>3.3999999999999998E-3</v>
      </c>
      <c r="I1665" t="s">
        <v>152</v>
      </c>
    </row>
    <row r="1666" spans="1:9">
      <c r="A1666" s="2">
        <v>2013</v>
      </c>
      <c r="B1666" s="2">
        <v>7</v>
      </c>
      <c r="C1666" s="2" t="s">
        <v>12</v>
      </c>
      <c r="D1666" s="2" t="s">
        <v>71</v>
      </c>
      <c r="E1666" s="2" t="s">
        <v>14</v>
      </c>
      <c r="F1666" s="2">
        <v>1077.4264659999999</v>
      </c>
      <c r="G1666" s="2">
        <v>105703</v>
      </c>
      <c r="H1666" s="2">
        <v>1.01E-2</v>
      </c>
      <c r="I1666" t="s">
        <v>152</v>
      </c>
    </row>
    <row r="1667" spans="1:9">
      <c r="A1667" s="2">
        <v>2014</v>
      </c>
      <c r="B1667" s="2">
        <v>2</v>
      </c>
      <c r="C1667" s="2" t="s">
        <v>12</v>
      </c>
      <c r="D1667" s="2" t="s">
        <v>80</v>
      </c>
      <c r="E1667" s="2" t="s">
        <v>14</v>
      </c>
      <c r="F1667" s="2">
        <v>189.57672400000001</v>
      </c>
      <c r="G1667" s="2">
        <v>96055</v>
      </c>
      <c r="H1667" s="2">
        <v>1.9E-3</v>
      </c>
      <c r="I1667" t="s">
        <v>152</v>
      </c>
    </row>
    <row r="1668" spans="1:9">
      <c r="A1668" s="2">
        <v>2013</v>
      </c>
      <c r="B1668" s="2">
        <v>5</v>
      </c>
      <c r="C1668" s="2" t="s">
        <v>12</v>
      </c>
      <c r="D1668" s="2" t="s">
        <v>52</v>
      </c>
      <c r="E1668" s="2" t="s">
        <v>25</v>
      </c>
      <c r="F1668" s="2">
        <v>0.81799200000000005</v>
      </c>
      <c r="G1668" s="2">
        <v>421</v>
      </c>
      <c r="H1668" s="2">
        <v>1.9E-3</v>
      </c>
      <c r="I1668" t="s">
        <v>152</v>
      </c>
    </row>
    <row r="1669" spans="1:9">
      <c r="A1669" s="2">
        <v>2013</v>
      </c>
      <c r="B1669" s="2">
        <v>3</v>
      </c>
      <c r="C1669" s="2" t="s">
        <v>12</v>
      </c>
      <c r="D1669" s="2" t="s">
        <v>66</v>
      </c>
      <c r="E1669" s="2" t="s">
        <v>9</v>
      </c>
      <c r="F1669" s="2">
        <v>1.1402129999999999</v>
      </c>
      <c r="G1669" s="2">
        <v>96</v>
      </c>
      <c r="H1669" s="2">
        <v>1.18E-2</v>
      </c>
      <c r="I1669" t="s">
        <v>152</v>
      </c>
    </row>
    <row r="1670" spans="1:9">
      <c r="A1670" s="2">
        <v>2013</v>
      </c>
      <c r="B1670" s="2">
        <v>3</v>
      </c>
      <c r="C1670" s="2" t="s">
        <v>12</v>
      </c>
      <c r="D1670" s="2" t="s">
        <v>76</v>
      </c>
      <c r="E1670" s="2" t="s">
        <v>25</v>
      </c>
      <c r="F1670" s="2">
        <v>5.9891449999999997</v>
      </c>
      <c r="G1670" s="2">
        <v>274</v>
      </c>
      <c r="H1670" s="2">
        <v>2.18E-2</v>
      </c>
      <c r="I1670" t="s">
        <v>152</v>
      </c>
    </row>
    <row r="1671" spans="1:9">
      <c r="A1671" s="2">
        <v>2013</v>
      </c>
      <c r="B1671" s="2">
        <v>5</v>
      </c>
      <c r="C1671" s="2" t="s">
        <v>12</v>
      </c>
      <c r="D1671" s="2" t="s">
        <v>10</v>
      </c>
      <c r="E1671" s="2" t="s">
        <v>11</v>
      </c>
      <c r="F1671" s="2">
        <v>0.17707999999999999</v>
      </c>
      <c r="G1671" s="2">
        <v>136</v>
      </c>
      <c r="H1671" s="2">
        <v>1.2999999999999999E-3</v>
      </c>
      <c r="I1671" t="s">
        <v>152</v>
      </c>
    </row>
    <row r="1672" spans="1:9">
      <c r="A1672" s="2">
        <v>2013</v>
      </c>
      <c r="B1672" s="2">
        <v>6</v>
      </c>
      <c r="C1672" s="2" t="s">
        <v>12</v>
      </c>
      <c r="D1672" s="2" t="s">
        <v>63</v>
      </c>
      <c r="E1672" s="2" t="s">
        <v>14</v>
      </c>
      <c r="F1672" s="2">
        <v>54297.197751</v>
      </c>
      <c r="G1672" s="2">
        <v>5413065</v>
      </c>
      <c r="H1672" s="2">
        <v>0.01</v>
      </c>
      <c r="I1672" t="s">
        <v>152</v>
      </c>
    </row>
    <row r="1673" spans="1:9">
      <c r="A1673" s="2">
        <v>2013</v>
      </c>
      <c r="B1673" s="2">
        <v>12</v>
      </c>
      <c r="C1673" s="2" t="s">
        <v>12</v>
      </c>
      <c r="D1673" s="2" t="s">
        <v>56</v>
      </c>
      <c r="E1673" s="2" t="s">
        <v>14</v>
      </c>
      <c r="F1673" s="2">
        <v>674459.65303399996</v>
      </c>
      <c r="G1673" s="2">
        <v>61708419</v>
      </c>
      <c r="H1673" s="2">
        <v>1.09E-2</v>
      </c>
      <c r="I1673" t="s">
        <v>152</v>
      </c>
    </row>
    <row r="1674" spans="1:9">
      <c r="A1674" s="2">
        <v>2013</v>
      </c>
      <c r="B1674" s="2">
        <v>12</v>
      </c>
      <c r="C1674" s="2" t="s">
        <v>7</v>
      </c>
      <c r="D1674" s="2" t="s">
        <v>86</v>
      </c>
      <c r="E1674" s="2" t="s">
        <v>9</v>
      </c>
      <c r="F1674" s="2">
        <v>7705.8785690000004</v>
      </c>
      <c r="G1674" s="2">
        <v>11931703</v>
      </c>
      <c r="H1674" s="2">
        <v>5.9999999999999995E-4</v>
      </c>
      <c r="I1674" t="s">
        <v>152</v>
      </c>
    </row>
    <row r="1675" spans="1:9">
      <c r="A1675" s="2">
        <v>2013</v>
      </c>
      <c r="B1675" s="2">
        <v>10</v>
      </c>
      <c r="C1675" s="2" t="s">
        <v>12</v>
      </c>
      <c r="D1675" s="2" t="s">
        <v>45</v>
      </c>
      <c r="E1675" s="2" t="s">
        <v>14</v>
      </c>
      <c r="F1675" s="2">
        <v>7031.1919969999999</v>
      </c>
      <c r="G1675" s="2">
        <v>1721323</v>
      </c>
      <c r="H1675" s="2">
        <v>4.0000000000000001E-3</v>
      </c>
      <c r="I1675" t="s">
        <v>152</v>
      </c>
    </row>
    <row r="1676" spans="1:9">
      <c r="A1676" s="2">
        <v>2013</v>
      </c>
      <c r="B1676" s="2">
        <v>12</v>
      </c>
      <c r="C1676" s="2" t="s">
        <v>7</v>
      </c>
      <c r="D1676" s="2" t="s">
        <v>21</v>
      </c>
      <c r="E1676" s="2" t="s">
        <v>14</v>
      </c>
      <c r="F1676" s="2">
        <v>3678.582097</v>
      </c>
      <c r="G1676" s="2">
        <v>2135903</v>
      </c>
      <c r="H1676" s="2">
        <v>1.6999999999999999E-3</v>
      </c>
      <c r="I1676" t="s">
        <v>152</v>
      </c>
    </row>
    <row r="1677" spans="1:9">
      <c r="A1677" s="2">
        <v>2013</v>
      </c>
      <c r="B1677" s="2">
        <v>6</v>
      </c>
      <c r="C1677" s="2" t="s">
        <v>12</v>
      </c>
      <c r="D1677" s="2" t="s">
        <v>65</v>
      </c>
      <c r="E1677" s="2" t="s">
        <v>25</v>
      </c>
      <c r="F1677" s="2">
        <v>0.96928899999999996</v>
      </c>
      <c r="G1677" s="2">
        <v>254</v>
      </c>
      <c r="H1677" s="2">
        <v>3.8E-3</v>
      </c>
      <c r="I1677" t="s">
        <v>152</v>
      </c>
    </row>
    <row r="1678" spans="1:9">
      <c r="A1678" s="2">
        <v>2013</v>
      </c>
      <c r="B1678" s="2">
        <v>6</v>
      </c>
      <c r="C1678" s="2" t="s">
        <v>7</v>
      </c>
      <c r="D1678" s="2" t="s">
        <v>71</v>
      </c>
      <c r="E1678" s="2" t="s">
        <v>14</v>
      </c>
      <c r="F1678" s="2">
        <v>18.629981999999998</v>
      </c>
      <c r="G1678" s="2">
        <v>128402</v>
      </c>
      <c r="H1678" s="2">
        <v>1E-4</v>
      </c>
      <c r="I1678" t="s">
        <v>152</v>
      </c>
    </row>
    <row r="1679" spans="1:9">
      <c r="A1679" s="2">
        <v>2014</v>
      </c>
      <c r="B1679" s="2">
        <v>2</v>
      </c>
      <c r="C1679" s="2" t="s">
        <v>7</v>
      </c>
      <c r="D1679" s="2" t="s">
        <v>31</v>
      </c>
      <c r="E1679" s="2" t="s">
        <v>14</v>
      </c>
      <c r="F1679" s="2">
        <v>683.35316899999998</v>
      </c>
      <c r="G1679" s="2">
        <v>261990</v>
      </c>
      <c r="H1679" s="2">
        <v>2.5999999999999999E-3</v>
      </c>
      <c r="I1679" t="s">
        <v>152</v>
      </c>
    </row>
    <row r="1680" spans="1:9">
      <c r="A1680" s="2">
        <v>2014</v>
      </c>
      <c r="B1680" s="2">
        <v>2</v>
      </c>
      <c r="C1680" s="2" t="s">
        <v>7</v>
      </c>
      <c r="D1680" s="2" t="s">
        <v>67</v>
      </c>
      <c r="E1680" s="2" t="s">
        <v>9</v>
      </c>
      <c r="F1680" s="2">
        <v>86.296458999999999</v>
      </c>
      <c r="G1680" s="2">
        <v>66382</v>
      </c>
      <c r="H1680" s="2">
        <v>1.1999999999999999E-3</v>
      </c>
      <c r="I1680" t="s">
        <v>152</v>
      </c>
    </row>
    <row r="1681" spans="1:9">
      <c r="A1681" s="2">
        <v>2014</v>
      </c>
      <c r="B1681" s="2">
        <v>3</v>
      </c>
      <c r="C1681" s="2" t="s">
        <v>12</v>
      </c>
      <c r="D1681" s="2" t="s">
        <v>21</v>
      </c>
      <c r="E1681" s="2" t="s">
        <v>14</v>
      </c>
      <c r="F1681" s="2">
        <v>31231.092032</v>
      </c>
      <c r="G1681" s="2">
        <v>2806651</v>
      </c>
      <c r="H1681" s="2">
        <v>1.11E-2</v>
      </c>
      <c r="I1681" t="s">
        <v>152</v>
      </c>
    </row>
    <row r="1682" spans="1:9">
      <c r="A1682" s="2">
        <v>2013</v>
      </c>
      <c r="B1682" s="2">
        <v>10</v>
      </c>
      <c r="C1682" s="2" t="s">
        <v>12</v>
      </c>
      <c r="D1682" s="2" t="s">
        <v>102</v>
      </c>
      <c r="E1682" s="2" t="s">
        <v>14</v>
      </c>
      <c r="F1682" s="2">
        <v>3.0892010000000001</v>
      </c>
      <c r="G1682" s="2">
        <v>27</v>
      </c>
      <c r="H1682" s="2">
        <v>0.1144</v>
      </c>
      <c r="I1682" t="s">
        <v>152</v>
      </c>
    </row>
    <row r="1683" spans="1:9">
      <c r="A1683" s="2">
        <v>2013</v>
      </c>
      <c r="B1683" s="2">
        <v>1</v>
      </c>
      <c r="C1683" s="2" t="s">
        <v>12</v>
      </c>
      <c r="D1683" s="2" t="s">
        <v>84</v>
      </c>
      <c r="E1683" s="2" t="s">
        <v>25</v>
      </c>
      <c r="F1683" s="2">
        <v>0.95244099999999998</v>
      </c>
      <c r="G1683" s="2">
        <v>67</v>
      </c>
      <c r="H1683" s="2">
        <v>1.4200000000000001E-2</v>
      </c>
      <c r="I1683" t="s">
        <v>152</v>
      </c>
    </row>
    <row r="1684" spans="1:9">
      <c r="A1684" s="2">
        <v>2014</v>
      </c>
      <c r="B1684" s="2">
        <v>5</v>
      </c>
      <c r="C1684" s="2" t="s">
        <v>7</v>
      </c>
      <c r="D1684" s="2" t="s">
        <v>27</v>
      </c>
      <c r="E1684" s="2" t="s">
        <v>14</v>
      </c>
      <c r="F1684" s="2">
        <v>1018.945811</v>
      </c>
      <c r="G1684" s="2">
        <v>397588</v>
      </c>
      <c r="H1684" s="2">
        <v>2.5000000000000001E-3</v>
      </c>
      <c r="I1684" t="s">
        <v>152</v>
      </c>
    </row>
    <row r="1685" spans="1:9">
      <c r="A1685" s="2">
        <v>2014</v>
      </c>
      <c r="B1685" s="2">
        <v>5</v>
      </c>
      <c r="C1685" s="2" t="s">
        <v>12</v>
      </c>
      <c r="D1685" s="2" t="s">
        <v>41</v>
      </c>
      <c r="E1685" s="2" t="s">
        <v>25</v>
      </c>
      <c r="F1685" s="2">
        <v>940.14636199999995</v>
      </c>
      <c r="G1685" s="2">
        <v>565003</v>
      </c>
      <c r="H1685" s="2">
        <v>1.6000000000000001E-3</v>
      </c>
      <c r="I1685" t="s">
        <v>152</v>
      </c>
    </row>
    <row r="1686" spans="1:9">
      <c r="A1686" s="2">
        <v>2013</v>
      </c>
      <c r="B1686" s="2">
        <v>12</v>
      </c>
      <c r="C1686" s="2" t="s">
        <v>12</v>
      </c>
      <c r="D1686" s="2" t="s">
        <v>103</v>
      </c>
      <c r="E1686" s="2" t="s">
        <v>9</v>
      </c>
      <c r="F1686" s="2">
        <v>0.73560000000000003</v>
      </c>
      <c r="G1686" s="2">
        <v>6</v>
      </c>
      <c r="H1686" s="2">
        <v>0.1226</v>
      </c>
      <c r="I1686" t="s">
        <v>152</v>
      </c>
    </row>
    <row r="1687" spans="1:9">
      <c r="A1687" s="2">
        <v>2014</v>
      </c>
      <c r="B1687" s="2">
        <v>5</v>
      </c>
      <c r="C1687" s="2" t="s">
        <v>12</v>
      </c>
      <c r="D1687" s="2" t="s">
        <v>94</v>
      </c>
      <c r="E1687" s="2" t="s">
        <v>25</v>
      </c>
      <c r="F1687" s="2">
        <v>2.2440920000000002</v>
      </c>
      <c r="G1687" s="2">
        <v>593</v>
      </c>
      <c r="H1687" s="2">
        <v>3.7000000000000002E-3</v>
      </c>
      <c r="I1687" t="s">
        <v>152</v>
      </c>
    </row>
    <row r="1688" spans="1:9">
      <c r="A1688" s="2">
        <v>2013</v>
      </c>
      <c r="B1688" s="2">
        <v>12</v>
      </c>
      <c r="C1688" s="2" t="s">
        <v>12</v>
      </c>
      <c r="D1688" s="2" t="s">
        <v>35</v>
      </c>
      <c r="E1688" s="2" t="s">
        <v>9</v>
      </c>
      <c r="F1688" s="2">
        <v>2.7730760000000001</v>
      </c>
      <c r="G1688" s="2">
        <v>36</v>
      </c>
      <c r="H1688" s="2">
        <v>7.6999999999999999E-2</v>
      </c>
      <c r="I1688" t="s">
        <v>152</v>
      </c>
    </row>
    <row r="1689" spans="1:9">
      <c r="A1689" s="2">
        <v>2013</v>
      </c>
      <c r="B1689" s="2">
        <v>11</v>
      </c>
      <c r="C1689" s="2" t="s">
        <v>12</v>
      </c>
      <c r="D1689" s="2" t="s">
        <v>38</v>
      </c>
      <c r="E1689" s="2" t="s">
        <v>14</v>
      </c>
      <c r="F1689" s="2">
        <v>0.58533000000000002</v>
      </c>
      <c r="G1689" s="2">
        <v>42</v>
      </c>
      <c r="H1689" s="2">
        <v>1.3899999999999999E-2</v>
      </c>
      <c r="I1689" t="s">
        <v>152</v>
      </c>
    </row>
    <row r="1690" spans="1:9">
      <c r="A1690" s="2">
        <v>2013</v>
      </c>
      <c r="B1690" s="2">
        <v>4</v>
      </c>
      <c r="C1690" s="2" t="s">
        <v>53</v>
      </c>
      <c r="D1690" s="2" t="s">
        <v>56</v>
      </c>
      <c r="E1690" s="2" t="s">
        <v>14</v>
      </c>
      <c r="F1690" s="2">
        <v>40.222810000000003</v>
      </c>
      <c r="G1690" s="2">
        <v>51</v>
      </c>
      <c r="H1690" s="2">
        <v>0.78859999999999997</v>
      </c>
      <c r="I1690" t="s">
        <v>152</v>
      </c>
    </row>
    <row r="1691" spans="1:9">
      <c r="A1691" s="2">
        <v>2014</v>
      </c>
      <c r="B1691" s="2">
        <v>3</v>
      </c>
      <c r="C1691" s="2" t="s">
        <v>12</v>
      </c>
      <c r="D1691" s="2" t="s">
        <v>69</v>
      </c>
      <c r="E1691" s="2" t="s">
        <v>62</v>
      </c>
      <c r="F1691" s="2">
        <v>0.23469999999999999</v>
      </c>
      <c r="G1691" s="2">
        <v>1</v>
      </c>
      <c r="H1691" s="2">
        <v>0.23469999999999999</v>
      </c>
      <c r="I1691" t="s">
        <v>152</v>
      </c>
    </row>
    <row r="1692" spans="1:9">
      <c r="A1692" s="2">
        <v>2013</v>
      </c>
      <c r="B1692" s="2">
        <v>4</v>
      </c>
      <c r="C1692" s="2" t="s">
        <v>12</v>
      </c>
      <c r="D1692" s="2" t="s">
        <v>21</v>
      </c>
      <c r="E1692" s="2" t="s">
        <v>14</v>
      </c>
      <c r="F1692" s="2">
        <v>17843.460111</v>
      </c>
      <c r="G1692" s="2">
        <v>1937212</v>
      </c>
      <c r="H1692" s="2">
        <v>9.1999999999999998E-3</v>
      </c>
      <c r="I1692" t="s">
        <v>152</v>
      </c>
    </row>
    <row r="1693" spans="1:9">
      <c r="A1693" s="2">
        <v>2013</v>
      </c>
      <c r="B1693" s="2">
        <v>10</v>
      </c>
      <c r="C1693" s="2" t="s">
        <v>12</v>
      </c>
      <c r="D1693" s="2" t="s">
        <v>31</v>
      </c>
      <c r="E1693" s="2" t="s">
        <v>14</v>
      </c>
      <c r="F1693" s="2">
        <v>237.02034800000001</v>
      </c>
      <c r="G1693" s="2">
        <v>92324</v>
      </c>
      <c r="H1693" s="2">
        <v>2.5000000000000001E-3</v>
      </c>
      <c r="I1693" t="s">
        <v>152</v>
      </c>
    </row>
    <row r="1694" spans="1:9">
      <c r="A1694" s="2">
        <v>2014</v>
      </c>
      <c r="B1694" s="2">
        <v>4</v>
      </c>
      <c r="C1694" s="2" t="s">
        <v>12</v>
      </c>
      <c r="D1694" s="2" t="s">
        <v>10</v>
      </c>
      <c r="E1694" s="2" t="s">
        <v>11</v>
      </c>
      <c r="F1694" s="2">
        <v>2092.7697410000001</v>
      </c>
      <c r="G1694" s="2">
        <v>1182477</v>
      </c>
      <c r="H1694" s="2">
        <v>1.6999999999999999E-3</v>
      </c>
      <c r="I1694" t="s">
        <v>152</v>
      </c>
    </row>
    <row r="1695" spans="1:9">
      <c r="A1695" s="2">
        <v>2013</v>
      </c>
      <c r="B1695" s="2">
        <v>5</v>
      </c>
      <c r="C1695" s="2" t="s">
        <v>7</v>
      </c>
      <c r="D1695" s="2" t="s">
        <v>18</v>
      </c>
      <c r="E1695" s="2" t="s">
        <v>14</v>
      </c>
      <c r="F1695" s="2">
        <v>4913.6969749999998</v>
      </c>
      <c r="G1695" s="2">
        <v>3005741</v>
      </c>
      <c r="H1695" s="2">
        <v>1.6000000000000001E-3</v>
      </c>
      <c r="I1695" t="s">
        <v>152</v>
      </c>
    </row>
    <row r="1696" spans="1:9">
      <c r="A1696" s="2">
        <v>2013</v>
      </c>
      <c r="B1696" s="2">
        <v>5</v>
      </c>
      <c r="C1696" s="2" t="s">
        <v>12</v>
      </c>
      <c r="D1696" s="2" t="s">
        <v>13</v>
      </c>
      <c r="E1696" s="2" t="s">
        <v>14</v>
      </c>
      <c r="F1696" s="2">
        <v>63352.559775000002</v>
      </c>
      <c r="G1696" s="2">
        <v>6155682</v>
      </c>
      <c r="H1696" s="2">
        <v>1.0200000000000001E-2</v>
      </c>
      <c r="I1696" t="s">
        <v>152</v>
      </c>
    </row>
    <row r="1697" spans="1:9">
      <c r="A1697" s="2">
        <v>2013</v>
      </c>
      <c r="B1697" s="2">
        <v>6</v>
      </c>
      <c r="C1697" s="2" t="s">
        <v>12</v>
      </c>
      <c r="D1697" s="2" t="s">
        <v>44</v>
      </c>
      <c r="E1697" s="2" t="s">
        <v>16</v>
      </c>
      <c r="F1697" s="2">
        <v>8639.2022930000003</v>
      </c>
      <c r="G1697" s="2">
        <v>935168</v>
      </c>
      <c r="H1697" s="2">
        <v>9.1999999999999998E-3</v>
      </c>
      <c r="I1697" t="s">
        <v>152</v>
      </c>
    </row>
    <row r="1698" spans="1:9">
      <c r="A1698" s="2">
        <v>2014</v>
      </c>
      <c r="B1698" s="2">
        <v>3</v>
      </c>
      <c r="C1698" s="2" t="s">
        <v>7</v>
      </c>
      <c r="D1698" s="2" t="s">
        <v>60</v>
      </c>
      <c r="E1698" s="2" t="s">
        <v>14</v>
      </c>
      <c r="F1698" s="2">
        <v>2767.3149389999999</v>
      </c>
      <c r="G1698" s="2">
        <v>2978896</v>
      </c>
      <c r="H1698" s="2">
        <v>8.9999999999999998E-4</v>
      </c>
      <c r="I1698" t="s">
        <v>152</v>
      </c>
    </row>
    <row r="1699" spans="1:9">
      <c r="A1699" s="2">
        <v>2013</v>
      </c>
      <c r="B1699" s="2">
        <v>9</v>
      </c>
      <c r="C1699" s="2" t="s">
        <v>7</v>
      </c>
      <c r="D1699" s="2" t="s">
        <v>48</v>
      </c>
      <c r="E1699" s="2" t="s">
        <v>14</v>
      </c>
      <c r="F1699" s="2">
        <v>108.48623499999999</v>
      </c>
      <c r="G1699" s="2">
        <v>214765</v>
      </c>
      <c r="H1699" s="2">
        <v>5.0000000000000001E-4</v>
      </c>
      <c r="I1699" t="s">
        <v>152</v>
      </c>
    </row>
    <row r="1700" spans="1:9">
      <c r="A1700" s="2">
        <v>2013</v>
      </c>
      <c r="B1700" s="2">
        <v>7</v>
      </c>
      <c r="C1700" s="2" t="s">
        <v>12</v>
      </c>
      <c r="D1700" s="2" t="s">
        <v>34</v>
      </c>
      <c r="E1700" s="2" t="s">
        <v>14</v>
      </c>
      <c r="F1700" s="2">
        <v>29.100577999999999</v>
      </c>
      <c r="G1700" s="2">
        <v>2305</v>
      </c>
      <c r="H1700" s="2">
        <v>1.26E-2</v>
      </c>
      <c r="I1700" t="s">
        <v>152</v>
      </c>
    </row>
    <row r="1701" spans="1:9">
      <c r="A1701" s="2">
        <v>2014</v>
      </c>
      <c r="B1701" s="2">
        <v>5</v>
      </c>
      <c r="C1701" s="2" t="s">
        <v>12</v>
      </c>
      <c r="D1701" s="2" t="s">
        <v>20</v>
      </c>
      <c r="E1701" s="2" t="s">
        <v>14</v>
      </c>
      <c r="F1701" s="2">
        <v>154000.62296199999</v>
      </c>
      <c r="G1701" s="2">
        <v>15820619</v>
      </c>
      <c r="H1701" s="2">
        <v>9.7000000000000003E-3</v>
      </c>
      <c r="I1701" t="s">
        <v>152</v>
      </c>
    </row>
    <row r="1702" spans="1:9">
      <c r="A1702" s="2">
        <v>2014</v>
      </c>
      <c r="B1702" s="2">
        <v>5</v>
      </c>
      <c r="C1702" s="2" t="s">
        <v>12</v>
      </c>
      <c r="D1702" s="2" t="s">
        <v>82</v>
      </c>
      <c r="E1702" s="2" t="s">
        <v>14</v>
      </c>
      <c r="F1702" s="2">
        <v>404.87193300000001</v>
      </c>
      <c r="G1702" s="2">
        <v>220006</v>
      </c>
      <c r="H1702" s="2">
        <v>1.8E-3</v>
      </c>
      <c r="I1702" t="s">
        <v>152</v>
      </c>
    </row>
    <row r="1703" spans="1:9">
      <c r="A1703" s="2">
        <v>2013</v>
      </c>
      <c r="B1703" s="2">
        <v>3</v>
      </c>
      <c r="C1703" s="2" t="s">
        <v>12</v>
      </c>
      <c r="D1703" s="2" t="s">
        <v>88</v>
      </c>
      <c r="E1703" s="2" t="s">
        <v>14</v>
      </c>
      <c r="F1703" s="2">
        <v>1.9078729999999999</v>
      </c>
      <c r="G1703" s="2">
        <v>58</v>
      </c>
      <c r="H1703" s="2">
        <v>3.2800000000000003E-2</v>
      </c>
      <c r="I1703" t="s">
        <v>152</v>
      </c>
    </row>
    <row r="1704" spans="1:9">
      <c r="A1704" s="2">
        <v>2013</v>
      </c>
      <c r="B1704" s="2">
        <v>6</v>
      </c>
      <c r="C1704" s="2" t="s">
        <v>12</v>
      </c>
      <c r="D1704" s="2" t="s">
        <v>94</v>
      </c>
      <c r="E1704" s="2" t="s">
        <v>25</v>
      </c>
      <c r="F1704" s="2">
        <v>0.95931</v>
      </c>
      <c r="G1704" s="2">
        <v>240</v>
      </c>
      <c r="H1704" s="2">
        <v>3.8999999999999998E-3</v>
      </c>
      <c r="I1704" t="s">
        <v>152</v>
      </c>
    </row>
    <row r="1705" spans="1:9">
      <c r="A1705" s="2">
        <v>2013</v>
      </c>
      <c r="B1705" s="2">
        <v>7</v>
      </c>
      <c r="C1705" s="2" t="s">
        <v>12</v>
      </c>
      <c r="D1705" s="2" t="s">
        <v>59</v>
      </c>
      <c r="E1705" s="2" t="s">
        <v>11</v>
      </c>
      <c r="F1705" s="2">
        <v>1.270767</v>
      </c>
      <c r="G1705" s="2">
        <v>51</v>
      </c>
      <c r="H1705" s="2">
        <v>2.4899999999999999E-2</v>
      </c>
      <c r="I1705" t="s">
        <v>152</v>
      </c>
    </row>
    <row r="1706" spans="1:9">
      <c r="A1706" s="2">
        <v>2014</v>
      </c>
      <c r="B1706" s="2">
        <v>2</v>
      </c>
      <c r="C1706" s="2" t="s">
        <v>12</v>
      </c>
      <c r="D1706" s="2" t="s">
        <v>52</v>
      </c>
      <c r="E1706" s="2" t="s">
        <v>25</v>
      </c>
      <c r="F1706" s="2">
        <v>0.78280300000000003</v>
      </c>
      <c r="G1706" s="2">
        <v>11</v>
      </c>
      <c r="H1706" s="2">
        <v>7.1099999999999997E-2</v>
      </c>
      <c r="I1706" t="s">
        <v>152</v>
      </c>
    </row>
    <row r="1707" spans="1:9">
      <c r="A1707" s="2">
        <v>2014</v>
      </c>
      <c r="B1707" s="2">
        <v>4</v>
      </c>
      <c r="C1707" s="2" t="s">
        <v>12</v>
      </c>
      <c r="D1707" s="2" t="s">
        <v>52</v>
      </c>
      <c r="E1707" s="2" t="s">
        <v>25</v>
      </c>
      <c r="F1707" s="2">
        <v>0.368562</v>
      </c>
      <c r="G1707" s="2">
        <v>6</v>
      </c>
      <c r="H1707" s="2">
        <v>6.1400000000000003E-2</v>
      </c>
      <c r="I1707" t="s">
        <v>152</v>
      </c>
    </row>
    <row r="1708" spans="1:9">
      <c r="A1708" s="2">
        <v>2013</v>
      </c>
      <c r="B1708" s="2">
        <v>5</v>
      </c>
      <c r="C1708" s="2" t="s">
        <v>7</v>
      </c>
      <c r="D1708" s="2" t="s">
        <v>70</v>
      </c>
      <c r="E1708" s="2" t="s">
        <v>14</v>
      </c>
      <c r="F1708" s="2">
        <v>8650.4438470000005</v>
      </c>
      <c r="G1708" s="2">
        <v>9387846</v>
      </c>
      <c r="H1708" s="2">
        <v>8.9999999999999998E-4</v>
      </c>
      <c r="I1708" t="s">
        <v>152</v>
      </c>
    </row>
    <row r="1709" spans="1:9">
      <c r="A1709" s="2">
        <v>2013</v>
      </c>
      <c r="B1709" s="2">
        <v>11</v>
      </c>
      <c r="C1709" s="2" t="s">
        <v>7</v>
      </c>
      <c r="D1709" s="2" t="s">
        <v>20</v>
      </c>
      <c r="E1709" s="2" t="s">
        <v>14</v>
      </c>
      <c r="F1709" s="2">
        <v>5286.1074660000004</v>
      </c>
      <c r="G1709" s="2">
        <v>2930963</v>
      </c>
      <c r="H1709" s="2">
        <v>1.8E-3</v>
      </c>
      <c r="I1709" t="s">
        <v>152</v>
      </c>
    </row>
    <row r="1710" spans="1:9">
      <c r="A1710" s="2">
        <v>2013</v>
      </c>
      <c r="B1710" s="2">
        <v>12</v>
      </c>
      <c r="C1710" s="2" t="s">
        <v>12</v>
      </c>
      <c r="D1710" s="2" t="s">
        <v>40</v>
      </c>
      <c r="E1710" s="2" t="s">
        <v>14</v>
      </c>
      <c r="F1710" s="2">
        <v>245564.38940499999</v>
      </c>
      <c r="G1710" s="2">
        <v>28282143</v>
      </c>
      <c r="H1710" s="2">
        <v>8.6E-3</v>
      </c>
      <c r="I1710" t="s">
        <v>152</v>
      </c>
    </row>
    <row r="1711" spans="1:9">
      <c r="A1711" s="2">
        <v>2014</v>
      </c>
      <c r="B1711" s="2">
        <v>4</v>
      </c>
      <c r="C1711" s="2" t="s">
        <v>7</v>
      </c>
      <c r="D1711" s="2" t="s">
        <v>40</v>
      </c>
      <c r="E1711" s="2" t="s">
        <v>14</v>
      </c>
      <c r="F1711" s="2">
        <v>202209.52834399999</v>
      </c>
      <c r="G1711" s="2">
        <v>38245027</v>
      </c>
      <c r="H1711" s="2">
        <v>5.1999999999999998E-3</v>
      </c>
      <c r="I1711" t="s">
        <v>152</v>
      </c>
    </row>
    <row r="1712" spans="1:9">
      <c r="A1712" s="2">
        <v>2013</v>
      </c>
      <c r="B1712" s="2">
        <v>12</v>
      </c>
      <c r="C1712" s="2" t="s">
        <v>7</v>
      </c>
      <c r="D1712" s="2" t="s">
        <v>13</v>
      </c>
      <c r="E1712" s="2" t="s">
        <v>14</v>
      </c>
      <c r="F1712" s="2">
        <v>1633.046662</v>
      </c>
      <c r="G1712" s="2">
        <v>2263128</v>
      </c>
      <c r="H1712" s="2">
        <v>6.9999999999999999E-4</v>
      </c>
      <c r="I1712" t="s">
        <v>152</v>
      </c>
    </row>
    <row r="1713" spans="1:9">
      <c r="A1713" s="2">
        <v>2013</v>
      </c>
      <c r="B1713" s="2">
        <v>3</v>
      </c>
      <c r="C1713" s="2" t="s">
        <v>7</v>
      </c>
      <c r="D1713" s="2" t="s">
        <v>42</v>
      </c>
      <c r="E1713" s="2" t="s">
        <v>14</v>
      </c>
      <c r="F1713" s="2">
        <v>7861.8129790000003</v>
      </c>
      <c r="G1713" s="2">
        <v>3447178</v>
      </c>
      <c r="H1713" s="2">
        <v>2.2000000000000001E-3</v>
      </c>
      <c r="I1713" t="s">
        <v>152</v>
      </c>
    </row>
    <row r="1714" spans="1:9">
      <c r="A1714" s="2">
        <v>2014</v>
      </c>
      <c r="B1714" s="2">
        <v>4</v>
      </c>
      <c r="C1714" s="2" t="s">
        <v>12</v>
      </c>
      <c r="D1714" s="2" t="s">
        <v>89</v>
      </c>
      <c r="E1714" s="2" t="s">
        <v>9</v>
      </c>
      <c r="F1714" s="2">
        <v>108.367925</v>
      </c>
      <c r="G1714" s="2">
        <v>65591</v>
      </c>
      <c r="H1714" s="2">
        <v>1.6000000000000001E-3</v>
      </c>
      <c r="I1714" t="s">
        <v>152</v>
      </c>
    </row>
    <row r="1715" spans="1:9">
      <c r="A1715" s="2">
        <v>2013</v>
      </c>
      <c r="B1715" s="2">
        <v>1</v>
      </c>
      <c r="C1715" s="2" t="s">
        <v>12</v>
      </c>
      <c r="D1715" s="2" t="s">
        <v>42</v>
      </c>
      <c r="E1715" s="2" t="s">
        <v>14</v>
      </c>
      <c r="F1715" s="2">
        <v>63.844673</v>
      </c>
      <c r="G1715" s="2">
        <v>3674</v>
      </c>
      <c r="H1715" s="2">
        <v>1.7299999999999999E-2</v>
      </c>
      <c r="I1715" t="s">
        <v>152</v>
      </c>
    </row>
    <row r="1716" spans="1:9">
      <c r="A1716" s="2">
        <v>2014</v>
      </c>
      <c r="B1716" s="2">
        <v>1</v>
      </c>
      <c r="C1716" s="2" t="s">
        <v>7</v>
      </c>
      <c r="D1716" s="2" t="s">
        <v>50</v>
      </c>
      <c r="E1716" s="2" t="s">
        <v>11</v>
      </c>
      <c r="F1716" s="2">
        <v>49.363551999999999</v>
      </c>
      <c r="G1716" s="2">
        <v>28020</v>
      </c>
      <c r="H1716" s="2">
        <v>1.6999999999999999E-3</v>
      </c>
      <c r="I1716" t="s">
        <v>152</v>
      </c>
    </row>
    <row r="1717" spans="1:9">
      <c r="A1717" s="2">
        <v>2014</v>
      </c>
      <c r="B1717" s="2">
        <v>4</v>
      </c>
      <c r="C1717" s="2" t="s">
        <v>12</v>
      </c>
      <c r="D1717" s="2" t="s">
        <v>83</v>
      </c>
      <c r="E1717" s="2" t="s">
        <v>14</v>
      </c>
      <c r="F1717" s="2">
        <v>14.145585000000001</v>
      </c>
      <c r="G1717" s="2">
        <v>1390</v>
      </c>
      <c r="H1717" s="2">
        <v>1.01E-2</v>
      </c>
      <c r="I1717" t="s">
        <v>152</v>
      </c>
    </row>
    <row r="1718" spans="1:9">
      <c r="A1718" s="2">
        <v>2013</v>
      </c>
      <c r="B1718" s="2">
        <v>3</v>
      </c>
      <c r="C1718" s="2" t="s">
        <v>12</v>
      </c>
      <c r="D1718" s="2" t="s">
        <v>100</v>
      </c>
      <c r="E1718" s="2" t="s">
        <v>14</v>
      </c>
      <c r="F1718" s="2">
        <v>5.6271230000000001</v>
      </c>
      <c r="G1718" s="2">
        <v>339</v>
      </c>
      <c r="H1718" s="2">
        <v>1.6500000000000001E-2</v>
      </c>
      <c r="I1718" t="s">
        <v>152</v>
      </c>
    </row>
    <row r="1719" spans="1:9">
      <c r="A1719" s="2">
        <v>2013</v>
      </c>
      <c r="B1719" s="2">
        <v>3</v>
      </c>
      <c r="C1719" s="2" t="s">
        <v>12</v>
      </c>
      <c r="D1719" s="2" t="s">
        <v>72</v>
      </c>
      <c r="E1719" s="2" t="s">
        <v>11</v>
      </c>
      <c r="F1719" s="2">
        <v>0.62865800000000005</v>
      </c>
      <c r="G1719" s="2">
        <v>125</v>
      </c>
      <c r="H1719" s="2">
        <v>5.0000000000000001E-3</v>
      </c>
      <c r="I1719" t="s">
        <v>152</v>
      </c>
    </row>
    <row r="1720" spans="1:9">
      <c r="A1720" s="2">
        <v>2013</v>
      </c>
      <c r="B1720" s="2">
        <v>9</v>
      </c>
      <c r="C1720" s="2" t="s">
        <v>12</v>
      </c>
      <c r="D1720" s="2" t="s">
        <v>23</v>
      </c>
      <c r="E1720" s="2" t="s">
        <v>14</v>
      </c>
      <c r="F1720" s="2">
        <v>5.0913930000000001</v>
      </c>
      <c r="G1720" s="2">
        <v>767</v>
      </c>
      <c r="H1720" s="2">
        <v>6.6E-3</v>
      </c>
      <c r="I1720" t="s">
        <v>152</v>
      </c>
    </row>
    <row r="1721" spans="1:9">
      <c r="A1721" s="2">
        <v>2014</v>
      </c>
      <c r="B1721" s="2">
        <v>5</v>
      </c>
      <c r="C1721" s="2" t="s">
        <v>7</v>
      </c>
      <c r="D1721" s="2" t="s">
        <v>87</v>
      </c>
      <c r="E1721" s="2" t="s">
        <v>14</v>
      </c>
      <c r="F1721" s="2">
        <v>1321.8346389999999</v>
      </c>
      <c r="G1721" s="2">
        <v>1463791</v>
      </c>
      <c r="H1721" s="2">
        <v>8.9999999999999998E-4</v>
      </c>
      <c r="I1721" t="s">
        <v>152</v>
      </c>
    </row>
    <row r="1722" spans="1:9">
      <c r="A1722" s="2">
        <v>2014</v>
      </c>
      <c r="B1722" s="2">
        <v>5</v>
      </c>
      <c r="C1722" s="2" t="s">
        <v>12</v>
      </c>
      <c r="D1722" s="2" t="s">
        <v>75</v>
      </c>
      <c r="E1722" s="2" t="s">
        <v>14</v>
      </c>
      <c r="F1722" s="2">
        <v>58.491703000000001</v>
      </c>
      <c r="G1722" s="2">
        <v>21671</v>
      </c>
      <c r="H1722" s="2">
        <v>2.5999999999999999E-3</v>
      </c>
      <c r="I1722" t="s">
        <v>152</v>
      </c>
    </row>
    <row r="1723" spans="1:9">
      <c r="A1723" s="2">
        <v>2013</v>
      </c>
      <c r="B1723" s="2">
        <v>6</v>
      </c>
      <c r="C1723" s="2" t="s">
        <v>12</v>
      </c>
      <c r="D1723" s="2" t="s">
        <v>72</v>
      </c>
      <c r="E1723" s="2" t="s">
        <v>11</v>
      </c>
      <c r="F1723" s="2">
        <v>0.33558900000000003</v>
      </c>
      <c r="G1723" s="2">
        <v>31</v>
      </c>
      <c r="H1723" s="2">
        <v>1.0800000000000001E-2</v>
      </c>
      <c r="I1723" t="s">
        <v>152</v>
      </c>
    </row>
    <row r="1724" spans="1:9">
      <c r="A1724" s="2">
        <v>2013</v>
      </c>
      <c r="B1724" s="2">
        <v>6</v>
      </c>
      <c r="C1724" s="2" t="s">
        <v>12</v>
      </c>
      <c r="D1724" s="2" t="s">
        <v>99</v>
      </c>
      <c r="E1724" s="2" t="s">
        <v>25</v>
      </c>
      <c r="F1724" s="2">
        <v>0.14427499999999999</v>
      </c>
      <c r="G1724" s="2">
        <v>113</v>
      </c>
      <c r="H1724" s="2">
        <v>1.1999999999999999E-3</v>
      </c>
      <c r="I1724" t="s">
        <v>152</v>
      </c>
    </row>
    <row r="1725" spans="1:9">
      <c r="A1725" s="2">
        <v>2013</v>
      </c>
      <c r="B1725" s="2">
        <v>3</v>
      </c>
      <c r="C1725" s="2" t="s">
        <v>12</v>
      </c>
      <c r="D1725" s="2" t="s">
        <v>99</v>
      </c>
      <c r="E1725" s="2" t="s">
        <v>25</v>
      </c>
      <c r="F1725" s="2">
        <v>0.55259000000000003</v>
      </c>
      <c r="G1725" s="2">
        <v>76</v>
      </c>
      <c r="H1725" s="2">
        <v>7.1999999999999998E-3</v>
      </c>
      <c r="I1725" t="s">
        <v>152</v>
      </c>
    </row>
    <row r="1726" spans="1:9">
      <c r="A1726" s="2">
        <v>2013</v>
      </c>
      <c r="B1726" s="2">
        <v>2</v>
      </c>
      <c r="C1726" s="2" t="s">
        <v>12</v>
      </c>
      <c r="D1726" s="2" t="s">
        <v>41</v>
      </c>
      <c r="E1726" s="2" t="s">
        <v>25</v>
      </c>
      <c r="F1726" s="2">
        <v>0.24563199999999999</v>
      </c>
      <c r="G1726" s="2">
        <v>10</v>
      </c>
      <c r="H1726" s="2">
        <v>2.4500000000000001E-2</v>
      </c>
      <c r="I1726" t="s">
        <v>152</v>
      </c>
    </row>
    <row r="1727" spans="1:9">
      <c r="A1727" s="2">
        <v>2013</v>
      </c>
      <c r="B1727" s="2">
        <v>10</v>
      </c>
      <c r="C1727" s="2" t="s">
        <v>12</v>
      </c>
      <c r="D1727" s="2" t="s">
        <v>94</v>
      </c>
      <c r="E1727" s="2" t="s">
        <v>25</v>
      </c>
      <c r="F1727" s="2">
        <v>0.18221999999999999</v>
      </c>
      <c r="G1727" s="2">
        <v>4</v>
      </c>
      <c r="H1727" s="2">
        <v>4.5499999999999999E-2</v>
      </c>
      <c r="I1727" t="s">
        <v>152</v>
      </c>
    </row>
    <row r="1728" spans="1:9">
      <c r="A1728" s="2">
        <v>2014</v>
      </c>
      <c r="B1728" s="2">
        <v>5</v>
      </c>
      <c r="C1728" s="2" t="s">
        <v>12</v>
      </c>
      <c r="D1728" s="2" t="s">
        <v>52</v>
      </c>
      <c r="E1728" s="2" t="s">
        <v>25</v>
      </c>
      <c r="F1728" s="2">
        <v>0.96757700000000002</v>
      </c>
      <c r="G1728" s="2">
        <v>13</v>
      </c>
      <c r="H1728" s="2">
        <v>7.4399999999999994E-2</v>
      </c>
      <c r="I1728" t="s">
        <v>152</v>
      </c>
    </row>
    <row r="1729" spans="1:9">
      <c r="A1729" s="2">
        <v>2013</v>
      </c>
      <c r="B1729" s="2">
        <v>11</v>
      </c>
      <c r="C1729" s="2" t="s">
        <v>12</v>
      </c>
      <c r="D1729" s="2" t="s">
        <v>78</v>
      </c>
      <c r="E1729" s="2" t="s">
        <v>25</v>
      </c>
      <c r="F1729" s="2">
        <v>1.7500000000000002E-2</v>
      </c>
      <c r="G1729" s="2">
        <v>3</v>
      </c>
      <c r="H1729" s="2">
        <v>5.7999999999999996E-3</v>
      </c>
      <c r="I1729" t="s">
        <v>152</v>
      </c>
    </row>
    <row r="1730" spans="1:9">
      <c r="A1730" s="2">
        <v>2013</v>
      </c>
      <c r="B1730" s="2">
        <v>1</v>
      </c>
      <c r="C1730" s="2" t="s">
        <v>12</v>
      </c>
      <c r="D1730" s="2" t="s">
        <v>39</v>
      </c>
      <c r="E1730" s="2" t="s">
        <v>14</v>
      </c>
      <c r="F1730" s="2">
        <v>252772.629648</v>
      </c>
      <c r="G1730" s="2">
        <v>24124657</v>
      </c>
      <c r="H1730" s="2">
        <v>1.04E-2</v>
      </c>
      <c r="I1730" t="s">
        <v>152</v>
      </c>
    </row>
    <row r="1731" spans="1:9">
      <c r="A1731" s="2">
        <v>2013</v>
      </c>
      <c r="B1731" s="2">
        <v>2</v>
      </c>
      <c r="C1731" s="2" t="s">
        <v>12</v>
      </c>
      <c r="D1731" s="2" t="s">
        <v>39</v>
      </c>
      <c r="E1731" s="2" t="s">
        <v>14</v>
      </c>
      <c r="F1731" s="2">
        <v>241927.763099</v>
      </c>
      <c r="G1731" s="2">
        <v>23036608</v>
      </c>
      <c r="H1731" s="2">
        <v>1.0500000000000001E-2</v>
      </c>
      <c r="I1731" t="s">
        <v>152</v>
      </c>
    </row>
    <row r="1732" spans="1:9">
      <c r="A1732" s="2">
        <v>2013</v>
      </c>
      <c r="B1732" s="2">
        <v>1</v>
      </c>
      <c r="C1732" s="2" t="s">
        <v>12</v>
      </c>
      <c r="D1732" s="2" t="s">
        <v>20</v>
      </c>
      <c r="E1732" s="2" t="s">
        <v>14</v>
      </c>
      <c r="F1732" s="2">
        <v>134770.94441299999</v>
      </c>
      <c r="G1732" s="2">
        <v>13031350</v>
      </c>
      <c r="H1732" s="2">
        <v>1.03E-2</v>
      </c>
      <c r="I1732" t="s">
        <v>152</v>
      </c>
    </row>
    <row r="1733" spans="1:9">
      <c r="A1733" s="2">
        <v>2014</v>
      </c>
      <c r="B1733" s="2">
        <v>1</v>
      </c>
      <c r="C1733" s="2" t="s">
        <v>7</v>
      </c>
      <c r="D1733" s="2" t="s">
        <v>80</v>
      </c>
      <c r="E1733" s="2" t="s">
        <v>14</v>
      </c>
      <c r="F1733" s="2">
        <v>439.955513</v>
      </c>
      <c r="G1733" s="2">
        <v>228096</v>
      </c>
      <c r="H1733" s="2">
        <v>1.9E-3</v>
      </c>
      <c r="I1733" t="s">
        <v>152</v>
      </c>
    </row>
    <row r="1734" spans="1:9">
      <c r="A1734" s="2">
        <v>2014</v>
      </c>
      <c r="B1734" s="2">
        <v>4</v>
      </c>
      <c r="C1734" s="2" t="s">
        <v>7</v>
      </c>
      <c r="D1734" s="2" t="s">
        <v>63</v>
      </c>
      <c r="E1734" s="2" t="s">
        <v>14</v>
      </c>
      <c r="F1734" s="2">
        <v>2196.046773</v>
      </c>
      <c r="G1734" s="2">
        <v>3021142</v>
      </c>
      <c r="H1734" s="2">
        <v>6.9999999999999999E-4</v>
      </c>
      <c r="I1734" t="s">
        <v>152</v>
      </c>
    </row>
    <row r="1735" spans="1:9">
      <c r="A1735" s="2">
        <v>2013</v>
      </c>
      <c r="B1735" s="2">
        <v>2</v>
      </c>
      <c r="C1735" s="2" t="s">
        <v>12</v>
      </c>
      <c r="D1735" s="2" t="s">
        <v>42</v>
      </c>
      <c r="E1735" s="2" t="s">
        <v>14</v>
      </c>
      <c r="F1735" s="2">
        <v>604.59612900000002</v>
      </c>
      <c r="G1735" s="2">
        <v>179519</v>
      </c>
      <c r="H1735" s="2">
        <v>3.3E-3</v>
      </c>
      <c r="I1735" t="s">
        <v>152</v>
      </c>
    </row>
    <row r="1736" spans="1:9">
      <c r="A1736" s="2">
        <v>2013</v>
      </c>
      <c r="B1736" s="2">
        <v>4</v>
      </c>
      <c r="C1736" s="2" t="s">
        <v>7</v>
      </c>
      <c r="D1736" s="2" t="s">
        <v>48</v>
      </c>
      <c r="E1736" s="2" t="s">
        <v>14</v>
      </c>
      <c r="F1736" s="2">
        <v>73.837508999999997</v>
      </c>
      <c r="G1736" s="2">
        <v>113795</v>
      </c>
      <c r="H1736" s="2">
        <v>5.9999999999999995E-4</v>
      </c>
      <c r="I1736" t="s">
        <v>152</v>
      </c>
    </row>
    <row r="1737" spans="1:9">
      <c r="A1737" s="2">
        <v>2013</v>
      </c>
      <c r="B1737" s="2">
        <v>9</v>
      </c>
      <c r="C1737" s="2" t="s">
        <v>12</v>
      </c>
      <c r="D1737" s="2" t="s">
        <v>47</v>
      </c>
      <c r="E1737" s="2" t="s">
        <v>14</v>
      </c>
      <c r="F1737" s="2">
        <v>732.58309099999997</v>
      </c>
      <c r="G1737" s="2">
        <v>52277</v>
      </c>
      <c r="H1737" s="2">
        <v>1.4E-2</v>
      </c>
      <c r="I1737" t="s">
        <v>152</v>
      </c>
    </row>
    <row r="1738" spans="1:9">
      <c r="A1738" s="2">
        <v>2013</v>
      </c>
      <c r="B1738" s="2">
        <v>11</v>
      </c>
      <c r="C1738" s="2" t="s">
        <v>7</v>
      </c>
      <c r="D1738" s="2" t="s">
        <v>48</v>
      </c>
      <c r="E1738" s="2" t="s">
        <v>14</v>
      </c>
      <c r="F1738" s="2">
        <v>40.890985000000001</v>
      </c>
      <c r="G1738" s="2">
        <v>167852</v>
      </c>
      <c r="H1738" s="2">
        <v>2.0000000000000001E-4</v>
      </c>
      <c r="I1738" t="s">
        <v>152</v>
      </c>
    </row>
    <row r="1739" spans="1:9">
      <c r="A1739" s="2">
        <v>2013</v>
      </c>
      <c r="B1739" s="2">
        <v>12</v>
      </c>
      <c r="C1739" s="2" t="s">
        <v>12</v>
      </c>
      <c r="D1739" s="2" t="s">
        <v>31</v>
      </c>
      <c r="E1739" s="2" t="s">
        <v>14</v>
      </c>
      <c r="F1739" s="2">
        <v>767.62894400000005</v>
      </c>
      <c r="G1739" s="2">
        <v>117900</v>
      </c>
      <c r="H1739" s="2">
        <v>6.4999999999999997E-3</v>
      </c>
      <c r="I1739" t="s">
        <v>152</v>
      </c>
    </row>
    <row r="1740" spans="1:9">
      <c r="A1740" s="2">
        <v>2013</v>
      </c>
      <c r="B1740" s="2">
        <v>12</v>
      </c>
      <c r="C1740" s="2" t="s">
        <v>7</v>
      </c>
      <c r="D1740" s="2" t="s">
        <v>81</v>
      </c>
      <c r="E1740" s="2" t="s">
        <v>11</v>
      </c>
      <c r="F1740" s="2">
        <v>118.50507</v>
      </c>
      <c r="G1740" s="2">
        <v>91158</v>
      </c>
      <c r="H1740" s="2">
        <v>1.1999999999999999E-3</v>
      </c>
      <c r="I1740" t="s">
        <v>152</v>
      </c>
    </row>
    <row r="1741" spans="1:9">
      <c r="A1741" s="2">
        <v>2013</v>
      </c>
      <c r="B1741" s="2">
        <v>12</v>
      </c>
      <c r="C1741" s="2" t="s">
        <v>7</v>
      </c>
      <c r="D1741" s="2" t="s">
        <v>75</v>
      </c>
      <c r="E1741" s="2" t="s">
        <v>14</v>
      </c>
      <c r="F1741" s="2">
        <v>40.218853000000003</v>
      </c>
      <c r="G1741" s="2">
        <v>14777</v>
      </c>
      <c r="H1741" s="2">
        <v>2.7000000000000001E-3</v>
      </c>
      <c r="I1741" t="s">
        <v>152</v>
      </c>
    </row>
    <row r="1742" spans="1:9">
      <c r="A1742" s="2">
        <v>2014</v>
      </c>
      <c r="B1742" s="2">
        <v>4</v>
      </c>
      <c r="C1742" s="2" t="s">
        <v>12</v>
      </c>
      <c r="D1742" s="2" t="s">
        <v>67</v>
      </c>
      <c r="E1742" s="2" t="s">
        <v>9</v>
      </c>
      <c r="F1742" s="2">
        <v>28.879484000000001</v>
      </c>
      <c r="G1742" s="2">
        <v>17480</v>
      </c>
      <c r="H1742" s="2">
        <v>1.6000000000000001E-3</v>
      </c>
      <c r="I1742" t="s">
        <v>152</v>
      </c>
    </row>
    <row r="1743" spans="1:9">
      <c r="A1743" s="2">
        <v>2014</v>
      </c>
      <c r="B1743" s="2">
        <v>4</v>
      </c>
      <c r="C1743" s="2" t="s">
        <v>12</v>
      </c>
      <c r="D1743" s="2" t="s">
        <v>84</v>
      </c>
      <c r="E1743" s="2" t="s">
        <v>25</v>
      </c>
      <c r="F1743" s="2">
        <v>1.000429</v>
      </c>
      <c r="G1743" s="2">
        <v>450</v>
      </c>
      <c r="H1743" s="2">
        <v>2.2000000000000001E-3</v>
      </c>
      <c r="I1743" t="s">
        <v>152</v>
      </c>
    </row>
    <row r="1744" spans="1:9">
      <c r="A1744" s="2">
        <v>2014</v>
      </c>
      <c r="B1744" s="2">
        <v>5</v>
      </c>
      <c r="C1744" s="2" t="s">
        <v>12</v>
      </c>
      <c r="D1744" s="2" t="s">
        <v>32</v>
      </c>
      <c r="E1744" s="2" t="s">
        <v>25</v>
      </c>
      <c r="F1744" s="2">
        <v>192.46039400000001</v>
      </c>
      <c r="G1744" s="2">
        <v>157982</v>
      </c>
      <c r="H1744" s="2">
        <v>1.1999999999999999E-3</v>
      </c>
      <c r="I1744" t="s">
        <v>152</v>
      </c>
    </row>
    <row r="1745" spans="1:9">
      <c r="A1745" s="2">
        <v>2013</v>
      </c>
      <c r="B1745" s="2">
        <v>6</v>
      </c>
      <c r="C1745" s="2" t="s">
        <v>12</v>
      </c>
      <c r="D1745" s="2" t="s">
        <v>75</v>
      </c>
      <c r="E1745" s="2" t="s">
        <v>14</v>
      </c>
      <c r="F1745" s="2">
        <v>2.0841999999999999E-2</v>
      </c>
      <c r="G1745" s="2">
        <v>1</v>
      </c>
      <c r="H1745" s="2">
        <v>2.0799999999999999E-2</v>
      </c>
      <c r="I1745" t="s">
        <v>152</v>
      </c>
    </row>
    <row r="1746" spans="1:9">
      <c r="A1746" s="2">
        <v>2013</v>
      </c>
      <c r="B1746" s="2">
        <v>11</v>
      </c>
      <c r="C1746" s="2" t="s">
        <v>12</v>
      </c>
      <c r="D1746" s="2" t="s">
        <v>18</v>
      </c>
      <c r="E1746" s="2" t="s">
        <v>14</v>
      </c>
      <c r="F1746" s="2">
        <v>55440.022406999997</v>
      </c>
      <c r="G1746" s="2">
        <v>5694887</v>
      </c>
      <c r="H1746" s="2">
        <v>9.7000000000000003E-3</v>
      </c>
      <c r="I1746" t="s">
        <v>152</v>
      </c>
    </row>
    <row r="1747" spans="1:9">
      <c r="A1747" s="2">
        <v>2014</v>
      </c>
      <c r="B1747" s="2">
        <v>4</v>
      </c>
      <c r="C1747" s="2" t="s">
        <v>7</v>
      </c>
      <c r="D1747" s="2" t="s">
        <v>87</v>
      </c>
      <c r="E1747" s="2" t="s">
        <v>14</v>
      </c>
      <c r="F1747" s="2">
        <v>1175.7475870000001</v>
      </c>
      <c r="G1747" s="2">
        <v>1282312</v>
      </c>
      <c r="H1747" s="2">
        <v>8.9999999999999998E-4</v>
      </c>
      <c r="I1747" t="s">
        <v>152</v>
      </c>
    </row>
    <row r="1748" spans="1:9">
      <c r="A1748" s="2">
        <v>2013</v>
      </c>
      <c r="B1748" s="2">
        <v>3</v>
      </c>
      <c r="C1748" s="2" t="s">
        <v>12</v>
      </c>
      <c r="D1748" s="2" t="s">
        <v>22</v>
      </c>
      <c r="E1748" s="2" t="s">
        <v>14</v>
      </c>
      <c r="F1748" s="2">
        <v>4609.3049549999996</v>
      </c>
      <c r="G1748" s="2">
        <v>528834</v>
      </c>
      <c r="H1748" s="2">
        <v>8.6999999999999994E-3</v>
      </c>
      <c r="I1748" t="s">
        <v>152</v>
      </c>
    </row>
    <row r="1749" spans="1:9">
      <c r="A1749" s="2">
        <v>2013</v>
      </c>
      <c r="B1749" s="2">
        <v>7</v>
      </c>
      <c r="C1749" s="2" t="s">
        <v>12</v>
      </c>
      <c r="D1749" s="2" t="s">
        <v>26</v>
      </c>
      <c r="E1749" s="2" t="s">
        <v>14</v>
      </c>
      <c r="F1749" s="2">
        <v>8633.977218</v>
      </c>
      <c r="G1749" s="2">
        <v>855449</v>
      </c>
      <c r="H1749" s="2">
        <v>0.01</v>
      </c>
      <c r="I1749" t="s">
        <v>152</v>
      </c>
    </row>
    <row r="1750" spans="1:9">
      <c r="A1750" s="2">
        <v>2013</v>
      </c>
      <c r="B1750" s="2">
        <v>7</v>
      </c>
      <c r="C1750" s="2" t="s">
        <v>7</v>
      </c>
      <c r="D1750" s="2" t="s">
        <v>45</v>
      </c>
      <c r="E1750" s="2" t="s">
        <v>14</v>
      </c>
      <c r="F1750" s="2">
        <v>802.61693000000002</v>
      </c>
      <c r="G1750" s="2">
        <v>2298588</v>
      </c>
      <c r="H1750" s="2">
        <v>2.9999999999999997E-4</v>
      </c>
      <c r="I1750" t="s">
        <v>152</v>
      </c>
    </row>
    <row r="1751" spans="1:9">
      <c r="A1751" s="2">
        <v>2014</v>
      </c>
      <c r="B1751" s="2">
        <v>4</v>
      </c>
      <c r="C1751" s="2" t="s">
        <v>12</v>
      </c>
      <c r="D1751" s="2" t="s">
        <v>71</v>
      </c>
      <c r="E1751" s="2" t="s">
        <v>14</v>
      </c>
      <c r="F1751" s="2">
        <v>4221.9825289999999</v>
      </c>
      <c r="G1751" s="2">
        <v>240613</v>
      </c>
      <c r="H1751" s="2">
        <v>1.7500000000000002E-2</v>
      </c>
      <c r="I1751" t="s">
        <v>152</v>
      </c>
    </row>
    <row r="1752" spans="1:9">
      <c r="A1752" s="2">
        <v>2013</v>
      </c>
      <c r="B1752" s="2">
        <v>6</v>
      </c>
      <c r="C1752" s="2" t="s">
        <v>7</v>
      </c>
      <c r="D1752" s="2" t="s">
        <v>26</v>
      </c>
      <c r="E1752" s="2" t="s">
        <v>14</v>
      </c>
      <c r="F1752" s="2">
        <v>913.60837800000002</v>
      </c>
      <c r="G1752" s="2">
        <v>507392</v>
      </c>
      <c r="H1752" s="2">
        <v>1.8E-3</v>
      </c>
      <c r="I1752" t="s">
        <v>152</v>
      </c>
    </row>
    <row r="1753" spans="1:9">
      <c r="A1753" s="2">
        <v>2014</v>
      </c>
      <c r="B1753" s="2">
        <v>3</v>
      </c>
      <c r="C1753" s="2" t="s">
        <v>12</v>
      </c>
      <c r="D1753" s="2" t="s">
        <v>80</v>
      </c>
      <c r="E1753" s="2" t="s">
        <v>14</v>
      </c>
      <c r="F1753" s="2">
        <v>235.794961</v>
      </c>
      <c r="G1753" s="2">
        <v>119752</v>
      </c>
      <c r="H1753" s="2">
        <v>1.9E-3</v>
      </c>
      <c r="I1753" t="s">
        <v>152</v>
      </c>
    </row>
    <row r="1754" spans="1:9">
      <c r="A1754" s="2">
        <v>2013</v>
      </c>
      <c r="B1754" s="2">
        <v>9</v>
      </c>
      <c r="C1754" s="2" t="s">
        <v>12</v>
      </c>
      <c r="D1754" s="2" t="s">
        <v>31</v>
      </c>
      <c r="E1754" s="2" t="s">
        <v>14</v>
      </c>
      <c r="F1754" s="2">
        <v>196.926849</v>
      </c>
      <c r="G1754" s="2">
        <v>76545</v>
      </c>
      <c r="H1754" s="2">
        <v>2.5000000000000001E-3</v>
      </c>
      <c r="I1754" t="s">
        <v>152</v>
      </c>
    </row>
    <row r="1755" spans="1:9">
      <c r="A1755" s="2">
        <v>2014</v>
      </c>
      <c r="B1755" s="2">
        <v>1</v>
      </c>
      <c r="C1755" s="2" t="s">
        <v>12</v>
      </c>
      <c r="D1755" s="2" t="s">
        <v>10</v>
      </c>
      <c r="E1755" s="2" t="s">
        <v>11</v>
      </c>
      <c r="F1755" s="2">
        <v>1009.229014</v>
      </c>
      <c r="G1755" s="2">
        <v>726522</v>
      </c>
      <c r="H1755" s="2">
        <v>1.2999999999999999E-3</v>
      </c>
      <c r="I1755" t="s">
        <v>152</v>
      </c>
    </row>
    <row r="1756" spans="1:9">
      <c r="A1756" s="2">
        <v>2013</v>
      </c>
      <c r="B1756" s="2">
        <v>11</v>
      </c>
      <c r="C1756" s="2" t="s">
        <v>12</v>
      </c>
      <c r="D1756" s="2" t="s">
        <v>47</v>
      </c>
      <c r="E1756" s="2" t="s">
        <v>14</v>
      </c>
      <c r="F1756" s="2">
        <v>833.78547100000003</v>
      </c>
      <c r="G1756" s="2">
        <v>67808</v>
      </c>
      <c r="H1756" s="2">
        <v>1.2200000000000001E-2</v>
      </c>
      <c r="I1756" t="s">
        <v>152</v>
      </c>
    </row>
    <row r="1757" spans="1:9">
      <c r="A1757" s="2">
        <v>2014</v>
      </c>
      <c r="B1757" s="2">
        <v>3</v>
      </c>
      <c r="C1757" s="2" t="s">
        <v>12</v>
      </c>
      <c r="D1757" s="2" t="s">
        <v>89</v>
      </c>
      <c r="E1757" s="2" t="s">
        <v>9</v>
      </c>
      <c r="F1757" s="2">
        <v>75.268540000000002</v>
      </c>
      <c r="G1757" s="2">
        <v>57899</v>
      </c>
      <c r="H1757" s="2">
        <v>1.1999999999999999E-3</v>
      </c>
      <c r="I1757" t="s">
        <v>152</v>
      </c>
    </row>
    <row r="1758" spans="1:9">
      <c r="A1758" s="2">
        <v>2013</v>
      </c>
      <c r="B1758" s="2">
        <v>11</v>
      </c>
      <c r="C1758" s="2" t="s">
        <v>12</v>
      </c>
      <c r="D1758" s="2" t="s">
        <v>64</v>
      </c>
      <c r="E1758" s="2" t="s">
        <v>14</v>
      </c>
      <c r="F1758" s="2">
        <v>151.44299699999999</v>
      </c>
      <c r="G1758" s="2">
        <v>12243</v>
      </c>
      <c r="H1758" s="2">
        <v>1.23E-2</v>
      </c>
      <c r="I1758" t="s">
        <v>152</v>
      </c>
    </row>
    <row r="1759" spans="1:9">
      <c r="A1759" s="2">
        <v>2013</v>
      </c>
      <c r="B1759" s="2">
        <v>9</v>
      </c>
      <c r="C1759" s="2" t="s">
        <v>12</v>
      </c>
      <c r="D1759" s="2" t="s">
        <v>54</v>
      </c>
      <c r="E1759" s="2" t="s">
        <v>14</v>
      </c>
      <c r="F1759" s="2">
        <v>56.995055000000001</v>
      </c>
      <c r="G1759" s="2">
        <v>2008</v>
      </c>
      <c r="H1759" s="2">
        <v>2.8299999999999999E-2</v>
      </c>
      <c r="I1759" t="s">
        <v>152</v>
      </c>
    </row>
    <row r="1760" spans="1:9">
      <c r="A1760" s="2">
        <v>2013</v>
      </c>
      <c r="B1760" s="2">
        <v>1</v>
      </c>
      <c r="C1760" s="2" t="s">
        <v>53</v>
      </c>
      <c r="D1760" s="2" t="s">
        <v>20</v>
      </c>
      <c r="E1760" s="2" t="s">
        <v>14</v>
      </c>
      <c r="F1760" s="2">
        <v>925.90092200000004</v>
      </c>
      <c r="G1760" s="2">
        <v>692</v>
      </c>
      <c r="H1760" s="2">
        <v>1.3380000000000001</v>
      </c>
      <c r="I1760" t="s">
        <v>152</v>
      </c>
    </row>
    <row r="1761" spans="1:9">
      <c r="A1761" s="2">
        <v>2013</v>
      </c>
      <c r="B1761" s="2">
        <v>5</v>
      </c>
      <c r="C1761" s="2" t="s">
        <v>12</v>
      </c>
      <c r="D1761" s="2" t="s">
        <v>34</v>
      </c>
      <c r="E1761" s="2" t="s">
        <v>14</v>
      </c>
      <c r="F1761" s="2">
        <v>15.163565999999999</v>
      </c>
      <c r="G1761" s="2">
        <v>1329</v>
      </c>
      <c r="H1761" s="2">
        <v>1.14E-2</v>
      </c>
      <c r="I1761" t="s">
        <v>152</v>
      </c>
    </row>
    <row r="1762" spans="1:9">
      <c r="A1762" s="2">
        <v>2013</v>
      </c>
      <c r="B1762" s="2">
        <v>7</v>
      </c>
      <c r="C1762" s="2" t="s">
        <v>12</v>
      </c>
      <c r="D1762" s="2" t="s">
        <v>50</v>
      </c>
      <c r="E1762" s="2" t="s">
        <v>11</v>
      </c>
      <c r="F1762" s="2">
        <v>19.591335000000001</v>
      </c>
      <c r="G1762" s="2">
        <v>1431</v>
      </c>
      <c r="H1762" s="2">
        <v>1.3599999999999999E-2</v>
      </c>
      <c r="I1762" t="s">
        <v>152</v>
      </c>
    </row>
    <row r="1763" spans="1:9">
      <c r="A1763" s="2">
        <v>2014</v>
      </c>
      <c r="B1763" s="2">
        <v>3</v>
      </c>
      <c r="C1763" s="2" t="s">
        <v>12</v>
      </c>
      <c r="D1763" s="2" t="s">
        <v>83</v>
      </c>
      <c r="E1763" s="2" t="s">
        <v>14</v>
      </c>
      <c r="F1763" s="2">
        <v>8.3188940000000002</v>
      </c>
      <c r="G1763" s="2">
        <v>1063</v>
      </c>
      <c r="H1763" s="2">
        <v>7.7999999999999996E-3</v>
      </c>
      <c r="I1763" t="s">
        <v>152</v>
      </c>
    </row>
    <row r="1764" spans="1:9">
      <c r="A1764" s="2">
        <v>2013</v>
      </c>
      <c r="B1764" s="2">
        <v>11</v>
      </c>
      <c r="C1764" s="2" t="s">
        <v>53</v>
      </c>
      <c r="D1764" s="2" t="s">
        <v>18</v>
      </c>
      <c r="E1764" s="2" t="s">
        <v>14</v>
      </c>
      <c r="F1764" s="2">
        <v>49.077976</v>
      </c>
      <c r="G1764" s="2">
        <v>58</v>
      </c>
      <c r="H1764" s="2">
        <v>0.84609999999999996</v>
      </c>
      <c r="I1764" t="s">
        <v>152</v>
      </c>
    </row>
    <row r="1765" spans="1:9">
      <c r="A1765" s="2">
        <v>2013</v>
      </c>
      <c r="B1765" s="2">
        <v>5</v>
      </c>
      <c r="C1765" s="2" t="s">
        <v>12</v>
      </c>
      <c r="D1765" s="2" t="s">
        <v>59</v>
      </c>
      <c r="E1765" s="2" t="s">
        <v>11</v>
      </c>
      <c r="F1765" s="2">
        <v>1.2467459999999999</v>
      </c>
      <c r="G1765" s="2">
        <v>162</v>
      </c>
      <c r="H1765" s="2">
        <v>7.6E-3</v>
      </c>
      <c r="I1765" t="s">
        <v>152</v>
      </c>
    </row>
    <row r="1766" spans="1:9">
      <c r="A1766" s="2">
        <v>2014</v>
      </c>
      <c r="B1766" s="2">
        <v>1</v>
      </c>
      <c r="C1766" s="2" t="s">
        <v>12</v>
      </c>
      <c r="D1766" s="2" t="s">
        <v>85</v>
      </c>
      <c r="E1766" s="2" t="s">
        <v>25</v>
      </c>
      <c r="F1766" s="2">
        <v>1.2355E-2</v>
      </c>
      <c r="G1766" s="2">
        <v>5</v>
      </c>
      <c r="H1766" s="2">
        <v>2.3999999999999998E-3</v>
      </c>
      <c r="I1766" t="s">
        <v>152</v>
      </c>
    </row>
    <row r="1767" spans="1:9">
      <c r="A1767" s="2">
        <v>2013</v>
      </c>
      <c r="B1767" s="2">
        <v>6</v>
      </c>
      <c r="C1767" s="2" t="s">
        <v>12</v>
      </c>
      <c r="D1767" s="2" t="s">
        <v>19</v>
      </c>
      <c r="E1767" s="2" t="s">
        <v>14</v>
      </c>
      <c r="F1767" s="2">
        <v>204853.63244300001</v>
      </c>
      <c r="G1767" s="2">
        <v>19580338</v>
      </c>
      <c r="H1767" s="2">
        <v>1.04E-2</v>
      </c>
      <c r="I1767" t="s">
        <v>152</v>
      </c>
    </row>
    <row r="1768" spans="1:9">
      <c r="A1768" s="2">
        <v>2013</v>
      </c>
      <c r="B1768" s="2">
        <v>5</v>
      </c>
      <c r="C1768" s="2" t="s">
        <v>7</v>
      </c>
      <c r="D1768" s="2" t="s">
        <v>40</v>
      </c>
      <c r="E1768" s="2" t="s">
        <v>14</v>
      </c>
      <c r="F1768" s="2">
        <v>17398.940337</v>
      </c>
      <c r="G1768" s="2">
        <v>20670415</v>
      </c>
      <c r="H1768" s="2">
        <v>8.0000000000000004E-4</v>
      </c>
      <c r="I1768" t="s">
        <v>152</v>
      </c>
    </row>
    <row r="1769" spans="1:9">
      <c r="A1769" s="2">
        <v>2013</v>
      </c>
      <c r="B1769" s="2">
        <v>3</v>
      </c>
      <c r="C1769" s="2" t="s">
        <v>12</v>
      </c>
      <c r="D1769" s="2" t="s">
        <v>19</v>
      </c>
      <c r="E1769" s="2" t="s">
        <v>14</v>
      </c>
      <c r="F1769" s="2">
        <v>241429.59383</v>
      </c>
      <c r="G1769" s="2">
        <v>21477926</v>
      </c>
      <c r="H1769" s="2">
        <v>1.12E-2</v>
      </c>
      <c r="I1769" t="s">
        <v>152</v>
      </c>
    </row>
    <row r="1770" spans="1:9">
      <c r="A1770" s="2">
        <v>2013</v>
      </c>
      <c r="B1770" s="2">
        <v>8</v>
      </c>
      <c r="C1770" s="2" t="s">
        <v>12</v>
      </c>
      <c r="D1770" s="2" t="s">
        <v>21</v>
      </c>
      <c r="E1770" s="2" t="s">
        <v>14</v>
      </c>
      <c r="F1770" s="2">
        <v>24934.779781000001</v>
      </c>
      <c r="G1770" s="2">
        <v>2321407</v>
      </c>
      <c r="H1770" s="2">
        <v>1.0699999999999999E-2</v>
      </c>
      <c r="I1770" t="s">
        <v>152</v>
      </c>
    </row>
    <row r="1771" spans="1:9">
      <c r="A1771" s="2">
        <v>2014</v>
      </c>
      <c r="B1771" s="2">
        <v>4</v>
      </c>
      <c r="C1771" s="2" t="s">
        <v>7</v>
      </c>
      <c r="D1771" s="2" t="s">
        <v>41</v>
      </c>
      <c r="E1771" s="2" t="s">
        <v>25</v>
      </c>
      <c r="F1771" s="2">
        <v>2012.1832489999999</v>
      </c>
      <c r="G1771" s="2">
        <v>955482</v>
      </c>
      <c r="H1771" s="2">
        <v>2.0999999999999999E-3</v>
      </c>
      <c r="I1771" t="s">
        <v>152</v>
      </c>
    </row>
    <row r="1772" spans="1:9">
      <c r="A1772" s="2">
        <v>2013</v>
      </c>
      <c r="B1772" s="2">
        <v>5</v>
      </c>
      <c r="C1772" s="2" t="s">
        <v>7</v>
      </c>
      <c r="D1772" s="2" t="s">
        <v>28</v>
      </c>
      <c r="E1772" s="2" t="s">
        <v>14</v>
      </c>
      <c r="F1772" s="2">
        <v>3775.4355989999999</v>
      </c>
      <c r="G1772" s="2">
        <v>1919037</v>
      </c>
      <c r="H1772" s="2">
        <v>1.9E-3</v>
      </c>
      <c r="I1772" t="s">
        <v>152</v>
      </c>
    </row>
    <row r="1773" spans="1:9">
      <c r="A1773" s="2">
        <v>2013</v>
      </c>
      <c r="B1773" s="2">
        <v>9</v>
      </c>
      <c r="C1773" s="2" t="s">
        <v>12</v>
      </c>
      <c r="D1773" s="2" t="s">
        <v>27</v>
      </c>
      <c r="E1773" s="2" t="s">
        <v>14</v>
      </c>
      <c r="F1773" s="2">
        <v>288.62440700000002</v>
      </c>
      <c r="G1773" s="2">
        <v>112788</v>
      </c>
      <c r="H1773" s="2">
        <v>2.5000000000000001E-3</v>
      </c>
      <c r="I1773" t="s">
        <v>152</v>
      </c>
    </row>
    <row r="1774" spans="1:9">
      <c r="A1774" s="2">
        <v>2014</v>
      </c>
      <c r="B1774" s="2">
        <v>2</v>
      </c>
      <c r="C1774" s="2" t="s">
        <v>7</v>
      </c>
      <c r="D1774" s="2" t="s">
        <v>33</v>
      </c>
      <c r="E1774" s="2" t="s">
        <v>11</v>
      </c>
      <c r="F1774" s="2">
        <v>661.87267899999995</v>
      </c>
      <c r="G1774" s="2">
        <v>509134</v>
      </c>
      <c r="H1774" s="2">
        <v>1.1999999999999999E-3</v>
      </c>
      <c r="I1774" t="s">
        <v>152</v>
      </c>
    </row>
    <row r="1775" spans="1:9">
      <c r="A1775" s="2">
        <v>2014</v>
      </c>
      <c r="B1775" s="2">
        <v>4</v>
      </c>
      <c r="C1775" s="2" t="s">
        <v>7</v>
      </c>
      <c r="D1775" s="2" t="s">
        <v>33</v>
      </c>
      <c r="E1775" s="2" t="s">
        <v>11</v>
      </c>
      <c r="F1775" s="2">
        <v>1355.6604090000001</v>
      </c>
      <c r="G1775" s="2">
        <v>820516</v>
      </c>
      <c r="H1775" s="2">
        <v>1.6000000000000001E-3</v>
      </c>
      <c r="I1775" t="s">
        <v>152</v>
      </c>
    </row>
    <row r="1776" spans="1:9">
      <c r="A1776" s="2">
        <v>2013</v>
      </c>
      <c r="B1776" s="2">
        <v>3</v>
      </c>
      <c r="C1776" s="2" t="s">
        <v>12</v>
      </c>
      <c r="D1776" s="2" t="s">
        <v>82</v>
      </c>
      <c r="E1776" s="2" t="s">
        <v>14</v>
      </c>
      <c r="F1776" s="2">
        <v>2.1734309999999999</v>
      </c>
      <c r="G1776" s="2">
        <v>292</v>
      </c>
      <c r="H1776" s="2">
        <v>7.4000000000000003E-3</v>
      </c>
      <c r="I1776" t="s">
        <v>152</v>
      </c>
    </row>
    <row r="1777" spans="1:9">
      <c r="A1777" s="2">
        <v>2014</v>
      </c>
      <c r="B1777" s="2">
        <v>5</v>
      </c>
      <c r="C1777" s="2" t="s">
        <v>7</v>
      </c>
      <c r="D1777" s="2" t="s">
        <v>22</v>
      </c>
      <c r="E1777" s="2" t="s">
        <v>14</v>
      </c>
      <c r="F1777" s="2">
        <v>378.335037</v>
      </c>
      <c r="G1777" s="2">
        <v>850320</v>
      </c>
      <c r="H1777" s="2">
        <v>4.0000000000000002E-4</v>
      </c>
      <c r="I1777" t="s">
        <v>152</v>
      </c>
    </row>
    <row r="1778" spans="1:9">
      <c r="A1778" s="2">
        <v>2014</v>
      </c>
      <c r="B1778" s="2">
        <v>5</v>
      </c>
      <c r="C1778" s="2" t="s">
        <v>12</v>
      </c>
      <c r="D1778" s="2" t="s">
        <v>26</v>
      </c>
      <c r="E1778" s="2" t="s">
        <v>14</v>
      </c>
      <c r="F1778" s="2">
        <v>16584.576065000001</v>
      </c>
      <c r="G1778" s="2">
        <v>1492258</v>
      </c>
      <c r="H1778" s="2">
        <v>1.11E-2</v>
      </c>
      <c r="I1778" t="s">
        <v>152</v>
      </c>
    </row>
    <row r="1779" spans="1:9">
      <c r="A1779" s="2">
        <v>2013</v>
      </c>
      <c r="B1779" s="2">
        <v>2</v>
      </c>
      <c r="C1779" s="2" t="s">
        <v>12</v>
      </c>
      <c r="D1779" s="2" t="s">
        <v>99</v>
      </c>
      <c r="E1779" s="2" t="s">
        <v>25</v>
      </c>
      <c r="F1779" s="2">
        <v>0.25616899999999998</v>
      </c>
      <c r="G1779" s="2">
        <v>32</v>
      </c>
      <c r="H1779" s="2">
        <v>8.0000000000000002E-3</v>
      </c>
      <c r="I1779" t="s">
        <v>152</v>
      </c>
    </row>
    <row r="1780" spans="1:9">
      <c r="A1780" s="2">
        <v>2013</v>
      </c>
      <c r="B1780" s="2">
        <v>12</v>
      </c>
      <c r="C1780" s="2" t="s">
        <v>7</v>
      </c>
      <c r="D1780" s="2" t="s">
        <v>42</v>
      </c>
      <c r="E1780" s="2" t="s">
        <v>14</v>
      </c>
      <c r="F1780" s="2">
        <v>17599.621947</v>
      </c>
      <c r="G1780" s="2">
        <v>5682260</v>
      </c>
      <c r="H1780" s="2">
        <v>3.0000000000000001E-3</v>
      </c>
      <c r="I1780" t="s">
        <v>152</v>
      </c>
    </row>
    <row r="1781" spans="1:9">
      <c r="A1781" s="2">
        <v>2013</v>
      </c>
      <c r="B1781" s="2">
        <v>3</v>
      </c>
      <c r="C1781" s="2" t="s">
        <v>7</v>
      </c>
      <c r="D1781" s="2" t="s">
        <v>45</v>
      </c>
      <c r="E1781" s="2" t="s">
        <v>14</v>
      </c>
      <c r="F1781" s="2">
        <v>773.62296700000002</v>
      </c>
      <c r="G1781" s="2">
        <v>2037351</v>
      </c>
      <c r="H1781" s="2">
        <v>2.9999999999999997E-4</v>
      </c>
      <c r="I1781" t="s">
        <v>152</v>
      </c>
    </row>
    <row r="1782" spans="1:9">
      <c r="A1782" s="2">
        <v>2013</v>
      </c>
      <c r="B1782" s="2">
        <v>4</v>
      </c>
      <c r="C1782" s="2" t="s">
        <v>12</v>
      </c>
      <c r="D1782" s="2" t="s">
        <v>13</v>
      </c>
      <c r="E1782" s="2" t="s">
        <v>14</v>
      </c>
      <c r="F1782" s="2">
        <v>56155.931704000002</v>
      </c>
      <c r="G1782" s="2">
        <v>5434621</v>
      </c>
      <c r="H1782" s="2">
        <v>1.03E-2</v>
      </c>
      <c r="I1782" t="s">
        <v>152</v>
      </c>
    </row>
    <row r="1783" spans="1:9">
      <c r="A1783" s="2">
        <v>2014</v>
      </c>
      <c r="B1783" s="2">
        <v>2</v>
      </c>
      <c r="C1783" s="2" t="s">
        <v>12</v>
      </c>
      <c r="D1783" s="2" t="s">
        <v>86</v>
      </c>
      <c r="E1783" s="2" t="s">
        <v>9</v>
      </c>
      <c r="F1783" s="2">
        <v>7786.9531029999998</v>
      </c>
      <c r="G1783" s="2">
        <v>4033206</v>
      </c>
      <c r="H1783" s="2">
        <v>1.9E-3</v>
      </c>
      <c r="I1783" t="s">
        <v>152</v>
      </c>
    </row>
    <row r="1784" spans="1:9">
      <c r="A1784" s="2">
        <v>2013</v>
      </c>
      <c r="B1784" s="2">
        <v>6</v>
      </c>
      <c r="C1784" s="2" t="s">
        <v>7</v>
      </c>
      <c r="D1784" s="2" t="s">
        <v>22</v>
      </c>
      <c r="E1784" s="2" t="s">
        <v>14</v>
      </c>
      <c r="F1784" s="2">
        <v>795.54663300000004</v>
      </c>
      <c r="G1784" s="2">
        <v>379772</v>
      </c>
      <c r="H1784" s="2">
        <v>2E-3</v>
      </c>
      <c r="I1784" t="s">
        <v>152</v>
      </c>
    </row>
    <row r="1785" spans="1:9">
      <c r="A1785" s="2">
        <v>2014</v>
      </c>
      <c r="B1785" s="2">
        <v>3</v>
      </c>
      <c r="C1785" s="2" t="s">
        <v>12</v>
      </c>
      <c r="D1785" s="2" t="s">
        <v>42</v>
      </c>
      <c r="E1785" s="2" t="s">
        <v>14</v>
      </c>
      <c r="F1785" s="2">
        <v>10120.906808</v>
      </c>
      <c r="G1785" s="2">
        <v>2449069</v>
      </c>
      <c r="H1785" s="2">
        <v>4.1000000000000003E-3</v>
      </c>
      <c r="I1785" t="s">
        <v>152</v>
      </c>
    </row>
    <row r="1786" spans="1:9">
      <c r="A1786" s="2">
        <v>2014</v>
      </c>
      <c r="B1786" s="2">
        <v>2</v>
      </c>
      <c r="C1786" s="2" t="s">
        <v>7</v>
      </c>
      <c r="D1786" s="2" t="s">
        <v>23</v>
      </c>
      <c r="E1786" s="2" t="s">
        <v>14</v>
      </c>
      <c r="F1786" s="2">
        <v>1288.2072250000001</v>
      </c>
      <c r="G1786" s="2">
        <v>576175</v>
      </c>
      <c r="H1786" s="2">
        <v>2.2000000000000001E-3</v>
      </c>
      <c r="I1786" t="s">
        <v>152</v>
      </c>
    </row>
    <row r="1787" spans="1:9">
      <c r="A1787" s="2">
        <v>2013</v>
      </c>
      <c r="B1787" s="2">
        <v>4</v>
      </c>
      <c r="C1787" s="2" t="s">
        <v>7</v>
      </c>
      <c r="D1787" s="2" t="s">
        <v>29</v>
      </c>
      <c r="E1787" s="2" t="s">
        <v>25</v>
      </c>
      <c r="F1787" s="2">
        <v>69.952924999999993</v>
      </c>
      <c r="G1787" s="2">
        <v>87768</v>
      </c>
      <c r="H1787" s="2">
        <v>6.9999999999999999E-4</v>
      </c>
      <c r="I1787" t="s">
        <v>152</v>
      </c>
    </row>
    <row r="1788" spans="1:9">
      <c r="A1788" s="2">
        <v>2013</v>
      </c>
      <c r="B1788" s="2">
        <v>10</v>
      </c>
      <c r="C1788" s="2" t="s">
        <v>7</v>
      </c>
      <c r="D1788" s="2" t="s">
        <v>71</v>
      </c>
      <c r="E1788" s="2" t="s">
        <v>14</v>
      </c>
      <c r="F1788" s="2">
        <v>21.313400000000001</v>
      </c>
      <c r="G1788" s="2">
        <v>155387</v>
      </c>
      <c r="H1788" s="2">
        <v>1E-4</v>
      </c>
      <c r="I1788" t="s">
        <v>152</v>
      </c>
    </row>
    <row r="1789" spans="1:9">
      <c r="A1789" s="2">
        <v>2013</v>
      </c>
      <c r="B1789" s="2">
        <v>1</v>
      </c>
      <c r="C1789" s="2" t="s">
        <v>12</v>
      </c>
      <c r="D1789" s="2" t="s">
        <v>48</v>
      </c>
      <c r="E1789" s="2" t="s">
        <v>14</v>
      </c>
      <c r="F1789" s="2">
        <v>5.1382919999999999</v>
      </c>
      <c r="G1789" s="2">
        <v>1082</v>
      </c>
      <c r="H1789" s="2">
        <v>4.7000000000000002E-3</v>
      </c>
      <c r="I1789" t="s">
        <v>152</v>
      </c>
    </row>
    <row r="1790" spans="1:9">
      <c r="A1790" s="2">
        <v>2013</v>
      </c>
      <c r="B1790" s="2">
        <v>12</v>
      </c>
      <c r="C1790" s="2" t="s">
        <v>12</v>
      </c>
      <c r="D1790" s="2" t="s">
        <v>76</v>
      </c>
      <c r="E1790" s="2" t="s">
        <v>25</v>
      </c>
      <c r="F1790" s="2">
        <v>11.399913</v>
      </c>
      <c r="G1790" s="2">
        <v>675</v>
      </c>
      <c r="H1790" s="2">
        <v>1.6799999999999999E-2</v>
      </c>
      <c r="I1790" t="s">
        <v>152</v>
      </c>
    </row>
    <row r="1791" spans="1:9">
      <c r="A1791" s="2">
        <v>2014</v>
      </c>
      <c r="B1791" s="2">
        <v>1</v>
      </c>
      <c r="C1791" s="2" t="s">
        <v>12</v>
      </c>
      <c r="D1791" s="2" t="s">
        <v>68</v>
      </c>
      <c r="E1791" s="2" t="s">
        <v>14</v>
      </c>
      <c r="F1791" s="2">
        <v>0.92274800000000001</v>
      </c>
      <c r="G1791" s="2">
        <v>63</v>
      </c>
      <c r="H1791" s="2">
        <v>1.46E-2</v>
      </c>
      <c r="I1791" t="s">
        <v>152</v>
      </c>
    </row>
    <row r="1792" spans="1:9">
      <c r="A1792" s="2">
        <v>2013</v>
      </c>
      <c r="B1792" s="2">
        <v>8</v>
      </c>
      <c r="C1792" s="2" t="s">
        <v>53</v>
      </c>
      <c r="D1792" s="2" t="s">
        <v>63</v>
      </c>
      <c r="E1792" s="2" t="s">
        <v>14</v>
      </c>
      <c r="F1792" s="2">
        <v>53.445326999999999</v>
      </c>
      <c r="G1792" s="2">
        <v>104</v>
      </c>
      <c r="H1792" s="2">
        <v>0.51380000000000003</v>
      </c>
      <c r="I1792" t="s">
        <v>152</v>
      </c>
    </row>
    <row r="1793" spans="1:9">
      <c r="A1793" s="2">
        <v>2013</v>
      </c>
      <c r="B1793" s="2">
        <v>4</v>
      </c>
      <c r="C1793" s="2" t="s">
        <v>12</v>
      </c>
      <c r="D1793" s="2" t="s">
        <v>72</v>
      </c>
      <c r="E1793" s="2" t="s">
        <v>11</v>
      </c>
      <c r="F1793" s="2">
        <v>1.0951519999999999</v>
      </c>
      <c r="G1793" s="2">
        <v>217</v>
      </c>
      <c r="H1793" s="2">
        <v>5.0000000000000001E-3</v>
      </c>
      <c r="I1793" t="s">
        <v>152</v>
      </c>
    </row>
    <row r="1794" spans="1:9">
      <c r="A1794" s="2">
        <v>2013</v>
      </c>
      <c r="B1794" s="2">
        <v>10</v>
      </c>
      <c r="C1794" s="2" t="s">
        <v>12</v>
      </c>
      <c r="D1794" s="2" t="s">
        <v>68</v>
      </c>
      <c r="E1794" s="2" t="s">
        <v>14</v>
      </c>
      <c r="F1794" s="2">
        <v>0.71719900000000003</v>
      </c>
      <c r="G1794" s="2">
        <v>176</v>
      </c>
      <c r="H1794" s="2">
        <v>4.0000000000000001E-3</v>
      </c>
      <c r="I1794" t="s">
        <v>152</v>
      </c>
    </row>
    <row r="1795" spans="1:9">
      <c r="A1795" s="2">
        <v>2013</v>
      </c>
      <c r="B1795" s="2">
        <v>9</v>
      </c>
      <c r="C1795" s="2" t="s">
        <v>12</v>
      </c>
      <c r="D1795" s="2" t="s">
        <v>59</v>
      </c>
      <c r="E1795" s="2" t="s">
        <v>11</v>
      </c>
      <c r="F1795" s="2">
        <v>5.4130330000000004</v>
      </c>
      <c r="G1795" s="2">
        <v>61</v>
      </c>
      <c r="H1795" s="2">
        <v>8.8700000000000001E-2</v>
      </c>
      <c r="I1795" t="s">
        <v>152</v>
      </c>
    </row>
    <row r="1796" spans="1:9">
      <c r="A1796" s="2">
        <v>2014</v>
      </c>
      <c r="B1796" s="2">
        <v>1</v>
      </c>
      <c r="C1796" s="2" t="s">
        <v>12</v>
      </c>
      <c r="D1796" s="2" t="s">
        <v>104</v>
      </c>
      <c r="E1796" s="2" t="s">
        <v>14</v>
      </c>
      <c r="F1796" s="2">
        <v>0.91239999999999999</v>
      </c>
      <c r="G1796" s="2">
        <v>2</v>
      </c>
      <c r="H1796" s="2">
        <v>0.45619999999999999</v>
      </c>
      <c r="I1796" t="s">
        <v>152</v>
      </c>
    </row>
    <row r="1797" spans="1:9">
      <c r="A1797" s="2">
        <v>2013</v>
      </c>
      <c r="B1797" s="2">
        <v>10</v>
      </c>
      <c r="C1797" s="2" t="s">
        <v>12</v>
      </c>
      <c r="D1797" s="2" t="s">
        <v>104</v>
      </c>
      <c r="E1797" s="2" t="s">
        <v>14</v>
      </c>
      <c r="F1797" s="2">
        <v>6.9379999999999997E-2</v>
      </c>
      <c r="G1797" s="2">
        <v>2</v>
      </c>
      <c r="H1797" s="2">
        <v>3.4599999999999999E-2</v>
      </c>
      <c r="I1797" t="s">
        <v>152</v>
      </c>
    </row>
    <row r="1798" spans="1:9">
      <c r="A1798" s="2">
        <v>2013</v>
      </c>
      <c r="B1798" s="2">
        <v>2</v>
      </c>
      <c r="C1798" s="2" t="s">
        <v>53</v>
      </c>
      <c r="D1798" s="2" t="s">
        <v>13</v>
      </c>
      <c r="E1798" s="2" t="s">
        <v>14</v>
      </c>
      <c r="F1798" s="2">
        <v>3.77094</v>
      </c>
      <c r="G1798" s="2">
        <v>5</v>
      </c>
      <c r="H1798" s="2">
        <v>0.75409999999999999</v>
      </c>
      <c r="I1798" t="s">
        <v>152</v>
      </c>
    </row>
    <row r="1799" spans="1:9">
      <c r="A1799" s="2">
        <v>2013</v>
      </c>
      <c r="B1799" s="2">
        <v>6</v>
      </c>
      <c r="C1799" s="2" t="s">
        <v>12</v>
      </c>
      <c r="D1799" s="2" t="s">
        <v>13</v>
      </c>
      <c r="E1799" s="2" t="s">
        <v>14</v>
      </c>
      <c r="F1799" s="2">
        <v>63686.897019000004</v>
      </c>
      <c r="G1799" s="2">
        <v>5962506</v>
      </c>
      <c r="H1799" s="2">
        <v>1.06E-2</v>
      </c>
      <c r="I1799" t="s">
        <v>152</v>
      </c>
    </row>
    <row r="1800" spans="1:9">
      <c r="A1800" s="2">
        <v>2014</v>
      </c>
      <c r="B1800" s="2">
        <v>2</v>
      </c>
      <c r="C1800" s="2" t="s">
        <v>7</v>
      </c>
      <c r="D1800" s="2" t="s">
        <v>40</v>
      </c>
      <c r="E1800" s="2" t="s">
        <v>14</v>
      </c>
      <c r="F1800" s="2">
        <v>128695.026487</v>
      </c>
      <c r="G1800" s="2">
        <v>31083813</v>
      </c>
      <c r="H1800" s="2">
        <v>4.1000000000000003E-3</v>
      </c>
      <c r="I1800" t="s">
        <v>152</v>
      </c>
    </row>
    <row r="1801" spans="1:9">
      <c r="A1801" s="2">
        <v>2013</v>
      </c>
      <c r="B1801" s="2">
        <v>11</v>
      </c>
      <c r="C1801" s="2" t="s">
        <v>12</v>
      </c>
      <c r="D1801" s="2" t="s">
        <v>45</v>
      </c>
      <c r="E1801" s="2" t="s">
        <v>14</v>
      </c>
      <c r="F1801" s="2">
        <v>7543.2896940000001</v>
      </c>
      <c r="G1801" s="2">
        <v>1809855</v>
      </c>
      <c r="H1801" s="2">
        <v>4.1000000000000003E-3</v>
      </c>
      <c r="I1801" t="s">
        <v>152</v>
      </c>
    </row>
    <row r="1802" spans="1:9">
      <c r="A1802" s="2">
        <v>2014</v>
      </c>
      <c r="B1802" s="2">
        <v>1</v>
      </c>
      <c r="C1802" s="2" t="s">
        <v>7</v>
      </c>
      <c r="D1802" s="2" t="s">
        <v>28</v>
      </c>
      <c r="E1802" s="2" t="s">
        <v>14</v>
      </c>
      <c r="F1802" s="2">
        <v>7683.62291</v>
      </c>
      <c r="G1802" s="2">
        <v>2877099</v>
      </c>
      <c r="H1802" s="2">
        <v>2.5999999999999999E-3</v>
      </c>
      <c r="I1802" t="s">
        <v>152</v>
      </c>
    </row>
    <row r="1803" spans="1:9">
      <c r="A1803" s="2">
        <v>2014</v>
      </c>
      <c r="B1803" s="2">
        <v>1</v>
      </c>
      <c r="C1803" s="2" t="s">
        <v>7</v>
      </c>
      <c r="D1803" s="2" t="s">
        <v>40</v>
      </c>
      <c r="E1803" s="2" t="s">
        <v>14</v>
      </c>
      <c r="F1803" s="2">
        <v>124395.31701</v>
      </c>
      <c r="G1803" s="2">
        <v>30742866</v>
      </c>
      <c r="H1803" s="2">
        <v>4.0000000000000001E-3</v>
      </c>
      <c r="I1803" t="s">
        <v>152</v>
      </c>
    </row>
    <row r="1804" spans="1:9">
      <c r="A1804" s="2">
        <v>2014</v>
      </c>
      <c r="B1804" s="2">
        <v>3</v>
      </c>
      <c r="C1804" s="2" t="s">
        <v>7</v>
      </c>
      <c r="D1804" s="2" t="s">
        <v>41</v>
      </c>
      <c r="E1804" s="2" t="s">
        <v>25</v>
      </c>
      <c r="F1804" s="2">
        <v>1391.5916259999999</v>
      </c>
      <c r="G1804" s="2">
        <v>849048</v>
      </c>
      <c r="H1804" s="2">
        <v>1.6000000000000001E-3</v>
      </c>
      <c r="I1804" t="s">
        <v>152</v>
      </c>
    </row>
    <row r="1805" spans="1:9">
      <c r="A1805" s="2">
        <v>2013</v>
      </c>
      <c r="B1805" s="2">
        <v>9</v>
      </c>
      <c r="C1805" s="2" t="s">
        <v>7</v>
      </c>
      <c r="D1805" s="2" t="s">
        <v>26</v>
      </c>
      <c r="E1805" s="2" t="s">
        <v>14</v>
      </c>
      <c r="F1805" s="2">
        <v>1157.3699879999999</v>
      </c>
      <c r="G1805" s="2">
        <v>432889</v>
      </c>
      <c r="H1805" s="2">
        <v>2.5999999999999999E-3</v>
      </c>
      <c r="I1805" t="s">
        <v>152</v>
      </c>
    </row>
    <row r="1806" spans="1:9">
      <c r="A1806" s="2">
        <v>2014</v>
      </c>
      <c r="B1806" s="2">
        <v>3</v>
      </c>
      <c r="C1806" s="2" t="s">
        <v>7</v>
      </c>
      <c r="D1806" s="2" t="s">
        <v>73</v>
      </c>
      <c r="E1806" s="2" t="s">
        <v>14</v>
      </c>
      <c r="F1806" s="2">
        <v>459.20485000000002</v>
      </c>
      <c r="G1806" s="2">
        <v>277917</v>
      </c>
      <c r="H1806" s="2">
        <v>1.6000000000000001E-3</v>
      </c>
      <c r="I1806" t="s">
        <v>152</v>
      </c>
    </row>
    <row r="1807" spans="1:9">
      <c r="A1807" s="2">
        <v>2013</v>
      </c>
      <c r="B1807" s="2">
        <v>10</v>
      </c>
      <c r="C1807" s="2" t="s">
        <v>7</v>
      </c>
      <c r="D1807" s="2" t="s">
        <v>17</v>
      </c>
      <c r="E1807" s="2" t="s">
        <v>14</v>
      </c>
      <c r="F1807" s="2">
        <v>1264.9568870000001</v>
      </c>
      <c r="G1807" s="2">
        <v>470306</v>
      </c>
      <c r="H1807" s="2">
        <v>2.5999999999999999E-3</v>
      </c>
      <c r="I1807" t="s">
        <v>152</v>
      </c>
    </row>
    <row r="1808" spans="1:9">
      <c r="A1808" s="2">
        <v>2014</v>
      </c>
      <c r="B1808" s="2">
        <v>1</v>
      </c>
      <c r="C1808" s="2" t="s">
        <v>12</v>
      </c>
      <c r="D1808" s="2" t="s">
        <v>73</v>
      </c>
      <c r="E1808" s="2" t="s">
        <v>14</v>
      </c>
      <c r="F1808" s="2">
        <v>45.132252999999999</v>
      </c>
      <c r="G1808" s="2">
        <v>27883</v>
      </c>
      <c r="H1808" s="2">
        <v>1.6000000000000001E-3</v>
      </c>
      <c r="I1808" t="s">
        <v>152</v>
      </c>
    </row>
    <row r="1809" spans="1:9">
      <c r="A1809" s="2">
        <v>2014</v>
      </c>
      <c r="B1809" s="2">
        <v>4</v>
      </c>
      <c r="C1809" s="2" t="s">
        <v>7</v>
      </c>
      <c r="D1809" s="2" t="s">
        <v>64</v>
      </c>
      <c r="E1809" s="2" t="s">
        <v>14</v>
      </c>
      <c r="F1809" s="2">
        <v>215.751476</v>
      </c>
      <c r="G1809" s="2">
        <v>40807</v>
      </c>
      <c r="H1809" s="2">
        <v>5.1999999999999998E-3</v>
      </c>
      <c r="I1809" t="s">
        <v>152</v>
      </c>
    </row>
    <row r="1810" spans="1:9">
      <c r="A1810" s="2">
        <v>2014</v>
      </c>
      <c r="B1810" s="2">
        <v>2</v>
      </c>
      <c r="C1810" s="2" t="s">
        <v>12</v>
      </c>
      <c r="D1810" s="2" t="s">
        <v>89</v>
      </c>
      <c r="E1810" s="2" t="s">
        <v>9</v>
      </c>
      <c r="F1810" s="2">
        <v>46.084940000000003</v>
      </c>
      <c r="G1810" s="2">
        <v>35450</v>
      </c>
      <c r="H1810" s="2">
        <v>1.1999999999999999E-3</v>
      </c>
      <c r="I1810" t="s">
        <v>152</v>
      </c>
    </row>
    <row r="1811" spans="1:9">
      <c r="A1811" s="2">
        <v>2013</v>
      </c>
      <c r="B1811" s="2">
        <v>5</v>
      </c>
      <c r="C1811" s="2" t="s">
        <v>12</v>
      </c>
      <c r="D1811" s="2" t="s">
        <v>64</v>
      </c>
      <c r="E1811" s="2" t="s">
        <v>14</v>
      </c>
      <c r="F1811" s="2">
        <v>80.709824999999995</v>
      </c>
      <c r="G1811" s="2">
        <v>8156</v>
      </c>
      <c r="H1811" s="2">
        <v>9.7999999999999997E-3</v>
      </c>
      <c r="I1811" t="s">
        <v>152</v>
      </c>
    </row>
    <row r="1812" spans="1:9">
      <c r="A1812" s="2">
        <v>2013</v>
      </c>
      <c r="B1812" s="2">
        <v>5</v>
      </c>
      <c r="C1812" s="2" t="s">
        <v>12</v>
      </c>
      <c r="D1812" s="2" t="s">
        <v>47</v>
      </c>
      <c r="E1812" s="2" t="s">
        <v>14</v>
      </c>
      <c r="F1812" s="2">
        <v>493.83478300000002</v>
      </c>
      <c r="G1812" s="2">
        <v>49843</v>
      </c>
      <c r="H1812" s="2">
        <v>9.9000000000000008E-3</v>
      </c>
      <c r="I1812" t="s">
        <v>152</v>
      </c>
    </row>
    <row r="1813" spans="1:9">
      <c r="A1813" s="2">
        <v>2013</v>
      </c>
      <c r="B1813" s="2">
        <v>6</v>
      </c>
      <c r="C1813" s="2" t="s">
        <v>12</v>
      </c>
      <c r="D1813" s="2" t="s">
        <v>66</v>
      </c>
      <c r="E1813" s="2" t="s">
        <v>9</v>
      </c>
      <c r="F1813" s="2">
        <v>7.100536</v>
      </c>
      <c r="G1813" s="2">
        <v>745</v>
      </c>
      <c r="H1813" s="2">
        <v>9.4999999999999998E-3</v>
      </c>
      <c r="I1813" t="s">
        <v>152</v>
      </c>
    </row>
    <row r="1814" spans="1:9">
      <c r="A1814" s="2">
        <v>2013</v>
      </c>
      <c r="B1814" s="2">
        <v>10</v>
      </c>
      <c r="C1814" s="2" t="s">
        <v>12</v>
      </c>
      <c r="D1814" s="2" t="s">
        <v>55</v>
      </c>
      <c r="E1814" s="2" t="s">
        <v>14</v>
      </c>
      <c r="F1814" s="2">
        <v>2.4178809999999999</v>
      </c>
      <c r="G1814" s="2">
        <v>274</v>
      </c>
      <c r="H1814" s="2">
        <v>8.8000000000000005E-3</v>
      </c>
      <c r="I1814" t="s">
        <v>152</v>
      </c>
    </row>
    <row r="1815" spans="1:9">
      <c r="A1815" s="2">
        <v>2014</v>
      </c>
      <c r="B1815" s="2">
        <v>5</v>
      </c>
      <c r="C1815" s="2" t="s">
        <v>7</v>
      </c>
      <c r="D1815" s="2" t="s">
        <v>93</v>
      </c>
      <c r="E1815" s="2" t="s">
        <v>9</v>
      </c>
      <c r="F1815" s="2">
        <v>371.35897199999999</v>
      </c>
      <c r="G1815" s="2">
        <v>265257</v>
      </c>
      <c r="H1815" s="2">
        <v>1.2999999999999999E-3</v>
      </c>
      <c r="I1815" t="s">
        <v>152</v>
      </c>
    </row>
    <row r="1816" spans="1:9">
      <c r="A1816" s="2">
        <v>2013</v>
      </c>
      <c r="B1816" s="2">
        <v>9</v>
      </c>
      <c r="C1816" s="2" t="s">
        <v>12</v>
      </c>
      <c r="D1816" s="2" t="s">
        <v>94</v>
      </c>
      <c r="E1816" s="2" t="s">
        <v>25</v>
      </c>
      <c r="F1816" s="2">
        <v>8.8345319999999994</v>
      </c>
      <c r="G1816" s="2">
        <v>46</v>
      </c>
      <c r="H1816" s="2">
        <v>0.192</v>
      </c>
      <c r="I1816" t="s">
        <v>152</v>
      </c>
    </row>
    <row r="1817" spans="1:9">
      <c r="A1817" s="2">
        <v>2014</v>
      </c>
      <c r="B1817" s="2">
        <v>4</v>
      </c>
      <c r="C1817" s="2" t="s">
        <v>12</v>
      </c>
      <c r="D1817" s="2" t="s">
        <v>36</v>
      </c>
      <c r="E1817" s="2" t="s">
        <v>9</v>
      </c>
      <c r="F1817" s="2">
        <v>1.764453</v>
      </c>
      <c r="G1817" s="2">
        <v>63</v>
      </c>
      <c r="H1817" s="2">
        <v>2.8000000000000001E-2</v>
      </c>
      <c r="I1817" t="s">
        <v>152</v>
      </c>
    </row>
    <row r="1818" spans="1:9">
      <c r="A1818" s="2">
        <v>2013</v>
      </c>
      <c r="B1818" s="2">
        <v>12</v>
      </c>
      <c r="C1818" s="2" t="s">
        <v>12</v>
      </c>
      <c r="D1818" s="2" t="s">
        <v>102</v>
      </c>
      <c r="E1818" s="2" t="s">
        <v>14</v>
      </c>
      <c r="F1818" s="2">
        <v>2.243287</v>
      </c>
      <c r="G1818" s="2">
        <v>87</v>
      </c>
      <c r="H1818" s="2">
        <v>2.5700000000000001E-2</v>
      </c>
      <c r="I1818" t="s">
        <v>152</v>
      </c>
    </row>
    <row r="1819" spans="1:9">
      <c r="A1819" s="2">
        <v>2013</v>
      </c>
      <c r="B1819" s="2">
        <v>10</v>
      </c>
      <c r="C1819" s="2" t="s">
        <v>12</v>
      </c>
      <c r="D1819" s="2" t="s">
        <v>73</v>
      </c>
      <c r="E1819" s="2" t="s">
        <v>14</v>
      </c>
      <c r="F1819" s="2">
        <v>0.16930100000000001</v>
      </c>
      <c r="G1819" s="2">
        <v>11</v>
      </c>
      <c r="H1819" s="2">
        <v>1.5299999999999999E-2</v>
      </c>
      <c r="I1819" t="s">
        <v>152</v>
      </c>
    </row>
    <row r="1820" spans="1:9">
      <c r="A1820" s="2">
        <v>2013</v>
      </c>
      <c r="B1820" s="2">
        <v>7</v>
      </c>
      <c r="C1820" s="2" t="s">
        <v>12</v>
      </c>
      <c r="D1820" s="2" t="s">
        <v>35</v>
      </c>
      <c r="E1820" s="2" t="s">
        <v>9</v>
      </c>
      <c r="F1820" s="2">
        <v>0.257463</v>
      </c>
      <c r="G1820" s="2">
        <v>3</v>
      </c>
      <c r="H1820" s="2">
        <v>8.5800000000000001E-2</v>
      </c>
      <c r="I1820" t="s">
        <v>152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4"/>
  <sheetViews>
    <sheetView topLeftCell="A31" workbookViewId="0">
      <selection activeCell="A47" sqref="A47"/>
    </sheetView>
  </sheetViews>
  <sheetFormatPr baseColWidth="10" defaultColWidth="8.83203125" defaultRowHeight="14" x14ac:dyDescent="0"/>
  <sheetData>
    <row r="1" spans="1:1">
      <c r="A1" t="s">
        <v>144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  <row r="6" spans="1:1">
      <c r="A6" t="s">
        <v>119</v>
      </c>
    </row>
    <row r="7" spans="1:1">
      <c r="A7" t="s">
        <v>120</v>
      </c>
    </row>
    <row r="8" spans="1:1">
      <c r="A8" t="s">
        <v>121</v>
      </c>
    </row>
    <row r="10" spans="1:1">
      <c r="A10" t="s">
        <v>131</v>
      </c>
    </row>
    <row r="11" spans="1:1">
      <c r="A11" t="s">
        <v>122</v>
      </c>
    </row>
    <row r="12" spans="1:1">
      <c r="A12" t="s">
        <v>123</v>
      </c>
    </row>
    <row r="13" spans="1:1">
      <c r="A13" t="s">
        <v>124</v>
      </c>
    </row>
    <row r="14" spans="1:1">
      <c r="A14" t="s">
        <v>125</v>
      </c>
    </row>
    <row r="15" spans="1:1">
      <c r="A15" t="s">
        <v>126</v>
      </c>
    </row>
    <row r="16" spans="1:1">
      <c r="A16" t="s">
        <v>127</v>
      </c>
    </row>
    <row r="17" spans="1:1">
      <c r="A17" t="s">
        <v>128</v>
      </c>
    </row>
    <row r="18" spans="1:1">
      <c r="A18" t="s">
        <v>129</v>
      </c>
    </row>
    <row r="19" spans="1:1">
      <c r="A19" t="s">
        <v>130</v>
      </c>
    </row>
    <row r="21" spans="1:1">
      <c r="A21" t="s">
        <v>145</v>
      </c>
    </row>
    <row r="22" spans="1:1">
      <c r="A22" t="s">
        <v>115</v>
      </c>
    </row>
    <row r="23" spans="1:1">
      <c r="A23" t="s">
        <v>133</v>
      </c>
    </row>
    <row r="24" spans="1:1">
      <c r="A24" t="s">
        <v>134</v>
      </c>
    </row>
    <row r="25" spans="1:1">
      <c r="A25" t="s">
        <v>135</v>
      </c>
    </row>
    <row r="26" spans="1:1">
      <c r="A26" t="s">
        <v>136</v>
      </c>
    </row>
    <row r="27" spans="1:1">
      <c r="A27" t="s">
        <v>137</v>
      </c>
    </row>
    <row r="28" spans="1:1">
      <c r="A28" t="s">
        <v>138</v>
      </c>
    </row>
    <row r="29" spans="1:1">
      <c r="A29" t="s">
        <v>121</v>
      </c>
    </row>
    <row r="32" spans="1:1">
      <c r="A32" t="s">
        <v>146</v>
      </c>
    </row>
    <row r="33" spans="1:1">
      <c r="A33" t="s">
        <v>139</v>
      </c>
    </row>
    <row r="34" spans="1:1">
      <c r="A34" t="s">
        <v>123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124</v>
      </c>
    </row>
    <row r="39" spans="1:1">
      <c r="A39" t="s">
        <v>125</v>
      </c>
    </row>
    <row r="40" spans="1:1">
      <c r="A40" t="s">
        <v>126</v>
      </c>
    </row>
    <row r="41" spans="1:1">
      <c r="A41" t="s">
        <v>127</v>
      </c>
    </row>
    <row r="42" spans="1:1">
      <c r="A42" t="s">
        <v>143</v>
      </c>
    </row>
    <row r="43" spans="1:1">
      <c r="A43" t="s">
        <v>129</v>
      </c>
    </row>
    <row r="44" spans="1:1">
      <c r="A44" t="s">
        <v>130</v>
      </c>
    </row>
    <row r="46" spans="1:1">
      <c r="A46" t="s">
        <v>148</v>
      </c>
    </row>
    <row r="47" spans="1:1">
      <c r="A47" t="s">
        <v>115</v>
      </c>
    </row>
    <row r="48" spans="1:1">
      <c r="A48" t="s">
        <v>133</v>
      </c>
    </row>
    <row r="49" spans="1:1">
      <c r="A49" t="s">
        <v>134</v>
      </c>
    </row>
    <row r="50" spans="1:1">
      <c r="A50" t="s">
        <v>135</v>
      </c>
    </row>
    <row r="51" spans="1:1">
      <c r="A51" t="s">
        <v>136</v>
      </c>
    </row>
    <row r="52" spans="1:1">
      <c r="A52" t="s">
        <v>137</v>
      </c>
    </row>
    <row r="53" spans="1:1">
      <c r="A53" t="s">
        <v>147</v>
      </c>
    </row>
    <row r="54" spans="1:1">
      <c r="A54" t="s">
        <v>121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0.39997558519241921"/>
  </sheetPr>
  <dimension ref="A1:AE66"/>
  <sheetViews>
    <sheetView showGridLines="0" zoomScale="125" zoomScaleNormal="125" zoomScalePageLayoutView="125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O35" sqref="O35"/>
    </sheetView>
  </sheetViews>
  <sheetFormatPr baseColWidth="10" defaultColWidth="8.83203125" defaultRowHeight="14" x14ac:dyDescent="0"/>
  <cols>
    <col min="1" max="1" width="37.6640625" style="358" customWidth="1"/>
    <col min="2" max="7" width="14.33203125" style="358" bestFit="1" customWidth="1"/>
    <col min="8" max="8" width="15.33203125" style="335" bestFit="1" customWidth="1"/>
    <col min="9" max="14" width="14.33203125" style="358" bestFit="1" customWidth="1"/>
    <col min="15" max="15" width="14.33203125" style="358" customWidth="1"/>
    <col min="16" max="16" width="15.33203125" style="335" bestFit="1" customWidth="1"/>
    <col min="17" max="17" width="9.83203125" style="359" customWidth="1"/>
    <col min="18" max="22" width="10.83203125" style="359" customWidth="1"/>
    <col min="23" max="23" width="11.83203125" style="358" customWidth="1"/>
    <col min="24" max="16384" width="8.83203125" style="358"/>
  </cols>
  <sheetData>
    <row r="1" spans="1:31" s="356" customFormat="1" ht="28">
      <c r="A1" s="353" t="s">
        <v>153</v>
      </c>
      <c r="B1" s="354">
        <v>41275</v>
      </c>
      <c r="C1" s="354">
        <v>41306</v>
      </c>
      <c r="D1" s="354">
        <v>41334</v>
      </c>
      <c r="E1" s="354">
        <v>41365</v>
      </c>
      <c r="F1" s="354">
        <v>41395</v>
      </c>
      <c r="G1" s="354">
        <v>41426</v>
      </c>
      <c r="H1" s="355" t="s">
        <v>110</v>
      </c>
      <c r="I1" s="354">
        <v>41640</v>
      </c>
      <c r="J1" s="354">
        <v>41671</v>
      </c>
      <c r="K1" s="354">
        <v>41699</v>
      </c>
      <c r="L1" s="354">
        <v>41730</v>
      </c>
      <c r="M1" s="354">
        <v>41760</v>
      </c>
      <c r="N1" s="354">
        <v>41791</v>
      </c>
      <c r="O1" s="354" t="s">
        <v>195</v>
      </c>
      <c r="P1" s="355" t="s">
        <v>111</v>
      </c>
      <c r="Q1" s="356" t="s">
        <v>156</v>
      </c>
      <c r="R1" s="356" t="s">
        <v>157</v>
      </c>
      <c r="S1" s="356" t="s">
        <v>158</v>
      </c>
      <c r="T1" s="356" t="s">
        <v>159</v>
      </c>
      <c r="U1" s="356" t="s">
        <v>160</v>
      </c>
      <c r="V1" s="356" t="s">
        <v>161</v>
      </c>
      <c r="W1" s="356" t="s">
        <v>162</v>
      </c>
      <c r="Y1" s="356" t="s">
        <v>543</v>
      </c>
      <c r="Z1" s="356" t="s">
        <v>520</v>
      </c>
      <c r="AA1" s="356" t="s">
        <v>521</v>
      </c>
      <c r="AB1" s="356" t="s">
        <v>528</v>
      </c>
      <c r="AC1" s="356" t="s">
        <v>522</v>
      </c>
      <c r="AD1" s="356" t="s">
        <v>480</v>
      </c>
      <c r="AE1" s="356" t="s">
        <v>523</v>
      </c>
    </row>
    <row r="2" spans="1:31">
      <c r="A2" s="357" t="s">
        <v>517</v>
      </c>
    </row>
    <row r="3" spans="1:31">
      <c r="A3" s="334" t="s">
        <v>7</v>
      </c>
      <c r="B3" s="360">
        <v>192647.18335600002</v>
      </c>
      <c r="C3" s="360">
        <v>180219.17776300001</v>
      </c>
      <c r="D3" s="360">
        <v>233279.27573399997</v>
      </c>
      <c r="E3" s="360">
        <v>198885.49944400002</v>
      </c>
      <c r="F3" s="360">
        <v>204803.81931299999</v>
      </c>
      <c r="G3" s="360">
        <v>252726.64150199998</v>
      </c>
      <c r="H3" s="361">
        <v>1262561.5971119998</v>
      </c>
      <c r="I3" s="360">
        <v>353729.54171900009</v>
      </c>
      <c r="J3" s="360">
        <v>403283.00574600004</v>
      </c>
      <c r="K3" s="360">
        <v>536667.87000600004</v>
      </c>
      <c r="L3" s="360">
        <v>629030.64419500006</v>
      </c>
      <c r="M3" s="360">
        <v>585272.4090059998</v>
      </c>
      <c r="N3" s="360">
        <v>607196.70023773913</v>
      </c>
      <c r="O3" s="360"/>
      <c r="P3" s="361">
        <v>3115180.1709097391</v>
      </c>
      <c r="Q3" s="362">
        <f t="shared" ref="Q3:V3" si="0">(I3-B3)/B3</f>
        <v>0.83615215938729759</v>
      </c>
      <c r="R3" s="362">
        <f t="shared" si="0"/>
        <v>1.2377363538765198</v>
      </c>
      <c r="S3" s="362">
        <f t="shared" si="0"/>
        <v>1.3005381353204442</v>
      </c>
      <c r="T3" s="362">
        <f t="shared" si="0"/>
        <v>2.162777809108781</v>
      </c>
      <c r="U3" s="362">
        <f t="shared" si="0"/>
        <v>1.8577221409700999</v>
      </c>
      <c r="V3" s="362">
        <f t="shared" si="0"/>
        <v>1.4025828722649092</v>
      </c>
      <c r="W3" s="362">
        <f>(P3-H3)/H3</f>
        <v>1.4673490608580555</v>
      </c>
      <c r="Z3" s="384">
        <f t="shared" ref="Z3:AE3" si="1">I3/I5</f>
        <v>0.11313402178857782</v>
      </c>
      <c r="AA3" s="384">
        <f t="shared" si="1"/>
        <v>0.12487648652093401</v>
      </c>
      <c r="AB3" s="384">
        <f t="shared" si="1"/>
        <v>0.15940990203104219</v>
      </c>
      <c r="AC3" s="384">
        <f t="shared" si="1"/>
        <v>0.15305846489521138</v>
      </c>
      <c r="AD3" s="384">
        <f t="shared" si="1"/>
        <v>0.17976925721876497</v>
      </c>
      <c r="AE3" s="384">
        <f t="shared" si="1"/>
        <v>0.18093186892880039</v>
      </c>
    </row>
    <row r="4" spans="1:31">
      <c r="A4" s="334" t="s">
        <v>12</v>
      </c>
      <c r="B4" s="360">
        <v>2122879.4556249995</v>
      </c>
      <c r="C4" s="360">
        <v>2081238.4542240005</v>
      </c>
      <c r="D4" s="360">
        <v>2181676.9809099981</v>
      </c>
      <c r="E4" s="360">
        <v>1919959.4975800004</v>
      </c>
      <c r="F4" s="360">
        <v>2046603.4612300005</v>
      </c>
      <c r="G4" s="360">
        <v>2061147.2732260001</v>
      </c>
      <c r="H4" s="361">
        <v>12413505.122795001</v>
      </c>
      <c r="I4" s="360">
        <v>2772912.0832030014</v>
      </c>
      <c r="J4" s="360">
        <v>2826172.0900969999</v>
      </c>
      <c r="K4" s="360">
        <v>2829922.6815739996</v>
      </c>
      <c r="L4" s="360">
        <v>3480710.3271759995</v>
      </c>
      <c r="M4" s="360">
        <v>2670414.4534800011</v>
      </c>
      <c r="N4" s="360">
        <v>2748744.4273956735</v>
      </c>
      <c r="O4" s="360"/>
      <c r="P4" s="361">
        <v>17328876.062925674</v>
      </c>
      <c r="Q4" s="362">
        <f>(I4-B4)/B4</f>
        <v>0.30620326832765221</v>
      </c>
      <c r="R4" s="362">
        <f t="shared" ref="R4" si="2">(J4-C4)/C4</f>
        <v>0.3579280569033842</v>
      </c>
      <c r="S4" s="362">
        <f t="shared" ref="S4" si="3">(K4-D4)/D4</f>
        <v>0.29713184231041029</v>
      </c>
      <c r="T4" s="362">
        <f t="shared" ref="T4" si="4">(L4-E4)/E4</f>
        <v>0.81290820538830977</v>
      </c>
      <c r="U4" s="362">
        <f t="shared" ref="U4" si="5">(M4-F4)/F4</f>
        <v>0.30480305739104568</v>
      </c>
      <c r="V4" s="362">
        <f>(N4-G4)/G4</f>
        <v>0.33359923529068458</v>
      </c>
      <c r="W4" s="362">
        <f>(P4-H4)/H4</f>
        <v>0.39596962272199376</v>
      </c>
      <c r="Z4" s="384">
        <f t="shared" ref="Z4:AE4" si="6">I4/I5</f>
        <v>0.8868659782114221</v>
      </c>
      <c r="AA4" s="384">
        <f t="shared" si="6"/>
        <v>0.87512351347906603</v>
      </c>
      <c r="AB4" s="384">
        <f t="shared" si="6"/>
        <v>0.84059009796895778</v>
      </c>
      <c r="AC4" s="384">
        <f t="shared" si="6"/>
        <v>0.84694153510478865</v>
      </c>
      <c r="AD4" s="384">
        <f t="shared" si="6"/>
        <v>0.82023074278123498</v>
      </c>
      <c r="AE4" s="384">
        <f t="shared" si="6"/>
        <v>0.81906813107119969</v>
      </c>
    </row>
    <row r="5" spans="1:31">
      <c r="A5" s="334" t="s">
        <v>154</v>
      </c>
      <c r="B5" s="360">
        <f>SUM(B3:B4)</f>
        <v>2315526.6389809996</v>
      </c>
      <c r="C5" s="360">
        <f t="shared" ref="C5:P5" si="7">SUM(C3:C4)</f>
        <v>2261457.6319870003</v>
      </c>
      <c r="D5" s="360">
        <f t="shared" si="7"/>
        <v>2414956.256643998</v>
      </c>
      <c r="E5" s="360">
        <f t="shared" si="7"/>
        <v>2118844.9970240006</v>
      </c>
      <c r="F5" s="360">
        <f t="shared" si="7"/>
        <v>2251407.2805430004</v>
      </c>
      <c r="G5" s="360">
        <f t="shared" si="7"/>
        <v>2313873.9147280003</v>
      </c>
      <c r="H5" s="360">
        <f t="shared" si="7"/>
        <v>13676066.719907001</v>
      </c>
      <c r="I5" s="360">
        <f t="shared" si="7"/>
        <v>3126641.6249220017</v>
      </c>
      <c r="J5" s="360">
        <f t="shared" si="7"/>
        <v>3229455.0958429999</v>
      </c>
      <c r="K5" s="360">
        <f t="shared" si="7"/>
        <v>3366590.5515799997</v>
      </c>
      <c r="L5" s="360">
        <f t="shared" si="7"/>
        <v>4109740.9713709997</v>
      </c>
      <c r="M5" s="360">
        <f t="shared" si="7"/>
        <v>3255686.8624860011</v>
      </c>
      <c r="N5" s="360">
        <f t="shared" si="7"/>
        <v>3355941.1276334124</v>
      </c>
      <c r="O5" s="363"/>
      <c r="P5" s="360">
        <f t="shared" si="7"/>
        <v>20444056.233835414</v>
      </c>
      <c r="Q5" s="362">
        <f>(I5-B5)/B5</f>
        <v>0.35029395571883892</v>
      </c>
      <c r="R5" s="362">
        <f t="shared" ref="R5" si="8">(J5-C5)/C5</f>
        <v>0.42804138806946435</v>
      </c>
      <c r="S5" s="362">
        <f t="shared" ref="S5" si="9">(K5-D5)/D5</f>
        <v>0.39405860554114686</v>
      </c>
      <c r="T5" s="362">
        <f t="shared" ref="T5" si="10">(L5-E5)/E5</f>
        <v>0.93961378823995578</v>
      </c>
      <c r="U5" s="362">
        <f t="shared" ref="U5" si="11">(M5-F5)/F5</f>
        <v>0.44606748437838656</v>
      </c>
      <c r="V5" s="362">
        <f>(N5-G5)/G5</f>
        <v>0.45035609169219093</v>
      </c>
      <c r="W5" s="362">
        <f>(P5-H5)/H5</f>
        <v>0.49487836324144791</v>
      </c>
    </row>
    <row r="6" spans="1:31">
      <c r="A6" s="364" t="s">
        <v>151</v>
      </c>
      <c r="B6" s="360"/>
      <c r="C6" s="360"/>
      <c r="D6" s="360"/>
      <c r="E6" s="360"/>
      <c r="F6" s="360"/>
      <c r="G6" s="360"/>
      <c r="H6" s="361"/>
      <c r="I6" s="360"/>
      <c r="J6" s="360"/>
      <c r="K6" s="360"/>
      <c r="L6" s="360"/>
      <c r="M6" s="360"/>
      <c r="N6" s="360"/>
      <c r="O6" s="360"/>
      <c r="P6" s="365"/>
      <c r="W6" s="359"/>
    </row>
    <row r="7" spans="1:31">
      <c r="A7" s="334" t="s">
        <v>7</v>
      </c>
      <c r="B7" s="360">
        <v>8916.3417890000001</v>
      </c>
      <c r="C7" s="360">
        <v>7645.7207170000001</v>
      </c>
      <c r="D7" s="360">
        <v>9184.1457559999981</v>
      </c>
      <c r="E7" s="360">
        <v>5127.2592350000004</v>
      </c>
      <c r="F7" s="360">
        <v>4850.3307919999997</v>
      </c>
      <c r="G7" s="360">
        <v>6017.1802820000003</v>
      </c>
      <c r="H7" s="361">
        <v>41740.978571</v>
      </c>
      <c r="I7" s="360">
        <v>9681.7169369999992</v>
      </c>
      <c r="J7" s="360">
        <v>11554.327563000006</v>
      </c>
      <c r="K7" s="360">
        <v>16307.686382</v>
      </c>
      <c r="L7" s="360">
        <v>19885.484829000001</v>
      </c>
      <c r="M7" s="360">
        <v>19744.407363999995</v>
      </c>
      <c r="N7" s="360">
        <v>22200.875826104617</v>
      </c>
      <c r="O7" s="360"/>
      <c r="P7" s="361">
        <v>99374.498901104613</v>
      </c>
      <c r="Q7" s="362">
        <f>(I7-B7)/B7</f>
        <v>8.583959275139437E-2</v>
      </c>
      <c r="R7" s="362">
        <f t="shared" ref="R7:R8" si="12">(J7-C7)/C7</f>
        <v>0.51121496464150873</v>
      </c>
      <c r="S7" s="362">
        <f t="shared" ref="S7:S8" si="13">(K7-D7)/D7</f>
        <v>0.77563453534545612</v>
      </c>
      <c r="T7" s="362">
        <f t="shared" ref="T7:T8" si="14">(L7-E7)/E7</f>
        <v>2.8783849065513456</v>
      </c>
      <c r="U7" s="362">
        <f t="shared" ref="U7:U8" si="15">(M7-F7)/F7</f>
        <v>3.0707341850922556</v>
      </c>
      <c r="V7" s="362">
        <f>(N7-G7)/G7</f>
        <v>2.689581296494818</v>
      </c>
      <c r="W7" s="362">
        <f>(P7-H7)/H7</f>
        <v>1.3807419543859503</v>
      </c>
      <c r="Z7" s="383">
        <f t="shared" ref="Z7:AE7" si="16">I7/I9</f>
        <v>0.14490603291881954</v>
      </c>
      <c r="AA7" s="383">
        <f t="shared" si="16"/>
        <v>0.16760926104045409</v>
      </c>
      <c r="AB7" s="383">
        <f t="shared" si="16"/>
        <v>0.21603836143289579</v>
      </c>
      <c r="AC7" s="383">
        <f t="shared" si="16"/>
        <v>0.21100520826654409</v>
      </c>
      <c r="AD7" s="383">
        <f t="shared" si="16"/>
        <v>0.25124935355400974</v>
      </c>
      <c r="AE7" s="383">
        <f t="shared" si="16"/>
        <v>0.26002041956516958</v>
      </c>
    </row>
    <row r="8" spans="1:31">
      <c r="A8" s="334" t="s">
        <v>12</v>
      </c>
      <c r="B8" s="360">
        <v>40460.954204000009</v>
      </c>
      <c r="C8" s="360">
        <v>38134.412946000011</v>
      </c>
      <c r="D8" s="360">
        <v>43421.716888000017</v>
      </c>
      <c r="E8" s="360">
        <v>37729.437298999983</v>
      </c>
      <c r="F8" s="360">
        <v>38578.785233999995</v>
      </c>
      <c r="G8" s="360">
        <v>37572.268774000004</v>
      </c>
      <c r="H8" s="361">
        <v>235897.57534500002</v>
      </c>
      <c r="I8" s="360">
        <v>57132.04327699999</v>
      </c>
      <c r="J8" s="360">
        <v>57381.765176000015</v>
      </c>
      <c r="K8" s="360">
        <v>59177.45557999998</v>
      </c>
      <c r="L8" s="360">
        <v>74356.19286400007</v>
      </c>
      <c r="M8" s="360">
        <v>58840.500754999979</v>
      </c>
      <c r="N8" s="360">
        <v>63180.402548997597</v>
      </c>
      <c r="O8" s="360"/>
      <c r="P8" s="361">
        <v>370068.36020099762</v>
      </c>
      <c r="Q8" s="362">
        <f>(I8-B8)/B8</f>
        <v>0.4120290635990948</v>
      </c>
      <c r="R8" s="362">
        <f t="shared" si="12"/>
        <v>0.50472396827650379</v>
      </c>
      <c r="S8" s="362">
        <f t="shared" si="13"/>
        <v>0.36285388559461135</v>
      </c>
      <c r="T8" s="362">
        <f t="shared" si="14"/>
        <v>0.9707739682078661</v>
      </c>
      <c r="U8" s="362">
        <f t="shared" si="15"/>
        <v>0.52520356455244388</v>
      </c>
      <c r="V8" s="362">
        <f>(N8-G8)/G8</f>
        <v>0.68157006778143814</v>
      </c>
      <c r="W8" s="362">
        <f>(P8-H8)/H8</f>
        <v>0.56876712132277296</v>
      </c>
      <c r="Z8" s="383">
        <f t="shared" ref="Z8:AE8" si="17">I8/I9</f>
        <v>0.85509396708118035</v>
      </c>
      <c r="AA8" s="383">
        <f t="shared" si="17"/>
        <v>0.83239073895954596</v>
      </c>
      <c r="AB8" s="383">
        <f t="shared" si="17"/>
        <v>0.78396163856710421</v>
      </c>
      <c r="AC8" s="383">
        <f t="shared" si="17"/>
        <v>0.78899479173345599</v>
      </c>
      <c r="AD8" s="383">
        <f t="shared" si="17"/>
        <v>0.74875064644599032</v>
      </c>
      <c r="AE8" s="383">
        <f t="shared" si="17"/>
        <v>0.73997958043483048</v>
      </c>
    </row>
    <row r="9" spans="1:31">
      <c r="A9" s="334" t="s">
        <v>154</v>
      </c>
      <c r="B9" s="360">
        <f>SUM(B7:B8)</f>
        <v>49377.295993000007</v>
      </c>
      <c r="C9" s="360">
        <f t="shared" ref="C9:P9" si="18">SUM(C7:C8)</f>
        <v>45780.133663000015</v>
      </c>
      <c r="D9" s="360">
        <f t="shared" si="18"/>
        <v>52605.862644000015</v>
      </c>
      <c r="E9" s="360">
        <f t="shared" si="18"/>
        <v>42856.696533999981</v>
      </c>
      <c r="F9" s="360">
        <f t="shared" si="18"/>
        <v>43429.116025999996</v>
      </c>
      <c r="G9" s="360">
        <f t="shared" si="18"/>
        <v>43589.449056000005</v>
      </c>
      <c r="H9" s="360">
        <f t="shared" si="18"/>
        <v>277638.553916</v>
      </c>
      <c r="I9" s="360">
        <f t="shared" si="18"/>
        <v>66813.760213999994</v>
      </c>
      <c r="J9" s="360">
        <f t="shared" si="18"/>
        <v>68936.092739000014</v>
      </c>
      <c r="K9" s="360">
        <f t="shared" si="18"/>
        <v>75485.14196199998</v>
      </c>
      <c r="L9" s="360">
        <f t="shared" si="18"/>
        <v>94241.677693000063</v>
      </c>
      <c r="M9" s="360">
        <f t="shared" si="18"/>
        <v>78584.908118999971</v>
      </c>
      <c r="N9" s="360">
        <f t="shared" si="18"/>
        <v>85381.278375102207</v>
      </c>
      <c r="O9" s="360"/>
      <c r="P9" s="360">
        <f t="shared" si="18"/>
        <v>469442.85910210223</v>
      </c>
      <c r="Q9" s="362">
        <f>(I9-B9)/B9</f>
        <v>0.35312715834969732</v>
      </c>
      <c r="R9" s="362">
        <f t="shared" ref="R9" si="19">(J9-C9)/C9</f>
        <v>0.5058080268279096</v>
      </c>
      <c r="S9" s="362">
        <f t="shared" ref="S9" si="20">(K9-D9)/D9</f>
        <v>0.43491881262039278</v>
      </c>
      <c r="T9" s="362">
        <f t="shared" ref="T9" si="21">(L9-E9)/E9</f>
        <v>1.1989953802956852</v>
      </c>
      <c r="U9" s="362">
        <f t="shared" ref="U9" si="22">(M9-F9)/F9</f>
        <v>0.80949821939624611</v>
      </c>
      <c r="V9" s="362">
        <f>(N9-G9)/G9</f>
        <v>0.95876020973359</v>
      </c>
      <c r="W9" s="362">
        <f>(P9-H9)/H9</f>
        <v>0.69084175263401248</v>
      </c>
    </row>
    <row r="10" spans="1:31">
      <c r="A10" s="366" t="s">
        <v>150</v>
      </c>
      <c r="B10" s="360"/>
      <c r="C10" s="360"/>
      <c r="D10" s="360"/>
      <c r="E10" s="360"/>
      <c r="F10" s="360"/>
      <c r="G10" s="360"/>
      <c r="H10" s="361"/>
      <c r="I10" s="360"/>
      <c r="J10" s="360"/>
      <c r="K10" s="360"/>
      <c r="L10" s="360"/>
      <c r="M10" s="360"/>
      <c r="N10" s="360"/>
      <c r="O10" s="360"/>
      <c r="P10" s="361"/>
      <c r="W10" s="359"/>
    </row>
    <row r="11" spans="1:31">
      <c r="A11" s="334" t="s">
        <v>7</v>
      </c>
      <c r="B11" s="360">
        <v>66074.394967000015</v>
      </c>
      <c r="C11" s="360">
        <v>56087.660454999997</v>
      </c>
      <c r="D11" s="360">
        <v>68091.276404000004</v>
      </c>
      <c r="E11" s="360">
        <v>41936.233362999992</v>
      </c>
      <c r="F11" s="360">
        <v>39015.531454999997</v>
      </c>
      <c r="G11" s="360">
        <v>51705.364523000004</v>
      </c>
      <c r="H11" s="361">
        <v>322910.461167</v>
      </c>
      <c r="I11" s="360">
        <v>41968.857703999995</v>
      </c>
      <c r="J11" s="360">
        <v>48520.198455999984</v>
      </c>
      <c r="K11" s="360">
        <v>69383.569476999997</v>
      </c>
      <c r="L11" s="360">
        <v>78134.215039999995</v>
      </c>
      <c r="M11" s="360">
        <v>76152.881191999986</v>
      </c>
      <c r="N11" s="360">
        <v>84923.962738477145</v>
      </c>
      <c r="O11" s="360"/>
      <c r="P11" s="361">
        <v>399083.6846074771</v>
      </c>
      <c r="Q11" s="362">
        <f>(I11-B11)/B11</f>
        <v>-0.36482418454288101</v>
      </c>
      <c r="R11" s="362">
        <f t="shared" ref="R11:R12" si="23">(J11-C11)/C11</f>
        <v>-0.13492204769481347</v>
      </c>
      <c r="S11" s="362">
        <f t="shared" ref="S11:S12" si="24">(K11-D11)/D11</f>
        <v>1.8978834606250355E-2</v>
      </c>
      <c r="T11" s="362">
        <f t="shared" ref="T11:T12" si="25">(L11-E11)/E11</f>
        <v>0.8631672130319934</v>
      </c>
      <c r="U11" s="362">
        <f t="shared" ref="U11:U12" si="26">(M11-F11)/F11</f>
        <v>0.95186066553607562</v>
      </c>
      <c r="V11" s="362">
        <f>(N11-G11)/G11</f>
        <v>0.64245941445206467</v>
      </c>
      <c r="W11" s="362">
        <f>(P11-H11)/H11</f>
        <v>0.23589580580693079</v>
      </c>
      <c r="Z11" s="383">
        <f t="shared" ref="Z11:AE11" si="27">I11/I13</f>
        <v>9.6435485603962853E-2</v>
      </c>
      <c r="AA11" s="383">
        <f t="shared" si="27"/>
        <v>0.11004181053059922</v>
      </c>
      <c r="AB11" s="383">
        <f t="shared" si="27"/>
        <v>0.1475780013762133</v>
      </c>
      <c r="AC11" s="383">
        <f t="shared" si="27"/>
        <v>0.12468230316527763</v>
      </c>
      <c r="AD11" s="383">
        <f t="shared" si="27"/>
        <v>0.1464358132865422</v>
      </c>
      <c r="AE11" s="383">
        <f t="shared" si="27"/>
        <v>0.15087914215434409</v>
      </c>
    </row>
    <row r="12" spans="1:31">
      <c r="A12" s="334" t="s">
        <v>12</v>
      </c>
      <c r="B12" s="360">
        <v>212131.78968500003</v>
      </c>
      <c r="C12" s="360">
        <v>206181.01023299998</v>
      </c>
      <c r="D12" s="360">
        <v>238244.20637199996</v>
      </c>
      <c r="E12" s="360">
        <v>225590.85710300007</v>
      </c>
      <c r="F12" s="360">
        <v>237170.08041699999</v>
      </c>
      <c r="G12" s="360">
        <v>250960.36934599999</v>
      </c>
      <c r="H12" s="361">
        <v>1370278.3131560001</v>
      </c>
      <c r="I12" s="360">
        <v>393232.53565400006</v>
      </c>
      <c r="J12" s="360">
        <v>392404.92102400004</v>
      </c>
      <c r="K12" s="360">
        <v>400764.88645800005</v>
      </c>
      <c r="L12" s="360">
        <v>548532.22483500012</v>
      </c>
      <c r="M12" s="360">
        <v>443889.85618800001</v>
      </c>
      <c r="N12" s="360">
        <v>477936.89082869719</v>
      </c>
      <c r="O12" s="360"/>
      <c r="P12" s="361">
        <v>2656761.3149876972</v>
      </c>
      <c r="Q12" s="362">
        <f>(I12-B12)/B12</f>
        <v>0.85371808835404261</v>
      </c>
      <c r="R12" s="362">
        <f t="shared" si="23"/>
        <v>0.90320592852151171</v>
      </c>
      <c r="S12" s="362">
        <f t="shared" si="24"/>
        <v>0.68216005149034598</v>
      </c>
      <c r="T12" s="362">
        <f t="shared" si="25"/>
        <v>1.4315357097320296</v>
      </c>
      <c r="U12" s="362">
        <f t="shared" si="26"/>
        <v>0.87160983968778327</v>
      </c>
      <c r="V12" s="362">
        <f>(N12-G12)/G12</f>
        <v>0.90443173188737147</v>
      </c>
      <c r="W12" s="362">
        <f>(P12-H12)/H12</f>
        <v>0.93884796211120991</v>
      </c>
      <c r="Z12" s="383">
        <f t="shared" ref="Z12:AE12" si="28">I12/I13</f>
        <v>0.90356451439603702</v>
      </c>
      <c r="AA12" s="383">
        <f t="shared" si="28"/>
        <v>0.88995818946940086</v>
      </c>
      <c r="AB12" s="383">
        <f t="shared" si="28"/>
        <v>0.85242199862378676</v>
      </c>
      <c r="AC12" s="383">
        <f t="shared" si="28"/>
        <v>0.87531769683472227</v>
      </c>
      <c r="AD12" s="383">
        <f t="shared" si="28"/>
        <v>0.8535641867134578</v>
      </c>
      <c r="AE12" s="383">
        <f t="shared" si="28"/>
        <v>0.84912085784565594</v>
      </c>
    </row>
    <row r="13" spans="1:31">
      <c r="A13" s="334" t="s">
        <v>154</v>
      </c>
      <c r="B13" s="360">
        <f>SUM(B11:B12)</f>
        <v>278206.18465200003</v>
      </c>
      <c r="C13" s="360">
        <f t="shared" ref="C13:N13" si="29">SUM(C11:C12)</f>
        <v>262268.67068799998</v>
      </c>
      <c r="D13" s="360">
        <f t="shared" si="29"/>
        <v>306335.48277599993</v>
      </c>
      <c r="E13" s="360">
        <f t="shared" si="29"/>
        <v>267527.09046600008</v>
      </c>
      <c r="F13" s="360">
        <f t="shared" si="29"/>
        <v>276185.61187199998</v>
      </c>
      <c r="G13" s="360">
        <f t="shared" si="29"/>
        <v>302665.73386899999</v>
      </c>
      <c r="H13" s="360">
        <f t="shared" si="29"/>
        <v>1693188.7743230001</v>
      </c>
      <c r="I13" s="360">
        <f t="shared" si="29"/>
        <v>435201.39335800009</v>
      </c>
      <c r="J13" s="360">
        <f t="shared" si="29"/>
        <v>440925.11947999999</v>
      </c>
      <c r="K13" s="360">
        <f t="shared" si="29"/>
        <v>470148.45593500003</v>
      </c>
      <c r="L13" s="360">
        <f t="shared" si="29"/>
        <v>626666.43987500016</v>
      </c>
      <c r="M13" s="360">
        <f t="shared" si="29"/>
        <v>520042.73738000001</v>
      </c>
      <c r="N13" s="360">
        <f t="shared" si="29"/>
        <v>562860.85356717429</v>
      </c>
      <c r="O13" s="360"/>
      <c r="P13" s="361">
        <f>SUM(P11:P12)</f>
        <v>3055844.9995951741</v>
      </c>
      <c r="Q13" s="362">
        <f>(I13-B13)/B13</f>
        <v>0.56431243217105609</v>
      </c>
      <c r="R13" s="362">
        <f t="shared" ref="R13" si="30">(J13-C13)/C13</f>
        <v>0.68119630272017229</v>
      </c>
      <c r="S13" s="362">
        <f t="shared" ref="S13" si="31">(K13-D13)/D13</f>
        <v>0.53475024073128408</v>
      </c>
      <c r="T13" s="362">
        <f t="shared" ref="T13" si="32">(L13-E13)/E13</f>
        <v>1.342441054412181</v>
      </c>
      <c r="U13" s="362">
        <f t="shared" ref="U13" si="33">(M13-F13)/F13</f>
        <v>0.88294652228667581</v>
      </c>
      <c r="V13" s="362">
        <f>(N13-G13)/G13</f>
        <v>0.8596781550791347</v>
      </c>
      <c r="W13" s="362">
        <f>(P13-H13)/H13</f>
        <v>0.80478694752569135</v>
      </c>
    </row>
    <row r="14" spans="1:31" ht="18">
      <c r="A14" s="367" t="s">
        <v>154</v>
      </c>
      <c r="B14" s="360"/>
      <c r="C14" s="360"/>
      <c r="D14" s="360"/>
      <c r="E14" s="360"/>
      <c r="F14" s="360"/>
      <c r="G14" s="360"/>
      <c r="H14" s="361"/>
      <c r="I14" s="360"/>
      <c r="J14" s="360"/>
      <c r="K14" s="360"/>
      <c r="L14" s="360"/>
      <c r="M14" s="360"/>
      <c r="N14" s="360"/>
      <c r="O14" s="360"/>
      <c r="P14" s="361"/>
      <c r="W14" s="359"/>
    </row>
    <row r="15" spans="1:31">
      <c r="A15" s="334" t="s">
        <v>7</v>
      </c>
      <c r="B15" s="360">
        <f>SUM(B11,B7,B3)</f>
        <v>267637.92011200002</v>
      </c>
      <c r="C15" s="360">
        <f t="shared" ref="C15:P15" si="34">SUM(C11,C7,C3)</f>
        <v>243952.55893500001</v>
      </c>
      <c r="D15" s="360">
        <f t="shared" si="34"/>
        <v>310554.69789399998</v>
      </c>
      <c r="E15" s="360">
        <f t="shared" si="34"/>
        <v>245948.992042</v>
      </c>
      <c r="F15" s="360">
        <f t="shared" si="34"/>
        <v>248669.68156</v>
      </c>
      <c r="G15" s="360">
        <f t="shared" si="34"/>
        <v>310449.186307</v>
      </c>
      <c r="H15" s="361">
        <f t="shared" si="34"/>
        <v>1627213.0368499998</v>
      </c>
      <c r="I15" s="360">
        <f t="shared" si="34"/>
        <v>405380.1163600001</v>
      </c>
      <c r="J15" s="360">
        <f t="shared" si="34"/>
        <v>463357.53176500002</v>
      </c>
      <c r="K15" s="360">
        <f t="shared" si="34"/>
        <v>622359.12586500007</v>
      </c>
      <c r="L15" s="360">
        <f t="shared" si="34"/>
        <v>727050.34406400006</v>
      </c>
      <c r="M15" s="360">
        <f t="shared" si="34"/>
        <v>681169.69756199978</v>
      </c>
      <c r="N15" s="360">
        <f t="shared" si="34"/>
        <v>714321.53880232084</v>
      </c>
      <c r="O15" s="495">
        <v>682192</v>
      </c>
      <c r="P15" s="361">
        <f t="shared" si="34"/>
        <v>3613638.3544183206</v>
      </c>
      <c r="Q15" s="362">
        <f>(I15-B15)/B15</f>
        <v>0.51465874563050817</v>
      </c>
      <c r="R15" s="362">
        <f t="shared" ref="R15:R17" si="35">(J15-C15)/C15</f>
        <v>0.89937557444707694</v>
      </c>
      <c r="S15" s="362">
        <f t="shared" ref="S15:S17" si="36">(K15-D15)/D15</f>
        <v>1.004024186674602</v>
      </c>
      <c r="T15" s="362">
        <f t="shared" ref="T15:T17" si="37">(L15-E15)/E15</f>
        <v>1.9561021495865443</v>
      </c>
      <c r="U15" s="362">
        <f t="shared" ref="U15:U17" si="38">(M15-F15)/F15</f>
        <v>1.7392551166220256</v>
      </c>
      <c r="V15" s="362">
        <f>(N15-G15)/G15</f>
        <v>1.3009290096703157</v>
      </c>
      <c r="W15" s="362">
        <f>(P15-H15)/H15</f>
        <v>1.2207530744798438</v>
      </c>
      <c r="Z15" s="383">
        <f t="shared" ref="Z15:AE15" si="39">I15/I17</f>
        <v>0.1117163019557459</v>
      </c>
      <c r="AA15" s="383">
        <f t="shared" si="39"/>
        <v>0.12391504050245682</v>
      </c>
      <c r="AB15" s="383">
        <f t="shared" si="39"/>
        <v>0.15908064111004461</v>
      </c>
      <c r="AC15" s="383">
        <f t="shared" si="39"/>
        <v>0.1505077952627043</v>
      </c>
      <c r="AD15" s="383">
        <f t="shared" si="39"/>
        <v>0.17672914240672818</v>
      </c>
      <c r="AE15" s="383">
        <f t="shared" si="39"/>
        <v>0.17839381778895289</v>
      </c>
    </row>
    <row r="16" spans="1:31">
      <c r="A16" s="334" t="s">
        <v>12</v>
      </c>
      <c r="B16" s="360">
        <f>SUM(B12,B8,B4)</f>
        <v>2375472.1995139997</v>
      </c>
      <c r="C16" s="360">
        <f t="shared" ref="C16:P16" si="40">SUM(C12,C8,C4)</f>
        <v>2325553.8774030004</v>
      </c>
      <c r="D16" s="360">
        <f t="shared" si="40"/>
        <v>2463342.9041699981</v>
      </c>
      <c r="E16" s="360">
        <f t="shared" si="40"/>
        <v>2183279.7919820007</v>
      </c>
      <c r="F16" s="360">
        <f t="shared" si="40"/>
        <v>2322352.3268810003</v>
      </c>
      <c r="G16" s="360">
        <f t="shared" si="40"/>
        <v>2349679.9113460002</v>
      </c>
      <c r="H16" s="361">
        <f t="shared" si="40"/>
        <v>14019681.011296</v>
      </c>
      <c r="I16" s="360">
        <f t="shared" si="40"/>
        <v>3223276.6621340015</v>
      </c>
      <c r="J16" s="360">
        <f t="shared" si="40"/>
        <v>3275958.7762969998</v>
      </c>
      <c r="K16" s="360">
        <f t="shared" si="40"/>
        <v>3289865.0236119996</v>
      </c>
      <c r="L16" s="360">
        <f t="shared" si="40"/>
        <v>4103598.7448749999</v>
      </c>
      <c r="M16" s="360">
        <f t="shared" si="40"/>
        <v>3173144.8104230012</v>
      </c>
      <c r="N16" s="360">
        <f t="shared" si="40"/>
        <v>3289861.7207733681</v>
      </c>
      <c r="O16" s="360"/>
      <c r="P16" s="361">
        <f t="shared" si="40"/>
        <v>20355705.738114368</v>
      </c>
      <c r="Q16" s="362">
        <f>(I16-B16)/B16</f>
        <v>0.35689934102089466</v>
      </c>
      <c r="R16" s="362">
        <f t="shared" si="35"/>
        <v>0.40867894230656931</v>
      </c>
      <c r="S16" s="362">
        <f t="shared" si="36"/>
        <v>0.33552865012940247</v>
      </c>
      <c r="T16" s="362">
        <f t="shared" si="37"/>
        <v>0.87955696743279832</v>
      </c>
      <c r="U16" s="362">
        <f t="shared" si="38"/>
        <v>0.36634944392121788</v>
      </c>
      <c r="V16" s="362">
        <f>(N16-G16)/G16</f>
        <v>0.40013186685023427</v>
      </c>
      <c r="W16" s="362">
        <f>(P16-H16)/H16</f>
        <v>0.45193786661146407</v>
      </c>
      <c r="Z16" s="383">
        <f t="shared" ref="Z16:AE16" si="41">I16/I17</f>
        <v>0.888283698044254</v>
      </c>
      <c r="AA16" s="383">
        <f t="shared" si="41"/>
        <v>0.87608495949754306</v>
      </c>
      <c r="AB16" s="383">
        <f t="shared" si="41"/>
        <v>0.8409193588899555</v>
      </c>
      <c r="AC16" s="383">
        <f t="shared" si="41"/>
        <v>0.8494922047372957</v>
      </c>
      <c r="AD16" s="383">
        <f t="shared" si="41"/>
        <v>0.82327085759327168</v>
      </c>
      <c r="AE16" s="383">
        <f t="shared" si="41"/>
        <v>0.8216061822110472</v>
      </c>
    </row>
    <row r="17" spans="1:31" s="335" customFormat="1">
      <c r="A17" s="335" t="s">
        <v>109</v>
      </c>
      <c r="B17" s="361">
        <v>2643110.1196260001</v>
      </c>
      <c r="C17" s="361">
        <v>2569506.4363380005</v>
      </c>
      <c r="D17" s="361">
        <v>2773897.6020639976</v>
      </c>
      <c r="E17" s="361">
        <v>2429228.7840240006</v>
      </c>
      <c r="F17" s="361">
        <v>2571022.0084410002</v>
      </c>
      <c r="G17" s="361">
        <v>2660129.0976530001</v>
      </c>
      <c r="H17" s="361">
        <v>15646894.048146</v>
      </c>
      <c r="I17" s="361">
        <v>3628656.7784940018</v>
      </c>
      <c r="J17" s="361">
        <v>3739316.3080620002</v>
      </c>
      <c r="K17" s="361">
        <v>3912224.1494769994</v>
      </c>
      <c r="L17" s="361">
        <v>4830649.0889389999</v>
      </c>
      <c r="M17" s="361">
        <v>3854314.5079850014</v>
      </c>
      <c r="N17" s="361">
        <v>4004183.2595756887</v>
      </c>
      <c r="O17" s="361"/>
      <c r="P17" s="361">
        <v>23969344.092532691</v>
      </c>
      <c r="Q17" s="368">
        <f>(I17-B17)/B17</f>
        <v>0.37287385476298529</v>
      </c>
      <c r="R17" s="368">
        <f t="shared" si="35"/>
        <v>0.45526637146361265</v>
      </c>
      <c r="S17" s="368">
        <f t="shared" si="36"/>
        <v>0.41037078894548862</v>
      </c>
      <c r="T17" s="368">
        <f t="shared" si="37"/>
        <v>0.98855254832649531</v>
      </c>
      <c r="U17" s="368">
        <f t="shared" si="38"/>
        <v>0.49913711175197439</v>
      </c>
      <c r="V17" s="368">
        <f>(N17-G17)/G17</f>
        <v>0.50525899780899031</v>
      </c>
      <c r="W17" s="368">
        <f>(P17-H17)/H17</f>
        <v>0.53189150631289772</v>
      </c>
    </row>
    <row r="18" spans="1:31">
      <c r="B18" s="358">
        <f>+B17/31</f>
        <v>85261.616762129037</v>
      </c>
      <c r="C18" s="358">
        <f>+C17/28</f>
        <v>91768.087012071439</v>
      </c>
      <c r="D18" s="358">
        <f>+D17/31</f>
        <v>89480.567808516047</v>
      </c>
      <c r="E18" s="358">
        <f>+E17/30</f>
        <v>80974.292800800016</v>
      </c>
      <c r="F18" s="358">
        <f>+F17/30</f>
        <v>85700.733614700002</v>
      </c>
      <c r="G18" s="358">
        <f>+G17/30</f>
        <v>88670.969921766678</v>
      </c>
      <c r="I18" s="358">
        <f>+I17/31</f>
        <v>117053.44446754844</v>
      </c>
      <c r="J18" s="358">
        <f>+J17/28</f>
        <v>133547.01100221431</v>
      </c>
      <c r="K18" s="358">
        <f>+K17/31</f>
        <v>126200.77901538707</v>
      </c>
      <c r="L18" s="358">
        <f>+L17/30</f>
        <v>161021.63629796667</v>
      </c>
      <c r="M18" s="358">
        <f>+M17/30</f>
        <v>128477.15026616672</v>
      </c>
      <c r="N18" s="358">
        <f>+N17/30</f>
        <v>133472.77531918962</v>
      </c>
    </row>
    <row r="20" spans="1:31" s="356" customFormat="1" ht="28">
      <c r="A20" s="353" t="s">
        <v>541</v>
      </c>
      <c r="B20" s="354">
        <v>41275</v>
      </c>
      <c r="C20" s="354">
        <v>41306</v>
      </c>
      <c r="D20" s="354">
        <v>41334</v>
      </c>
      <c r="E20" s="354">
        <v>41365</v>
      </c>
      <c r="F20" s="354">
        <v>41395</v>
      </c>
      <c r="G20" s="354">
        <v>41426</v>
      </c>
      <c r="H20" s="355" t="s">
        <v>110</v>
      </c>
      <c r="I20" s="354">
        <v>41640</v>
      </c>
      <c r="J20" s="354">
        <v>41671</v>
      </c>
      <c r="K20" s="354">
        <v>41699</v>
      </c>
      <c r="L20" s="354">
        <v>41730</v>
      </c>
      <c r="M20" s="354">
        <v>41760</v>
      </c>
      <c r="N20" s="354">
        <v>41791</v>
      </c>
      <c r="O20" s="354"/>
      <c r="P20" s="355" t="s">
        <v>111</v>
      </c>
      <c r="Q20" s="356" t="s">
        <v>156</v>
      </c>
      <c r="R20" s="356" t="s">
        <v>157</v>
      </c>
      <c r="S20" s="356" t="s">
        <v>158</v>
      </c>
      <c r="T20" s="356" t="s">
        <v>159</v>
      </c>
      <c r="U20" s="356" t="s">
        <v>160</v>
      </c>
      <c r="V20" s="356" t="s">
        <v>161</v>
      </c>
      <c r="W20" s="356" t="s">
        <v>162</v>
      </c>
    </row>
    <row r="21" spans="1:31">
      <c r="A21" s="357" t="s">
        <v>517</v>
      </c>
    </row>
    <row r="22" spans="1:31">
      <c r="A22" s="334" t="s">
        <v>7</v>
      </c>
      <c r="B22" s="369">
        <v>148527690</v>
      </c>
      <c r="C22" s="369">
        <v>145924842</v>
      </c>
      <c r="D22" s="369">
        <v>156155873</v>
      </c>
      <c r="E22" s="369">
        <v>143886407</v>
      </c>
      <c r="F22" s="369">
        <v>150286603</v>
      </c>
      <c r="G22" s="369">
        <v>135998598</v>
      </c>
      <c r="H22" s="370">
        <v>880780013</v>
      </c>
      <c r="I22" s="369">
        <v>236170245</v>
      </c>
      <c r="J22" s="369">
        <v>252965067</v>
      </c>
      <c r="K22" s="369">
        <v>295856039</v>
      </c>
      <c r="L22" s="369">
        <v>302483234</v>
      </c>
      <c r="M22" s="369">
        <v>336097495</v>
      </c>
      <c r="N22" s="369">
        <v>325737849</v>
      </c>
      <c r="O22" s="369"/>
      <c r="P22" s="370">
        <v>1749309929</v>
      </c>
      <c r="Q22" s="362">
        <f>(I22-B22)/B22</f>
        <v>0.59007552733096436</v>
      </c>
      <c r="R22" s="362">
        <f t="shared" ref="R22:R23" si="42">(J22-C22)/C22</f>
        <v>0.73352983311779085</v>
      </c>
      <c r="S22" s="362">
        <f t="shared" ref="S22:S23" si="43">(K22-D22)/D22</f>
        <v>0.89461999293487993</v>
      </c>
      <c r="T22" s="362">
        <f t="shared" ref="T22:T23" si="44">(L22-E22)/E22</f>
        <v>1.1022363425893316</v>
      </c>
      <c r="U22" s="362">
        <f t="shared" ref="U22:U23" si="45">(M22-F22)/F22</f>
        <v>1.2363769510446649</v>
      </c>
      <c r="V22" s="362">
        <f>(N22-G22)/G22</f>
        <v>1.3951559338869066</v>
      </c>
      <c r="W22" s="362">
        <f>(P22-H22)/H22</f>
        <v>0.98609176318809133</v>
      </c>
      <c r="Z22" s="384">
        <f t="shared" ref="Z22:AE22" si="46">I22/I24</f>
        <v>0.43766347050479004</v>
      </c>
      <c r="AA22" s="384">
        <f t="shared" si="46"/>
        <v>0.4707021558017192</v>
      </c>
      <c r="AB22" s="384">
        <f t="shared" si="46"/>
        <v>0.48189125463717819</v>
      </c>
      <c r="AC22" s="384">
        <f t="shared" si="46"/>
        <v>0.49815346589796211</v>
      </c>
      <c r="AD22" s="384">
        <f t="shared" si="46"/>
        <v>0.51638568044614452</v>
      </c>
      <c r="AE22" s="384">
        <f t="shared" si="46"/>
        <v>0.52536470920564882</v>
      </c>
    </row>
    <row r="23" spans="1:31">
      <c r="A23" s="334" t="s">
        <v>12</v>
      </c>
      <c r="B23" s="369">
        <v>229638478</v>
      </c>
      <c r="C23" s="369">
        <v>224033501</v>
      </c>
      <c r="D23" s="369">
        <v>249415280</v>
      </c>
      <c r="E23" s="369">
        <v>234967971</v>
      </c>
      <c r="F23" s="369">
        <v>252595112</v>
      </c>
      <c r="G23" s="369">
        <v>243660106</v>
      </c>
      <c r="H23" s="370">
        <v>1434310448</v>
      </c>
      <c r="I23" s="369">
        <v>303445832</v>
      </c>
      <c r="J23" s="369">
        <v>284455601</v>
      </c>
      <c r="K23" s="369">
        <v>318091685</v>
      </c>
      <c r="L23" s="369">
        <v>304725698</v>
      </c>
      <c r="M23" s="369">
        <v>314767755</v>
      </c>
      <c r="N23" s="369">
        <v>294284477</v>
      </c>
      <c r="O23" s="369"/>
      <c r="P23" s="370">
        <v>1819771048</v>
      </c>
      <c r="Q23" s="362">
        <f>(I23-B23)/B23</f>
        <v>0.32140673741967579</v>
      </c>
      <c r="R23" s="362">
        <f t="shared" si="42"/>
        <v>0.26970118187815134</v>
      </c>
      <c r="S23" s="362">
        <f t="shared" si="43"/>
        <v>0.27534962974201099</v>
      </c>
      <c r="T23" s="362">
        <f t="shared" si="44"/>
        <v>0.29688185459115191</v>
      </c>
      <c r="U23" s="362">
        <f t="shared" si="45"/>
        <v>0.24613557446828188</v>
      </c>
      <c r="V23" s="362">
        <f>(N23-G23)/G23</f>
        <v>0.20776635055719792</v>
      </c>
      <c r="W23" s="362">
        <f>(P23-H23)/H23</f>
        <v>0.26874279591108435</v>
      </c>
      <c r="Y23" s="371"/>
      <c r="Z23" s="384">
        <f t="shared" ref="Z23:AE23" si="47">I23/I24</f>
        <v>0.56233652949520996</v>
      </c>
      <c r="AA23" s="384">
        <f t="shared" si="47"/>
        <v>0.52929784419828085</v>
      </c>
      <c r="AB23" s="384">
        <f t="shared" si="47"/>
        <v>0.51810874536282181</v>
      </c>
      <c r="AC23" s="384">
        <f t="shared" si="47"/>
        <v>0.50184653410203783</v>
      </c>
      <c r="AD23" s="384">
        <f t="shared" si="47"/>
        <v>0.48361431955385542</v>
      </c>
      <c r="AE23" s="384">
        <f t="shared" si="47"/>
        <v>0.47463529079435118</v>
      </c>
    </row>
    <row r="24" spans="1:31">
      <c r="A24" s="334" t="s">
        <v>154</v>
      </c>
      <c r="B24" s="369">
        <f>+B22+B23</f>
        <v>378166168</v>
      </c>
      <c r="C24" s="369">
        <f t="shared" ref="C24:P24" si="48">+C22+C23</f>
        <v>369958343</v>
      </c>
      <c r="D24" s="369">
        <f t="shared" si="48"/>
        <v>405571153</v>
      </c>
      <c r="E24" s="369">
        <f t="shared" si="48"/>
        <v>378854378</v>
      </c>
      <c r="F24" s="369">
        <f t="shared" si="48"/>
        <v>402881715</v>
      </c>
      <c r="G24" s="369">
        <f t="shared" si="48"/>
        <v>379658704</v>
      </c>
      <c r="H24" s="369">
        <f t="shared" si="48"/>
        <v>2315090461</v>
      </c>
      <c r="I24" s="369">
        <f t="shared" si="48"/>
        <v>539616077</v>
      </c>
      <c r="J24" s="369">
        <f t="shared" si="48"/>
        <v>537420668</v>
      </c>
      <c r="K24" s="369">
        <f t="shared" si="48"/>
        <v>613947724</v>
      </c>
      <c r="L24" s="369">
        <f t="shared" si="48"/>
        <v>607208932</v>
      </c>
      <c r="M24" s="369">
        <f t="shared" si="48"/>
        <v>650865250</v>
      </c>
      <c r="N24" s="369">
        <f t="shared" si="48"/>
        <v>620022326</v>
      </c>
      <c r="O24" s="369"/>
      <c r="P24" s="369">
        <f t="shared" si="48"/>
        <v>3569080977</v>
      </c>
      <c r="Q24" s="362">
        <f>(I24-B24)/B24</f>
        <v>0.42692848451741988</v>
      </c>
      <c r="R24" s="362">
        <f t="shared" ref="R24" si="49">(J24-C24)/C24</f>
        <v>0.45265184085874233</v>
      </c>
      <c r="S24" s="362">
        <f t="shared" ref="S24" si="50">(K24-D24)/D24</f>
        <v>0.51378548365346877</v>
      </c>
      <c r="T24" s="362">
        <f t="shared" ref="T24" si="51">(L24-E24)/E24</f>
        <v>0.6027502049877328</v>
      </c>
      <c r="U24" s="362">
        <f t="shared" ref="U24" si="52">(M24-F24)/F24</f>
        <v>0.61552442259634443</v>
      </c>
      <c r="V24" s="362">
        <f>(N24-G24)/G24</f>
        <v>0.63310446848072266</v>
      </c>
      <c r="W24" s="362">
        <f>(P24-H24)/H24</f>
        <v>0.54165940256966916</v>
      </c>
    </row>
    <row r="25" spans="1:31">
      <c r="A25" s="364" t="s">
        <v>151</v>
      </c>
      <c r="B25" s="369"/>
      <c r="C25" s="369"/>
      <c r="D25" s="369"/>
      <c r="E25" s="369"/>
      <c r="F25" s="369"/>
      <c r="G25" s="369"/>
      <c r="H25" s="370"/>
      <c r="I25" s="369"/>
      <c r="J25" s="369"/>
      <c r="K25" s="369"/>
      <c r="L25" s="369"/>
      <c r="M25" s="369"/>
      <c r="N25" s="369"/>
      <c r="O25" s="369"/>
      <c r="P25" s="370"/>
      <c r="W25" s="359"/>
    </row>
    <row r="26" spans="1:31">
      <c r="A26" s="334" t="s">
        <v>7</v>
      </c>
      <c r="B26" s="369">
        <v>4055381</v>
      </c>
      <c r="C26" s="369">
        <v>4072262</v>
      </c>
      <c r="D26" s="369">
        <v>4263077</v>
      </c>
      <c r="E26" s="369">
        <v>3728293</v>
      </c>
      <c r="F26" s="369">
        <v>3745011</v>
      </c>
      <c r="G26" s="369">
        <v>3276226</v>
      </c>
      <c r="H26" s="370">
        <v>23140250</v>
      </c>
      <c r="I26" s="369">
        <v>7266521</v>
      </c>
      <c r="J26" s="369">
        <v>8245743</v>
      </c>
      <c r="K26" s="369">
        <v>10276741</v>
      </c>
      <c r="L26" s="369">
        <v>10972852</v>
      </c>
      <c r="M26" s="369">
        <v>12787331</v>
      </c>
      <c r="N26" s="369">
        <v>13197241</v>
      </c>
      <c r="O26" s="369"/>
      <c r="P26" s="370">
        <v>62746429</v>
      </c>
      <c r="Q26" s="362">
        <f>(I26-B26)/B26</f>
        <v>0.79182202609323271</v>
      </c>
      <c r="R26" s="362">
        <f t="shared" ref="R26:R28" si="53">(J26-C26)/C26</f>
        <v>1.0248557190082563</v>
      </c>
      <c r="S26" s="362">
        <f t="shared" ref="S26:S28" si="54">(K26-D26)/D26</f>
        <v>1.4106393105261763</v>
      </c>
      <c r="T26" s="362">
        <f t="shared" ref="T26:T28" si="55">(L26-E26)/E26</f>
        <v>1.9431302743641661</v>
      </c>
      <c r="U26" s="362">
        <f t="shared" ref="U26:U28" si="56">(M26-F26)/F26</f>
        <v>2.4144975809149827</v>
      </c>
      <c r="V26" s="362">
        <f>(N26-G26)/G26</f>
        <v>3.0281839531216712</v>
      </c>
      <c r="W26" s="362">
        <f>(P26-H26)/H26</f>
        <v>1.7115709207981764</v>
      </c>
      <c r="Z26" s="383">
        <f t="shared" ref="Z26:AE26" si="57">I26/I28</f>
        <v>0.51934358990778917</v>
      </c>
      <c r="AA26" s="383">
        <f t="shared" si="57"/>
        <v>0.56369724453792747</v>
      </c>
      <c r="AB26" s="383">
        <f t="shared" si="57"/>
        <v>0.58190642717889163</v>
      </c>
      <c r="AC26" s="383">
        <f t="shared" si="57"/>
        <v>0.60066870935831262</v>
      </c>
      <c r="AD26" s="383">
        <f t="shared" si="57"/>
        <v>0.62276191143168802</v>
      </c>
      <c r="AE26" s="383">
        <f t="shared" si="57"/>
        <v>0.63277904365371651</v>
      </c>
    </row>
    <row r="27" spans="1:31">
      <c r="A27" s="334" t="s">
        <v>12</v>
      </c>
      <c r="B27" s="369">
        <v>4595160</v>
      </c>
      <c r="C27" s="369">
        <v>4482509</v>
      </c>
      <c r="D27" s="369">
        <v>5166509</v>
      </c>
      <c r="E27" s="369">
        <v>4895848</v>
      </c>
      <c r="F27" s="369">
        <v>5082206</v>
      </c>
      <c r="G27" s="369">
        <v>4728937</v>
      </c>
      <c r="H27" s="370">
        <v>28951169</v>
      </c>
      <c r="I27" s="369">
        <v>6725220</v>
      </c>
      <c r="J27" s="369">
        <v>6382221</v>
      </c>
      <c r="K27" s="369">
        <v>7383729</v>
      </c>
      <c r="L27" s="369">
        <v>7294875</v>
      </c>
      <c r="M27" s="369">
        <v>7745927</v>
      </c>
      <c r="N27" s="369">
        <v>7658761</v>
      </c>
      <c r="O27" s="369"/>
      <c r="P27" s="370">
        <v>43190733</v>
      </c>
      <c r="Q27" s="362">
        <f>(I27-B27)/B27</f>
        <v>0.46354425090747658</v>
      </c>
      <c r="R27" s="362">
        <f t="shared" si="53"/>
        <v>0.42380550713897058</v>
      </c>
      <c r="S27" s="362">
        <f t="shared" si="54"/>
        <v>0.42915245091027615</v>
      </c>
      <c r="T27" s="362">
        <f t="shared" si="55"/>
        <v>0.49001255757940199</v>
      </c>
      <c r="U27" s="362">
        <f t="shared" si="56"/>
        <v>0.524126924410384</v>
      </c>
      <c r="V27" s="362">
        <f>(N27-G27)/G27</f>
        <v>0.61955234337019083</v>
      </c>
      <c r="W27" s="362">
        <f>(P27-H27)/H27</f>
        <v>0.49184763489170336</v>
      </c>
      <c r="Z27" s="383">
        <f t="shared" ref="Z27:AE27" si="58">I27/I28</f>
        <v>0.48065641009221083</v>
      </c>
      <c r="AA27" s="383">
        <f t="shared" si="58"/>
        <v>0.43630275546207253</v>
      </c>
      <c r="AB27" s="383">
        <f t="shared" si="58"/>
        <v>0.41809357282110837</v>
      </c>
      <c r="AC27" s="383">
        <f t="shared" si="58"/>
        <v>0.39933129064168738</v>
      </c>
      <c r="AD27" s="383">
        <f t="shared" si="58"/>
        <v>0.37723808856831198</v>
      </c>
      <c r="AE27" s="383">
        <f t="shared" si="58"/>
        <v>0.36722095634628343</v>
      </c>
    </row>
    <row r="28" spans="1:31">
      <c r="A28" s="334" t="s">
        <v>154</v>
      </c>
      <c r="B28" s="369">
        <f>+B26+B27</f>
        <v>8650541</v>
      </c>
      <c r="C28" s="369">
        <f t="shared" ref="C28" si="59">+C26+C27</f>
        <v>8554771</v>
      </c>
      <c r="D28" s="369">
        <f t="shared" ref="D28" si="60">+D26+D27</f>
        <v>9429586</v>
      </c>
      <c r="E28" s="369">
        <f t="shared" ref="E28" si="61">+E26+E27</f>
        <v>8624141</v>
      </c>
      <c r="F28" s="369">
        <f t="shared" ref="F28" si="62">+F26+F27</f>
        <v>8827217</v>
      </c>
      <c r="G28" s="369">
        <f t="shared" ref="G28" si="63">+G26+G27</f>
        <v>8005163</v>
      </c>
      <c r="H28" s="369">
        <f t="shared" ref="H28" si="64">+H26+H27</f>
        <v>52091419</v>
      </c>
      <c r="I28" s="369">
        <f t="shared" ref="I28" si="65">+I26+I27</f>
        <v>13991741</v>
      </c>
      <c r="J28" s="369">
        <f t="shared" ref="J28" si="66">+J26+J27</f>
        <v>14627964</v>
      </c>
      <c r="K28" s="369">
        <f t="shared" ref="K28" si="67">+K26+K27</f>
        <v>17660470</v>
      </c>
      <c r="L28" s="369">
        <f t="shared" ref="L28" si="68">+L26+L27</f>
        <v>18267727</v>
      </c>
      <c r="M28" s="369">
        <f t="shared" ref="M28" si="69">+M26+M27</f>
        <v>20533258</v>
      </c>
      <c r="N28" s="369">
        <f t="shared" ref="N28" si="70">+N26+N27</f>
        <v>20856002</v>
      </c>
      <c r="O28" s="369"/>
      <c r="P28" s="369">
        <f t="shared" ref="P28" si="71">+P26+P27</f>
        <v>105937162</v>
      </c>
      <c r="Q28" s="362">
        <f>(I28-B28)/B28</f>
        <v>0.61744115194645055</v>
      </c>
      <c r="R28" s="362">
        <f t="shared" si="53"/>
        <v>0.70991882775120452</v>
      </c>
      <c r="S28" s="362">
        <f t="shared" si="54"/>
        <v>0.87287861842502945</v>
      </c>
      <c r="T28" s="362">
        <f t="shared" si="55"/>
        <v>1.1182082946000071</v>
      </c>
      <c r="U28" s="362">
        <f t="shared" si="56"/>
        <v>1.3261304214000857</v>
      </c>
      <c r="V28" s="362">
        <f>(N28-G28)/G28</f>
        <v>1.605318842352117</v>
      </c>
      <c r="W28" s="362">
        <f>(P28-H28)/H28</f>
        <v>1.0336777924978393</v>
      </c>
    </row>
    <row r="29" spans="1:31">
      <c r="A29" s="366" t="s">
        <v>150</v>
      </c>
      <c r="B29" s="369"/>
      <c r="C29" s="369"/>
      <c r="D29" s="369"/>
      <c r="E29" s="369"/>
      <c r="F29" s="369"/>
      <c r="G29" s="369"/>
      <c r="H29" s="370"/>
      <c r="I29" s="369"/>
      <c r="J29" s="369"/>
      <c r="K29" s="369"/>
      <c r="L29" s="369"/>
      <c r="M29" s="369"/>
      <c r="N29" s="369"/>
      <c r="O29" s="369"/>
      <c r="P29" s="370"/>
      <c r="W29" s="359"/>
    </row>
    <row r="30" spans="1:31">
      <c r="A30" s="334" t="s">
        <v>7</v>
      </c>
      <c r="B30" s="369">
        <v>27968488</v>
      </c>
      <c r="C30" s="369">
        <v>28595735</v>
      </c>
      <c r="D30" s="369">
        <v>30578259</v>
      </c>
      <c r="E30" s="369">
        <v>30176570</v>
      </c>
      <c r="F30" s="369">
        <v>30106836</v>
      </c>
      <c r="G30" s="369">
        <v>27762657</v>
      </c>
      <c r="H30" s="370">
        <v>175188545</v>
      </c>
      <c r="I30" s="369">
        <v>42533157</v>
      </c>
      <c r="J30" s="369">
        <v>44926410</v>
      </c>
      <c r="K30" s="369">
        <v>51667464</v>
      </c>
      <c r="L30" s="369">
        <v>56302806</v>
      </c>
      <c r="M30" s="369">
        <v>59917808</v>
      </c>
      <c r="N30" s="369">
        <v>57828572</v>
      </c>
      <c r="O30" s="369"/>
      <c r="P30" s="370">
        <v>313176217</v>
      </c>
      <c r="Q30" s="362">
        <f t="shared" ref="Q30:Q31" si="72">(I30-B30)/B30</f>
        <v>0.52075282010239521</v>
      </c>
      <c r="R30" s="362">
        <f t="shared" ref="R30:R32" si="73">(J30-C30)/C30</f>
        <v>0.57108778634296342</v>
      </c>
      <c r="S30" s="362">
        <f t="shared" ref="S30:S32" si="74">(K30-D30)/D30</f>
        <v>0.68967971655940252</v>
      </c>
      <c r="T30" s="362">
        <f t="shared" ref="T30:T32" si="75">(L30-E30)/E30</f>
        <v>0.86577884762913748</v>
      </c>
      <c r="U30" s="362">
        <f t="shared" ref="U30:U32" si="76">(M30-F30)/F30</f>
        <v>0.99017286306671348</v>
      </c>
      <c r="V30" s="362">
        <f>(N30-G30)/G30</f>
        <v>1.082962448442885</v>
      </c>
      <c r="W30" s="362">
        <f>(P30-H30)/H30</f>
        <v>0.78765236619780132</v>
      </c>
      <c r="Z30" s="383">
        <f t="shared" ref="Z30:AE30" si="77">I30/I32</f>
        <v>0.4837061633454206</v>
      </c>
      <c r="AA30" s="383">
        <f t="shared" si="77"/>
        <v>0.51149517010013656</v>
      </c>
      <c r="AB30" s="383">
        <f t="shared" si="77"/>
        <v>0.51422987802927567</v>
      </c>
      <c r="AC30" s="383">
        <f t="shared" si="77"/>
        <v>0.516645407415944</v>
      </c>
      <c r="AD30" s="383">
        <f t="shared" si="77"/>
        <v>0.51404848002820713</v>
      </c>
      <c r="AE30" s="383">
        <f t="shared" si="77"/>
        <v>0.50900158928074446</v>
      </c>
    </row>
    <row r="31" spans="1:31">
      <c r="A31" s="334" t="s">
        <v>12</v>
      </c>
      <c r="B31" s="369">
        <v>23672213</v>
      </c>
      <c r="C31" s="369">
        <v>24605470</v>
      </c>
      <c r="D31" s="369">
        <v>28388393</v>
      </c>
      <c r="E31" s="369">
        <v>29965169</v>
      </c>
      <c r="F31" s="369">
        <v>32072119</v>
      </c>
      <c r="G31" s="369">
        <v>32121833</v>
      </c>
      <c r="H31" s="370">
        <v>170825197</v>
      </c>
      <c r="I31" s="369">
        <v>45398650</v>
      </c>
      <c r="J31" s="369">
        <v>42907088</v>
      </c>
      <c r="K31" s="369">
        <v>48807958</v>
      </c>
      <c r="L31" s="369">
        <v>52674851</v>
      </c>
      <c r="M31" s="369">
        <v>56642809</v>
      </c>
      <c r="N31" s="369">
        <v>55783199</v>
      </c>
      <c r="O31" s="369"/>
      <c r="P31" s="370">
        <v>302214555</v>
      </c>
      <c r="Q31" s="362">
        <f t="shared" si="72"/>
        <v>0.91780337562863257</v>
      </c>
      <c r="R31" s="362">
        <f t="shared" si="73"/>
        <v>0.74380282108002815</v>
      </c>
      <c r="S31" s="362">
        <f t="shared" si="74"/>
        <v>0.71929274052250858</v>
      </c>
      <c r="T31" s="362">
        <f t="shared" si="75"/>
        <v>0.75786931153300019</v>
      </c>
      <c r="U31" s="362">
        <f t="shared" si="76"/>
        <v>0.76610747172645499</v>
      </c>
      <c r="V31" s="362">
        <f>(N31-G31)/G31</f>
        <v>0.7366131938983681</v>
      </c>
      <c r="W31" s="362">
        <f>(P31-H31)/H31</f>
        <v>0.76914506938926575</v>
      </c>
      <c r="X31" s="371"/>
      <c r="Y31" s="371"/>
      <c r="Z31" s="383">
        <f t="shared" ref="Z31:AE31" si="78">I31/I32</f>
        <v>0.5162938366545794</v>
      </c>
      <c r="AA31" s="383">
        <f t="shared" si="78"/>
        <v>0.48850482989986349</v>
      </c>
      <c r="AB31" s="383">
        <f t="shared" si="78"/>
        <v>0.48577012197072433</v>
      </c>
      <c r="AC31" s="383">
        <f t="shared" si="78"/>
        <v>0.483354592584056</v>
      </c>
      <c r="AD31" s="383">
        <f t="shared" si="78"/>
        <v>0.48595151997179287</v>
      </c>
      <c r="AE31" s="383">
        <f t="shared" si="78"/>
        <v>0.49099841071925548</v>
      </c>
    </row>
    <row r="32" spans="1:31">
      <c r="A32" s="334" t="s">
        <v>154</v>
      </c>
      <c r="B32" s="369">
        <f>+B30+B31</f>
        <v>51640701</v>
      </c>
      <c r="C32" s="369">
        <f t="shared" ref="C32" si="79">+C30+C31</f>
        <v>53201205</v>
      </c>
      <c r="D32" s="369">
        <f t="shared" ref="D32" si="80">+D30+D31</f>
        <v>58966652</v>
      </c>
      <c r="E32" s="369">
        <f t="shared" ref="E32" si="81">+E30+E31</f>
        <v>60141739</v>
      </c>
      <c r="F32" s="369">
        <f t="shared" ref="F32" si="82">+F30+F31</f>
        <v>62178955</v>
      </c>
      <c r="G32" s="369">
        <f t="shared" ref="G32" si="83">+G30+G31</f>
        <v>59884490</v>
      </c>
      <c r="H32" s="369">
        <f t="shared" ref="H32" si="84">+H30+H31</f>
        <v>346013742</v>
      </c>
      <c r="I32" s="369">
        <f t="shared" ref="I32" si="85">+I30+I31</f>
        <v>87931807</v>
      </c>
      <c r="J32" s="369">
        <f t="shared" ref="J32" si="86">+J30+J31</f>
        <v>87833498</v>
      </c>
      <c r="K32" s="369">
        <f t="shared" ref="K32" si="87">+K30+K31</f>
        <v>100475422</v>
      </c>
      <c r="L32" s="369">
        <f t="shared" ref="L32" si="88">+L30+L31</f>
        <v>108977657</v>
      </c>
      <c r="M32" s="369">
        <f t="shared" ref="M32" si="89">+M30+M31</f>
        <v>116560617</v>
      </c>
      <c r="N32" s="369">
        <f t="shared" ref="N32" si="90">+N30+N31</f>
        <v>113611771</v>
      </c>
      <c r="O32" s="369"/>
      <c r="P32" s="369">
        <f t="shared" ref="P32" si="91">+P30+P31</f>
        <v>615390772</v>
      </c>
      <c r="Q32" s="362">
        <f>(I32-B32)/B32</f>
        <v>0.7027616840445291</v>
      </c>
      <c r="R32" s="362">
        <f t="shared" si="73"/>
        <v>0.65096820645321851</v>
      </c>
      <c r="S32" s="362">
        <f t="shared" si="74"/>
        <v>0.7039363537207437</v>
      </c>
      <c r="T32" s="362">
        <f t="shared" si="75"/>
        <v>0.81201373309142255</v>
      </c>
      <c r="U32" s="362">
        <f t="shared" si="76"/>
        <v>0.87459916301263019</v>
      </c>
      <c r="V32" s="362">
        <f>(N32-G32)/G32</f>
        <v>0.89718190803662179</v>
      </c>
      <c r="W32" s="362">
        <f>(P32-H32)/H32</f>
        <v>0.77851540936775854</v>
      </c>
    </row>
    <row r="33" spans="1:31" ht="18">
      <c r="A33" s="367" t="s">
        <v>154</v>
      </c>
      <c r="B33" s="360"/>
      <c r="C33" s="360"/>
      <c r="D33" s="360"/>
      <c r="E33" s="360"/>
      <c r="F33" s="360"/>
      <c r="G33" s="360"/>
      <c r="H33" s="361"/>
      <c r="I33" s="360"/>
      <c r="J33" s="360"/>
      <c r="K33" s="360"/>
      <c r="L33" s="360"/>
      <c r="M33" s="360"/>
      <c r="N33" s="360"/>
      <c r="O33" s="360"/>
      <c r="P33" s="361"/>
      <c r="W33" s="359"/>
    </row>
    <row r="34" spans="1:31">
      <c r="A34" s="334" t="s">
        <v>7</v>
      </c>
      <c r="B34" s="369">
        <f>SUM(B22,B26,B30)</f>
        <v>180551559</v>
      </c>
      <c r="C34" s="369">
        <f t="shared" ref="C34:P34" si="92">SUM(C22,C26,C30)</f>
        <v>178592839</v>
      </c>
      <c r="D34" s="369">
        <f t="shared" si="92"/>
        <v>190997209</v>
      </c>
      <c r="E34" s="369">
        <f t="shared" si="92"/>
        <v>177791270</v>
      </c>
      <c r="F34" s="369">
        <f t="shared" si="92"/>
        <v>184138450</v>
      </c>
      <c r="G34" s="369">
        <f t="shared" si="92"/>
        <v>167037481</v>
      </c>
      <c r="H34" s="370">
        <f t="shared" si="92"/>
        <v>1079108808</v>
      </c>
      <c r="I34" s="369">
        <f t="shared" si="92"/>
        <v>285969923</v>
      </c>
      <c r="J34" s="369">
        <f t="shared" si="92"/>
        <v>306137220</v>
      </c>
      <c r="K34" s="369">
        <f t="shared" si="92"/>
        <v>357800244</v>
      </c>
      <c r="L34" s="369">
        <f t="shared" si="92"/>
        <v>369758892</v>
      </c>
      <c r="M34" s="369">
        <f t="shared" si="92"/>
        <v>408802634</v>
      </c>
      <c r="N34" s="369">
        <f t="shared" si="92"/>
        <v>396763662</v>
      </c>
      <c r="O34" s="369">
        <v>422443662</v>
      </c>
      <c r="P34" s="370">
        <f t="shared" si="92"/>
        <v>2125232575</v>
      </c>
      <c r="Q34" s="362">
        <f t="shared" ref="Q34:Q35" si="93">(I34-B34)/B34</f>
        <v>0.58386847825556576</v>
      </c>
      <c r="R34" s="362">
        <f t="shared" ref="R34:R36" si="94">(J34-C34)/C34</f>
        <v>0.71416290661015813</v>
      </c>
      <c r="S34" s="362">
        <f t="shared" ref="S34:S36" si="95">(K34-D34)/D34</f>
        <v>0.87332708092085265</v>
      </c>
      <c r="T34" s="362">
        <f t="shared" ref="T34:T36" si="96">(L34-E34)/E34</f>
        <v>1.0797359285413732</v>
      </c>
      <c r="U34" s="362">
        <f t="shared" ref="U34:U36" si="97">(M34-F34)/F34</f>
        <v>1.2200829538860569</v>
      </c>
      <c r="V34" s="362">
        <f>(N34-G34)/G34</f>
        <v>1.3752972064994202</v>
      </c>
      <c r="W34" s="362">
        <f>(P34-H34)/H34</f>
        <v>0.96943307222083208</v>
      </c>
      <c r="Z34" s="383">
        <f t="shared" ref="Z34:AE34" si="98">I34/I36</f>
        <v>0.44575566630042535</v>
      </c>
      <c r="AA34" s="383">
        <f t="shared" si="98"/>
        <v>0.47842751914325221</v>
      </c>
      <c r="AB34" s="383">
        <f t="shared" si="98"/>
        <v>0.48874231874627827</v>
      </c>
      <c r="AC34" s="383">
        <f t="shared" si="98"/>
        <v>0.50344709527175002</v>
      </c>
      <c r="AD34" s="383">
        <f t="shared" si="98"/>
        <v>0.51881198025341735</v>
      </c>
      <c r="AE34" s="383">
        <f t="shared" si="98"/>
        <v>0.52586993855303066</v>
      </c>
    </row>
    <row r="35" spans="1:31">
      <c r="A35" s="334" t="s">
        <v>12</v>
      </c>
      <c r="B35" s="369">
        <f>SUM(B23,B27,B31)</f>
        <v>257905851</v>
      </c>
      <c r="C35" s="369">
        <f t="shared" ref="C35:P35" si="99">SUM(C23,C27,C31)</f>
        <v>253121480</v>
      </c>
      <c r="D35" s="369">
        <f t="shared" si="99"/>
        <v>282970182</v>
      </c>
      <c r="E35" s="369">
        <f t="shared" si="99"/>
        <v>269828988</v>
      </c>
      <c r="F35" s="369">
        <f t="shared" si="99"/>
        <v>289749437</v>
      </c>
      <c r="G35" s="369">
        <f t="shared" si="99"/>
        <v>280510876</v>
      </c>
      <c r="H35" s="370">
        <f t="shared" si="99"/>
        <v>1634086814</v>
      </c>
      <c r="I35" s="369">
        <f t="shared" si="99"/>
        <v>355569702</v>
      </c>
      <c r="J35" s="369">
        <f t="shared" si="99"/>
        <v>333744910</v>
      </c>
      <c r="K35" s="369">
        <f t="shared" si="99"/>
        <v>374283372</v>
      </c>
      <c r="L35" s="369">
        <f t="shared" si="99"/>
        <v>364695424</v>
      </c>
      <c r="M35" s="369">
        <f t="shared" si="99"/>
        <v>379156491</v>
      </c>
      <c r="N35" s="369">
        <f t="shared" si="99"/>
        <v>357726437</v>
      </c>
      <c r="O35" s="369">
        <v>370407796</v>
      </c>
      <c r="P35" s="370">
        <f t="shared" si="99"/>
        <v>2165176336</v>
      </c>
      <c r="Q35" s="362">
        <f t="shared" si="93"/>
        <v>0.37868024560637054</v>
      </c>
      <c r="R35" s="362">
        <f t="shared" si="94"/>
        <v>0.3185167453982965</v>
      </c>
      <c r="S35" s="362">
        <f t="shared" si="95"/>
        <v>0.32269544923288068</v>
      </c>
      <c r="T35" s="362">
        <f t="shared" si="96"/>
        <v>0.35157985323652474</v>
      </c>
      <c r="U35" s="362">
        <f t="shared" si="97"/>
        <v>0.30856679110648283</v>
      </c>
      <c r="V35" s="362">
        <f>(N35-G35)/G35</f>
        <v>0.27526761921345255</v>
      </c>
      <c r="W35" s="362">
        <f>(P35-H35)/H35</f>
        <v>0.32500691973639534</v>
      </c>
      <c r="Z35" s="383">
        <f t="shared" ref="Z35:AE35" si="100">I35/I36</f>
        <v>0.55424433369957471</v>
      </c>
      <c r="AA35" s="383">
        <f t="shared" si="100"/>
        <v>0.52157248085674779</v>
      </c>
      <c r="AB35" s="383">
        <f t="shared" si="100"/>
        <v>0.51125768125372173</v>
      </c>
      <c r="AC35" s="383">
        <f t="shared" si="100"/>
        <v>0.49655290472824998</v>
      </c>
      <c r="AD35" s="383">
        <f t="shared" si="100"/>
        <v>0.48118801974658265</v>
      </c>
      <c r="AE35" s="383">
        <f t="shared" si="100"/>
        <v>0.47413006144696934</v>
      </c>
    </row>
    <row r="36" spans="1:31" s="335" customFormat="1">
      <c r="A36" s="335" t="s">
        <v>109</v>
      </c>
      <c r="B36" s="370">
        <v>438457410</v>
      </c>
      <c r="C36" s="370">
        <v>431714319</v>
      </c>
      <c r="D36" s="370">
        <v>473967391</v>
      </c>
      <c r="E36" s="370">
        <v>447620258</v>
      </c>
      <c r="F36" s="370">
        <v>473887887</v>
      </c>
      <c r="G36" s="370">
        <v>447548357</v>
      </c>
      <c r="H36" s="370">
        <v>2713195622</v>
      </c>
      <c r="I36" s="370">
        <v>641539625</v>
      </c>
      <c r="J36" s="370">
        <v>639882130</v>
      </c>
      <c r="K36" s="370">
        <v>732083616</v>
      </c>
      <c r="L36" s="370">
        <v>734454316</v>
      </c>
      <c r="M36" s="370">
        <v>787959125</v>
      </c>
      <c r="N36" s="370">
        <v>754490099</v>
      </c>
      <c r="O36" s="370">
        <f>O34+O35</f>
        <v>792851458</v>
      </c>
      <c r="P36" s="370">
        <v>4290408911</v>
      </c>
      <c r="Q36" s="368">
        <f>(I36-B36)/B36</f>
        <v>0.46317432518702328</v>
      </c>
      <c r="R36" s="368">
        <f t="shared" si="94"/>
        <v>0.48218880365652178</v>
      </c>
      <c r="S36" s="368">
        <f t="shared" si="95"/>
        <v>0.54458646291132717</v>
      </c>
      <c r="T36" s="368">
        <f t="shared" si="96"/>
        <v>0.64079775853218868</v>
      </c>
      <c r="U36" s="368">
        <f t="shared" si="97"/>
        <v>0.6627543066953302</v>
      </c>
      <c r="V36" s="368">
        <f>(N36-G36)/G36</f>
        <v>0.68582922314247263</v>
      </c>
      <c r="W36" s="368">
        <f>(P36-H36)/H36</f>
        <v>0.58131204260066438</v>
      </c>
    </row>
    <row r="39" spans="1:31" s="372" customFormat="1" ht="28">
      <c r="A39" s="353" t="s">
        <v>544</v>
      </c>
      <c r="B39" s="354">
        <v>41275</v>
      </c>
      <c r="C39" s="354">
        <v>41306</v>
      </c>
      <c r="D39" s="354">
        <v>41334</v>
      </c>
      <c r="E39" s="354">
        <v>41365</v>
      </c>
      <c r="F39" s="354">
        <v>41395</v>
      </c>
      <c r="G39" s="354">
        <v>41426</v>
      </c>
      <c r="H39" s="355" t="s">
        <v>110</v>
      </c>
      <c r="I39" s="354">
        <v>41640</v>
      </c>
      <c r="J39" s="354">
        <v>41671</v>
      </c>
      <c r="K39" s="354">
        <v>41699</v>
      </c>
      <c r="L39" s="354">
        <v>41730</v>
      </c>
      <c r="M39" s="354">
        <v>41760</v>
      </c>
      <c r="N39" s="354">
        <v>41791</v>
      </c>
      <c r="O39" s="354"/>
      <c r="P39" s="355" t="s">
        <v>111</v>
      </c>
      <c r="Q39" s="356" t="s">
        <v>156</v>
      </c>
      <c r="R39" s="356" t="s">
        <v>157</v>
      </c>
      <c r="S39" s="356" t="s">
        <v>158</v>
      </c>
      <c r="T39" s="356" t="s">
        <v>159</v>
      </c>
      <c r="U39" s="356" t="s">
        <v>160</v>
      </c>
      <c r="V39" s="356" t="s">
        <v>161</v>
      </c>
      <c r="W39" s="356" t="s">
        <v>162</v>
      </c>
    </row>
    <row r="40" spans="1:31">
      <c r="A40" s="357" t="s">
        <v>517</v>
      </c>
    </row>
    <row r="41" spans="1:31">
      <c r="A41" s="334" t="s">
        <v>7</v>
      </c>
      <c r="B41" s="358">
        <f t="shared" ref="B41:P41" si="101">B3/B22</f>
        <v>1.2970455768617961E-3</v>
      </c>
      <c r="C41" s="358">
        <f t="shared" si="101"/>
        <v>1.2350136912466214E-3</v>
      </c>
      <c r="D41" s="358">
        <f t="shared" si="101"/>
        <v>1.4938873015297987E-3</v>
      </c>
      <c r="E41" s="358">
        <f t="shared" si="101"/>
        <v>1.3822396680181195E-3</v>
      </c>
      <c r="F41" s="358">
        <f t="shared" si="101"/>
        <v>1.3627549976161213E-3</v>
      </c>
      <c r="G41" s="358">
        <f t="shared" si="101"/>
        <v>1.8583032856118119E-3</v>
      </c>
      <c r="H41" s="335">
        <f t="shared" si="101"/>
        <v>1.4334585009616921E-3</v>
      </c>
      <c r="I41" s="358">
        <f t="shared" si="101"/>
        <v>1.4977735307807301E-3</v>
      </c>
      <c r="J41" s="358">
        <f t="shared" si="101"/>
        <v>1.5942240979304864E-3</v>
      </c>
      <c r="K41" s="358">
        <f t="shared" si="101"/>
        <v>1.813949351245117E-3</v>
      </c>
      <c r="L41" s="358">
        <f t="shared" si="101"/>
        <v>2.0795554050278371E-3</v>
      </c>
      <c r="M41" s="358">
        <f t="shared" si="101"/>
        <v>1.7413768853171601E-3</v>
      </c>
      <c r="N41" s="358">
        <f t="shared" si="101"/>
        <v>1.8640655425883259E-3</v>
      </c>
      <c r="P41" s="335">
        <f t="shared" si="101"/>
        <v>1.7808051730950525E-3</v>
      </c>
      <c r="Q41" s="362">
        <f t="shared" ref="Q41:Q42" si="102">(I41-B41)/B41</f>
        <v>0.15475782617029976</v>
      </c>
      <c r="R41" s="362">
        <f t="shared" ref="R41:R42" si="103">(J41-C41)/C41</f>
        <v>0.29085540446217917</v>
      </c>
      <c r="S41" s="362">
        <f t="shared" ref="S41:S42" si="104">(K41-D41)/D41</f>
        <v>0.21424778789374696</v>
      </c>
      <c r="T41" s="362">
        <f t="shared" ref="T41:T42" si="105">(L41-E41)/E41</f>
        <v>0.50448250990332355</v>
      </c>
      <c r="U41" s="362">
        <f t="shared" ref="U41:U42" si="106">(M41-F41)/F41</f>
        <v>0.27783562589266975</v>
      </c>
      <c r="V41" s="362">
        <f>(N41-G41)/G41</f>
        <v>3.1008162236643849E-3</v>
      </c>
      <c r="W41" s="362">
        <f>(P41-H41)/H41</f>
        <v>0.24231372718521615</v>
      </c>
    </row>
    <row r="42" spans="1:31">
      <c r="A42" s="334" t="s">
        <v>12</v>
      </c>
      <c r="B42" s="358">
        <f t="shared" ref="B42:P42" si="107">B4/B23</f>
        <v>9.2444414111863236E-3</v>
      </c>
      <c r="C42" s="358">
        <f t="shared" si="107"/>
        <v>9.2898537269388137E-3</v>
      </c>
      <c r="D42" s="358">
        <f t="shared" si="107"/>
        <v>8.7471664964151284E-3</v>
      </c>
      <c r="E42" s="358">
        <f t="shared" si="107"/>
        <v>8.1711540913803962E-3</v>
      </c>
      <c r="F42" s="358">
        <f t="shared" si="107"/>
        <v>8.1023082553949039E-3</v>
      </c>
      <c r="G42" s="358">
        <f t="shared" si="107"/>
        <v>8.4591084977448053E-3</v>
      </c>
      <c r="H42" s="335">
        <f t="shared" si="107"/>
        <v>8.6546850021934733E-3</v>
      </c>
      <c r="I42" s="358">
        <f t="shared" si="107"/>
        <v>9.1380793235050981E-3</v>
      </c>
      <c r="J42" s="358">
        <f t="shared" si="107"/>
        <v>9.9353715664646028E-3</v>
      </c>
      <c r="K42" s="358">
        <f t="shared" si="107"/>
        <v>8.8965628937266918E-3</v>
      </c>
      <c r="L42" s="358">
        <f t="shared" si="107"/>
        <v>1.1422437785919845E-2</v>
      </c>
      <c r="M42" s="358">
        <f t="shared" si="107"/>
        <v>8.4837611574285973E-3</v>
      </c>
      <c r="N42" s="358">
        <f t="shared" si="107"/>
        <v>9.3404329559512358E-3</v>
      </c>
      <c r="P42" s="335">
        <f t="shared" si="107"/>
        <v>9.5225583910518805E-3</v>
      </c>
      <c r="Q42" s="362">
        <f t="shared" si="102"/>
        <v>-1.1505518067594776E-2</v>
      </c>
      <c r="R42" s="362">
        <f t="shared" si="103"/>
        <v>6.9486329763611868E-2</v>
      </c>
      <c r="S42" s="362">
        <f t="shared" si="104"/>
        <v>1.7079404784714099E-2</v>
      </c>
      <c r="T42" s="362">
        <f t="shared" si="105"/>
        <v>0.39789773368356496</v>
      </c>
      <c r="U42" s="362">
        <f t="shared" si="106"/>
        <v>4.707953462270506E-2</v>
      </c>
      <c r="V42" s="362">
        <f>(N42-G42)/G42</f>
        <v>0.10418644688638184</v>
      </c>
      <c r="W42" s="362">
        <f>(P42-H42)/H42</f>
        <v>0.10027787130767328</v>
      </c>
      <c r="Y42" s="371"/>
      <c r="Z42" s="371"/>
      <c r="AA42" s="371"/>
      <c r="AB42" s="371"/>
      <c r="AC42" s="371"/>
    </row>
    <row r="43" spans="1:31">
      <c r="A43" s="364" t="s">
        <v>151</v>
      </c>
      <c r="W43" s="359"/>
    </row>
    <row r="44" spans="1:31">
      <c r="A44" s="334" t="s">
        <v>7</v>
      </c>
      <c r="B44" s="358">
        <f t="shared" ref="B44:P44" si="108">B7/B26</f>
        <v>2.19864466224012E-3</v>
      </c>
      <c r="C44" s="358">
        <f t="shared" si="108"/>
        <v>1.8775119864586317E-3</v>
      </c>
      <c r="D44" s="358">
        <f t="shared" si="108"/>
        <v>2.1543466740103446E-3</v>
      </c>
      <c r="E44" s="358">
        <f t="shared" si="108"/>
        <v>1.3752296922479002E-3</v>
      </c>
      <c r="F44" s="358">
        <f t="shared" si="108"/>
        <v>1.295144604915713E-3</v>
      </c>
      <c r="G44" s="358">
        <f t="shared" si="108"/>
        <v>1.836619415754591E-3</v>
      </c>
      <c r="H44" s="335">
        <f t="shared" si="108"/>
        <v>1.8038257396095548E-3</v>
      </c>
      <c r="I44" s="358">
        <f t="shared" si="108"/>
        <v>1.3323730760566163E-3</v>
      </c>
      <c r="J44" s="358">
        <f t="shared" si="108"/>
        <v>1.4012475968508849E-3</v>
      </c>
      <c r="K44" s="358">
        <f t="shared" si="108"/>
        <v>1.5868538850983985E-3</v>
      </c>
      <c r="L44" s="358">
        <f t="shared" si="108"/>
        <v>1.8122439661994896E-3</v>
      </c>
      <c r="M44" s="358">
        <f t="shared" si="108"/>
        <v>1.5440600829054942E-3</v>
      </c>
      <c r="N44" s="358">
        <f t="shared" si="108"/>
        <v>1.68223614512341E-3</v>
      </c>
      <c r="P44" s="335">
        <f t="shared" si="108"/>
        <v>1.5837474814878248E-3</v>
      </c>
      <c r="Q44" s="362">
        <f t="shared" ref="Q44:Q45" si="109">(I44-B44)/B44</f>
        <v>-0.39400254213925168</v>
      </c>
      <c r="R44" s="362">
        <f t="shared" ref="R44:R45" si="110">(J44-C44)/C44</f>
        <v>-0.25366782904330643</v>
      </c>
      <c r="S44" s="362">
        <f t="shared" ref="S44:S45" si="111">(K44-D44)/D44</f>
        <v>-0.26341758072555282</v>
      </c>
      <c r="T44" s="362">
        <f t="shared" ref="T44:T45" si="112">(L44-E44)/E44</f>
        <v>0.31777547882729451</v>
      </c>
      <c r="U44" s="362">
        <f t="shared" ref="U44:U45" si="113">(M44-F44)/F44</f>
        <v>0.19219126346588949</v>
      </c>
      <c r="V44" s="362">
        <f>(N44-G44)/G44</f>
        <v>-8.4058389727820287E-2</v>
      </c>
      <c r="W44" s="362">
        <f>(P44-H44)/H44</f>
        <v>-0.12200638525613168</v>
      </c>
    </row>
    <row r="45" spans="1:31">
      <c r="A45" s="334" t="s">
        <v>12</v>
      </c>
      <c r="B45" s="358">
        <f t="shared" ref="B45:P45" si="114">B8/B27</f>
        <v>8.8051241314774688E-3</v>
      </c>
      <c r="C45" s="358">
        <f t="shared" si="114"/>
        <v>8.5073812335903862E-3</v>
      </c>
      <c r="D45" s="358">
        <f t="shared" si="114"/>
        <v>8.4044597402230439E-3</v>
      </c>
      <c r="E45" s="358">
        <f t="shared" si="114"/>
        <v>7.7064151703647625E-3</v>
      </c>
      <c r="F45" s="358">
        <f t="shared" si="114"/>
        <v>7.5909526756687933E-3</v>
      </c>
      <c r="G45" s="358">
        <f t="shared" si="114"/>
        <v>7.9451827702504817E-3</v>
      </c>
      <c r="H45" s="335">
        <f t="shared" si="114"/>
        <v>8.1481191776746568E-3</v>
      </c>
      <c r="I45" s="358">
        <f t="shared" si="114"/>
        <v>8.495193209590168E-3</v>
      </c>
      <c r="J45" s="358">
        <f t="shared" si="114"/>
        <v>8.9908771846039202E-3</v>
      </c>
      <c r="K45" s="358">
        <f t="shared" si="114"/>
        <v>8.0145757760069439E-3</v>
      </c>
      <c r="L45" s="358">
        <f t="shared" si="114"/>
        <v>1.0192935843862995E-2</v>
      </c>
      <c r="M45" s="358">
        <f t="shared" si="114"/>
        <v>7.5963149091128768E-3</v>
      </c>
      <c r="N45" s="358">
        <f t="shared" si="114"/>
        <v>8.2494286672475606E-3</v>
      </c>
      <c r="P45" s="335">
        <f t="shared" si="114"/>
        <v>8.5682352323355471E-3</v>
      </c>
      <c r="Q45" s="362">
        <f t="shared" si="109"/>
        <v>-3.5198927040599882E-2</v>
      </c>
      <c r="R45" s="362">
        <f t="shared" si="110"/>
        <v>5.6832524338336639E-2</v>
      </c>
      <c r="S45" s="362">
        <f t="shared" si="111"/>
        <v>-4.6390128130443381E-2</v>
      </c>
      <c r="T45" s="362">
        <f t="shared" si="112"/>
        <v>0.32265594553745536</v>
      </c>
      <c r="U45" s="362">
        <f t="shared" si="113"/>
        <v>7.063979546692602E-4</v>
      </c>
      <c r="V45" s="362">
        <f>(N45-G45)/G45</f>
        <v>3.8293127520776613E-2</v>
      </c>
      <c r="W45" s="362">
        <f>(P45-H45)/H45</f>
        <v>5.1559880936938467E-2</v>
      </c>
    </row>
    <row r="46" spans="1:31">
      <c r="A46" s="366" t="s">
        <v>150</v>
      </c>
      <c r="W46" s="359"/>
    </row>
    <row r="47" spans="1:31">
      <c r="A47" s="334" t="s">
        <v>7</v>
      </c>
      <c r="B47" s="358">
        <f t="shared" ref="B47:P47" si="115">B11/B30</f>
        <v>2.3624585986557448E-3</v>
      </c>
      <c r="C47" s="358">
        <f t="shared" si="115"/>
        <v>1.9613995043316775E-3</v>
      </c>
      <c r="D47" s="358">
        <f t="shared" si="115"/>
        <v>2.2267872217316231E-3</v>
      </c>
      <c r="E47" s="358">
        <f t="shared" si="115"/>
        <v>1.3896951629360126E-3</v>
      </c>
      <c r="F47" s="358">
        <f t="shared" si="115"/>
        <v>1.2959027463065199E-3</v>
      </c>
      <c r="G47" s="358">
        <f t="shared" si="115"/>
        <v>1.8624069203102571E-3</v>
      </c>
      <c r="H47" s="335">
        <f t="shared" si="115"/>
        <v>1.8432167535097686E-3</v>
      </c>
      <c r="I47" s="358">
        <f t="shared" si="115"/>
        <v>9.8673272016934922E-4</v>
      </c>
      <c r="J47" s="358">
        <f t="shared" si="115"/>
        <v>1.0799927805493468E-3</v>
      </c>
      <c r="K47" s="358">
        <f t="shared" si="115"/>
        <v>1.342887072549177E-3</v>
      </c>
      <c r="L47" s="358">
        <f t="shared" si="115"/>
        <v>1.3877499291953582E-3</v>
      </c>
      <c r="M47" s="358">
        <f t="shared" si="115"/>
        <v>1.2709557264177619E-3</v>
      </c>
      <c r="N47" s="358">
        <f t="shared" si="115"/>
        <v>1.4685467719741921E-3</v>
      </c>
      <c r="P47" s="335">
        <f t="shared" si="115"/>
        <v>1.2743103177834129E-3</v>
      </c>
      <c r="Q47" s="362">
        <f t="shared" ref="Q47:Q48" si="116">(I47-B47)/B47</f>
        <v>-0.58232803710049907</v>
      </c>
      <c r="R47" s="362">
        <f t="shared" ref="R47:R48" si="117">(J47-C47)/C47</f>
        <v>-0.44937643852554099</v>
      </c>
      <c r="S47" s="362">
        <f t="shared" ref="S47:S48" si="118">(K47-D47)/D47</f>
        <v>-0.39693965393563568</v>
      </c>
      <c r="T47" s="362">
        <f t="shared" ref="T47:T48" si="119">(L47-E47)/E47</f>
        <v>-1.3997557108457346E-3</v>
      </c>
      <c r="U47" s="362">
        <f t="shared" ref="U47:U48" si="120">(M47-F47)/F47</f>
        <v>-1.9250688340510105E-2</v>
      </c>
      <c r="V47" s="362">
        <f>(N47-G47)/G47</f>
        <v>-0.21147910482981458</v>
      </c>
      <c r="W47" s="362">
        <f>(P47-H47)/H47</f>
        <v>-0.30864868965794184</v>
      </c>
    </row>
    <row r="48" spans="1:31">
      <c r="A48" s="334" t="s">
        <v>12</v>
      </c>
      <c r="B48" s="358">
        <f t="shared" ref="B48:P48" si="121">B12/B31</f>
        <v>8.961214977450567E-3</v>
      </c>
      <c r="C48" s="358">
        <f t="shared" si="121"/>
        <v>8.3794786375956231E-3</v>
      </c>
      <c r="D48" s="358">
        <f t="shared" si="121"/>
        <v>8.392310419684551E-3</v>
      </c>
      <c r="E48" s="358">
        <f t="shared" si="121"/>
        <v>7.5284360019127567E-3</v>
      </c>
      <c r="F48" s="358">
        <f t="shared" si="121"/>
        <v>7.394898990521954E-3</v>
      </c>
      <c r="G48" s="358">
        <f t="shared" si="121"/>
        <v>7.8127661440117683E-3</v>
      </c>
      <c r="H48" s="335">
        <f t="shared" si="121"/>
        <v>8.0215233889412707E-3</v>
      </c>
      <c r="I48" s="358">
        <f t="shared" si="121"/>
        <v>8.6617671594639949E-3</v>
      </c>
      <c r="J48" s="358">
        <f t="shared" si="121"/>
        <v>9.1454568304425617E-3</v>
      </c>
      <c r="K48" s="358">
        <f t="shared" si="121"/>
        <v>8.2110562064079805E-3</v>
      </c>
      <c r="L48" s="358">
        <f t="shared" si="121"/>
        <v>1.0413550573403617E-2</v>
      </c>
      <c r="M48" s="358">
        <f t="shared" si="121"/>
        <v>7.8366497711651276E-3</v>
      </c>
      <c r="N48" s="358">
        <f t="shared" si="121"/>
        <v>8.5677569482649641E-3</v>
      </c>
      <c r="P48" s="335">
        <f t="shared" si="121"/>
        <v>8.7909773736334351E-3</v>
      </c>
      <c r="Q48" s="362">
        <f t="shared" si="116"/>
        <v>-3.3415984187421421E-2</v>
      </c>
      <c r="R48" s="362">
        <f t="shared" si="117"/>
        <v>9.1411199428360318E-2</v>
      </c>
      <c r="S48" s="362">
        <f t="shared" si="118"/>
        <v>-2.1597653591486604E-2</v>
      </c>
      <c r="T48" s="362">
        <f t="shared" si="119"/>
        <v>0.38322894300460764</v>
      </c>
      <c r="U48" s="362">
        <f t="shared" si="120"/>
        <v>5.9737229840375897E-2</v>
      </c>
      <c r="V48" s="362">
        <f>(N48-G48)/G48</f>
        <v>9.6635530916520745E-2</v>
      </c>
      <c r="W48" s="362">
        <f>(P48-H48)/H48</f>
        <v>9.592367277180272E-2</v>
      </c>
    </row>
    <row r="49" spans="1:29" ht="18">
      <c r="A49" s="367" t="s">
        <v>154</v>
      </c>
      <c r="W49" s="359"/>
    </row>
    <row r="50" spans="1:29">
      <c r="A50" s="334" t="s">
        <v>7</v>
      </c>
      <c r="B50" s="358">
        <f t="shared" ref="B50:P50" si="122">B15/B34</f>
        <v>1.4823351379203546E-3</v>
      </c>
      <c r="C50" s="358">
        <f t="shared" si="122"/>
        <v>1.365970552352326E-3</v>
      </c>
      <c r="D50" s="358">
        <f t="shared" si="122"/>
        <v>1.6259645861840838E-3</v>
      </c>
      <c r="E50" s="358">
        <f t="shared" si="122"/>
        <v>1.383358092003055E-3</v>
      </c>
      <c r="F50" s="358">
        <f t="shared" si="122"/>
        <v>1.3504495207817813E-3</v>
      </c>
      <c r="G50" s="358">
        <f t="shared" si="122"/>
        <v>1.8585600336429881E-3</v>
      </c>
      <c r="H50" s="335">
        <f t="shared" si="122"/>
        <v>1.507923042409269E-3</v>
      </c>
      <c r="I50" s="358">
        <f t="shared" si="122"/>
        <v>1.4175620712392194E-3</v>
      </c>
      <c r="J50" s="358">
        <f t="shared" si="122"/>
        <v>1.5135615713927238E-3</v>
      </c>
      <c r="K50" s="358">
        <f t="shared" si="122"/>
        <v>1.7394038609571212E-3</v>
      </c>
      <c r="L50" s="358">
        <f t="shared" si="122"/>
        <v>1.9662822444416026E-3</v>
      </c>
      <c r="M50" s="358">
        <f t="shared" si="122"/>
        <v>1.6662556473694341E-3</v>
      </c>
      <c r="N50" s="358">
        <f t="shared" si="122"/>
        <v>1.8003703645681163E-3</v>
      </c>
      <c r="O50" s="358">
        <f t="shared" ref="O50" si="123">O15/O34</f>
        <v>1.6148709552659829E-3</v>
      </c>
      <c r="P50" s="335">
        <f t="shared" si="122"/>
        <v>1.7003495979343911E-3</v>
      </c>
      <c r="Q50" s="362">
        <f t="shared" ref="Q50:Q52" si="124">(I50-B50)/B50</f>
        <v>-4.3696641214353661E-2</v>
      </c>
      <c r="R50" s="362">
        <f t="shared" ref="R50:R52" si="125">(J50-C50)/C50</f>
        <v>0.10804846326023106</v>
      </c>
      <c r="S50" s="362">
        <f t="shared" ref="S50:S52" si="126">(K50-D50)/D50</f>
        <v>6.9767371157365601E-2</v>
      </c>
      <c r="T50" s="362">
        <f t="shared" ref="T50:T52" si="127">(L50-E50)/E50</f>
        <v>0.42138341171987753</v>
      </c>
      <c r="U50" s="362">
        <f t="shared" ref="U50:U52" si="128">(M50-F50)/F50</f>
        <v>0.23385259628573987</v>
      </c>
      <c r="V50" s="362">
        <f>(N50-G50)/G50</f>
        <v>-3.130900698473188E-2</v>
      </c>
      <c r="W50" s="362">
        <f>(P50-H50)/H50</f>
        <v>0.12761032898447822</v>
      </c>
      <c r="X50" s="371"/>
      <c r="Y50" s="371"/>
      <c r="Z50" s="371"/>
      <c r="AA50" s="371"/>
      <c r="AB50" s="371"/>
      <c r="AC50" s="371"/>
    </row>
    <row r="51" spans="1:29">
      <c r="A51" s="334" t="s">
        <v>12</v>
      </c>
      <c r="B51" s="358">
        <f t="shared" ref="B51:P51" si="129">B16/B35</f>
        <v>9.2106177130273775E-3</v>
      </c>
      <c r="C51" s="358">
        <f t="shared" si="129"/>
        <v>9.1875011058050078E-3</v>
      </c>
      <c r="D51" s="358">
        <f t="shared" si="129"/>
        <v>8.7053091133467847E-3</v>
      </c>
      <c r="E51" s="358">
        <f t="shared" si="129"/>
        <v>8.0913463307433851E-3</v>
      </c>
      <c r="F51" s="358">
        <f t="shared" si="129"/>
        <v>8.0150365464937909E-3</v>
      </c>
      <c r="G51" s="358">
        <f t="shared" si="129"/>
        <v>8.3764306926409522E-3</v>
      </c>
      <c r="H51" s="335">
        <f t="shared" si="129"/>
        <v>8.5795203113951564E-3</v>
      </c>
      <c r="I51" s="358">
        <f t="shared" si="129"/>
        <v>9.0651049400547676E-3</v>
      </c>
      <c r="J51" s="358">
        <f t="shared" si="129"/>
        <v>9.8157565198432536E-3</v>
      </c>
      <c r="K51" s="358">
        <f t="shared" si="129"/>
        <v>8.7897707184598078E-3</v>
      </c>
      <c r="L51" s="358">
        <f t="shared" si="129"/>
        <v>1.1252125677548946E-2</v>
      </c>
      <c r="M51" s="358">
        <f t="shared" si="129"/>
        <v>8.3689581630372271E-3</v>
      </c>
      <c r="N51" s="358">
        <f t="shared" si="129"/>
        <v>9.1965853806140925E-3</v>
      </c>
      <c r="O51" s="358">
        <f t="shared" ref="O51" si="130">O16/O35</f>
        <v>0</v>
      </c>
      <c r="P51" s="335">
        <f t="shared" si="129"/>
        <v>9.401407820538072E-3</v>
      </c>
      <c r="Q51" s="362">
        <f t="shared" si="124"/>
        <v>-1.5798372867739215E-2</v>
      </c>
      <c r="R51" s="362">
        <f t="shared" si="125"/>
        <v>6.8381533433643948E-2</v>
      </c>
      <c r="S51" s="362">
        <f t="shared" si="126"/>
        <v>9.7023097070187327E-3</v>
      </c>
      <c r="T51" s="362">
        <f t="shared" si="127"/>
        <v>0.39063701114807764</v>
      </c>
      <c r="U51" s="362">
        <f t="shared" si="128"/>
        <v>4.4157205583580349E-2</v>
      </c>
      <c r="V51" s="362">
        <f>(N51-G51)/G51</f>
        <v>9.7912191727877698E-2</v>
      </c>
      <c r="W51" s="362">
        <f>(P51-H51)/H51</f>
        <v>9.5796440746378345E-2</v>
      </c>
    </row>
    <row r="52" spans="1:29">
      <c r="A52" s="335" t="s">
        <v>109</v>
      </c>
      <c r="B52" s="358">
        <f t="shared" ref="B52:P52" si="131">B17/B36</f>
        <v>6.0282026471533464E-3</v>
      </c>
      <c r="C52" s="358">
        <f t="shared" si="131"/>
        <v>5.9518675273265613E-3</v>
      </c>
      <c r="D52" s="358">
        <f t="shared" si="131"/>
        <v>5.8525072710413481E-3</v>
      </c>
      <c r="E52" s="358">
        <f t="shared" si="131"/>
        <v>5.4269858001466959E-3</v>
      </c>
      <c r="F52" s="358">
        <f t="shared" si="131"/>
        <v>5.425380304014819E-3</v>
      </c>
      <c r="G52" s="358">
        <f t="shared" si="131"/>
        <v>5.9437802776985734E-3</v>
      </c>
      <c r="H52" s="335">
        <f t="shared" si="131"/>
        <v>5.7669612619425051E-3</v>
      </c>
      <c r="I52" s="358">
        <f t="shared" si="131"/>
        <v>5.6561693730048266E-3</v>
      </c>
      <c r="J52" s="358">
        <f t="shared" si="131"/>
        <v>5.8437579872124262E-3</v>
      </c>
      <c r="K52" s="358">
        <f t="shared" si="131"/>
        <v>5.3439580725120331E-3</v>
      </c>
      <c r="L52" s="358">
        <f t="shared" si="131"/>
        <v>6.5771947740027982E-3</v>
      </c>
      <c r="M52" s="358">
        <f t="shared" si="131"/>
        <v>4.8915157978340583E-3</v>
      </c>
      <c r="N52" s="358">
        <f t="shared" si="131"/>
        <v>5.3071382446009917E-3</v>
      </c>
      <c r="O52" s="358">
        <f t="shared" ref="O52" si="132">O17/O36</f>
        <v>0</v>
      </c>
      <c r="P52" s="335">
        <f t="shared" si="131"/>
        <v>5.5867271837606643E-3</v>
      </c>
      <c r="Q52" s="368">
        <f t="shared" si="124"/>
        <v>-6.1715455820683517E-2</v>
      </c>
      <c r="R52" s="368">
        <f t="shared" si="125"/>
        <v>-1.8163969479793752E-2</v>
      </c>
      <c r="S52" s="368">
        <f t="shared" si="126"/>
        <v>-8.6894244633518899E-2</v>
      </c>
      <c r="T52" s="368">
        <f t="shared" si="127"/>
        <v>0.21194250661665839</v>
      </c>
      <c r="U52" s="368">
        <f t="shared" si="128"/>
        <v>-9.8401305763892222E-2</v>
      </c>
      <c r="V52" s="368">
        <f>(N52-G52)/G52</f>
        <v>-0.10711062713510819</v>
      </c>
      <c r="W52" s="368">
        <f>(P52-H52)/H52</f>
        <v>-3.1252867844153327E-2</v>
      </c>
    </row>
    <row r="54" spans="1:29">
      <c r="A54" s="373" t="s">
        <v>155</v>
      </c>
      <c r="I54" s="374">
        <v>6.6248060521538407E-2</v>
      </c>
      <c r="J54" s="374">
        <v>6.6033849655705593E-2</v>
      </c>
      <c r="K54" s="374">
        <v>6.4998064340595782E-2</v>
      </c>
      <c r="L54" s="374">
        <v>6.387562560294871E-2</v>
      </c>
      <c r="M54" s="374">
        <v>6.2431964091719305E-2</v>
      </c>
    </row>
    <row r="56" spans="1:29">
      <c r="A56" s="375" t="s">
        <v>194</v>
      </c>
      <c r="I56" s="376">
        <f>+'Subscriber Counts'!B23</f>
        <v>9088941.0099999979</v>
      </c>
      <c r="J56" s="376">
        <f>+'Subscriber Counts'!C23</f>
        <v>9206904.7200000007</v>
      </c>
      <c r="K56" s="376">
        <f>+'Subscriber Counts'!D23</f>
        <v>9383670.2200000007</v>
      </c>
      <c r="L56" s="376">
        <f>+'Subscriber Counts'!E23</f>
        <v>9606193.6899999976</v>
      </c>
      <c r="M56" s="376">
        <f>+'Subscriber Counts'!F23</f>
        <v>9856686.4499999993</v>
      </c>
      <c r="N56" s="376">
        <f>+'Subscriber Counts'!G23</f>
        <v>10314247.970000001</v>
      </c>
      <c r="O56" s="376">
        <f>+'Subscriber Counts'!H23</f>
        <v>10827161.25</v>
      </c>
    </row>
    <row r="57" spans="1:29">
      <c r="A57" s="375" t="s">
        <v>196</v>
      </c>
      <c r="J57" s="376">
        <f>+'Subscriber Counts'!C26</f>
        <v>117963.71000000276</v>
      </c>
      <c r="K57" s="376">
        <f>+'Subscriber Counts'!D26</f>
        <v>176765.5</v>
      </c>
      <c r="L57" s="376">
        <f>+'Subscriber Counts'!E26</f>
        <v>222523.46999999695</v>
      </c>
      <c r="M57" s="376">
        <f>+'Subscriber Counts'!F26</f>
        <v>250492.76000000164</v>
      </c>
      <c r="N57" s="376">
        <f>+'Subscriber Counts'!G26</f>
        <v>457561.52000000142</v>
      </c>
      <c r="O57" s="376">
        <f>+'Subscriber Counts'!H26</f>
        <v>512913.27999999933</v>
      </c>
    </row>
    <row r="58" spans="1:29">
      <c r="A58" s="375" t="s">
        <v>518</v>
      </c>
      <c r="I58" s="377">
        <f>+I56/I17</f>
        <v>2.5047673463821432</v>
      </c>
      <c r="J58" s="377">
        <f t="shared" ref="J58:N58" si="133">+J56/J17</f>
        <v>2.4621893312822531</v>
      </c>
      <c r="K58" s="377">
        <f t="shared" si="133"/>
        <v>2.3985512745363642</v>
      </c>
      <c r="L58" s="377">
        <f t="shared" si="133"/>
        <v>1.9885927363251912</v>
      </c>
      <c r="M58" s="377">
        <f t="shared" si="133"/>
        <v>2.5573124428688567</v>
      </c>
      <c r="N58" s="377">
        <f t="shared" si="133"/>
        <v>2.5758681112644606</v>
      </c>
      <c r="O58" s="378">
        <f>+O56/N56</f>
        <v>1.0497286163268382</v>
      </c>
    </row>
    <row r="59" spans="1:29">
      <c r="A59" s="375"/>
      <c r="J59" s="376"/>
      <c r="K59" s="376"/>
      <c r="L59" s="376"/>
      <c r="M59" s="376"/>
      <c r="N59" s="376"/>
      <c r="O59" s="376"/>
    </row>
    <row r="61" spans="1:29" s="379" customFormat="1">
      <c r="H61" s="380"/>
      <c r="P61" s="380"/>
      <c r="Q61" s="381"/>
      <c r="R61" s="381"/>
      <c r="S61" s="381"/>
      <c r="T61" s="381"/>
      <c r="U61" s="381"/>
      <c r="V61" s="381"/>
    </row>
    <row r="62" spans="1:29">
      <c r="A62" s="382" t="s">
        <v>188</v>
      </c>
      <c r="B62" s="382" t="s">
        <v>189</v>
      </c>
      <c r="C62" s="382" t="s">
        <v>190</v>
      </c>
      <c r="D62" s="382" t="s">
        <v>191</v>
      </c>
    </row>
    <row r="63" spans="1:29">
      <c r="A63" s="358" t="s">
        <v>192</v>
      </c>
      <c r="B63" s="358">
        <v>745576090</v>
      </c>
      <c r="C63" s="358">
        <v>747586116</v>
      </c>
      <c r="D63" s="383">
        <v>2.6959367755476174E-3</v>
      </c>
    </row>
    <row r="64" spans="1:29">
      <c r="A64" s="358" t="s">
        <v>193</v>
      </c>
      <c r="B64" s="358">
        <v>792851458</v>
      </c>
      <c r="C64" s="358">
        <v>786418791</v>
      </c>
      <c r="D64" s="383">
        <v>-8.1133318670141112E-3</v>
      </c>
    </row>
    <row r="66" spans="1:3">
      <c r="A66" s="358" t="s">
        <v>197</v>
      </c>
      <c r="B66" s="383">
        <f>+B64/B63</f>
        <v>1.0634078380920182</v>
      </c>
      <c r="C66" s="383">
        <f>+C64/C63</f>
        <v>1.0519440826533488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39997558519241921"/>
  </sheetPr>
  <dimension ref="A1:BJ62"/>
  <sheetViews>
    <sheetView workbookViewId="0">
      <pane ySplit="1" topLeftCell="A3" activePane="bottomLeft" state="frozen"/>
      <selection pane="bottomLeft" activeCell="B21" sqref="B21:F21"/>
    </sheetView>
  </sheetViews>
  <sheetFormatPr baseColWidth="10" defaultColWidth="8.83203125" defaultRowHeight="14" x14ac:dyDescent="0"/>
  <cols>
    <col min="1" max="1" width="17.5" style="13" customWidth="1"/>
    <col min="2" max="7" width="8.83203125" style="13"/>
    <col min="8" max="8" width="17.5" style="13" customWidth="1"/>
    <col min="9" max="14" width="8.83203125" style="13"/>
    <col min="15" max="15" width="17.5" style="13" customWidth="1"/>
    <col min="16" max="21" width="8.83203125" style="13"/>
    <col min="22" max="22" width="17.5" style="13" customWidth="1"/>
    <col min="23" max="28" width="8.83203125" style="13"/>
    <col min="29" max="29" width="17.5" style="13" customWidth="1"/>
    <col min="30" max="35" width="8.83203125" style="13"/>
    <col min="36" max="36" width="17.5" style="13" customWidth="1"/>
    <col min="37" max="42" width="8.83203125" style="13"/>
    <col min="43" max="43" width="17.5" style="13" customWidth="1"/>
    <col min="44" max="45" width="7.1640625" style="13" bestFit="1" customWidth="1"/>
    <col min="46" max="46" width="8" style="13" bestFit="1" customWidth="1"/>
    <col min="47" max="47" width="7.5" style="13" bestFit="1" customWidth="1"/>
    <col min="48" max="48" width="8.33203125" style="13" bestFit="1" customWidth="1"/>
    <col min="49" max="49" width="8.83203125" style="13"/>
    <col min="50" max="50" width="17.5" style="13" customWidth="1"/>
    <col min="51" max="51" width="7.1640625" style="13" bestFit="1" customWidth="1"/>
    <col min="52" max="52" width="7.5" style="13" bestFit="1" customWidth="1"/>
    <col min="53" max="53" width="8" style="13" bestFit="1" customWidth="1"/>
    <col min="54" max="54" width="7.5" style="13" bestFit="1" customWidth="1"/>
    <col min="55" max="55" width="8.33203125" style="13" bestFit="1" customWidth="1"/>
    <col min="56" max="56" width="8.83203125" style="13"/>
    <col min="57" max="57" width="15.5" style="13" bestFit="1" customWidth="1"/>
    <col min="58" max="16384" width="8.83203125" style="13"/>
  </cols>
  <sheetData>
    <row r="1" spans="1:62" ht="33" customHeight="1">
      <c r="A1" s="32" t="s">
        <v>187</v>
      </c>
    </row>
    <row r="3" spans="1:62" ht="15">
      <c r="A3" s="20" t="s">
        <v>186</v>
      </c>
      <c r="B3" s="19">
        <v>41640</v>
      </c>
      <c r="C3" s="19">
        <v>41671</v>
      </c>
      <c r="D3" s="19">
        <v>41699</v>
      </c>
      <c r="E3" s="19">
        <v>41730</v>
      </c>
      <c r="F3" s="19">
        <v>41760</v>
      </c>
      <c r="H3" s="20" t="s">
        <v>176</v>
      </c>
      <c r="I3" s="19">
        <v>41640</v>
      </c>
      <c r="J3" s="19">
        <v>41671</v>
      </c>
      <c r="K3" s="19">
        <v>41699</v>
      </c>
      <c r="L3" s="19">
        <v>41730</v>
      </c>
      <c r="M3" s="19">
        <v>41760</v>
      </c>
      <c r="O3" s="20" t="s">
        <v>175</v>
      </c>
      <c r="P3" s="19">
        <v>41640</v>
      </c>
      <c r="Q3" s="19">
        <v>41671</v>
      </c>
      <c r="R3" s="19">
        <v>41699</v>
      </c>
      <c r="S3" s="19">
        <v>41730</v>
      </c>
      <c r="T3" s="19">
        <v>41760</v>
      </c>
      <c r="V3" s="20" t="s">
        <v>174</v>
      </c>
      <c r="W3" s="19">
        <v>41640</v>
      </c>
      <c r="X3" s="19">
        <v>41671</v>
      </c>
      <c r="Y3" s="19">
        <v>41699</v>
      </c>
      <c r="Z3" s="19">
        <v>41730</v>
      </c>
      <c r="AA3" s="19">
        <v>41760</v>
      </c>
      <c r="AC3" s="20" t="s">
        <v>185</v>
      </c>
      <c r="AD3" s="19">
        <v>41640</v>
      </c>
      <c r="AE3" s="19">
        <v>41671</v>
      </c>
      <c r="AF3" s="19">
        <v>41699</v>
      </c>
      <c r="AG3" s="19">
        <v>41730</v>
      </c>
      <c r="AH3" s="19">
        <v>41760</v>
      </c>
      <c r="AJ3" s="20" t="s">
        <v>172</v>
      </c>
      <c r="AK3" s="19">
        <v>41640</v>
      </c>
      <c r="AL3" s="19">
        <v>41671</v>
      </c>
      <c r="AM3" s="19">
        <v>41699</v>
      </c>
      <c r="AN3" s="19">
        <v>41730</v>
      </c>
      <c r="AO3" s="19">
        <v>41760</v>
      </c>
      <c r="AQ3" s="20" t="s">
        <v>171</v>
      </c>
      <c r="AR3" s="19">
        <v>41640</v>
      </c>
      <c r="AS3" s="19">
        <v>41671</v>
      </c>
      <c r="AT3" s="19">
        <v>41699</v>
      </c>
      <c r="AU3" s="19">
        <v>41730</v>
      </c>
      <c r="AV3" s="19">
        <v>41760</v>
      </c>
      <c r="AX3" s="20" t="s">
        <v>170</v>
      </c>
      <c r="AY3" s="19">
        <v>41640</v>
      </c>
      <c r="AZ3" s="19">
        <v>41671</v>
      </c>
      <c r="BA3" s="19">
        <v>41699</v>
      </c>
      <c r="BB3" s="19">
        <v>41730</v>
      </c>
      <c r="BC3" s="19">
        <v>41760</v>
      </c>
      <c r="BE3" s="20" t="s">
        <v>179</v>
      </c>
      <c r="BF3" s="19">
        <v>41640</v>
      </c>
      <c r="BG3" s="19">
        <v>41671</v>
      </c>
      <c r="BH3" s="19">
        <v>41699</v>
      </c>
      <c r="BI3" s="19">
        <v>41730</v>
      </c>
      <c r="BJ3" s="19">
        <v>41760</v>
      </c>
    </row>
    <row r="4" spans="1:62">
      <c r="A4" s="17" t="s">
        <v>10</v>
      </c>
      <c r="B4" s="16">
        <v>0.11398466983993462</v>
      </c>
      <c r="C4" s="16">
        <v>0.10699449545083128</v>
      </c>
      <c r="D4" s="18">
        <v>0.10820531494861492</v>
      </c>
      <c r="E4" s="18">
        <v>0.10403662119362923</v>
      </c>
      <c r="F4" s="18">
        <f t="array" ref="F4">[2]May14_streams!$B53/[2]May14_streams!$O53</f>
        <v>0.10092382935598375</v>
      </c>
      <c r="H4" s="17" t="s">
        <v>10</v>
      </c>
      <c r="I4" s="16">
        <v>0.14928821567481712</v>
      </c>
      <c r="J4" s="16">
        <v>0.14049628364786812</v>
      </c>
      <c r="K4" s="18">
        <f t="array" ref="K4">[2]Mar14_streams!C53/[2]Mar14_streams!O53</f>
        <v>0.14509030047054161</v>
      </c>
      <c r="L4" s="18">
        <f t="array" ref="L4">[2]Apr14_streams!C53/[2]Apr14_streams!O53</f>
        <v>0.15044492892946254</v>
      </c>
      <c r="M4" s="18">
        <f t="array" ref="M4">[2]May14_streams!$C53/[2]May14_streams!$P53</f>
        <v>0.14590835701656191</v>
      </c>
      <c r="O4" s="17" t="s">
        <v>10</v>
      </c>
      <c r="P4" s="26"/>
      <c r="Q4" s="16">
        <v>8.2840236686390539E-2</v>
      </c>
      <c r="R4" s="26">
        <f>[2]Mar14_streams!$D53/[2]Mar14_streams!$P53</f>
        <v>6.9816116011361937E-2</v>
      </c>
      <c r="S4" s="26">
        <f t="array" ref="S4">[2]Apr14_streams!$D53/[2]Apr14_streams!$P53</f>
        <v>8.6115101833854471E-2</v>
      </c>
      <c r="T4" s="26">
        <f t="array" ref="T4">[2]May14_streams!$D53/[2]May14_streams!$Q53</f>
        <v>8.5060645251494288E-2</v>
      </c>
      <c r="V4" s="17" t="s">
        <v>10</v>
      </c>
      <c r="W4" s="16">
        <v>0.1444606605227772</v>
      </c>
      <c r="X4" s="16">
        <v>0.13103584368884674</v>
      </c>
      <c r="Y4" s="18">
        <f t="array" ref="Y4">[2]Mar14_streams!E53/[2]Mar14_streams!Q53</f>
        <v>0.1331683001708916</v>
      </c>
      <c r="Z4" s="18">
        <f t="array" ref="Z4">[2]Apr14_streams!E53/[2]Apr14_streams!Q53</f>
        <v>0.12109889415259921</v>
      </c>
      <c r="AA4" s="18">
        <f t="array" ref="AA4">[2]May14_streams!$E53/[2]May14_streams!$R53</f>
        <v>0.12341993303995673</v>
      </c>
      <c r="AC4" s="17" t="s">
        <v>10</v>
      </c>
      <c r="AD4" s="26"/>
      <c r="AE4" s="26"/>
      <c r="AF4" s="26"/>
      <c r="AG4" s="26"/>
      <c r="AH4" s="26"/>
      <c r="AJ4" s="17" t="s">
        <v>10</v>
      </c>
      <c r="AK4" s="16">
        <v>0.11935672173253167</v>
      </c>
      <c r="AL4" s="16">
        <v>0.12049953674100559</v>
      </c>
      <c r="AM4" s="18">
        <f t="array" ref="AM4">[2]Mar14_streams!G53/[2]Mar14_streams!S53</f>
        <v>9.8566799727783358E-2</v>
      </c>
      <c r="AN4" s="18">
        <f t="array" ref="AN4">[2]Apr14_streams!G53/[2]Apr14_streams!S53</f>
        <v>0.11946350119564612</v>
      </c>
      <c r="AO4" s="18">
        <f t="array" ref="AO4">[2]May14_streams!$G53/[2]May14_streams!$T53</f>
        <v>9.9228595662669949E-2</v>
      </c>
      <c r="AQ4" s="17" t="s">
        <v>10</v>
      </c>
      <c r="AR4" s="27"/>
      <c r="AS4" s="27"/>
      <c r="AT4" s="24"/>
      <c r="AU4" s="24"/>
      <c r="AV4" s="24"/>
      <c r="AX4" s="17" t="s">
        <v>10</v>
      </c>
      <c r="AY4" s="27"/>
      <c r="AZ4" s="27"/>
      <c r="BA4" s="24"/>
      <c r="BB4" s="24"/>
      <c r="BC4" s="24"/>
      <c r="BE4" s="17" t="s">
        <v>10</v>
      </c>
      <c r="BF4" s="24"/>
      <c r="BG4" s="24"/>
      <c r="BH4" s="24"/>
      <c r="BI4" s="24"/>
      <c r="BJ4" s="24"/>
    </row>
    <row r="5" spans="1:62">
      <c r="A5" s="17" t="s">
        <v>15</v>
      </c>
      <c r="B5" s="16">
        <v>5.5949865250071146E-2</v>
      </c>
      <c r="C5" s="16">
        <v>5.5328853853272103E-2</v>
      </c>
      <c r="D5" s="18">
        <v>5.5442709621241627E-2</v>
      </c>
      <c r="E5" s="18">
        <v>5.4366060164916512E-2</v>
      </c>
      <c r="F5" s="18">
        <f t="array" ref="F5">[2]May14_streams!$B54/[2]May14_streams!$O54</f>
        <v>5.3409895414163917E-2</v>
      </c>
      <c r="H5" s="17" t="s">
        <v>15</v>
      </c>
      <c r="I5" s="16">
        <v>6.10261874427886E-2</v>
      </c>
      <c r="J5" s="16">
        <v>5.8129811094195599E-2</v>
      </c>
      <c r="K5" s="18">
        <f t="array" ref="K5">[2]Mar14_streams!C54/[2]Mar14_streams!O54</f>
        <v>7.1063266780900289E-2</v>
      </c>
      <c r="L5" s="18">
        <f t="array" ref="L5">[2]Apr14_streams!C54/[2]Apr14_streams!O54</f>
        <v>6.1544896796567557E-2</v>
      </c>
      <c r="M5" s="18">
        <f t="array" ref="M5">[2]May14_streams!$C54/[2]May14_streams!$P54</f>
        <v>6.3470803293812147E-2</v>
      </c>
      <c r="O5" s="17" t="s">
        <v>15</v>
      </c>
      <c r="P5" s="26"/>
      <c r="Q5" s="26"/>
      <c r="R5" s="26"/>
      <c r="S5" s="26"/>
      <c r="T5" s="26"/>
      <c r="V5" s="17" t="s">
        <v>15</v>
      </c>
      <c r="W5" s="16">
        <v>6.9346957853926514E-2</v>
      </c>
      <c r="X5" s="16">
        <v>7.2727445073698896E-2</v>
      </c>
      <c r="Y5" s="18">
        <f t="array" ref="Y5">[2]Mar14_streams!E54/[2]Mar14_streams!Q54</f>
        <v>7.5610703579463048E-2</v>
      </c>
      <c r="Z5" s="18">
        <f t="array" ref="Z5">[2]Apr14_streams!E54/[2]Apr14_streams!Q54</f>
        <v>7.2752263154747421E-2</v>
      </c>
      <c r="AA5" s="18">
        <f t="array" ref="AA5">[2]May14_streams!$E54/[2]May14_streams!$R54</f>
        <v>7.3876857711467875E-2</v>
      </c>
      <c r="AC5" s="17" t="s">
        <v>15</v>
      </c>
      <c r="AD5" s="16">
        <v>8.2912127536946628E-2</v>
      </c>
      <c r="AE5" s="16">
        <v>8.2377541980717534E-2</v>
      </c>
      <c r="AF5" s="18">
        <f t="array" ref="AF5">[2]Mar14_streams!F54/[2]Mar14_streams!R54</f>
        <v>7.8814319741008873E-2</v>
      </c>
      <c r="AG5" s="18">
        <f t="array" ref="AG5">[2]Apr14_streams!F54/[2]Apr14_streams!R54</f>
        <v>7.8784285466135043E-2</v>
      </c>
      <c r="AH5" s="26">
        <f t="array" ref="AH5">[2]May14_streams!$F54/[2]May14_streams!$S54</f>
        <v>7.8874150907102925E-2</v>
      </c>
      <c r="AJ5" s="17" t="s">
        <v>15</v>
      </c>
      <c r="AK5" s="16">
        <v>5.6718365057750152E-2</v>
      </c>
      <c r="AL5" s="16">
        <v>5.6484487000158387E-2</v>
      </c>
      <c r="AM5" s="18">
        <f t="array" ref="AM5">[2]Mar14_streams!G54/[2]Mar14_streams!S54</f>
        <v>5.9914260074207144E-2</v>
      </c>
      <c r="AN5" s="18">
        <f t="array" ref="AN5">[2]Apr14_streams!G54/[2]Apr14_streams!S54</f>
        <v>6.6206766634826691E-2</v>
      </c>
      <c r="AO5" s="18">
        <f t="array" ref="AO5">[2]May14_streams!$G54/[2]May14_streams!$T54</f>
        <v>6.2102484410029357E-2</v>
      </c>
      <c r="AQ5" s="17" t="s">
        <v>15</v>
      </c>
      <c r="AR5" s="27"/>
      <c r="AS5" s="27"/>
      <c r="AT5" s="24"/>
      <c r="AU5" s="24"/>
      <c r="AV5" s="24"/>
      <c r="AX5" s="17" t="s">
        <v>15</v>
      </c>
      <c r="AY5" s="27"/>
      <c r="AZ5" s="27"/>
      <c r="BA5" s="24"/>
      <c r="BB5" s="24"/>
      <c r="BC5" s="24"/>
      <c r="BE5" s="17" t="s">
        <v>15</v>
      </c>
      <c r="BF5" s="24"/>
      <c r="BG5" s="24"/>
      <c r="BH5" s="24"/>
      <c r="BI5" s="24"/>
      <c r="BJ5" s="24"/>
    </row>
    <row r="6" spans="1:62">
      <c r="A6" s="17" t="s">
        <v>50</v>
      </c>
      <c r="B6" s="16">
        <v>8.7124152999685123E-2</v>
      </c>
      <c r="C6" s="16">
        <v>8.9334748932268421E-2</v>
      </c>
      <c r="D6" s="18">
        <v>8.3315611776034554E-2</v>
      </c>
      <c r="E6" s="18">
        <v>8.2993834608523664E-2</v>
      </c>
      <c r="F6" s="18">
        <f t="array" ref="F6">[2]May14_streams!$B55/[2]May14_streams!$O55</f>
        <v>9.4492135395242788E-2</v>
      </c>
      <c r="H6" s="17" t="s">
        <v>50</v>
      </c>
      <c r="I6" s="16">
        <v>0.16267609355000107</v>
      </c>
      <c r="J6" s="16">
        <v>0.15976851373038561</v>
      </c>
      <c r="K6" s="18">
        <f t="array" ref="K6">[2]Mar14_streams!C55/[2]Mar14_streams!O55</f>
        <v>0.15723165998812186</v>
      </c>
      <c r="L6" s="18">
        <f t="array" ref="L6">[2]Apr14_streams!C55/[2]Apr14_streams!O55</f>
        <v>0.15038210153236023</v>
      </c>
      <c r="M6" s="18">
        <f t="array" ref="M6">[2]May14_streams!$C55/[2]May14_streams!$P55</f>
        <v>0.15581288726187337</v>
      </c>
      <c r="O6" s="17" t="s">
        <v>50</v>
      </c>
      <c r="P6" s="16">
        <v>0.13435951709078106</v>
      </c>
      <c r="Q6" s="26">
        <v>0.15811805285311614</v>
      </c>
      <c r="R6" s="26">
        <f>[2]Mar14_streams!$D55/[2]Mar14_streams!$P55</f>
        <v>0.14432677449841225</v>
      </c>
      <c r="S6" s="26">
        <f t="array" ref="S6">[2]Apr14_streams!$D55/[2]Apr14_streams!$P55</f>
        <v>0.14197300258413917</v>
      </c>
      <c r="T6" s="26">
        <f t="array" ref="T6">[2]May14_streams!$D55/[2]May14_streams!$Q55</f>
        <v>0.14779024813312167</v>
      </c>
      <c r="V6" s="17" t="s">
        <v>50</v>
      </c>
      <c r="W6" s="16">
        <v>0.13666057287863406</v>
      </c>
      <c r="X6" s="16">
        <v>0.14000968868243605</v>
      </c>
      <c r="Y6" s="18">
        <f t="array" ref="Y6">[2]Mar14_streams!E55/[2]Mar14_streams!Q55</f>
        <v>0.14334049756931444</v>
      </c>
      <c r="Z6" s="18">
        <f t="array" ref="Z6">[2]Apr14_streams!E55/[2]Apr14_streams!Q55</f>
        <v>0.14217866255855968</v>
      </c>
      <c r="AA6" s="18">
        <f t="array" ref="AA6">[2]May14_streams!$E55/[2]May14_streams!$R55</f>
        <v>0.14551442529061812</v>
      </c>
      <c r="AC6" s="17" t="s">
        <v>50</v>
      </c>
      <c r="AD6" s="26"/>
      <c r="AE6" s="26"/>
      <c r="AF6" s="26"/>
      <c r="AG6" s="26"/>
      <c r="AH6" s="26"/>
      <c r="AJ6" s="17" t="s">
        <v>50</v>
      </c>
      <c r="AK6" s="16">
        <v>0.1008313083514516</v>
      </c>
      <c r="AL6" s="16">
        <v>0.10154180305595217</v>
      </c>
      <c r="AM6" s="18">
        <f t="array" ref="AM6">[2]Mar14_streams!G55/[2]Mar14_streams!S55</f>
        <v>9.2928769481856036E-2</v>
      </c>
      <c r="AN6" s="18">
        <f t="array" ref="AN6">[2]Apr14_streams!G55/[2]Apr14_streams!S55</f>
        <v>9.9566801098800645E-2</v>
      </c>
      <c r="AO6" s="18">
        <f t="array" ref="AO6">[2]May14_streams!$G55/[2]May14_streams!$T55</f>
        <v>0.1087661332786681</v>
      </c>
      <c r="AQ6" s="17" t="s">
        <v>50</v>
      </c>
      <c r="AR6" s="27"/>
      <c r="AS6" s="27"/>
      <c r="AT6" s="24"/>
      <c r="AU6" s="24"/>
      <c r="AV6" s="24"/>
      <c r="AX6" s="17" t="s">
        <v>50</v>
      </c>
      <c r="AY6" s="27"/>
      <c r="AZ6" s="27"/>
      <c r="BA6" s="24"/>
      <c r="BB6" s="24"/>
      <c r="BC6" s="24"/>
      <c r="BE6" s="17" t="s">
        <v>50</v>
      </c>
      <c r="BF6" s="24"/>
      <c r="BG6" s="24"/>
      <c r="BH6" s="24"/>
      <c r="BI6" s="24"/>
      <c r="BJ6" s="24"/>
    </row>
    <row r="7" spans="1:62">
      <c r="A7" s="17" t="s">
        <v>168</v>
      </c>
      <c r="B7" s="26"/>
      <c r="C7" s="26"/>
      <c r="D7" s="28"/>
      <c r="E7" s="28"/>
      <c r="F7" s="28"/>
      <c r="H7" s="17" t="s">
        <v>168</v>
      </c>
      <c r="I7" s="31">
        <v>9.9626406289815561E-2</v>
      </c>
      <c r="J7" s="31">
        <v>9.3797169801082089E-2</v>
      </c>
      <c r="K7" s="18">
        <f t="array" ref="K7">[2]Mar14_streams!C56/[2]Mar14_streams!O56</f>
        <v>9.2440496583510445E-2</v>
      </c>
      <c r="L7" s="18">
        <f t="array" ref="L7">[2]Apr14_streams!C56/[2]Apr14_streams!O56</f>
        <v>9.4019708218079423E-2</v>
      </c>
      <c r="M7" s="18">
        <f t="array" ref="M7">[2]May14_streams!$C56/[2]May14_streams!$P56</f>
        <v>9.4291458915454165E-2</v>
      </c>
      <c r="O7" s="17" t="s">
        <v>168</v>
      </c>
      <c r="P7" s="26"/>
      <c r="Q7" s="26"/>
      <c r="R7" s="26"/>
      <c r="S7" s="26"/>
      <c r="T7" s="26"/>
      <c r="V7" s="17" t="s">
        <v>168</v>
      </c>
      <c r="W7" s="31">
        <v>0.10129944825008583</v>
      </c>
      <c r="X7" s="31">
        <v>0.10186760941932975</v>
      </c>
      <c r="Y7" s="18">
        <f t="array" ref="Y7">[2]Mar14_streams!E56/[2]Mar14_streams!Q56</f>
        <v>9.9755171683506505E-2</v>
      </c>
      <c r="Z7" s="18">
        <f t="array" ref="Z7">[2]Apr14_streams!E56/[2]Apr14_streams!Q56</f>
        <v>9.7139888043883516E-2</v>
      </c>
      <c r="AA7" s="18">
        <f t="array" ref="AA7">[2]May14_streams!$E56/[2]May14_streams!$R56</f>
        <v>9.6492668929833533E-2</v>
      </c>
      <c r="AC7" s="17" t="s">
        <v>168</v>
      </c>
      <c r="AD7" s="26"/>
      <c r="AE7" s="26"/>
      <c r="AF7" s="26"/>
      <c r="AG7" s="26"/>
      <c r="AH7" s="26"/>
      <c r="AJ7" s="17" t="s">
        <v>168</v>
      </c>
      <c r="AK7" s="31">
        <v>6.7306203068994805E-2</v>
      </c>
      <c r="AL7" s="31">
        <v>7.058576236957731E-2</v>
      </c>
      <c r="AM7" s="18">
        <f t="array" ref="AM7">[2]Mar14_streams!G56/[2]Mar14_streams!S56</f>
        <v>7.1700198115459579E-2</v>
      </c>
      <c r="AN7" s="18">
        <f t="array" ref="AN7">[2]Apr14_streams!G56/[2]Apr14_streams!S56</f>
        <v>7.3698447767411371E-2</v>
      </c>
      <c r="AO7" s="18">
        <f t="array" ref="AO7">[2]May14_streams!$G56/[2]May14_streams!$T56</f>
        <v>7.1799761800877049E-2</v>
      </c>
      <c r="AQ7" s="17" t="s">
        <v>168</v>
      </c>
      <c r="AR7" s="27"/>
      <c r="AS7" s="27"/>
      <c r="AT7" s="24"/>
      <c r="AU7" s="24"/>
      <c r="AV7" s="24"/>
      <c r="AX7" s="17" t="s">
        <v>168</v>
      </c>
      <c r="AY7" s="27"/>
      <c r="AZ7" s="27"/>
      <c r="BA7" s="24"/>
      <c r="BB7" s="24"/>
      <c r="BC7" s="24"/>
      <c r="BE7" s="17" t="s">
        <v>168</v>
      </c>
      <c r="BF7" s="27"/>
      <c r="BG7" s="27"/>
      <c r="BH7" s="24"/>
      <c r="BI7" s="24"/>
      <c r="BJ7" s="24"/>
    </row>
    <row r="8" spans="1:62">
      <c r="A8" s="17" t="s">
        <v>72</v>
      </c>
      <c r="B8" s="16">
        <v>0.11532231982166002</v>
      </c>
      <c r="C8" s="16">
        <v>0.11663127430664283</v>
      </c>
      <c r="D8" s="18">
        <v>0.11683362175974996</v>
      </c>
      <c r="E8" s="18">
        <v>0.11768427154646566</v>
      </c>
      <c r="F8" s="18">
        <f t="array" ref="F8">[2]May14_streams!$B57/[2]May14_streams!$O57</f>
        <v>0.11396108868481623</v>
      </c>
      <c r="H8" s="17" t="s">
        <v>72</v>
      </c>
      <c r="I8" s="16">
        <v>0.17263252933837975</v>
      </c>
      <c r="J8" s="16">
        <v>0.18493226315618286</v>
      </c>
      <c r="K8" s="18">
        <f t="array" ref="K8">[2]Mar14_streams!C57/[2]Mar14_streams!O57</f>
        <v>0.18731915023303136</v>
      </c>
      <c r="L8" s="18">
        <f t="array" ref="L8">[2]Apr14_streams!C57/[2]Apr14_streams!O57</f>
        <v>0.19143804647966789</v>
      </c>
      <c r="M8" s="18">
        <f t="array" ref="M8">[2]May14_streams!$C57/[2]May14_streams!$P57</f>
        <v>0.19734772883061766</v>
      </c>
      <c r="O8" s="17" t="s">
        <v>72</v>
      </c>
      <c r="P8" s="16">
        <v>0.17316195372750642</v>
      </c>
      <c r="Q8" s="16">
        <v>9.8417656245395876E-2</v>
      </c>
      <c r="R8" s="26">
        <f>[2]Mar14_streams!$D57/[2]Mar14_streams!$P57</f>
        <v>0.10998100953095327</v>
      </c>
      <c r="S8" s="26">
        <f t="array" ref="S8">[2]Apr14_streams!$D57/[2]Apr14_streams!$P57</f>
        <v>0.12325739343210963</v>
      </c>
      <c r="T8" s="26">
        <f t="array" ref="T8">[2]May14_streams!$D57/[2]May14_streams!$Q57</f>
        <v>0.11836690936296783</v>
      </c>
      <c r="V8" s="17" t="s">
        <v>72</v>
      </c>
      <c r="W8" s="16">
        <v>0.15922738649621571</v>
      </c>
      <c r="X8" s="16">
        <v>0.1638652431773672</v>
      </c>
      <c r="Y8" s="18">
        <f t="array" ref="Y8">[2]Mar14_streams!E57/[2]Mar14_streams!Q57</f>
        <v>0.17074286776521225</v>
      </c>
      <c r="Z8" s="18">
        <f t="array" ref="Z8">[2]Apr14_streams!E57/[2]Apr14_streams!Q57</f>
        <v>0.16147265995948504</v>
      </c>
      <c r="AA8" s="18">
        <f t="array" ref="AA8">[2]May14_streams!$E57/[2]May14_streams!$R57</f>
        <v>0.1503728797530347</v>
      </c>
      <c r="AC8" s="17" t="s">
        <v>72</v>
      </c>
      <c r="AD8" s="26"/>
      <c r="AE8" s="26"/>
      <c r="AF8" s="26"/>
      <c r="AG8" s="26"/>
      <c r="AH8" s="26"/>
      <c r="AJ8" s="17" t="s">
        <v>72</v>
      </c>
      <c r="AK8" s="26"/>
      <c r="AL8" s="26"/>
      <c r="AM8" s="26"/>
      <c r="AN8" s="26"/>
      <c r="AO8" s="24"/>
      <c r="AQ8" s="17" t="s">
        <v>72</v>
      </c>
      <c r="AR8" s="27"/>
      <c r="AS8" s="27"/>
      <c r="AT8" s="24"/>
      <c r="AU8" s="24"/>
      <c r="AV8" s="24"/>
      <c r="AX8" s="17" t="s">
        <v>72</v>
      </c>
      <c r="AY8" s="27"/>
      <c r="AZ8" s="27"/>
      <c r="BA8" s="24"/>
      <c r="BB8" s="24"/>
      <c r="BC8" s="24"/>
      <c r="BE8" s="17" t="s">
        <v>72</v>
      </c>
      <c r="BF8" s="27"/>
      <c r="BG8" s="27"/>
      <c r="BH8" s="27"/>
      <c r="BI8" s="27"/>
      <c r="BJ8" s="27"/>
    </row>
    <row r="9" spans="1:62">
      <c r="A9" s="22" t="s">
        <v>13</v>
      </c>
      <c r="B9" s="16">
        <v>4.4580483928385886E-2</v>
      </c>
      <c r="C9" s="16">
        <v>5.1837468036191874E-2</v>
      </c>
      <c r="D9" s="18">
        <v>4.2134314554156331E-2</v>
      </c>
      <c r="E9" s="18">
        <v>3.7915393868702053E-2</v>
      </c>
      <c r="F9" s="18">
        <f t="array" ref="F9">[2]May14_streams!$B58/[2]May14_streams!$O58</f>
        <v>3.6371687765741317E-2</v>
      </c>
      <c r="H9" s="22" t="s">
        <v>13</v>
      </c>
      <c r="I9" s="16">
        <v>0.12994019041493779</v>
      </c>
      <c r="J9" s="16">
        <v>0.12701543971484286</v>
      </c>
      <c r="K9" s="18">
        <f t="array" ref="K9">[2]Mar14_streams!C58/[2]Mar14_streams!O58</f>
        <v>0.10987690803731873</v>
      </c>
      <c r="L9" s="18">
        <f t="array" ref="L9">[2]Apr14_streams!C58/[2]Apr14_streams!O58</f>
        <v>0.12526274770269724</v>
      </c>
      <c r="M9" s="18">
        <f t="array" ref="M9">[2]May14_streams!$C58/[2]May14_streams!$P58</f>
        <v>0.1556018355432921</v>
      </c>
      <c r="O9" s="22" t="s">
        <v>13</v>
      </c>
      <c r="P9" s="16">
        <v>0.63871119017641875</v>
      </c>
      <c r="Q9" s="16">
        <v>0.55086474567627164</v>
      </c>
      <c r="R9" s="26">
        <f>[2]Mar14_streams!$D58/[2]Mar14_streams!$P58</f>
        <v>0.66475065003359723</v>
      </c>
      <c r="S9" s="26">
        <f t="array" ref="S9">[2]Apr14_streams!$D58/[2]Apr14_streams!$P58</f>
        <v>0.72528431974494312</v>
      </c>
      <c r="T9" s="26">
        <f t="array" ref="T9">[2]May14_streams!$D58/[2]May14_streams!$Q58</f>
        <v>0.77395501846754566</v>
      </c>
      <c r="V9" s="22" t="s">
        <v>13</v>
      </c>
      <c r="W9" s="16">
        <v>0.2114726419015534</v>
      </c>
      <c r="X9" s="16">
        <v>0.2318070055740786</v>
      </c>
      <c r="Y9" s="18">
        <f t="array" ref="Y9">[2]Mar14_streams!E58/[2]Mar14_streams!Q58</f>
        <v>0.24787919986806592</v>
      </c>
      <c r="Z9" s="18">
        <f t="array" ref="Z9">[2]Apr14_streams!E58/[2]Apr14_streams!Q58</f>
        <v>0.28034437195963763</v>
      </c>
      <c r="AA9" s="18">
        <f t="array" ref="AA9">[2]May14_streams!$E58/[2]May14_streams!$R58</f>
        <v>0.24997974110068955</v>
      </c>
      <c r="AC9" s="22" t="s">
        <v>13</v>
      </c>
      <c r="AD9" s="26"/>
      <c r="AE9" s="26"/>
      <c r="AF9" s="26"/>
      <c r="AG9" s="26"/>
      <c r="AH9" s="26">
        <f t="array" ref="AH9">[2]May14_streams!$F58/[2]May14_streams!$S58</f>
        <v>6.499213249316578E-2</v>
      </c>
      <c r="AJ9" s="22" t="s">
        <v>13</v>
      </c>
      <c r="AK9" s="26">
        <v>0.12290883388615199</v>
      </c>
      <c r="AL9" s="26">
        <v>0.16688902588261273</v>
      </c>
      <c r="AM9" s="26">
        <f t="array" ref="AM9">[2]Mar14_streams!G58/[2]Mar14_streams!S58</f>
        <v>0.1657637420718816</v>
      </c>
      <c r="AN9" s="26">
        <f t="array" ref="AN9">[2]Apr14_streams!G58/[2]Apr14_streams!S58</f>
        <v>0.16659506136078439</v>
      </c>
      <c r="AO9" s="18">
        <f t="array" ref="AO9">[2]May14_streams!$G58/[2]May14_streams!$T58</f>
        <v>0.210595967273215</v>
      </c>
      <c r="AQ9" s="22" t="s">
        <v>13</v>
      </c>
      <c r="AR9" s="27"/>
      <c r="AS9" s="27"/>
      <c r="AT9" s="24"/>
      <c r="AU9" s="24"/>
      <c r="AV9" s="24"/>
      <c r="AX9" s="22" t="s">
        <v>13</v>
      </c>
      <c r="AY9" s="16">
        <v>4.4762874251421704E-2</v>
      </c>
      <c r="AZ9" s="16">
        <v>6.1187001950815306E-2</v>
      </c>
      <c r="BA9" s="18">
        <f t="array" ref="BA9">[2]Mar14_streams!I58/[2]Mar14_streams!U58</f>
        <v>4.5881120275971694E-2</v>
      </c>
      <c r="BB9" s="18">
        <f t="array" ref="BB9">[2]Apr14_streams!I58/[2]Apr14_streams!U58</f>
        <v>4.3803573969982718E-2</v>
      </c>
      <c r="BC9" s="25">
        <f t="array" ref="BC9">[2]May14_streams!$I58/[2]May14_streams!$V58</f>
        <v>6.0206493102851671E-2</v>
      </c>
      <c r="BE9" s="22" t="s">
        <v>13</v>
      </c>
      <c r="BF9" s="24"/>
      <c r="BG9" s="24"/>
      <c r="BH9" s="24"/>
      <c r="BI9" s="24"/>
      <c r="BJ9" s="24"/>
    </row>
    <row r="10" spans="1:62">
      <c r="A10" s="17" t="s">
        <v>18</v>
      </c>
      <c r="B10" s="16">
        <v>5.5184343074954838E-2</v>
      </c>
      <c r="C10" s="16">
        <v>5.4023049432459731E-2</v>
      </c>
      <c r="D10" s="18">
        <v>5.1492729874480142E-2</v>
      </c>
      <c r="E10" s="18">
        <v>4.9156338316375413E-2</v>
      </c>
      <c r="F10" s="18">
        <f t="array" ref="F10">[2]May14_streams!$B59/[2]May14_streams!$O59</f>
        <v>4.7693743566528529E-2</v>
      </c>
      <c r="H10" s="17" t="s">
        <v>18</v>
      </c>
      <c r="I10" s="16">
        <v>4.8615723543077562E-2</v>
      </c>
      <c r="J10" s="16">
        <v>4.8355452590974457E-2</v>
      </c>
      <c r="K10" s="18">
        <f t="array" ref="K10">[2]Mar14_streams!C59/[2]Mar14_streams!O59</f>
        <v>4.5615110126116826E-2</v>
      </c>
      <c r="L10" s="18">
        <f t="array" ref="L10">[2]Apr14_streams!C59/[2]Apr14_streams!O59</f>
        <v>4.5254071697749684E-2</v>
      </c>
      <c r="M10" s="18">
        <f t="array" ref="M10">[2]May14_streams!$C59/[2]May14_streams!$P59</f>
        <v>4.6467515886573725E-2</v>
      </c>
      <c r="O10" s="17" t="s">
        <v>18</v>
      </c>
      <c r="P10" s="16">
        <v>3.8782480803908455E-2</v>
      </c>
      <c r="Q10" s="16">
        <v>3.5563864253804936E-2</v>
      </c>
      <c r="R10" s="26">
        <f>[2]Mar14_streams!$D59/[2]Mar14_streams!$P59</f>
        <v>3.3713299908841733E-2</v>
      </c>
      <c r="S10" s="26">
        <f t="array" ref="S10">[2]Apr14_streams!$D59/[2]Apr14_streams!$P59</f>
        <v>3.3885699677677746E-2</v>
      </c>
      <c r="T10" s="26">
        <f t="array" ref="T10">[2]May14_streams!$D59/[2]May14_streams!$Q59</f>
        <v>3.5510323114693106E-2</v>
      </c>
      <c r="V10" s="17" t="s">
        <v>18</v>
      </c>
      <c r="W10" s="16">
        <v>8.165135402348743E-2</v>
      </c>
      <c r="X10" s="16">
        <v>8.6078913773133467E-2</v>
      </c>
      <c r="Y10" s="18">
        <f t="array" ref="Y10">[2]Mar14_streams!E59/[2]Mar14_streams!Q59</f>
        <v>7.2490762933650102E-2</v>
      </c>
      <c r="Z10" s="18">
        <f t="array" ref="Z10">[2]Apr14_streams!E59/[2]Apr14_streams!Q59</f>
        <v>5.1031478473293632E-2</v>
      </c>
      <c r="AA10" s="18">
        <f t="array" ref="AA10">[2]May14_streams!$E59/[2]May14_streams!$R59</f>
        <v>3.2086367995217524E-2</v>
      </c>
      <c r="AC10" s="17" t="s">
        <v>18</v>
      </c>
      <c r="AD10" s="16">
        <v>4.5449172528982333E-2</v>
      </c>
      <c r="AE10" s="16">
        <v>4.5819696518893185E-2</v>
      </c>
      <c r="AF10" s="18">
        <f t="array" ref="AF10">[2]Mar14_streams!F59/[2]Mar14_streams!R59</f>
        <v>4.2734103304799036E-2</v>
      </c>
      <c r="AG10" s="18">
        <f t="array" ref="AG10">[2]Apr14_streams!F59/[2]Apr14_streams!R59</f>
        <v>4.1265418756582878E-2</v>
      </c>
      <c r="AH10" s="26">
        <f t="array" ref="AH10">[2]May14_streams!$F59/[2]May14_streams!$S59</f>
        <v>4.2124879957510471E-2</v>
      </c>
      <c r="AJ10" s="17" t="s">
        <v>18</v>
      </c>
      <c r="AK10" s="16">
        <v>4.3343674887317649E-2</v>
      </c>
      <c r="AL10" s="16">
        <v>4.6703448806948197E-2</v>
      </c>
      <c r="AM10" s="18">
        <f t="array" ref="AM10">[2]Mar14_streams!G59/[2]Mar14_streams!S59</f>
        <v>4.4632821320726795E-2</v>
      </c>
      <c r="AN10" s="18">
        <f t="array" ref="AN10">[2]Apr14_streams!G59/[2]Apr14_streams!S59</f>
        <v>4.7198638737299715E-2</v>
      </c>
      <c r="AO10" s="18">
        <f t="array" ref="AO10">[2]May14_streams!$G59/[2]May14_streams!$T59</f>
        <v>4.6966576935796228E-2</v>
      </c>
      <c r="AQ10" s="17" t="s">
        <v>18</v>
      </c>
      <c r="AR10" s="27"/>
      <c r="AS10" s="27"/>
      <c r="AT10" s="24"/>
      <c r="AU10" s="24"/>
      <c r="AV10" s="24"/>
      <c r="AX10" s="17" t="s">
        <v>18</v>
      </c>
      <c r="AY10" s="27"/>
      <c r="AZ10" s="27"/>
      <c r="BA10" s="24"/>
      <c r="BB10" s="24"/>
      <c r="BC10" s="24"/>
      <c r="BE10" s="17" t="s">
        <v>18</v>
      </c>
      <c r="BF10" s="24"/>
      <c r="BG10" s="24"/>
      <c r="BH10" s="24"/>
      <c r="BI10" s="24"/>
      <c r="BJ10" s="24"/>
    </row>
    <row r="11" spans="1:62">
      <c r="A11" s="17" t="s">
        <v>70</v>
      </c>
      <c r="B11" s="16">
        <v>4.2900199824702639E-2</v>
      </c>
      <c r="C11" s="16">
        <v>4.1850837353965525E-2</v>
      </c>
      <c r="D11" s="18">
        <v>4.0307607053091277E-2</v>
      </c>
      <c r="E11" s="18">
        <v>3.937979114167367E-2</v>
      </c>
      <c r="F11" s="18">
        <f t="array" ref="F11">[2]May14_streams!$B60/[2]May14_streams!$O60</f>
        <v>3.736548444857065E-2</v>
      </c>
      <c r="H11" s="17" t="s">
        <v>70</v>
      </c>
      <c r="I11" s="16">
        <v>0.10551352924061681</v>
      </c>
      <c r="J11" s="16">
        <v>5.7463662810420368E-2</v>
      </c>
      <c r="K11" s="18">
        <f t="array" ref="K11">[2]Mar14_streams!C60/[2]Mar14_streams!O60</f>
        <v>5.6783663117504608E-2</v>
      </c>
      <c r="L11" s="18">
        <f t="array" ref="L11">[2]Apr14_streams!C60/[2]Apr14_streams!O60</f>
        <v>6.0654026959462183E-2</v>
      </c>
      <c r="M11" s="18">
        <f t="array" ref="M11">[2]May14_streams!$C60/[2]May14_streams!$P60</f>
        <v>5.7155168945554682E-2</v>
      </c>
      <c r="O11" s="17" t="s">
        <v>70</v>
      </c>
      <c r="P11" s="16">
        <v>3.9577166403234693E-2</v>
      </c>
      <c r="Q11" s="16">
        <v>3.4982370156403909E-2</v>
      </c>
      <c r="R11" s="26">
        <f>[2]Mar14_streams!$D60/[2]Mar14_streams!$P60</f>
        <v>3.2862882455959613E-2</v>
      </c>
      <c r="S11" s="26">
        <f t="array" ref="S11">[2]Apr14_streams!$D60/[2]Apr14_streams!$P60</f>
        <v>3.3064318704000221E-2</v>
      </c>
      <c r="T11" s="26">
        <f t="array" ref="T11">[2]May14_streams!$D60/[2]May14_streams!$Q60</f>
        <v>3.2870237167104722E-2</v>
      </c>
      <c r="V11" s="17" t="s">
        <v>70</v>
      </c>
      <c r="W11" s="16">
        <v>7.5546312308137187E-2</v>
      </c>
      <c r="X11" s="16">
        <v>7.3278840279685953E-2</v>
      </c>
      <c r="Y11" s="18">
        <f t="array" ref="Y11">[2]Mar14_streams!E60/[2]Mar14_streams!Q60</f>
        <v>6.8644435612276497E-2</v>
      </c>
      <c r="Z11" s="18">
        <f t="array" ref="Z11">[2]Apr14_streams!E60/[2]Apr14_streams!Q60</f>
        <v>6.724167912004006E-2</v>
      </c>
      <c r="AA11" s="18">
        <f t="array" ref="AA11">[2]May14_streams!$E60/[2]May14_streams!$R60</f>
        <v>6.7831974190802335E-2</v>
      </c>
      <c r="AC11" s="17" t="s">
        <v>70</v>
      </c>
      <c r="AD11" s="16">
        <v>5.1378309850889502E-2</v>
      </c>
      <c r="AE11" s="16">
        <v>5.0558133429556958E-2</v>
      </c>
      <c r="AF11" s="18">
        <f t="array" ref="AF11">[2]Mar14_streams!F60/[2]Mar14_streams!R60</f>
        <v>4.8054702620030754E-2</v>
      </c>
      <c r="AG11" s="18">
        <f t="array" ref="AG11">[2]Apr14_streams!F60/[2]Apr14_streams!R60</f>
        <v>4.6597958147391698E-2</v>
      </c>
      <c r="AH11" s="26">
        <f t="array" ref="AH11">[2]May14_streams!$F60/[2]May14_streams!$S60</f>
        <v>4.5173265513504174E-2</v>
      </c>
      <c r="AJ11" s="17" t="s">
        <v>70</v>
      </c>
      <c r="AK11" s="16">
        <v>4.7831709511983622E-2</v>
      </c>
      <c r="AL11" s="16">
        <v>4.947464244436859E-2</v>
      </c>
      <c r="AM11" s="18">
        <f t="array" ref="AM11">[2]Mar14_streams!G60/[2]Mar14_streams!S60</f>
        <v>4.7022229601315892E-2</v>
      </c>
      <c r="AN11" s="18">
        <f t="array" ref="AN11">[2]Apr14_streams!G60/[2]Apr14_streams!S60</f>
        <v>4.7263868853768855E-2</v>
      </c>
      <c r="AO11" s="18">
        <f t="array" ref="AO11">[2]May14_streams!$G60/[2]May14_streams!$T60</f>
        <v>4.6943065115150721E-2</v>
      </c>
      <c r="AQ11" s="17" t="s">
        <v>70</v>
      </c>
      <c r="AR11" s="27"/>
      <c r="AS11" s="27"/>
      <c r="AT11" s="24"/>
      <c r="AU11" s="24"/>
      <c r="AV11" s="24"/>
      <c r="AX11" s="17" t="s">
        <v>70</v>
      </c>
      <c r="AY11" s="16">
        <v>4.9864684158879298E-2</v>
      </c>
      <c r="AZ11" s="16">
        <v>5.0006916996498584E-2</v>
      </c>
      <c r="BA11" s="18">
        <f t="array" ref="BA11">[2]Mar14_streams!I60/[2]Mar14_streams!U60</f>
        <v>5.2477127567754189E-2</v>
      </c>
      <c r="BB11" s="18">
        <f t="array" ref="BB11">[2]Apr14_streams!I60/[2]Apr14_streams!U60</f>
        <v>5.6672450951485945E-2</v>
      </c>
      <c r="BC11" s="25">
        <f t="array" ref="BC11">[2]May14_streams!$I60/[2]May14_streams!$V60</f>
        <v>5.642519746222955E-2</v>
      </c>
      <c r="BE11" s="17" t="s">
        <v>70</v>
      </c>
      <c r="BF11" s="24"/>
      <c r="BG11" s="24"/>
      <c r="BH11" s="24"/>
      <c r="BI11" s="24"/>
      <c r="BJ11" s="24"/>
    </row>
    <row r="12" spans="1:62">
      <c r="A12" s="17" t="s">
        <v>42</v>
      </c>
      <c r="B12" s="16">
        <v>6.6912377129278569E-2</v>
      </c>
      <c r="C12" s="16">
        <v>6.4630474836626595E-2</v>
      </c>
      <c r="D12" s="18">
        <v>6.3104933762055213E-2</v>
      </c>
      <c r="E12" s="18">
        <v>5.9040466592555074E-2</v>
      </c>
      <c r="F12" s="18">
        <f t="array" ref="F12">[2]May14_streams!$B61/[2]May14_streams!$O61</f>
        <v>5.7801316865472761E-2</v>
      </c>
      <c r="H12" s="17" t="s">
        <v>42</v>
      </c>
      <c r="I12" s="16">
        <v>4.495838494846098E-2</v>
      </c>
      <c r="J12" s="16">
        <v>6.0710503758882144E-2</v>
      </c>
      <c r="K12" s="18">
        <f t="array" ref="K12">[2]Mar14_streams!C61/[2]Mar14_streams!O61</f>
        <v>6.5159924434352132E-2</v>
      </c>
      <c r="L12" s="18">
        <f t="array" ref="L12">[2]Apr14_streams!C61/[2]Apr14_streams!O61</f>
        <v>8.1782286481898309E-2</v>
      </c>
      <c r="M12" s="18">
        <f t="array" ref="M12">[2]May14_streams!$C61/[2]May14_streams!$P61</f>
        <v>8.3941128800355522E-2</v>
      </c>
      <c r="O12" s="17" t="s">
        <v>42</v>
      </c>
      <c r="P12" s="16">
        <v>7.0779735414253489E-2</v>
      </c>
      <c r="Q12" s="16">
        <v>9.092520382842964E-2</v>
      </c>
      <c r="R12" s="26">
        <f>[2]Mar14_streams!$D61/[2]Mar14_streams!$P61</f>
        <v>0.1005435964340074</v>
      </c>
      <c r="S12" s="26">
        <f t="array" ref="S12">[2]Apr14_streams!$D61/[2]Apr14_streams!$P61</f>
        <v>7.3972106502445206E-2</v>
      </c>
      <c r="T12" s="26">
        <f t="array" ref="T12">[2]May14_streams!$D61/[2]May14_streams!$Q61</f>
        <v>8.026437226472953E-2</v>
      </c>
      <c r="V12" s="17" t="s">
        <v>42</v>
      </c>
      <c r="W12" s="16">
        <v>0.16027175060627197</v>
      </c>
      <c r="X12" s="16">
        <v>0.20913619672070391</v>
      </c>
      <c r="Y12" s="18">
        <f t="array" ref="Y12">[2]Mar14_streams!E61/[2]Mar14_streams!Q61</f>
        <v>0.17466680690577435</v>
      </c>
      <c r="Z12" s="18">
        <f t="array" ref="Z12">[2]Apr14_streams!E61/[2]Apr14_streams!Q61</f>
        <v>0.12156411902593428</v>
      </c>
      <c r="AA12" s="18">
        <f t="array" ref="AA12">[2]May14_streams!$E61/[2]May14_streams!$R61</f>
        <v>0.12169659408096768</v>
      </c>
      <c r="AC12" s="17" t="s">
        <v>42</v>
      </c>
      <c r="AD12" s="16">
        <v>6.9232408658199615E-2</v>
      </c>
      <c r="AE12" s="16">
        <v>6.5643128213442661E-2</v>
      </c>
      <c r="AF12" s="18">
        <f t="array" ref="AF12">[2]Mar14_streams!F61/[2]Mar14_streams!R61</f>
        <v>6.2935022447673628E-2</v>
      </c>
      <c r="AG12" s="18">
        <f t="array" ref="AG12">[2]Apr14_streams!F61/[2]Apr14_streams!R61</f>
        <v>6.0668859860192131E-2</v>
      </c>
      <c r="AH12" s="26">
        <f t="array" ref="AH12">[2]May14_streams!$F61/[2]May14_streams!$S61</f>
        <v>5.9338163653381251E-2</v>
      </c>
      <c r="AJ12" s="17" t="s">
        <v>42</v>
      </c>
      <c r="AK12" s="16">
        <v>5.8856833513525254E-2</v>
      </c>
      <c r="AL12" s="16">
        <v>6.2942447962007361E-2</v>
      </c>
      <c r="AM12" s="18">
        <f t="array" ref="AM12">[2]Mar14_streams!G61/[2]Mar14_streams!S61</f>
        <v>6.2885209861862815E-2</v>
      </c>
      <c r="AN12" s="18">
        <f t="array" ref="AN12">[2]Apr14_streams!G61/[2]Apr14_streams!S61</f>
        <v>6.0530678891379142E-2</v>
      </c>
      <c r="AO12" s="18">
        <f t="array" ref="AO12">[2]May14_streams!$G61/[2]May14_streams!$T61</f>
        <v>5.9710962547218756E-2</v>
      </c>
      <c r="AQ12" s="17" t="s">
        <v>42</v>
      </c>
      <c r="AR12" s="27"/>
      <c r="AS12" s="27"/>
      <c r="AT12" s="24"/>
      <c r="AU12" s="24"/>
      <c r="AV12" s="24"/>
      <c r="AX12" s="17" t="s">
        <v>42</v>
      </c>
      <c r="AY12" s="27"/>
      <c r="AZ12" s="27"/>
      <c r="BA12" s="24"/>
      <c r="BB12" s="24"/>
      <c r="BC12" s="24"/>
      <c r="BE12" s="17" t="s">
        <v>42</v>
      </c>
      <c r="BF12" s="24"/>
      <c r="BG12" s="24"/>
      <c r="BH12" s="24"/>
      <c r="BI12" s="24"/>
      <c r="BJ12" s="24"/>
    </row>
    <row r="13" spans="1:62">
      <c r="A13" s="17" t="s">
        <v>86</v>
      </c>
      <c r="B13" s="16">
        <v>9.246167464984742E-2</v>
      </c>
      <c r="C13" s="16">
        <v>8.9512513909696945E-2</v>
      </c>
      <c r="D13" s="18">
        <v>8.8104483888466631E-2</v>
      </c>
      <c r="E13" s="18">
        <v>8.5549262409494647E-2</v>
      </c>
      <c r="F13" s="18">
        <f t="array" ref="F13">[2]May14_streams!$B62/[2]May14_streams!$O62</f>
        <v>8.2361752836991903E-2</v>
      </c>
      <c r="H13" s="17" t="s">
        <v>86</v>
      </c>
      <c r="I13" s="16">
        <v>0.10473301930547836</v>
      </c>
      <c r="J13" s="16">
        <v>0.10352084447068911</v>
      </c>
      <c r="K13" s="18">
        <f t="array" ref="K13">[2]Mar14_streams!C62/[2]Mar14_streams!O62</f>
        <v>0.10486462541882198</v>
      </c>
      <c r="L13" s="18">
        <f t="array" ref="L13">[2]Apr14_streams!C62/[2]Apr14_streams!O62</f>
        <v>0.10530074571682958</v>
      </c>
      <c r="M13" s="18">
        <f t="array" ref="M13">[2]May14_streams!$C62/[2]May14_streams!$P62</f>
        <v>0.10558067220364492</v>
      </c>
      <c r="O13" s="17" t="s">
        <v>86</v>
      </c>
      <c r="P13" s="16">
        <v>8.0882352941176475E-2</v>
      </c>
      <c r="Q13" s="16">
        <v>6.8938130410610754E-2</v>
      </c>
      <c r="R13" s="26">
        <f>[2]Mar14_streams!$D62/[2]Mar14_streams!$P62</f>
        <v>5.381442029431685E-2</v>
      </c>
      <c r="S13" s="26">
        <f t="array" ref="S13">[2]Apr14_streams!$D62/[2]Apr14_streams!$P62</f>
        <v>5.7083847279194515E-2</v>
      </c>
      <c r="T13" s="26">
        <f t="array" ref="T13">[2]May14_streams!$D62/[2]May14_streams!$Q62</f>
        <v>7.2647454506832826E-2</v>
      </c>
      <c r="V13" s="17" t="s">
        <v>86</v>
      </c>
      <c r="W13" s="16">
        <v>9.7394222499472369E-2</v>
      </c>
      <c r="X13" s="16">
        <v>0.10448418798897977</v>
      </c>
      <c r="Y13" s="18">
        <f t="array" ref="Y13">[2]Mar14_streams!E62/[2]Mar14_streams!Q62</f>
        <v>0.1039382228519085</v>
      </c>
      <c r="Z13" s="18">
        <f t="array" ref="Z13">[2]Apr14_streams!E62/[2]Apr14_streams!Q62</f>
        <v>9.6460842685266016E-2</v>
      </c>
      <c r="AA13" s="18">
        <f t="array" ref="AA13">[2]May14_streams!$E62/[2]May14_streams!$R62</f>
        <v>9.4910470745975445E-2</v>
      </c>
      <c r="AC13" s="17" t="s">
        <v>86</v>
      </c>
      <c r="AD13" s="16">
        <v>8.1381753010247929E-2</v>
      </c>
      <c r="AE13" s="16">
        <v>8.0493791653116251E-2</v>
      </c>
      <c r="AF13" s="18">
        <f t="array" ref="AF13">[2]Mar14_streams!F62/[2]Mar14_streams!R62</f>
        <v>7.8715387808862752E-2</v>
      </c>
      <c r="AG13" s="18">
        <f t="array" ref="AG13">[2]Apr14_streams!F62/[2]Apr14_streams!R62</f>
        <v>7.8151125960732815E-2</v>
      </c>
      <c r="AH13" s="26">
        <f t="array" ref="AH13">[2]May14_streams!$F62/[2]May14_streams!$S62</f>
        <v>7.8811168239155835E-2</v>
      </c>
      <c r="AJ13" s="17" t="s">
        <v>86</v>
      </c>
      <c r="AK13" s="16">
        <v>8.2442195986169156E-2</v>
      </c>
      <c r="AL13" s="16">
        <v>8.5111735873355451E-2</v>
      </c>
      <c r="AM13" s="18">
        <f t="array" ref="AM13">[2]Mar14_streams!G62/[2]Mar14_streams!S62</f>
        <v>8.0188324897637386E-2</v>
      </c>
      <c r="AN13" s="18">
        <f t="array" ref="AN13">[2]Apr14_streams!G62/[2]Apr14_streams!S62</f>
        <v>8.3789727349772358E-2</v>
      </c>
      <c r="AO13" s="18">
        <f t="array" ref="AO13">[2]May14_streams!$G62/[2]May14_streams!$T62</f>
        <v>8.4123033791028368E-2</v>
      </c>
      <c r="AQ13" s="17" t="s">
        <v>86</v>
      </c>
      <c r="AR13" s="27"/>
      <c r="AS13" s="27"/>
      <c r="AT13" s="24"/>
      <c r="AU13" s="24"/>
      <c r="AV13" s="24"/>
      <c r="AX13" s="17" t="s">
        <v>86</v>
      </c>
      <c r="AY13" s="27"/>
      <c r="AZ13" s="27"/>
      <c r="BA13" s="24"/>
      <c r="BB13" s="24"/>
      <c r="BC13" s="24"/>
      <c r="BE13" s="17" t="s">
        <v>86</v>
      </c>
      <c r="BF13" s="24"/>
      <c r="BG13" s="24"/>
      <c r="BH13" s="24"/>
      <c r="BI13" s="24"/>
      <c r="BJ13" s="24"/>
    </row>
    <row r="14" spans="1:62">
      <c r="A14" s="17" t="s">
        <v>20</v>
      </c>
      <c r="B14" s="16">
        <v>5.7576107552973474E-2</v>
      </c>
      <c r="C14" s="16">
        <v>5.7134894074656113E-2</v>
      </c>
      <c r="D14" s="18">
        <v>5.4570135726487938E-2</v>
      </c>
      <c r="E14" s="18">
        <v>5.4320084566341326E-2</v>
      </c>
      <c r="F14" s="18">
        <f t="array" ref="F14">[2]May14_streams!$B63/[2]May14_streams!$O63</f>
        <v>5.1228948248875202E-2</v>
      </c>
      <c r="H14" s="17" t="s">
        <v>20</v>
      </c>
      <c r="I14" s="16">
        <v>6.3008504274534388E-2</v>
      </c>
      <c r="J14" s="16">
        <v>6.1389306392135343E-2</v>
      </c>
      <c r="K14" s="18">
        <f t="array" ref="K14">[2]Mar14_streams!C63/[2]Mar14_streams!O63</f>
        <v>6.1714776323570711E-2</v>
      </c>
      <c r="L14" s="18">
        <f t="array" ref="L14">[2]Apr14_streams!C63/[2]Apr14_streams!O63</f>
        <v>6.2644474827377755E-2</v>
      </c>
      <c r="M14" s="18">
        <f t="array" ref="M14">[2]May14_streams!$C63/[2]May14_streams!$P63</f>
        <v>5.9781951982338329E-2</v>
      </c>
      <c r="O14" s="17" t="s">
        <v>20</v>
      </c>
      <c r="P14" s="16">
        <v>7.1824417009602196E-2</v>
      </c>
      <c r="Q14" s="16">
        <v>8.2579003317978295E-2</v>
      </c>
      <c r="R14" s="26">
        <f>[2]Mar14_streams!$D63/[2]Mar14_streams!$P63</f>
        <v>6.3769204293000412E-2</v>
      </c>
      <c r="S14" s="26">
        <f t="array" ref="S14">[2]Apr14_streams!$D63/[2]Apr14_streams!$P63</f>
        <v>6.537161891645181E-2</v>
      </c>
      <c r="T14" s="26">
        <f t="array" ref="T14">[2]May14_streams!$D63/[2]May14_streams!$Q63</f>
        <v>6.498581313156454E-2</v>
      </c>
      <c r="V14" s="17" t="s">
        <v>20</v>
      </c>
      <c r="W14" s="16">
        <v>0.11545034931673598</v>
      </c>
      <c r="X14" s="16">
        <v>9.6045822460082267E-2</v>
      </c>
      <c r="Y14" s="18">
        <f t="array" ref="Y14">[2]Mar14_streams!E63/[2]Mar14_streams!Q63</f>
        <v>8.7725773164816293E-2</v>
      </c>
      <c r="Z14" s="18">
        <f t="array" ref="Z14">[2]Apr14_streams!E63/[2]Apr14_streams!Q63</f>
        <v>9.0011524984019001E-2</v>
      </c>
      <c r="AA14" s="18">
        <f t="array" ref="AA14">[2]May14_streams!$E63/[2]May14_streams!$R63</f>
        <v>0.10199876732494231</v>
      </c>
      <c r="AC14" s="17" t="s">
        <v>20</v>
      </c>
      <c r="AD14" s="16">
        <v>7.3396738431095565E-2</v>
      </c>
      <c r="AE14" s="16">
        <v>7.2636426826308012E-2</v>
      </c>
      <c r="AF14" s="18">
        <f t="array" ref="AF14">[2]Mar14_streams!F63/[2]Mar14_streams!R63</f>
        <v>7.2673529107906767E-2</v>
      </c>
      <c r="AG14" s="18">
        <f t="array" ref="AG14">[2]Apr14_streams!F63/[2]Apr14_streams!R63</f>
        <v>7.044249284894756E-2</v>
      </c>
      <c r="AH14" s="26">
        <f t="array" ref="AH14">[2]May14_streams!$F63/[2]May14_streams!$S63</f>
        <v>6.4610396841304846E-2</v>
      </c>
      <c r="AJ14" s="17" t="s">
        <v>20</v>
      </c>
      <c r="AK14" s="16">
        <v>6.8549935492113107E-2</v>
      </c>
      <c r="AL14" s="16">
        <v>7.3271275748482009E-2</v>
      </c>
      <c r="AM14" s="18">
        <f t="array" ref="AM14">[2]Mar14_streams!G63/[2]Mar14_streams!S63</f>
        <v>7.6207551783554206E-2</v>
      </c>
      <c r="AN14" s="18">
        <f t="array" ref="AN14">[2]Apr14_streams!G63/[2]Apr14_streams!S63</f>
        <v>7.8008797218751119E-2</v>
      </c>
      <c r="AO14" s="18">
        <f t="array" ref="AO14">[2]May14_streams!$G63/[2]May14_streams!$T63</f>
        <v>7.2274453241247649E-2</v>
      </c>
      <c r="AQ14" s="17" t="s">
        <v>20</v>
      </c>
      <c r="AR14" s="27"/>
      <c r="AS14" s="27"/>
      <c r="AT14" s="24"/>
      <c r="AU14" s="24"/>
      <c r="AV14" s="24"/>
      <c r="AX14" s="17" t="s">
        <v>20</v>
      </c>
      <c r="AY14" s="27"/>
      <c r="AZ14" s="27"/>
      <c r="BA14" s="24"/>
      <c r="BB14" s="24"/>
      <c r="BC14" s="24"/>
      <c r="BE14" s="17" t="s">
        <v>20</v>
      </c>
      <c r="BF14" s="24"/>
      <c r="BG14" s="24"/>
      <c r="BH14" s="24"/>
      <c r="BI14" s="24"/>
      <c r="BJ14" s="24"/>
    </row>
    <row r="15" spans="1:62">
      <c r="A15" s="17" t="s">
        <v>19</v>
      </c>
      <c r="B15" s="16">
        <v>4.7505879732813706E-2</v>
      </c>
      <c r="C15" s="16">
        <v>4.7505898698361214E-2</v>
      </c>
      <c r="D15" s="18">
        <v>4.5937018673262026E-2</v>
      </c>
      <c r="E15" s="18">
        <v>4.2978576589901417E-2</v>
      </c>
      <c r="F15" s="18">
        <f t="array" ref="F15">[2]May14_streams!$B64/[2]May14_streams!$O64</f>
        <v>4.0655904029461745E-2</v>
      </c>
      <c r="H15" s="17" t="s">
        <v>19</v>
      </c>
      <c r="I15" s="16">
        <v>6.7679988733414478E-2</v>
      </c>
      <c r="J15" s="16">
        <v>8.0247273575552572E-2</v>
      </c>
      <c r="K15" s="18">
        <f t="array" ref="K15">[2]Mar14_streams!C64/[2]Mar14_streams!O64</f>
        <v>7.470188798302034E-2</v>
      </c>
      <c r="L15" s="18">
        <f t="array" ref="L15">[2]Apr14_streams!C64/[2]Apr14_streams!O64</f>
        <v>7.1810233679929697E-2</v>
      </c>
      <c r="M15" s="18">
        <f t="array" ref="M15">[2]May14_streams!$C64/[2]May14_streams!$P64</f>
        <v>6.9878435959562196E-2</v>
      </c>
      <c r="O15" s="17" t="s">
        <v>19</v>
      </c>
      <c r="P15" s="16">
        <v>6.2613543040589303E-2</v>
      </c>
      <c r="Q15" s="16">
        <v>5.4805341357908592E-2</v>
      </c>
      <c r="R15" s="26">
        <f>[2]Mar14_streams!$D64/[2]Mar14_streams!$P64</f>
        <v>5.7900048592681191E-2</v>
      </c>
      <c r="S15" s="26">
        <f t="array" ref="S15">[2]Apr14_streams!$D64/[2]Apr14_streams!$P64</f>
        <v>6.1970808805741476E-2</v>
      </c>
      <c r="T15" s="26">
        <f t="array" ref="T15">[2]May14_streams!$D64/[2]May14_streams!$Q64</f>
        <v>4.5437476530229066E-2</v>
      </c>
      <c r="V15" s="17" t="s">
        <v>19</v>
      </c>
      <c r="W15" s="16">
        <v>0.10450675550620026</v>
      </c>
      <c r="X15" s="16">
        <v>0.1061073359912406</v>
      </c>
      <c r="Y15" s="18">
        <f t="array" ref="Y15">[2]Mar14_streams!E64/[2]Mar14_streams!Q64</f>
        <v>0.11221117187558288</v>
      </c>
      <c r="Z15" s="18">
        <f t="array" ref="Z15">[2]Apr14_streams!E64/[2]Apr14_streams!Q64</f>
        <v>9.6931168838366763E-2</v>
      </c>
      <c r="AA15" s="18">
        <f t="array" ref="AA15">[2]May14_streams!$E64/[2]May14_streams!$R64</f>
        <v>9.9113478782456646E-2</v>
      </c>
      <c r="AC15" s="17" t="s">
        <v>19</v>
      </c>
      <c r="AD15" s="26"/>
      <c r="AE15" s="26"/>
      <c r="AF15" s="18">
        <f t="array" ref="AF15">[2]Mar14_streams!F64/[2]Mar14_streams!R64</f>
        <v>6.3284367463275593E-2</v>
      </c>
      <c r="AG15" s="18">
        <f t="array" ref="AG15">[2]Apr14_streams!F64/[2]Apr14_streams!R64</f>
        <v>5.7874229658519155E-2</v>
      </c>
      <c r="AH15" s="26">
        <f t="array" ref="AH15">[2]May14_streams!$F64/[2]May14_streams!$S64</f>
        <v>6.2872508331952265E-2</v>
      </c>
      <c r="AJ15" s="17" t="s">
        <v>19</v>
      </c>
      <c r="AK15" s="16">
        <v>5.54477550877275E-2</v>
      </c>
      <c r="AL15" s="16">
        <v>6.1683339689617742E-2</v>
      </c>
      <c r="AM15" s="18">
        <f t="array" ref="AM15">[2]Mar14_streams!G64/[2]Mar14_streams!S64</f>
        <v>5.8727897909563065E-2</v>
      </c>
      <c r="AN15" s="18">
        <f t="array" ref="AN15">[2]Apr14_streams!G64/[2]Apr14_streams!S64</f>
        <v>5.4713397984065805E-2</v>
      </c>
      <c r="AO15" s="18">
        <f t="array" ref="AO15">[2]May14_streams!$G64/[2]May14_streams!$T64</f>
        <v>5.4694758882418371E-2</v>
      </c>
      <c r="AQ15" s="17" t="s">
        <v>19</v>
      </c>
      <c r="AR15" s="27"/>
      <c r="AS15" s="27"/>
      <c r="AT15" s="24"/>
      <c r="AU15" s="24"/>
      <c r="AV15" s="24"/>
      <c r="AX15" s="17" t="s">
        <v>19</v>
      </c>
      <c r="AY15" s="16">
        <v>4.2888656224417752E-2</v>
      </c>
      <c r="AZ15" s="16">
        <v>4.2180534591347719E-2</v>
      </c>
      <c r="BA15" s="18">
        <f t="array" ref="BA15">[2]Mar14_streams!I64/[2]Mar14_streams!U64</f>
        <v>4.1971389496902725E-2</v>
      </c>
      <c r="BB15" s="18">
        <f t="array" ref="BB15">[2]Apr14_streams!I64/[2]Apr14_streams!U64</f>
        <v>4.1020147278419045E-2</v>
      </c>
      <c r="BC15" s="25">
        <f t="array" ref="BC15">[2]May14_streams!$I64/[2]May14_streams!$V64</f>
        <v>3.8478974079499836E-2</v>
      </c>
      <c r="BE15" s="17" t="s">
        <v>19</v>
      </c>
      <c r="BF15" s="24"/>
      <c r="BG15" s="24"/>
      <c r="BH15" s="24"/>
      <c r="BI15" s="24"/>
      <c r="BJ15" s="24"/>
    </row>
    <row r="16" spans="1:62">
      <c r="A16" s="17" t="s">
        <v>28</v>
      </c>
      <c r="B16" s="16">
        <v>7.5345549055497257E-2</v>
      </c>
      <c r="C16" s="16">
        <v>7.6005016154333666E-2</v>
      </c>
      <c r="D16" s="18">
        <v>7.6410371479660372E-2</v>
      </c>
      <c r="E16" s="18">
        <v>7.3999354765350384E-2</v>
      </c>
      <c r="F16" s="18">
        <f t="array" ref="F16">[2]May14_streams!$B65/[2]May14_streams!$O65</f>
        <v>7.2141169757723486E-2</v>
      </c>
      <c r="H16" s="17" t="s">
        <v>28</v>
      </c>
      <c r="I16" s="16">
        <v>0.11721341848856726</v>
      </c>
      <c r="J16" s="16">
        <v>0.13121527391229543</v>
      </c>
      <c r="K16" s="18">
        <f t="array" ref="K16">[2]Mar14_streams!C65/[2]Mar14_streams!O65</f>
        <v>0.15687199631328316</v>
      </c>
      <c r="L16" s="18">
        <f t="array" ref="L16">[2]Apr14_streams!C65/[2]Apr14_streams!O65</f>
        <v>0.15435563863979729</v>
      </c>
      <c r="M16" s="18">
        <f t="array" ref="M16">[2]May14_streams!$C65/[2]May14_streams!$P65</f>
        <v>0.13478483697092869</v>
      </c>
      <c r="O16" s="17" t="s">
        <v>28</v>
      </c>
      <c r="P16" s="16">
        <v>6.9175040897405934E-2</v>
      </c>
      <c r="Q16" s="16">
        <v>4.4848741273535012E-2</v>
      </c>
      <c r="R16" s="26">
        <f>[2]Mar14_streams!$D65/[2]Mar14_streams!$P65</f>
        <v>8.073196986006459E-2</v>
      </c>
      <c r="S16" s="26">
        <f t="array" ref="S16">[2]Apr14_streams!$D65/[2]Apr14_streams!$P65</f>
        <v>4.7369233143033485E-2</v>
      </c>
      <c r="T16" s="26">
        <f t="array" ref="T16">[2]May14_streams!$D65/[2]May14_streams!$Q65</f>
        <v>4.4170151994287463E-2</v>
      </c>
      <c r="V16" s="17" t="s">
        <v>28</v>
      </c>
      <c r="W16" s="16">
        <v>0.10996849381794815</v>
      </c>
      <c r="X16" s="16">
        <v>0.12952279379664167</v>
      </c>
      <c r="Y16" s="18">
        <f t="array" ref="Y16">[2]Mar14_streams!E65/[2]Mar14_streams!Q65</f>
        <v>0.13716940953044496</v>
      </c>
      <c r="Z16" s="18">
        <f t="array" ref="Z16">[2]Apr14_streams!E65/[2]Apr14_streams!Q65</f>
        <v>0.14544830566642092</v>
      </c>
      <c r="AA16" s="18">
        <f t="array" ref="AA16">[2]May14_streams!$E65/[2]May14_streams!$R65</f>
        <v>0.12582434807922699</v>
      </c>
      <c r="AC16" s="17" t="s">
        <v>28</v>
      </c>
      <c r="AD16" s="16">
        <v>9.7463361646811617E-2</v>
      </c>
      <c r="AE16" s="16">
        <v>0.10522378367145492</v>
      </c>
      <c r="AF16" s="18">
        <f t="array" ref="AF16">[2]Mar14_streams!F65/[2]Mar14_streams!R65</f>
        <v>9.2821507021085492E-2</v>
      </c>
      <c r="AG16" s="18">
        <f t="array" ref="AG16">[2]Apr14_streams!F65/[2]Apr14_streams!R65</f>
        <v>9.7544163228051498E-2</v>
      </c>
      <c r="AH16" s="26">
        <f t="array" ref="AH16">[2]May14_streams!$F65/[2]May14_streams!$S65</f>
        <v>7.9307103184186017E-2</v>
      </c>
      <c r="AJ16" s="17" t="s">
        <v>28</v>
      </c>
      <c r="AK16" s="16">
        <v>9.5639143382841102E-2</v>
      </c>
      <c r="AL16" s="16">
        <v>9.556827873201601E-2</v>
      </c>
      <c r="AM16" s="18">
        <f t="array" ref="AM16">[2]Mar14_streams!G65/[2]Mar14_streams!S65</f>
        <v>9.1591553251793786E-2</v>
      </c>
      <c r="AN16" s="18">
        <f t="array" ref="AN16">[2]Apr14_streams!G65/[2]Apr14_streams!S65</f>
        <v>0.10392755523926162</v>
      </c>
      <c r="AO16" s="18">
        <f t="array" ref="AO16">[2]May14_streams!$G65/[2]May14_streams!$T65</f>
        <v>9.7067229703633129E-2</v>
      </c>
      <c r="AQ16" s="17" t="s">
        <v>28</v>
      </c>
      <c r="AR16" s="27"/>
      <c r="AS16" s="27"/>
      <c r="AT16" s="24"/>
      <c r="AU16" s="24"/>
      <c r="AV16" s="24"/>
      <c r="AX16" s="17" t="s">
        <v>28</v>
      </c>
      <c r="AY16" s="27"/>
      <c r="AZ16" s="27"/>
      <c r="BA16" s="24"/>
      <c r="BB16" s="24"/>
      <c r="BC16" s="24"/>
      <c r="BE16" s="17" t="s">
        <v>28</v>
      </c>
      <c r="BF16" s="24"/>
      <c r="BG16" s="24"/>
      <c r="BH16" s="24"/>
      <c r="BI16" s="24"/>
      <c r="BJ16" s="24"/>
    </row>
    <row r="17" spans="1:62">
      <c r="A17" s="17" t="s">
        <v>40</v>
      </c>
      <c r="B17" s="16">
        <v>0.10296608221106295</v>
      </c>
      <c r="C17" s="16">
        <v>0.10011084117619198</v>
      </c>
      <c r="D17" s="18">
        <v>0.10198658766894851</v>
      </c>
      <c r="E17" s="18">
        <v>0.10045473777152419</v>
      </c>
      <c r="F17" s="18">
        <f t="array" ref="F17">[2]May14_streams!$B66/[2]May14_streams!$O66</f>
        <v>9.6665581857609789E-2</v>
      </c>
      <c r="H17" s="17" t="s">
        <v>40</v>
      </c>
      <c r="I17" s="16">
        <v>0.12184781432674502</v>
      </c>
      <c r="J17" s="16">
        <v>0.12676577859225444</v>
      </c>
      <c r="K17" s="18">
        <f t="array" ref="K17">[2]Mar14_streams!C66/[2]Mar14_streams!O66</f>
        <v>0.14026858768398806</v>
      </c>
      <c r="L17" s="18">
        <f t="array" ref="L17">[2]Apr14_streams!C66/[2]Apr14_streams!O66</f>
        <v>0.16499133441018696</v>
      </c>
      <c r="M17" s="18">
        <f t="array" ref="M17">[2]May14_streams!$C66/[2]May14_streams!$P66</f>
        <v>0.20574762535803881</v>
      </c>
      <c r="O17" s="17" t="s">
        <v>40</v>
      </c>
      <c r="P17" s="16">
        <v>8.2892470283889241E-2</v>
      </c>
      <c r="Q17" s="16">
        <v>7.3229413758048117E-2</v>
      </c>
      <c r="R17" s="26">
        <f>[2]Mar14_streams!$D66/[2]Mar14_streams!$P66</f>
        <v>7.0790433725172269E-2</v>
      </c>
      <c r="S17" s="26">
        <f t="array" ref="S17">[2]Apr14_streams!$D66/[2]Apr14_streams!$P66</f>
        <v>6.9495610865208446E-2</v>
      </c>
      <c r="T17" s="26">
        <f t="array" ref="T17">[2]May14_streams!$D66/[2]May14_streams!$Q66</f>
        <v>7.4876864140101251E-2</v>
      </c>
      <c r="V17" s="17" t="s">
        <v>40</v>
      </c>
      <c r="W17" s="16">
        <v>0.13943862120469391</v>
      </c>
      <c r="X17" s="16">
        <v>0.13386637028830276</v>
      </c>
      <c r="Y17" s="18">
        <f t="array" ref="Y17">[2]Mar14_streams!E66/[2]Mar14_streams!Q66</f>
        <v>0.136812477482887</v>
      </c>
      <c r="Z17" s="18">
        <f t="array" ref="Z17">[2]Apr14_streams!E66/[2]Apr14_streams!Q66</f>
        <v>0.13722262715586941</v>
      </c>
      <c r="AA17" s="18">
        <f t="array" ref="AA17">[2]May14_streams!$E66/[2]May14_streams!$R66</f>
        <v>0.13867914278729934</v>
      </c>
      <c r="AC17" s="17" t="s">
        <v>40</v>
      </c>
      <c r="AD17" s="26">
        <v>9.7935596433203265E-2</v>
      </c>
      <c r="AE17" s="26">
        <v>9.4626692372023105E-2</v>
      </c>
      <c r="AF17" s="18">
        <f t="array" ref="AF17">[2]Mar14_streams!F66/[2]Mar14_streams!R66</f>
        <v>9.889588448665157E-2</v>
      </c>
      <c r="AG17" s="18">
        <f t="array" ref="AG17">[2]Apr14_streams!F66/[2]Apr14_streams!R66</f>
        <v>0.1025506316647589</v>
      </c>
      <c r="AH17" s="26">
        <f t="array" ref="AH17">[2]May14_streams!$F66/[2]May14_streams!$S66</f>
        <v>0.10124065090041831</v>
      </c>
      <c r="AJ17" s="17" t="s">
        <v>40</v>
      </c>
      <c r="AK17" s="16">
        <v>9.0847828205412262E-2</v>
      </c>
      <c r="AL17" s="16">
        <v>9.7672258724496336E-2</v>
      </c>
      <c r="AM17" s="18">
        <f t="array" ref="AM17">[2]Mar14_streams!G66/[2]Mar14_streams!S66</f>
        <v>9.7751761142496701E-2</v>
      </c>
      <c r="AN17" s="18">
        <f t="array" ref="AN17">[2]Apr14_streams!G66/[2]Apr14_streams!S66</f>
        <v>0.10202669539628367</v>
      </c>
      <c r="AO17" s="18">
        <f t="array" ref="AO17">[2]May14_streams!$G66/[2]May14_streams!$T66</f>
        <v>0.10001423790501093</v>
      </c>
      <c r="AQ17" s="17" t="s">
        <v>40</v>
      </c>
      <c r="AR17" s="27"/>
      <c r="AS17" s="27"/>
      <c r="AT17" s="24"/>
      <c r="AU17" s="24"/>
      <c r="AV17" s="24"/>
      <c r="AX17" s="17" t="s">
        <v>40</v>
      </c>
      <c r="AY17" s="27"/>
      <c r="AZ17" s="27"/>
      <c r="BA17" s="24"/>
      <c r="BB17" s="24"/>
      <c r="BC17" s="24"/>
      <c r="BE17" s="17" t="s">
        <v>40</v>
      </c>
      <c r="BF17" s="24"/>
      <c r="BG17" s="24"/>
      <c r="BH17" s="24"/>
      <c r="BI17" s="24"/>
      <c r="BJ17" s="24"/>
    </row>
    <row r="18" spans="1:62">
      <c r="A18" s="17" t="s">
        <v>56</v>
      </c>
      <c r="B18" s="16">
        <v>5.452118062821032E-2</v>
      </c>
      <c r="C18" s="16">
        <v>5.3657368566474108E-2</v>
      </c>
      <c r="D18" s="18">
        <v>5.1580661805630972E-2</v>
      </c>
      <c r="E18" s="18">
        <v>5.0274304290268704E-2</v>
      </c>
      <c r="F18" s="18">
        <f t="array" ref="F18">[2]May14_streams!$B67/[2]May14_streams!$O67</f>
        <v>4.7696567222365135E-2</v>
      </c>
      <c r="H18" s="17" t="s">
        <v>56</v>
      </c>
      <c r="I18" s="16">
        <v>5.3966546998523657E-2</v>
      </c>
      <c r="J18" s="16">
        <v>7.0062070669112353E-2</v>
      </c>
      <c r="K18" s="18">
        <f t="array" ref="K18">[2]Mar14_streams!C67/[2]Mar14_streams!O67</f>
        <v>7.2805857624977793E-2</v>
      </c>
      <c r="L18" s="18">
        <f t="array" ref="L18">[2]Apr14_streams!C67/[2]Apr14_streams!O67</f>
        <v>7.5028664203930132E-2</v>
      </c>
      <c r="M18" s="18">
        <f t="array" ref="M18">[2]May14_streams!$C67/[2]May14_streams!$P67</f>
        <v>5.7718368999665301E-2</v>
      </c>
      <c r="O18" s="17" t="s">
        <v>56</v>
      </c>
      <c r="P18" s="16">
        <v>8.8451443569553811E-2</v>
      </c>
      <c r="Q18" s="16">
        <v>7.2216319202725976E-2</v>
      </c>
      <c r="R18" s="26">
        <f>[2]Mar14_streams!$D67/[2]Mar14_streams!$P67</f>
        <v>7.388334584987305E-2</v>
      </c>
      <c r="S18" s="26">
        <f t="array" ref="S18">[2]Apr14_streams!$D67/[2]Apr14_streams!$P67</f>
        <v>7.413357030555745E-2</v>
      </c>
      <c r="T18" s="26">
        <f t="array" ref="T18">[2]May14_streams!$D67/[2]May14_streams!$Q67</f>
        <v>5.4449275763702329E-2</v>
      </c>
      <c r="V18" s="17" t="s">
        <v>56</v>
      </c>
      <c r="W18" s="16">
        <v>0.12440809470484722</v>
      </c>
      <c r="X18" s="16">
        <v>0.10657316559321013</v>
      </c>
      <c r="Y18" s="18">
        <f t="array" ref="Y18">[2]Mar14_streams!E67/[2]Mar14_streams!Q67</f>
        <v>9.7416776710425243E-2</v>
      </c>
      <c r="Z18" s="18">
        <f t="array" ref="Z18">[2]Apr14_streams!E67/[2]Apr14_streams!Q67</f>
        <v>8.7791248508667277E-2</v>
      </c>
      <c r="AA18" s="18">
        <f t="array" ref="AA18">[2]May14_streams!$E67/[2]May14_streams!$R67</f>
        <v>7.8288303876128798E-2</v>
      </c>
      <c r="AC18" s="17" t="s">
        <v>56</v>
      </c>
      <c r="AD18" s="26"/>
      <c r="AE18" s="26"/>
      <c r="AF18" s="18">
        <f t="array" ref="AF18">[2]Mar14_streams!F67/[2]Mar14_streams!R67</f>
        <v>7.2449799970151982E-2</v>
      </c>
      <c r="AG18" s="18">
        <f t="array" ref="AG18">[2]Apr14_streams!F67/[2]Apr14_streams!R67</f>
        <v>6.7895168600825603E-2</v>
      </c>
      <c r="AH18" s="26">
        <f t="array" ref="AH18">[2]May14_streams!$F67/[2]May14_streams!$S67</f>
        <v>6.6909108886704552E-2</v>
      </c>
      <c r="AJ18" s="17" t="s">
        <v>56</v>
      </c>
      <c r="AK18" s="16">
        <v>6.6097871923114643E-2</v>
      </c>
      <c r="AL18" s="16">
        <v>6.7930183035958047E-2</v>
      </c>
      <c r="AM18" s="18">
        <f t="array" ref="AM18">[2]Mar14_streams!G67/[2]Mar14_streams!S67</f>
        <v>6.2879987094302342E-2</v>
      </c>
      <c r="AN18" s="18">
        <f t="array" ref="AN18">[2]Apr14_streams!G67/[2]Apr14_streams!S67</f>
        <v>6.9487613312648314E-2</v>
      </c>
      <c r="AO18" s="18">
        <f t="array" ref="AO18">[2]May14_streams!$G67/[2]May14_streams!$T67</f>
        <v>6.7187378332564648E-2</v>
      </c>
      <c r="AQ18" s="17" t="s">
        <v>56</v>
      </c>
      <c r="AR18" s="27"/>
      <c r="AS18" s="27"/>
      <c r="AT18" s="24"/>
      <c r="AU18" s="24"/>
      <c r="AV18" s="24"/>
      <c r="AX18" s="17" t="s">
        <v>56</v>
      </c>
      <c r="AY18" s="16">
        <v>5.8796328295296171E-2</v>
      </c>
      <c r="AZ18" s="16">
        <v>6.0617240941570089E-2</v>
      </c>
      <c r="BA18" s="18">
        <f t="array" ref="BA18">[2]Mar14_streams!I67/[2]Mar14_streams!U67</f>
        <v>6.3076880561543133E-2</v>
      </c>
      <c r="BB18" s="18">
        <f t="array" ref="BB18">[2]Apr14_streams!I67/[2]Apr14_streams!U67</f>
        <v>5.8421479968092209E-2</v>
      </c>
      <c r="BC18" s="25">
        <f t="array" ref="BC18">[2]May14_streams!$I67/[2]May14_streams!$V67</f>
        <v>5.2539905554154165E-2</v>
      </c>
      <c r="BE18" s="17" t="s">
        <v>56</v>
      </c>
      <c r="BF18" s="24"/>
      <c r="BG18" s="24"/>
      <c r="BH18" s="24"/>
      <c r="BI18" s="24"/>
      <c r="BJ18" s="24"/>
    </row>
    <row r="19" spans="1:62">
      <c r="A19" s="17" t="s">
        <v>87</v>
      </c>
      <c r="B19" s="16">
        <v>5.8437526331012832E-2</v>
      </c>
      <c r="C19" s="16">
        <v>5.8187107969366519E-2</v>
      </c>
      <c r="D19" s="18">
        <v>5.6888527111005505E-2</v>
      </c>
      <c r="E19" s="18">
        <v>5.4425534619056644E-2</v>
      </c>
      <c r="F19" s="18">
        <f t="array" ref="F19">[2]May14_streams!$B68/[2]May14_streams!$O68</f>
        <v>5.2961423083500749E-2</v>
      </c>
      <c r="H19" s="17" t="s">
        <v>87</v>
      </c>
      <c r="I19" s="16">
        <v>6.8761218507470398E-2</v>
      </c>
      <c r="J19" s="16">
        <v>6.9527741796200346E-2</v>
      </c>
      <c r="K19" s="18">
        <f t="array" ref="K19">[2]Mar14_streams!C68/[2]Mar14_streams!O68</f>
        <v>5.2069793413647439E-2</v>
      </c>
      <c r="L19" s="18">
        <f t="array" ref="L19">[2]Apr14_streams!C68/[2]Apr14_streams!O68</f>
        <v>6.6685740171184699E-2</v>
      </c>
      <c r="M19" s="18">
        <f t="array" ref="M19">[2]May14_streams!$C68/[2]May14_streams!$P68</f>
        <v>6.8841995687199786E-2</v>
      </c>
      <c r="O19" s="17" t="s">
        <v>87</v>
      </c>
      <c r="P19" s="16">
        <v>6.1376802401792885E-2</v>
      </c>
      <c r="Q19" s="16">
        <v>6.2960765184507231E-2</v>
      </c>
      <c r="R19" s="26">
        <f>[2]Mar14_streams!$D68/[2]Mar14_streams!$P68</f>
        <v>6.4169083469071547E-2</v>
      </c>
      <c r="S19" s="26">
        <f t="array" ref="S19">[2]Apr14_streams!$D68/[2]Apr14_streams!$P68</f>
        <v>6.9802814836534235E-2</v>
      </c>
      <c r="T19" s="26">
        <f t="array" ref="T19">[2]May14_streams!$D68/[2]May14_streams!$Q68</f>
        <v>6.4851689843528973E-2</v>
      </c>
      <c r="V19" s="17" t="s">
        <v>87</v>
      </c>
      <c r="W19" s="16">
        <v>0.12001072167258092</v>
      </c>
      <c r="X19" s="16">
        <v>9.4046073197710772E-2</v>
      </c>
      <c r="Y19" s="18">
        <f t="array" ref="Y19">[2]Mar14_streams!E68/[2]Mar14_streams!Q68</f>
        <v>0.10607817699425665</v>
      </c>
      <c r="Z19" s="18">
        <f t="array" ref="Z19">[2]Apr14_streams!E68/[2]Apr14_streams!Q68</f>
        <v>9.4514623334507386E-2</v>
      </c>
      <c r="AA19" s="18">
        <f t="array" ref="AA19">[2]May14_streams!$E68/[2]May14_streams!$R68</f>
        <v>9.5011056607585839E-2</v>
      </c>
      <c r="AC19" s="17" t="s">
        <v>87</v>
      </c>
      <c r="AD19" s="16">
        <v>5.930412610585211E-2</v>
      </c>
      <c r="AE19" s="16">
        <v>6.2201922301959027E-2</v>
      </c>
      <c r="AF19" s="18">
        <f t="array" ref="AF19">[2]Mar14_streams!F68/[2]Mar14_streams!R68</f>
        <v>5.8667036140077046E-2</v>
      </c>
      <c r="AG19" s="18">
        <f t="array" ref="AG19">[2]Apr14_streams!F68/[2]Apr14_streams!R68</f>
        <v>5.727799581209117E-2</v>
      </c>
      <c r="AH19" s="26">
        <f t="array" ref="AH19">[2]May14_streams!$F68/[2]May14_streams!$S68</f>
        <v>5.5943804301857115E-2</v>
      </c>
      <c r="AJ19" s="17" t="s">
        <v>87</v>
      </c>
      <c r="AK19" s="16">
        <v>5.8442880971839445E-2</v>
      </c>
      <c r="AL19" s="16">
        <v>6.2638880547714854E-2</v>
      </c>
      <c r="AM19" s="18">
        <f t="array" ref="AM19">[2]Mar14_streams!G68/[2]Mar14_streams!S68</f>
        <v>6.345559228062693E-2</v>
      </c>
      <c r="AN19" s="18">
        <f t="array" ref="AN19">[2]Apr14_streams!G68/[2]Apr14_streams!S68</f>
        <v>6.0941471242831842E-2</v>
      </c>
      <c r="AO19" s="18">
        <f t="array" ref="AO19">[2]May14_streams!$G68/[2]May14_streams!$T68</f>
        <v>6.0036102318673651E-2</v>
      </c>
      <c r="AQ19" s="17" t="s">
        <v>87</v>
      </c>
      <c r="AR19" s="27"/>
      <c r="AS19" s="27"/>
      <c r="AT19" s="24"/>
      <c r="AU19" s="24"/>
      <c r="AV19" s="24"/>
      <c r="AX19" s="17" t="s">
        <v>87</v>
      </c>
      <c r="AY19" s="27"/>
      <c r="AZ19" s="27"/>
      <c r="BA19" s="24"/>
      <c r="BB19" s="24"/>
      <c r="BC19" s="24"/>
      <c r="BE19" s="17" t="s">
        <v>87</v>
      </c>
      <c r="BF19" s="24"/>
      <c r="BG19" s="24"/>
      <c r="BH19" s="24"/>
      <c r="BI19" s="24"/>
      <c r="BJ19" s="24"/>
    </row>
    <row r="20" spans="1:62">
      <c r="A20" s="17" t="s">
        <v>39</v>
      </c>
      <c r="B20" s="16">
        <v>5.7318955431262801E-2</v>
      </c>
      <c r="C20" s="16">
        <v>5.5711390314971222E-2</v>
      </c>
      <c r="D20" s="18">
        <v>5.3992585654398365E-2</v>
      </c>
      <c r="E20" s="18">
        <v>5.2258729435131192E-2</v>
      </c>
      <c r="F20" s="18">
        <f t="array" ref="F20">[2]May14_streams!$B69/[2]May14_streams!$O69</f>
        <v>5.075575454604829E-2</v>
      </c>
      <c r="H20" s="17" t="s">
        <v>39</v>
      </c>
      <c r="I20" s="16">
        <v>5.446181573129362E-2</v>
      </c>
      <c r="J20" s="16">
        <v>5.440560967664658E-2</v>
      </c>
      <c r="K20" s="18">
        <f t="array" ref="K20">[2]Mar14_streams!C69/[2]Mar14_streams!O69</f>
        <v>5.3562657636279605E-2</v>
      </c>
      <c r="L20" s="18">
        <f t="array" ref="L20">[2]Apr14_streams!C69/[2]Apr14_streams!O69</f>
        <v>5.311906713839365E-2</v>
      </c>
      <c r="M20" s="18">
        <f t="array" ref="M20">[2]May14_streams!$C69/[2]May14_streams!$P69</f>
        <v>5.3799903919187007E-2</v>
      </c>
      <c r="O20" s="17" t="s">
        <v>39</v>
      </c>
      <c r="P20" s="16">
        <v>6.8436754734160082E-2</v>
      </c>
      <c r="Q20" s="16">
        <v>5.651024301089197E-2</v>
      </c>
      <c r="R20" s="26">
        <f>[2]Mar14_streams!$D69/[2]Mar14_streams!$P69</f>
        <v>5.2765619568462298E-2</v>
      </c>
      <c r="S20" s="26">
        <f t="array" ref="S20">[2]Apr14_streams!$D69/[2]Apr14_streams!$P69</f>
        <v>5.0873932105398784E-2</v>
      </c>
      <c r="T20" s="26">
        <f t="array" ref="T20">[2]May14_streams!$D69/[2]May14_streams!$Q69</f>
        <v>4.9238865901955739E-2</v>
      </c>
      <c r="V20" s="17" t="s">
        <v>39</v>
      </c>
      <c r="W20" s="16">
        <v>8.1639632529578329E-2</v>
      </c>
      <c r="X20" s="16">
        <v>9.5679531342165308E-2</v>
      </c>
      <c r="Y20" s="18">
        <f t="array" ref="Y20">[2]Mar14_streams!E69/[2]Mar14_streams!Q69</f>
        <v>8.8961893342895892E-2</v>
      </c>
      <c r="Z20" s="18">
        <f t="array" ref="Z20">[2]Apr14_streams!E69/[2]Apr14_streams!Q69</f>
        <v>8.6596529368376099E-2</v>
      </c>
      <c r="AA20" s="18">
        <f t="array" ref="AA20">[2]May14_streams!$E69/[2]May14_streams!$R69</f>
        <v>9.7323168094556156E-2</v>
      </c>
      <c r="AC20" s="17" t="s">
        <v>39</v>
      </c>
      <c r="AD20" s="16">
        <v>5.7330778621513645E-2</v>
      </c>
      <c r="AE20" s="16">
        <v>5.6740847025700369E-2</v>
      </c>
      <c r="AF20" s="18">
        <f t="array" ref="AF20">[2]Mar14_streams!F69/[2]Mar14_streams!R69</f>
        <v>5.5231612549269365E-2</v>
      </c>
      <c r="AG20" s="18">
        <f t="array" ref="AG20">[2]Apr14_streams!F69/[2]Apr14_streams!R69</f>
        <v>5.4998971959868657E-2</v>
      </c>
      <c r="AH20" s="26">
        <f t="array" ref="AH20">[2]May14_streams!$F69/[2]May14_streams!$S69</f>
        <v>5.4849913506485964E-2</v>
      </c>
      <c r="AJ20" s="17" t="s">
        <v>39</v>
      </c>
      <c r="AK20" s="16">
        <v>5.1839987520134773E-2</v>
      </c>
      <c r="AL20" s="16">
        <v>5.376044195458822E-2</v>
      </c>
      <c r="AM20" s="18">
        <f t="array" ref="AM20">[2]Mar14_streams!G69/[2]Mar14_streams!S69</f>
        <v>5.2074419537930898E-2</v>
      </c>
      <c r="AN20" s="18">
        <f t="array" ref="AN20">[2]Apr14_streams!G69/[2]Apr14_streams!S69</f>
        <v>5.6286659504036593E-2</v>
      </c>
      <c r="AO20" s="18">
        <f t="array" ref="AO20">[2]May14_streams!$G69/[2]May14_streams!$T69</f>
        <v>5.6149651200410391E-2</v>
      </c>
      <c r="AQ20" s="17" t="s">
        <v>39</v>
      </c>
      <c r="AR20" s="27"/>
      <c r="AS20" s="27"/>
      <c r="AT20" s="24"/>
      <c r="AU20" s="24"/>
      <c r="AV20" s="24"/>
      <c r="AX20" s="17" t="s">
        <v>39</v>
      </c>
      <c r="AY20" s="27"/>
      <c r="AZ20" s="27"/>
      <c r="BA20" s="24"/>
      <c r="BB20" s="24"/>
      <c r="BC20" s="24"/>
      <c r="BE20" s="17" t="s">
        <v>39</v>
      </c>
      <c r="BF20" s="24"/>
      <c r="BG20" s="24"/>
      <c r="BH20" s="24"/>
      <c r="BI20" s="24"/>
      <c r="BJ20" s="24"/>
    </row>
    <row r="21" spans="1:62">
      <c r="A21" s="17" t="s">
        <v>8</v>
      </c>
      <c r="B21" s="16">
        <v>7.5723651924216179E-2</v>
      </c>
      <c r="C21" s="16">
        <v>7.5291079824095275E-2</v>
      </c>
      <c r="D21" s="18">
        <v>7.5266425915917881E-2</v>
      </c>
      <c r="E21" s="18">
        <v>7.3830634865051425E-2</v>
      </c>
      <c r="F21" s="18">
        <f t="array" ref="F21">[2]May14_streams!$B70/[2]May14_streams!$O70</f>
        <v>7.2805319111965125E-2</v>
      </c>
      <c r="H21" s="17" t="s">
        <v>8</v>
      </c>
      <c r="I21" s="26"/>
      <c r="J21" s="26"/>
      <c r="K21" s="28"/>
      <c r="L21" s="28"/>
      <c r="M21" s="28"/>
      <c r="O21" s="17" t="s">
        <v>8</v>
      </c>
      <c r="P21" s="16">
        <v>6.085233706838241E-2</v>
      </c>
      <c r="Q21" s="16">
        <v>5.6713608442581699E-2</v>
      </c>
      <c r="R21" s="26">
        <f>[2]Mar14_streams!$D70/[2]Mar14_streams!$P70</f>
        <v>5.0479194722443485E-2</v>
      </c>
      <c r="S21" s="26">
        <f t="array" ref="S21">[2]Apr14_streams!$D70/[2]Apr14_streams!$P70</f>
        <v>4.9226971863478415E-2</v>
      </c>
      <c r="T21" s="26">
        <f t="array" ref="T21">[2]May14_streams!$D70/[2]May14_streams!$Q70</f>
        <v>4.8475814991728372E-2</v>
      </c>
      <c r="V21" s="17" t="s">
        <v>8</v>
      </c>
      <c r="W21" s="16">
        <v>0.1037308654672881</v>
      </c>
      <c r="X21" s="16">
        <v>0.10438950982195498</v>
      </c>
      <c r="Y21" s="18">
        <f t="array" ref="Y21">[2]Mar14_streams!E70/[2]Mar14_streams!Q70</f>
        <v>0.10278898548993008</v>
      </c>
      <c r="Z21" s="18">
        <f t="array" ref="Z21">[2]Apr14_streams!E70/[2]Apr14_streams!Q70</f>
        <v>0.10208250019473131</v>
      </c>
      <c r="AA21" s="18">
        <f t="array" ref="AA21">[2]May14_streams!$E70/[2]May14_streams!$R70</f>
        <v>9.906740759387192E-2</v>
      </c>
      <c r="AC21" s="17" t="s">
        <v>8</v>
      </c>
      <c r="AD21" s="16">
        <v>7.6819758109531636E-2</v>
      </c>
      <c r="AE21" s="16">
        <v>7.712775320178171E-2</v>
      </c>
      <c r="AF21" s="18">
        <f t="array" ref="AF21">[2]Mar14_streams!F70/[2]Mar14_streams!R70</f>
        <v>7.5051027731216011E-2</v>
      </c>
      <c r="AG21" s="18">
        <f t="array" ref="AG21">[2]Apr14_streams!F70/[2]Apr14_streams!R70</f>
        <v>7.6464355180807159E-2</v>
      </c>
      <c r="AH21" s="26">
        <f t="array" ref="AH21">[2]May14_streams!$F70/[2]May14_streams!$S70</f>
        <v>7.6538402798152383E-2</v>
      </c>
      <c r="AJ21" s="17" t="s">
        <v>8</v>
      </c>
      <c r="AK21" s="16">
        <v>6.6007681887592734E-2</v>
      </c>
      <c r="AL21" s="16">
        <v>6.7360283384369085E-2</v>
      </c>
      <c r="AM21" s="18">
        <f t="array" ref="AM21">[2]Mar14_streams!G70/[2]Mar14_streams!S70</f>
        <v>6.5395072999352849E-2</v>
      </c>
      <c r="AN21" s="18">
        <f t="array" ref="AN21">[2]Apr14_streams!G70/[2]Apr14_streams!S70</f>
        <v>6.762809504501209E-2</v>
      </c>
      <c r="AO21" s="18">
        <f t="array" ref="AO21">[2]May14_streams!$G70/[2]May14_streams!$T70</f>
        <v>6.6081946586622059E-2</v>
      </c>
      <c r="AQ21" s="17" t="s">
        <v>8</v>
      </c>
      <c r="AR21" s="30">
        <v>0.11934488745079103</v>
      </c>
      <c r="AS21" s="30">
        <v>0.1195365587973307</v>
      </c>
      <c r="AT21" s="29">
        <f t="array" ref="AT21">[2]Mar14_streams!H70/[2]Mar14_streams!T70</f>
        <v>0.11874424975721584</v>
      </c>
      <c r="AU21" s="29">
        <f t="array" ref="AU21">[2]Apr14_streams!H70/[2]Apr14_streams!T70</f>
        <v>0.11833575059524418</v>
      </c>
      <c r="AV21" s="29">
        <f t="array" ref="AV21">[2]May14_streams!$H70/[2]May14_streams!$U70</f>
        <v>0.118838553009491</v>
      </c>
      <c r="AX21" s="17" t="s">
        <v>8</v>
      </c>
      <c r="AY21" s="27"/>
      <c r="AZ21" s="27"/>
      <c r="BA21" s="24"/>
      <c r="BB21" s="24"/>
      <c r="BC21" s="24"/>
      <c r="BE21" s="17" t="s">
        <v>8</v>
      </c>
      <c r="BF21" s="24"/>
      <c r="BG21" s="24"/>
      <c r="BH21" s="24"/>
      <c r="BI21" s="24"/>
      <c r="BJ21" s="24">
        <f t="array" ref="BJ21">[2]May14_streams!$J70/[2]May14_streams!$W70</f>
        <v>4.8674910523538013E-2</v>
      </c>
    </row>
    <row r="22" spans="1:62">
      <c r="A22" s="17" t="s">
        <v>167</v>
      </c>
      <c r="B22" s="16">
        <v>6.0895284223794317E-2</v>
      </c>
      <c r="C22" s="16">
        <v>6.0603734720690493E-2</v>
      </c>
      <c r="D22" s="18">
        <v>6.00094324817185E-2</v>
      </c>
      <c r="E22" s="18">
        <v>6.0555405645219149E-2</v>
      </c>
      <c r="F22" s="18">
        <f t="array" ref="F22">[2]May14_streams!$B71/[2]May14_streams!$O71</f>
        <v>6.0074772277875416E-2</v>
      </c>
      <c r="H22" s="17" t="s">
        <v>167</v>
      </c>
      <c r="I22" s="26"/>
      <c r="J22" s="26"/>
      <c r="K22" s="28"/>
      <c r="L22" s="28"/>
      <c r="M22" s="28"/>
      <c r="O22" s="17" t="s">
        <v>167</v>
      </c>
      <c r="P22" s="16">
        <v>0.10640006259594319</v>
      </c>
      <c r="Q22" s="16">
        <v>9.9167202075488584E-2</v>
      </c>
      <c r="R22" s="26">
        <f>[2]Mar14_streams!$D71/[2]Mar14_streams!$P71</f>
        <v>0.1012743075606192</v>
      </c>
      <c r="S22" s="26">
        <f t="array" ref="S22">[2]Apr14_streams!$D71/[2]Apr14_streams!$P71</f>
        <v>0.10147130607240455</v>
      </c>
      <c r="T22" s="26">
        <f t="array" ref="T22">[2]May14_streams!$D71/[2]May14_streams!$Q71</f>
        <v>0.10246316223675035</v>
      </c>
      <c r="V22" s="17" t="s">
        <v>167</v>
      </c>
      <c r="W22" s="16">
        <v>0.11267593109478666</v>
      </c>
      <c r="X22" s="16">
        <v>0.11180311994189873</v>
      </c>
      <c r="Y22" s="18">
        <f t="array" ref="Y22">[2]Mar14_streams!E71/[2]Mar14_streams!Q71</f>
        <v>0.10914345830126289</v>
      </c>
      <c r="Z22" s="18">
        <f t="array" ref="Z22">[2]Apr14_streams!E71/[2]Apr14_streams!Q71</f>
        <v>0.10690753970719181</v>
      </c>
      <c r="AA22" s="18">
        <f t="array" ref="AA22">[2]May14_streams!$E71/[2]May14_streams!$R71</f>
        <v>0.10929490410385372</v>
      </c>
      <c r="AC22" s="17" t="s">
        <v>167</v>
      </c>
      <c r="AD22" s="16">
        <v>4.9777337332067947E-2</v>
      </c>
      <c r="AE22" s="16">
        <v>0.10082756330197329</v>
      </c>
      <c r="AF22" s="18">
        <f t="array" ref="AF22">[2]Mar14_streams!F71/[2]Mar14_streams!R71</f>
        <v>0.10130197508499836</v>
      </c>
      <c r="AG22" s="18">
        <f t="array" ref="AG22">[2]Apr14_streams!F71/[2]Apr14_streams!R71</f>
        <v>9.6135410397770488E-2</v>
      </c>
      <c r="AH22" s="26">
        <f t="array" ref="AH22">[2]May14_streams!$F71/[2]May14_streams!$S71</f>
        <v>9.4646084932469829E-2</v>
      </c>
      <c r="AJ22" s="17" t="s">
        <v>167</v>
      </c>
      <c r="AK22" s="16">
        <v>5.7086955860331717E-2</v>
      </c>
      <c r="AL22" s="16">
        <v>5.9052059405076907E-2</v>
      </c>
      <c r="AM22" s="18">
        <f t="array" ref="AM22">[2]Mar14_streams!G71/[2]Mar14_streams!S71</f>
        <v>5.8757913874005363E-2</v>
      </c>
      <c r="AN22" s="18">
        <f t="array" ref="AN22">[2]Apr14_streams!G71/[2]Apr14_streams!S71</f>
        <v>5.8257244496996818E-2</v>
      </c>
      <c r="AO22" s="18">
        <f t="array" ref="AO22">[2]May14_streams!$G71/[2]May14_streams!$T71</f>
        <v>5.6914641616700512E-2</v>
      </c>
      <c r="AQ22" s="17" t="s">
        <v>167</v>
      </c>
      <c r="AR22" s="27"/>
      <c r="AS22" s="27"/>
      <c r="AT22" s="24"/>
      <c r="AU22" s="24"/>
      <c r="AV22" s="24"/>
      <c r="AX22" s="17" t="s">
        <v>167</v>
      </c>
      <c r="AY22" s="16">
        <v>6.1104308022393854E-2</v>
      </c>
      <c r="AZ22" s="16">
        <v>5.7751514244833921E-2</v>
      </c>
      <c r="BA22" s="18">
        <f t="array" ref="BA22">[2]Mar14_streams!I71/[2]Mar14_streams!U71</f>
        <v>5.9052480177313654E-2</v>
      </c>
      <c r="BB22" s="18">
        <f t="array" ref="BB22">[2]Apr14_streams!I71/[2]Apr14_streams!U71</f>
        <v>7.7089348527401708E-2</v>
      </c>
      <c r="BC22" s="25">
        <f t="array" ref="BC22">[2]May14_streams!$I71/[2]May14_streams!$V71</f>
        <v>6.7230822374498914E-2</v>
      </c>
      <c r="BE22" s="17" t="s">
        <v>167</v>
      </c>
      <c r="BF22" s="24"/>
      <c r="BG22" s="24"/>
      <c r="BH22" s="24"/>
      <c r="BI22" s="24"/>
      <c r="BJ22" s="24"/>
    </row>
    <row r="23" spans="1:62">
      <c r="A23" s="17" t="s">
        <v>166</v>
      </c>
      <c r="B23" s="16">
        <v>6.6248060521538407E-2</v>
      </c>
      <c r="C23" s="16">
        <v>6.6033849655705593E-2</v>
      </c>
      <c r="D23" s="18">
        <v>6.4998064340595782E-2</v>
      </c>
      <c r="E23" s="18">
        <v>6.387562560294871E-2</v>
      </c>
      <c r="F23" s="18">
        <f t="array" ref="F23">[2]May14_streams!$B72/[2]May14_streams!$O72</f>
        <v>6.2431964091719305E-2</v>
      </c>
      <c r="H23" s="17" t="s">
        <v>166</v>
      </c>
      <c r="I23" s="16">
        <v>6.6378631653803741E-2</v>
      </c>
      <c r="J23" s="16">
        <v>6.6997399153281234E-2</v>
      </c>
      <c r="K23" s="18">
        <f t="array" ref="K23">[2]Mar14_streams!C72/[2]Mar14_streams!O72</f>
        <v>6.5419888862760012E-2</v>
      </c>
      <c r="L23" s="18">
        <f t="array" ref="L23">[2]Apr14_streams!C72/[2]Apr14_streams!O72</f>
        <v>6.4634374110138934E-2</v>
      </c>
      <c r="M23" s="18">
        <f t="array" ref="M23">[2]May14_streams!$C72/[2]May14_streams!$P72</f>
        <v>6.885398595213657E-2</v>
      </c>
      <c r="O23" s="17" t="s">
        <v>166</v>
      </c>
      <c r="P23" s="16">
        <v>5.9048658221222017E-2</v>
      </c>
      <c r="Q23" s="16">
        <v>5.3844211634265934E-2</v>
      </c>
      <c r="R23" s="26">
        <f>[2]Mar14_streams!$D72/[2]Mar14_streams!$P72</f>
        <v>4.8257687432253546E-2</v>
      </c>
      <c r="S23" s="26">
        <f t="array" ref="S23">[2]Apr14_streams!$D72/[2]Apr14_streams!$P72</f>
        <v>4.7301932158426763E-2</v>
      </c>
      <c r="T23" s="26">
        <f t="array" ref="T23">[2]May14_streams!$D72/[2]May14_streams!$Q72</f>
        <v>4.666738332593439E-2</v>
      </c>
      <c r="V23" s="17" t="s">
        <v>166</v>
      </c>
      <c r="W23" s="16">
        <v>0.10563579888687832</v>
      </c>
      <c r="X23" s="16">
        <v>0.10762564868853278</v>
      </c>
      <c r="Y23" s="18">
        <f t="array" ref="Y23">[2]Mar14_streams!E72/[2]Mar14_streams!Q72</f>
        <v>0.10616239969860169</v>
      </c>
      <c r="Z23" s="18">
        <f t="array" ref="Z23">[2]Apr14_streams!E72/[2]Apr14_streams!Q72</f>
        <v>0.10425768504826725</v>
      </c>
      <c r="AA23" s="18">
        <f t="array" ref="AA23">[2]May14_streams!$E72/[2]May14_streams!$R72</f>
        <v>0.1025012527114882</v>
      </c>
      <c r="AC23" s="17" t="s">
        <v>166</v>
      </c>
      <c r="AD23" s="16">
        <v>7.4938921121134164E-2</v>
      </c>
      <c r="AE23" s="16">
        <v>7.5256702092498517E-2</v>
      </c>
      <c r="AF23" s="18">
        <f t="array" ref="AF23">[2]Mar14_streams!F72/[2]Mar14_streams!R72</f>
        <v>7.3430806694509257E-2</v>
      </c>
      <c r="AG23" s="18">
        <f t="array" ref="AG23">[2]Apr14_streams!F72/[2]Apr14_streams!R72</f>
        <v>7.4170184164065914E-2</v>
      </c>
      <c r="AH23" s="26">
        <f t="array" ref="AH23">[2]May14_streams!$F72/[2]May14_streams!$S72</f>
        <v>7.3989197583510719E-2</v>
      </c>
      <c r="AJ23" s="17" t="s">
        <v>166</v>
      </c>
      <c r="AK23" s="16">
        <v>6.4065770899862359E-2</v>
      </c>
      <c r="AL23" s="16">
        <v>6.5921755754280054E-2</v>
      </c>
      <c r="AM23" s="18">
        <f t="array" ref="AM23">[2]Mar14_streams!G72/[2]Mar14_streams!S72</f>
        <v>6.4304516113540627E-2</v>
      </c>
      <c r="AN23" s="18">
        <f t="array" ref="AN23">[2]Apr14_streams!G72/[2]Apr14_streams!S72</f>
        <v>6.6590115388063129E-2</v>
      </c>
      <c r="AO23" s="18">
        <f t="array" ref="AO23">[2]May14_streams!$G72/[2]May14_streams!$T72</f>
        <v>6.5228989392956183E-2</v>
      </c>
      <c r="AQ23" s="17" t="s">
        <v>166</v>
      </c>
      <c r="AR23" s="16">
        <v>0.11934488745079103</v>
      </c>
      <c r="AS23" s="16">
        <v>0.1195365587973307</v>
      </c>
      <c r="AT23" s="18">
        <f t="array" ref="AT23">[2]Mar14_streams!H72/[2]Mar14_streams!T72</f>
        <v>0.11874424975721584</v>
      </c>
      <c r="AU23" s="18">
        <f t="array" ref="AU23">[2]Apr14_streams!H72/[2]Apr14_streams!T72</f>
        <v>0.11833575059524418</v>
      </c>
      <c r="AV23" s="18">
        <f t="array" ref="AV23">[2]May14_streams!$H72/[2]May14_streams!$U72</f>
        <v>0.118838553009491</v>
      </c>
      <c r="AX23" s="17" t="s">
        <v>166</v>
      </c>
      <c r="AY23" s="16">
        <v>4.5218523987403711E-2</v>
      </c>
      <c r="AZ23" s="16">
        <v>4.8799921340162117E-2</v>
      </c>
      <c r="BA23" s="18">
        <f t="array" ref="BA23">[2]Mar14_streams!I72/[2]Mar14_streams!U72</f>
        <v>4.5159195105641453E-2</v>
      </c>
      <c r="BB23" s="18">
        <f t="array" ref="BB23">[2]Apr14_streams!I72/[2]Apr14_streams!U72</f>
        <v>4.4791897269359525E-2</v>
      </c>
      <c r="BC23" s="25">
        <f t="array" ref="BC23">[2]May14_streams!$I72/[2]May14_streams!$V72</f>
        <v>4.3654555273926282E-2</v>
      </c>
      <c r="BE23" s="17" t="s">
        <v>166</v>
      </c>
      <c r="BF23" s="24"/>
      <c r="BG23" s="24"/>
      <c r="BH23" s="24"/>
      <c r="BI23" s="24"/>
      <c r="BJ23" s="24">
        <f t="array" ref="BJ23">[2]May14_streams!$J72/[2]May14_streams!$W72</f>
        <v>4.8674910523538013E-2</v>
      </c>
    </row>
    <row r="25" spans="1:62">
      <c r="H25" s="23"/>
    </row>
    <row r="26" spans="1:62" ht="18">
      <c r="A26" s="21" t="s">
        <v>184</v>
      </c>
    </row>
    <row r="28" spans="1:62" ht="15">
      <c r="A28" s="20" t="s">
        <v>183</v>
      </c>
      <c r="B28" s="19">
        <v>41640</v>
      </c>
      <c r="C28" s="19">
        <v>41671</v>
      </c>
      <c r="D28" s="19">
        <v>41699</v>
      </c>
      <c r="E28" s="19">
        <v>41730</v>
      </c>
      <c r="F28" s="19">
        <v>41760</v>
      </c>
    </row>
    <row r="29" spans="1:62">
      <c r="A29" s="17" t="s">
        <v>10</v>
      </c>
      <c r="B29" s="16">
        <v>0.11912868448994432</v>
      </c>
      <c r="C29" s="16">
        <v>0.1108945401363787</v>
      </c>
      <c r="D29" s="18">
        <f>[2]Mar14_streams!$J78</f>
        <v>0.11183880634050004</v>
      </c>
      <c r="E29" s="18">
        <f t="array" ref="E29">[2]Apr14_streams!$J78</f>
        <v>0.1082988983959612</v>
      </c>
      <c r="F29" s="18">
        <f t="array" ref="F29">[2]May14_streams!$K78</f>
        <v>0.10493837734433688</v>
      </c>
    </row>
    <row r="30" spans="1:62">
      <c r="A30" s="17" t="s">
        <v>15</v>
      </c>
      <c r="B30" s="16">
        <v>5.7542697494183663E-2</v>
      </c>
      <c r="C30" s="16">
        <v>5.7075092976422576E-2</v>
      </c>
      <c r="D30" s="18">
        <f>[2]Mar14_streams!$J79</f>
        <v>5.7236570126561297E-2</v>
      </c>
      <c r="E30" s="18">
        <f t="array" ref="E30">[2]Apr14_streams!$J79</f>
        <v>5.6144248172538082E-2</v>
      </c>
      <c r="F30" s="18">
        <f t="array" ref="F30">[2]May14_streams!$K79</f>
        <v>5.5310052175346271E-2</v>
      </c>
    </row>
    <row r="31" spans="1:62">
      <c r="A31" s="17" t="s">
        <v>50</v>
      </c>
      <c r="B31" s="16">
        <v>0.15304637684499969</v>
      </c>
      <c r="C31" s="16">
        <v>0.15265647087729275</v>
      </c>
      <c r="D31" s="18">
        <f>[2]Mar14_streams!$J80</f>
        <v>0.15169657724288318</v>
      </c>
      <c r="E31" s="18">
        <f t="array" ref="E31">[2]Apr14_streams!$J80</f>
        <v>0.1449026902223953</v>
      </c>
      <c r="F31" s="18">
        <f t="array" ref="F31">[2]May14_streams!$K80</f>
        <v>0.14355772356271163</v>
      </c>
    </row>
    <row r="32" spans="1:62">
      <c r="A32" s="17" t="s">
        <v>168</v>
      </c>
      <c r="B32" s="16">
        <v>9.7329431907348968E-2</v>
      </c>
      <c r="C32" s="16">
        <v>9.7715768781811402E-2</v>
      </c>
      <c r="D32" s="18">
        <f>[2]Mar14_streams!$J81</f>
        <v>9.5809222606279443E-2</v>
      </c>
      <c r="E32" s="18">
        <f t="array" ref="E32">[2]Apr14_streams!$J81</f>
        <v>8.3709068320164087E-2</v>
      </c>
      <c r="F32" s="18">
        <f t="array" ref="F32">[2]May14_streams!$K81</f>
        <v>9.3847487708891841E-2</v>
      </c>
    </row>
    <row r="33" spans="1:6">
      <c r="A33" s="17" t="s">
        <v>72</v>
      </c>
      <c r="B33" s="16">
        <v>0.15939577353931841</v>
      </c>
      <c r="C33" s="16">
        <v>0.16545210627448295</v>
      </c>
      <c r="D33" s="18">
        <f>[2]Mar14_streams!$J82</f>
        <v>0.16604956434979784</v>
      </c>
      <c r="E33" s="18">
        <f t="array" ref="E33">[2]Apr14_streams!$J82</f>
        <v>0.16448013337074971</v>
      </c>
      <c r="F33" s="18">
        <f t="array" ref="F33">[2]May14_streams!$K82</f>
        <v>0.16800247706096152</v>
      </c>
    </row>
    <row r="34" spans="1:6">
      <c r="A34" s="22" t="s">
        <v>13</v>
      </c>
      <c r="B34" s="16">
        <v>5.0876480626408607E-2</v>
      </c>
      <c r="C34" s="16">
        <v>5.7718276858800176E-2</v>
      </c>
      <c r="D34" s="18">
        <f>[2]Mar14_streams!$J83</f>
        <v>4.9875867344852054E-2</v>
      </c>
      <c r="E34" s="18">
        <f t="array" ref="E34">[2]Apr14_streams!$J83</f>
        <v>5.0926350745423059E-2</v>
      </c>
      <c r="F34" s="18">
        <f t="array" ref="F34">[2]May14_streams!$K83</f>
        <v>5.6864276750104747E-2</v>
      </c>
    </row>
    <row r="35" spans="1:6">
      <c r="A35" s="17" t="s">
        <v>18</v>
      </c>
      <c r="B35" s="16">
        <v>5.0474190630541559E-2</v>
      </c>
      <c r="C35" s="16">
        <v>4.985095947091947E-2</v>
      </c>
      <c r="D35" s="18">
        <f>[2]Mar14_streams!$J84</f>
        <v>4.7111167919041907E-2</v>
      </c>
      <c r="E35" s="18">
        <f t="array" ref="E35">[2]Apr14_streams!$J84</f>
        <v>4.6120991214294436E-2</v>
      </c>
      <c r="F35" s="18">
        <f t="array" ref="F35">[2]May14_streams!$K84</f>
        <v>4.645095254055736E-2</v>
      </c>
    </row>
    <row r="36" spans="1:6">
      <c r="A36" s="17" t="s">
        <v>70</v>
      </c>
      <c r="B36" s="16">
        <v>4.4413072091302006E-2</v>
      </c>
      <c r="C36" s="16">
        <v>4.2230868040015308E-2</v>
      </c>
      <c r="D36" s="18">
        <f>[2]Mar14_streams!$J85</f>
        <v>4.0649246917198525E-2</v>
      </c>
      <c r="E36" s="18">
        <f t="array" ref="E36">[2]Apr14_streams!$J85</f>
        <v>3.9889035868411069E-2</v>
      </c>
      <c r="F36" s="18">
        <f t="array" ref="F36">[2]May14_streams!$K85</f>
        <v>3.8004271044068019E-2</v>
      </c>
    </row>
    <row r="37" spans="1:6">
      <c r="A37" s="17" t="s">
        <v>42</v>
      </c>
      <c r="B37" s="16">
        <v>6.6927894719736564E-2</v>
      </c>
      <c r="C37" s="16">
        <v>6.6167668487928655E-2</v>
      </c>
      <c r="D37" s="18">
        <f>[2]Mar14_streams!$J86</f>
        <v>6.4124044469053995E-2</v>
      </c>
      <c r="E37" s="18">
        <f t="array" ref="E37">[2]Apr14_streams!$J86</f>
        <v>6.0028298611286099E-2</v>
      </c>
      <c r="F37" s="18">
        <f t="array" ref="F37">[2]May14_streams!$K86</f>
        <v>5.9026696825298097E-2</v>
      </c>
    </row>
    <row r="38" spans="1:6">
      <c r="A38" s="17" t="s">
        <v>86</v>
      </c>
      <c r="B38" s="16">
        <v>9.3816775627734397E-2</v>
      </c>
      <c r="C38" s="16">
        <v>9.1503143700032527E-2</v>
      </c>
      <c r="D38" s="18">
        <f>[2]Mar14_streams!$J87</f>
        <v>9.0160260363685393E-2</v>
      </c>
      <c r="E38" s="18">
        <f t="array" ref="E38">[2]Apr14_streams!$J87</f>
        <v>8.7583553805124711E-2</v>
      </c>
      <c r="F38" s="18">
        <f t="array" ref="F38">[2]May14_streams!$K87</f>
        <v>8.4780294204457457E-2</v>
      </c>
    </row>
    <row r="39" spans="1:6">
      <c r="A39" s="17" t="s">
        <v>20</v>
      </c>
      <c r="B39" s="16">
        <v>5.8001123354743042E-2</v>
      </c>
      <c r="C39" s="16">
        <v>5.750108411453167E-2</v>
      </c>
      <c r="D39" s="18">
        <f>[2]Mar14_streams!$J88</f>
        <v>5.5088382273271431E-2</v>
      </c>
      <c r="E39" s="18">
        <f t="array" ref="E39">[2]Apr14_streams!$J88</f>
        <v>5.4922430089892844E-2</v>
      </c>
      <c r="F39" s="18">
        <f t="array" ref="F39">[2]May14_streams!$K88</f>
        <v>5.1914647139068217E-2</v>
      </c>
    </row>
    <row r="40" spans="1:6">
      <c r="A40" s="17" t="s">
        <v>19</v>
      </c>
      <c r="B40" s="16">
        <v>4.7215875509722824E-2</v>
      </c>
      <c r="C40" s="16">
        <v>4.7212915317130448E-2</v>
      </c>
      <c r="D40" s="18">
        <f>[2]Mar14_streams!$J89</f>
        <v>4.5734586735721401E-2</v>
      </c>
      <c r="E40" s="18">
        <f t="array" ref="E40">[2]Apr14_streams!$J89</f>
        <v>4.3009197936140456E-2</v>
      </c>
      <c r="F40" s="18">
        <f t="array" ref="F40">[2]May14_streams!$K89</f>
        <v>4.0725580351438896E-2</v>
      </c>
    </row>
    <row r="41" spans="1:6">
      <c r="A41" s="17" t="s">
        <v>28</v>
      </c>
      <c r="B41" s="16">
        <v>7.6935302351434129E-2</v>
      </c>
      <c r="C41" s="16">
        <v>7.7964036673002682E-2</v>
      </c>
      <c r="D41" s="18">
        <f>[2]Mar14_streams!$J90</f>
        <v>7.8499069637048488E-2</v>
      </c>
      <c r="E41" s="18">
        <f t="array" ref="E41">[2]Apr14_streams!$J90</f>
        <v>7.6477727304949839E-2</v>
      </c>
      <c r="F41" s="18">
        <f t="array" ref="F41">[2]May14_streams!$K90</f>
        <v>7.4090065335274263E-2</v>
      </c>
    </row>
    <row r="42" spans="1:6">
      <c r="A42" s="17" t="s">
        <v>40</v>
      </c>
      <c r="B42" s="16">
        <v>0.10315612777872053</v>
      </c>
      <c r="C42" s="16">
        <v>0.10044636260044355</v>
      </c>
      <c r="D42" s="18">
        <f>[2]Mar14_streams!$J91</f>
        <v>0.10245977349604449</v>
      </c>
      <c r="E42" s="18">
        <f t="array" ref="E42">[2]Apr14_streams!$J91</f>
        <v>0.10121010445515496</v>
      </c>
      <c r="F42" s="18">
        <f t="array" ref="F42">[2]May14_streams!$K91</f>
        <v>9.8476717447772547E-2</v>
      </c>
    </row>
    <row r="43" spans="1:6">
      <c r="A43" s="17" t="s">
        <v>56</v>
      </c>
      <c r="B43" s="16">
        <v>5.4572928277187294E-2</v>
      </c>
      <c r="C43" s="16">
        <v>5.3711122609815892E-2</v>
      </c>
      <c r="D43" s="18">
        <f>[2]Mar14_streams!$J92</f>
        <v>5.1679147835668841E-2</v>
      </c>
      <c r="E43" s="18">
        <f t="array" ref="E43">[2]Apr14_streams!$J92</f>
        <v>5.0379829855039172E-2</v>
      </c>
      <c r="F43" s="18">
        <f t="array" ref="F43">[2]May14_streams!$K92</f>
        <v>4.7778691946267167E-2</v>
      </c>
    </row>
    <row r="44" spans="1:6">
      <c r="A44" s="17" t="s">
        <v>87</v>
      </c>
      <c r="B44" s="16">
        <v>5.923952935291181E-2</v>
      </c>
      <c r="C44" s="16">
        <v>5.8933989527263475E-2</v>
      </c>
      <c r="D44" s="18">
        <f>[2]Mar14_streams!$J93</f>
        <v>5.7192279450013372E-2</v>
      </c>
      <c r="E44" s="18">
        <f t="array" ref="E44">[2]Apr14_streams!$J93</f>
        <v>5.5296094099067189E-2</v>
      </c>
      <c r="F44" s="18">
        <f t="array" ref="F44">[2]May14_streams!$K93</f>
        <v>5.4063082312164806E-2</v>
      </c>
    </row>
    <row r="45" spans="1:6">
      <c r="A45" s="17" t="s">
        <v>39</v>
      </c>
      <c r="B45" s="16">
        <v>5.7686436642449608E-2</v>
      </c>
      <c r="C45" s="16">
        <v>5.5928851981602176E-2</v>
      </c>
      <c r="D45" s="18">
        <f>[2]Mar14_streams!$J94</f>
        <v>5.4149309350707692E-2</v>
      </c>
      <c r="E45" s="18">
        <f t="array" ref="E45">[2]Apr14_streams!$J94</f>
        <v>5.2521167959939975E-2</v>
      </c>
      <c r="F45" s="18">
        <f t="array" ref="F45">[2]May14_streams!$K94</f>
        <v>5.1214840926444176E-2</v>
      </c>
    </row>
    <row r="46" spans="1:6">
      <c r="A46" s="17" t="s">
        <v>8</v>
      </c>
      <c r="B46" s="16">
        <v>8.3142872590068737E-2</v>
      </c>
      <c r="C46" s="16">
        <v>8.2421183005532139E-2</v>
      </c>
      <c r="D46" s="18">
        <f>[2]Mar14_streams!$J95</f>
        <v>8.243839795208259E-2</v>
      </c>
      <c r="E46" s="18">
        <f t="array" ref="E46">[2]Apr14_streams!$J95</f>
        <v>8.1243533053189793E-2</v>
      </c>
      <c r="F46" s="18">
        <f t="array" ref="F46">[2]May14_streams!$K95</f>
        <v>7.9904818596316859E-2</v>
      </c>
    </row>
    <row r="47" spans="1:6">
      <c r="A47" s="17" t="s">
        <v>167</v>
      </c>
      <c r="B47" s="16">
        <v>6.1425136718986958E-2</v>
      </c>
      <c r="C47" s="16">
        <v>6.2267111508208857E-2</v>
      </c>
      <c r="D47" s="18">
        <f>[2]Mar14_streams!$J96</f>
        <v>6.1653745707327824E-2</v>
      </c>
      <c r="E47" s="18">
        <f t="array" ref="E47">[2]Apr14_streams!$J96</f>
        <v>6.1919327948332145E-2</v>
      </c>
      <c r="F47" s="18">
        <f t="array" ref="F47">[2]May14_streams!$K96</f>
        <v>6.1343297263564904E-2</v>
      </c>
    </row>
    <row r="48" spans="1:6">
      <c r="A48" s="17" t="s">
        <v>166</v>
      </c>
      <c r="B48" s="16">
        <v>7.1461577255642783E-2</v>
      </c>
      <c r="C48" s="16">
        <v>7.1141782355555669E-2</v>
      </c>
      <c r="D48" s="18">
        <f>[2]Mar14_streams!$J97</f>
        <v>7.0194327259667816E-2</v>
      </c>
      <c r="E48" s="18">
        <f t="array" ref="E48">[2]Apr14_streams!$J97</f>
        <v>6.9145004598955215E-2</v>
      </c>
      <c r="F48" s="18">
        <f t="array" ref="F48">[2]May14_streams!$K97</f>
        <v>6.7837319204302138E-2</v>
      </c>
    </row>
    <row r="51" spans="1:6" ht="18">
      <c r="A51" s="21" t="s">
        <v>182</v>
      </c>
    </row>
    <row r="53" spans="1:6" ht="15">
      <c r="A53" s="20" t="s">
        <v>181</v>
      </c>
      <c r="B53" s="19">
        <v>41640</v>
      </c>
      <c r="C53" s="19">
        <v>41671</v>
      </c>
      <c r="D53" s="19">
        <v>41699</v>
      </c>
      <c r="E53" s="19">
        <v>41730</v>
      </c>
      <c r="F53" s="19">
        <v>41760</v>
      </c>
    </row>
    <row r="54" spans="1:6">
      <c r="A54" s="17" t="s">
        <v>177</v>
      </c>
      <c r="B54" s="16">
        <v>6.6248060521538407E-2</v>
      </c>
      <c r="C54" s="16">
        <v>6.6033849655705593E-2</v>
      </c>
      <c r="D54" s="16">
        <f>[2]Mar14_streams!B$72/[2]Mar14_streams!N$72</f>
        <v>6.4998064340595782E-2</v>
      </c>
      <c r="E54" s="16">
        <f>[2]Apr14_streams!B$72/[2]Apr14_streams!N$72</f>
        <v>6.387562560294871E-2</v>
      </c>
      <c r="F54" s="16">
        <f t="array" ref="F54">[2]May14_streams!B$72/[2]May14_streams!O$72</f>
        <v>6.2431964091719305E-2</v>
      </c>
    </row>
    <row r="55" spans="1:6">
      <c r="A55" s="17" t="s">
        <v>176</v>
      </c>
      <c r="B55" s="16">
        <v>6.6378631653803741E-2</v>
      </c>
      <c r="C55" s="16">
        <v>6.6997399153281234E-2</v>
      </c>
      <c r="D55" s="16">
        <f>[2]Mar14_streams!C$72/[2]Mar14_streams!O$72</f>
        <v>6.5419888862760012E-2</v>
      </c>
      <c r="E55" s="16">
        <f>[2]Apr14_streams!C$72/[2]Apr14_streams!O$72</f>
        <v>6.4634374110138934E-2</v>
      </c>
      <c r="F55" s="16">
        <f t="array" ref="F55">[2]May14_streams!C$72/[2]May14_streams!P$72</f>
        <v>6.885398595213657E-2</v>
      </c>
    </row>
    <row r="56" spans="1:6">
      <c r="A56" s="17" t="s">
        <v>175</v>
      </c>
      <c r="B56" s="16">
        <v>5.9048658221222017E-2</v>
      </c>
      <c r="C56" s="16">
        <v>5.3844211634265934E-2</v>
      </c>
      <c r="D56" s="16">
        <f>[2]Mar14_streams!D$72/[2]Mar14_streams!P$72</f>
        <v>4.8257687432253546E-2</v>
      </c>
      <c r="E56" s="16">
        <f>[2]Apr14_streams!D$72/[2]Apr14_streams!P$72</f>
        <v>4.7301932158426763E-2</v>
      </c>
      <c r="F56" s="16">
        <f t="array" ref="F56">[2]May14_streams!D$72/[2]May14_streams!Q$72</f>
        <v>4.666738332593439E-2</v>
      </c>
    </row>
    <row r="57" spans="1:6">
      <c r="A57" s="17" t="s">
        <v>174</v>
      </c>
      <c r="B57" s="16">
        <v>0.10563579888687832</v>
      </c>
      <c r="C57" s="16">
        <v>0.10762564868853278</v>
      </c>
      <c r="D57" s="18">
        <f>[2]Mar14_streams!E$72/[2]Mar14_streams!Q$72</f>
        <v>0.10616239969860169</v>
      </c>
      <c r="E57" s="16">
        <f>[2]Apr14_streams!E$72/[2]Apr14_streams!Q$72</f>
        <v>0.10425768504826725</v>
      </c>
      <c r="F57" s="16">
        <f t="array" ref="F57">[2]May14_streams!E$72/[2]May14_streams!R$72</f>
        <v>0.1025012527114882</v>
      </c>
    </row>
    <row r="58" spans="1:6">
      <c r="A58" s="17" t="s">
        <v>180</v>
      </c>
      <c r="B58" s="16">
        <v>7.4938921121134164E-2</v>
      </c>
      <c r="C58" s="16">
        <v>7.5256702092498517E-2</v>
      </c>
      <c r="D58" s="16">
        <f>[2]Mar14_streams!F$72/[2]Mar14_streams!R$72</f>
        <v>7.3430806694509257E-2</v>
      </c>
      <c r="E58" s="16">
        <f>[2]Apr14_streams!F$72/[2]Apr14_streams!R$72</f>
        <v>7.4170184164065914E-2</v>
      </c>
      <c r="F58" s="16">
        <f t="array" ref="F58">[2]May14_streams!F$72/[2]May14_streams!S$72</f>
        <v>7.3989197583510719E-2</v>
      </c>
    </row>
    <row r="59" spans="1:6">
      <c r="A59" s="17" t="s">
        <v>172</v>
      </c>
      <c r="B59" s="16">
        <v>6.4065770899862359E-2</v>
      </c>
      <c r="C59" s="16">
        <v>6.5921755754280054E-2</v>
      </c>
      <c r="D59" s="16">
        <f>[2]Mar14_streams!G$72/[2]Mar14_streams!S$72</f>
        <v>6.4304516113540627E-2</v>
      </c>
      <c r="E59" s="16">
        <f>[2]Apr14_streams!G$72/[2]Apr14_streams!S$72</f>
        <v>6.6590115388063129E-2</v>
      </c>
      <c r="F59" s="16">
        <f t="array" ref="F59">[2]May14_streams!G$72/[2]May14_streams!T$72</f>
        <v>6.5228989392956183E-2</v>
      </c>
    </row>
    <row r="60" spans="1:6">
      <c r="A60" s="17" t="s">
        <v>171</v>
      </c>
      <c r="B60" s="16">
        <v>0.11934488745079103</v>
      </c>
      <c r="C60" s="16">
        <v>0.1195365587973307</v>
      </c>
      <c r="D60" s="16">
        <f>[2]Mar14_streams!H$72/[2]Mar14_streams!T$72</f>
        <v>0.11874424975721584</v>
      </c>
      <c r="E60" s="16">
        <f>[2]Apr14_streams!H$72/[2]Apr14_streams!T$72</f>
        <v>0.11833575059524418</v>
      </c>
      <c r="F60" s="16">
        <f t="array" ref="F60">[2]May14_streams!H$72/[2]May14_streams!U$72</f>
        <v>0.118838553009491</v>
      </c>
    </row>
    <row r="61" spans="1:6">
      <c r="A61" s="17" t="s">
        <v>170</v>
      </c>
      <c r="B61" s="16">
        <v>4.5218523987403711E-2</v>
      </c>
      <c r="C61" s="16">
        <v>4.8799921340162117E-2</v>
      </c>
      <c r="D61" s="16">
        <f>[2]Mar14_streams!I$72/[2]Mar14_streams!U$72</f>
        <v>4.5159195105641453E-2</v>
      </c>
      <c r="E61" s="16">
        <f>[2]Apr14_streams!I$72/[2]Apr14_streams!U$72</f>
        <v>4.4791897269359525E-2</v>
      </c>
      <c r="F61" s="16">
        <f t="array" ref="F61">[2]May14_streams!I$72/[2]May14_streams!V$72</f>
        <v>4.3654555273926282E-2</v>
      </c>
    </row>
    <row r="62" spans="1:6">
      <c r="A62" s="17" t="s">
        <v>179</v>
      </c>
      <c r="B62" s="16"/>
      <c r="C62" s="16"/>
      <c r="D62" s="16"/>
      <c r="E62" s="16"/>
      <c r="F62" s="16">
        <f t="array" ref="F62">[2]May14_streams!J$72/[2]May14_streams!W$72</f>
        <v>4.8674910523538013E-2</v>
      </c>
    </row>
  </sheetData>
  <conditionalFormatting sqref="B4:B23">
    <cfRule type="cellIs" dxfId="520" priority="73" operator="greaterThan">
      <formula>0</formula>
    </cfRule>
  </conditionalFormatting>
  <conditionalFormatting sqref="C4:F23">
    <cfRule type="cellIs" dxfId="519" priority="72" operator="greaterThan">
      <formula>0</formula>
    </cfRule>
  </conditionalFormatting>
  <conditionalFormatting sqref="I4:I20 I23">
    <cfRule type="cellIs" dxfId="518" priority="71" operator="greaterThan">
      <formula>0</formula>
    </cfRule>
  </conditionalFormatting>
  <conditionalFormatting sqref="J4:J20 J23">
    <cfRule type="cellIs" dxfId="517" priority="70" operator="greaterThan">
      <formula>0</formula>
    </cfRule>
  </conditionalFormatting>
  <conditionalFormatting sqref="P6 P8:P23">
    <cfRule type="cellIs" dxfId="516" priority="69" operator="greaterThan">
      <formula>0</formula>
    </cfRule>
  </conditionalFormatting>
  <conditionalFormatting sqref="Q4 Q8:Q23">
    <cfRule type="cellIs" dxfId="515" priority="68" operator="greaterThan">
      <formula>0</formula>
    </cfRule>
  </conditionalFormatting>
  <conditionalFormatting sqref="W4:W23">
    <cfRule type="cellIs" dxfId="514" priority="67" operator="greaterThan">
      <formula>0</formula>
    </cfRule>
  </conditionalFormatting>
  <conditionalFormatting sqref="X4:X23">
    <cfRule type="cellIs" dxfId="513" priority="66" operator="greaterThan">
      <formula>0</formula>
    </cfRule>
  </conditionalFormatting>
  <conditionalFormatting sqref="AD5 AD10:AD14 AD16 AD19:AD23">
    <cfRule type="cellIs" dxfId="512" priority="65" operator="greaterThan">
      <formula>0</formula>
    </cfRule>
  </conditionalFormatting>
  <conditionalFormatting sqref="AE5 AE10:AE14 AE16 AE19:AE23">
    <cfRule type="cellIs" dxfId="511" priority="64" operator="greaterThan">
      <formula>0</formula>
    </cfRule>
  </conditionalFormatting>
  <conditionalFormatting sqref="AK4:AK7 AK10:AK23">
    <cfRule type="cellIs" dxfId="510" priority="63" operator="greaterThan">
      <formula>0</formula>
    </cfRule>
  </conditionalFormatting>
  <conditionalFormatting sqref="AL4:AL7 AL10:AL23">
    <cfRule type="cellIs" dxfId="509" priority="62" operator="greaterThan">
      <formula>0</formula>
    </cfRule>
  </conditionalFormatting>
  <conditionalFormatting sqref="AR4:AR23">
    <cfRule type="cellIs" dxfId="508" priority="61" operator="greaterThan">
      <formula>0</formula>
    </cfRule>
  </conditionalFormatting>
  <conditionalFormatting sqref="AS4:AS23">
    <cfRule type="cellIs" dxfId="507" priority="60" operator="greaterThan">
      <formula>0</formula>
    </cfRule>
  </conditionalFormatting>
  <conditionalFormatting sqref="AY4:AY23">
    <cfRule type="cellIs" dxfId="506" priority="59" operator="greaterThan">
      <formula>0</formula>
    </cfRule>
  </conditionalFormatting>
  <conditionalFormatting sqref="AZ4:AZ23">
    <cfRule type="cellIs" dxfId="505" priority="58" operator="greaterThan">
      <formula>0</formula>
    </cfRule>
  </conditionalFormatting>
  <conditionalFormatting sqref="AR4:AR20 AR22">
    <cfRule type="cellIs" dxfId="504" priority="57" operator="greaterThan">
      <formula>0</formula>
    </cfRule>
  </conditionalFormatting>
  <conditionalFormatting sqref="AS4:AS20 AS22">
    <cfRule type="cellIs" dxfId="503" priority="56" operator="greaterThan">
      <formula>0</formula>
    </cfRule>
  </conditionalFormatting>
  <conditionalFormatting sqref="AR4:AR20 AR22">
    <cfRule type="cellIs" dxfId="502" priority="55" operator="greaterThan">
      <formula>0</formula>
    </cfRule>
  </conditionalFormatting>
  <conditionalFormatting sqref="AS4:AS20 AS22">
    <cfRule type="cellIs" dxfId="501" priority="54" operator="greaterThan">
      <formula>0</formula>
    </cfRule>
  </conditionalFormatting>
  <conditionalFormatting sqref="AY4:AY8 AY10 AY12:AY14 AY16:AY17 AY19:AY21">
    <cfRule type="cellIs" dxfId="500" priority="53" operator="greaterThan">
      <formula>0</formula>
    </cfRule>
  </conditionalFormatting>
  <conditionalFormatting sqref="AZ4:AZ8 AZ10 AZ12:AZ14 AZ16:AZ17 AZ19:AZ21">
    <cfRule type="cellIs" dxfId="499" priority="52" operator="greaterThan">
      <formula>0</formula>
    </cfRule>
  </conditionalFormatting>
  <conditionalFormatting sqref="AY4:AY8 AY10 AY12:AY14 AY16:AY17 AY19:AY21">
    <cfRule type="cellIs" dxfId="498" priority="51" operator="greaterThan">
      <formula>0</formula>
    </cfRule>
  </conditionalFormatting>
  <conditionalFormatting sqref="AZ4:AZ8 AZ10 AZ12:AZ14 AZ16:AZ17 AZ19:AZ21">
    <cfRule type="cellIs" dxfId="497" priority="50" operator="greaterThan">
      <formula>0</formula>
    </cfRule>
  </conditionalFormatting>
  <conditionalFormatting sqref="B29:B48">
    <cfRule type="cellIs" dxfId="496" priority="49" operator="greaterThan">
      <formula>0</formula>
    </cfRule>
  </conditionalFormatting>
  <conditionalFormatting sqref="C29:C48">
    <cfRule type="cellIs" dxfId="495" priority="48" operator="greaterThan">
      <formula>0</formula>
    </cfRule>
  </conditionalFormatting>
  <conditionalFormatting sqref="B54:B62">
    <cfRule type="cellIs" dxfId="494" priority="47" operator="greaterThan">
      <formula>0</formula>
    </cfRule>
  </conditionalFormatting>
  <conditionalFormatting sqref="C54:C62">
    <cfRule type="cellIs" dxfId="493" priority="46" operator="greaterThan">
      <formula>0</formula>
    </cfRule>
  </conditionalFormatting>
  <conditionalFormatting sqref="AF5:AG5">
    <cfRule type="cellIs" dxfId="492" priority="39" operator="greaterThan">
      <formula>0</formula>
    </cfRule>
  </conditionalFormatting>
  <conditionalFormatting sqref="D29:F48">
    <cfRule type="cellIs" dxfId="491" priority="45" operator="greaterThan">
      <formula>0</formula>
    </cfRule>
  </conditionalFormatting>
  <conditionalFormatting sqref="BA10:BB10 BA12:BB14 BA16:BB17 BA19:BB21 BA4:BC8 BC9:BC23">
    <cfRule type="cellIs" dxfId="490" priority="43" operator="greaterThan">
      <formula>0</formula>
    </cfRule>
  </conditionalFormatting>
  <conditionalFormatting sqref="D54:F62">
    <cfRule type="cellIs" dxfId="489" priority="44" operator="greaterThan">
      <formula>0</formula>
    </cfRule>
  </conditionalFormatting>
  <conditionalFormatting sqref="AF10:AF23">
    <cfRule type="cellIs" dxfId="488" priority="38" operator="greaterThan">
      <formula>0</formula>
    </cfRule>
  </conditionalFormatting>
  <conditionalFormatting sqref="BA22:BA23">
    <cfRule type="cellIs" dxfId="487" priority="30" operator="greaterThan">
      <formula>0</formula>
    </cfRule>
  </conditionalFormatting>
  <conditionalFormatting sqref="K4:M20">
    <cfRule type="cellIs" dxfId="486" priority="42" operator="greaterThan">
      <formula>0</formula>
    </cfRule>
  </conditionalFormatting>
  <conditionalFormatting sqref="K23">
    <cfRule type="cellIs" dxfId="485" priority="41" operator="greaterThan">
      <formula>0</formula>
    </cfRule>
  </conditionalFormatting>
  <conditionalFormatting sqref="Y4:AA23">
    <cfRule type="cellIs" dxfId="484" priority="40" operator="greaterThan">
      <formula>0</formula>
    </cfRule>
  </conditionalFormatting>
  <conditionalFormatting sqref="AM4:AO4 AM5:AN7 AO5:AO23">
    <cfRule type="cellIs" dxfId="483" priority="37" operator="greaterThan">
      <formula>0</formula>
    </cfRule>
  </conditionalFormatting>
  <conditionalFormatting sqref="AM10:AM23">
    <cfRule type="cellIs" dxfId="482" priority="36" operator="greaterThan">
      <formula>0</formula>
    </cfRule>
  </conditionalFormatting>
  <conditionalFormatting sqref="AT4:AV23">
    <cfRule type="cellIs" dxfId="481" priority="35" operator="greaterThan">
      <formula>0</formula>
    </cfRule>
  </conditionalFormatting>
  <conditionalFormatting sqref="BA9:BB9">
    <cfRule type="cellIs" dxfId="480" priority="34" operator="greaterThan">
      <formula>0</formula>
    </cfRule>
  </conditionalFormatting>
  <conditionalFormatting sqref="BA11">
    <cfRule type="cellIs" dxfId="479" priority="33" operator="greaterThan">
      <formula>0</formula>
    </cfRule>
  </conditionalFormatting>
  <conditionalFormatting sqref="BA15">
    <cfRule type="cellIs" dxfId="478" priority="32" operator="greaterThan">
      <formula>0</formula>
    </cfRule>
  </conditionalFormatting>
  <conditionalFormatting sqref="BA18">
    <cfRule type="cellIs" dxfId="477" priority="31" operator="greaterThan">
      <formula>0</formula>
    </cfRule>
  </conditionalFormatting>
  <conditionalFormatting sqref="L23">
    <cfRule type="cellIs" dxfId="476" priority="29" operator="greaterThan">
      <formula>0</formula>
    </cfRule>
  </conditionalFormatting>
  <conditionalFormatting sqref="AG10:AG23">
    <cfRule type="cellIs" dxfId="475" priority="28" operator="greaterThan">
      <formula>0</formula>
    </cfRule>
  </conditionalFormatting>
  <conditionalFormatting sqref="AN10:AN23">
    <cfRule type="cellIs" dxfId="474" priority="27" operator="greaterThan">
      <formula>0</formula>
    </cfRule>
  </conditionalFormatting>
  <conditionalFormatting sqref="BB11">
    <cfRule type="cellIs" dxfId="473" priority="26" operator="greaterThan">
      <formula>0</formula>
    </cfRule>
  </conditionalFormatting>
  <conditionalFormatting sqref="BB15">
    <cfRule type="cellIs" dxfId="472" priority="25" operator="greaterThan">
      <formula>0</formula>
    </cfRule>
  </conditionalFormatting>
  <conditionalFormatting sqref="BB18">
    <cfRule type="cellIs" dxfId="471" priority="24" operator="greaterThan">
      <formula>0</formula>
    </cfRule>
  </conditionalFormatting>
  <conditionalFormatting sqref="BB22">
    <cfRule type="cellIs" dxfId="470" priority="23" operator="greaterThan">
      <formula>0</formula>
    </cfRule>
  </conditionalFormatting>
  <conditionalFormatting sqref="BB23">
    <cfRule type="cellIs" dxfId="469" priority="22" operator="greaterThan">
      <formula>0</formula>
    </cfRule>
  </conditionalFormatting>
  <conditionalFormatting sqref="BI9:BJ23">
    <cfRule type="cellIs" dxfId="468" priority="13" operator="greaterThan">
      <formula>0</formula>
    </cfRule>
  </conditionalFormatting>
  <conditionalFormatting sqref="BF4:BF23">
    <cfRule type="cellIs" dxfId="467" priority="21" operator="greaterThan">
      <formula>0</formula>
    </cfRule>
  </conditionalFormatting>
  <conditionalFormatting sqref="BG4:BG23 BH8:BJ8">
    <cfRule type="cellIs" dxfId="466" priority="20" operator="greaterThan">
      <formula>0</formula>
    </cfRule>
  </conditionalFormatting>
  <conditionalFormatting sqref="BF8">
    <cfRule type="cellIs" dxfId="465" priority="19" operator="greaterThan">
      <formula>0</formula>
    </cfRule>
  </conditionalFormatting>
  <conditionalFormatting sqref="BG8:BJ8">
    <cfRule type="cellIs" dxfId="464" priority="18" operator="greaterThan">
      <formula>0</formula>
    </cfRule>
  </conditionalFormatting>
  <conditionalFormatting sqref="BF8">
    <cfRule type="cellIs" dxfId="463" priority="17" operator="greaterThan">
      <formula>0</formula>
    </cfRule>
  </conditionalFormatting>
  <conditionalFormatting sqref="BG8:BJ8">
    <cfRule type="cellIs" dxfId="462" priority="16" operator="greaterThan">
      <formula>0</formula>
    </cfRule>
  </conditionalFormatting>
  <conditionalFormatting sqref="BH4:BJ7">
    <cfRule type="cellIs" dxfId="461" priority="15" operator="greaterThan">
      <formula>0</formula>
    </cfRule>
  </conditionalFormatting>
  <conditionalFormatting sqref="BH9:BH23">
    <cfRule type="cellIs" dxfId="460" priority="14" operator="greaterThan">
      <formula>0</formula>
    </cfRule>
  </conditionalFormatting>
  <conditionalFormatting sqref="M23">
    <cfRule type="cellIs" dxfId="459" priority="12" operator="greaterThan">
      <formula>0</formula>
    </cfRule>
  </conditionalFormatting>
  <conditionalFormatting sqref="I21:I22">
    <cfRule type="cellIs" dxfId="458" priority="11" operator="greaterThan">
      <formula>0</formula>
    </cfRule>
  </conditionalFormatting>
  <conditionalFormatting sqref="J21:M22">
    <cfRule type="cellIs" dxfId="457" priority="10" operator="greaterThan">
      <formula>0</formula>
    </cfRule>
  </conditionalFormatting>
  <conditionalFormatting sqref="P4:P5">
    <cfRule type="cellIs" dxfId="456" priority="9" operator="greaterThan">
      <formula>0</formula>
    </cfRule>
  </conditionalFormatting>
  <conditionalFormatting sqref="Q5:Q6">
    <cfRule type="cellIs" dxfId="455" priority="8" operator="greaterThan">
      <formula>0</formula>
    </cfRule>
  </conditionalFormatting>
  <conditionalFormatting sqref="P7:Q7">
    <cfRule type="cellIs" dxfId="454" priority="7" operator="greaterThan">
      <formula>0</formula>
    </cfRule>
  </conditionalFormatting>
  <conditionalFormatting sqref="R4:T23">
    <cfRule type="cellIs" dxfId="453" priority="6" operator="greaterThan">
      <formula>0</formula>
    </cfRule>
  </conditionalFormatting>
  <conditionalFormatting sqref="AD4:AH4 AH5:AH23">
    <cfRule type="cellIs" dxfId="452" priority="5" operator="greaterThan">
      <formula>0</formula>
    </cfRule>
  </conditionalFormatting>
  <conditionalFormatting sqref="AD6:AG9">
    <cfRule type="cellIs" dxfId="451" priority="4" operator="greaterThan">
      <formula>0</formula>
    </cfRule>
  </conditionalFormatting>
  <conditionalFormatting sqref="AD15:AE15">
    <cfRule type="cellIs" dxfId="450" priority="3" operator="greaterThan">
      <formula>0</formula>
    </cfRule>
  </conditionalFormatting>
  <conditionalFormatting sqref="AD17:AE18">
    <cfRule type="cellIs" dxfId="449" priority="2" operator="greaterThan">
      <formula>0</formula>
    </cfRule>
  </conditionalFormatting>
  <conditionalFormatting sqref="AK8:AN9">
    <cfRule type="cellIs" dxfId="448" priority="1" operator="greaterThan">
      <formula>0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</sheetPr>
  <dimension ref="A1:BT1048576"/>
  <sheetViews>
    <sheetView showGridLines="0" zoomScale="125" zoomScaleNormal="125" zoomScalePageLayoutView="125" workbookViewId="0">
      <selection activeCell="D26" sqref="D26"/>
    </sheetView>
  </sheetViews>
  <sheetFormatPr baseColWidth="10" defaultColWidth="8.83203125" defaultRowHeight="14" x14ac:dyDescent="0.75"/>
  <cols>
    <col min="1" max="1" width="29" style="358" bestFit="1" customWidth="1"/>
    <col min="2" max="79" width="11.1640625" style="358" customWidth="1"/>
    <col min="80" max="16384" width="8.83203125" style="358"/>
  </cols>
  <sheetData>
    <row r="1" spans="1:72">
      <c r="A1" s="410" t="s">
        <v>178</v>
      </c>
    </row>
    <row r="2" spans="1:72">
      <c r="A2" s="411"/>
    </row>
    <row r="3" spans="1:72">
      <c r="A3" s="335" t="s">
        <v>177</v>
      </c>
      <c r="B3" s="412">
        <v>41640</v>
      </c>
      <c r="C3" s="412">
        <v>41684</v>
      </c>
      <c r="D3" s="412">
        <v>41712</v>
      </c>
      <c r="E3" s="412">
        <v>41730</v>
      </c>
      <c r="F3" s="412">
        <v>41760</v>
      </c>
      <c r="G3" s="412">
        <v>41791</v>
      </c>
      <c r="H3" s="412">
        <v>41821</v>
      </c>
      <c r="I3" s="15"/>
      <c r="J3" s="335" t="s">
        <v>176</v>
      </c>
      <c r="K3" s="412">
        <v>41653</v>
      </c>
      <c r="L3" s="412">
        <v>41684</v>
      </c>
      <c r="M3" s="412">
        <v>41712</v>
      </c>
      <c r="N3" s="412">
        <v>41730</v>
      </c>
      <c r="O3" s="412">
        <v>41760</v>
      </c>
      <c r="P3" s="412">
        <v>41791</v>
      </c>
      <c r="R3" s="335" t="s">
        <v>175</v>
      </c>
      <c r="S3" s="412">
        <v>41653</v>
      </c>
      <c r="T3" s="412">
        <v>41684</v>
      </c>
      <c r="U3" s="412">
        <v>41712</v>
      </c>
      <c r="V3" s="14">
        <f>SUM('[2]Premium Subscribers'!V3,'[2]PC Subscribers'!V3,'[2]Bundle Subscribers'!V3)</f>
        <v>125190</v>
      </c>
      <c r="W3" s="412">
        <v>41760</v>
      </c>
      <c r="X3" s="412">
        <v>41791</v>
      </c>
      <c r="Z3" s="335" t="s">
        <v>174</v>
      </c>
      <c r="AA3" s="412">
        <v>41653</v>
      </c>
      <c r="AB3" s="412">
        <v>41684</v>
      </c>
      <c r="AC3" s="412">
        <v>41712</v>
      </c>
      <c r="AD3" s="412">
        <v>41730</v>
      </c>
      <c r="AE3" s="412">
        <v>41760</v>
      </c>
      <c r="AF3" s="412">
        <v>41791</v>
      </c>
      <c r="AH3" s="335" t="s">
        <v>173</v>
      </c>
      <c r="AI3" s="412">
        <v>41653</v>
      </c>
      <c r="AJ3" s="412">
        <v>41684</v>
      </c>
      <c r="AK3" s="412">
        <v>41712</v>
      </c>
      <c r="AL3" s="412">
        <v>41730</v>
      </c>
      <c r="AM3" s="412">
        <v>41760</v>
      </c>
      <c r="AN3" s="412">
        <v>41791</v>
      </c>
      <c r="AP3" s="335" t="s">
        <v>172</v>
      </c>
      <c r="AQ3" s="412">
        <v>41653</v>
      </c>
      <c r="AR3" s="412">
        <v>41684</v>
      </c>
      <c r="AS3" s="412">
        <v>41712</v>
      </c>
      <c r="AT3" s="412">
        <v>41730</v>
      </c>
      <c r="AU3" s="412">
        <v>41760</v>
      </c>
      <c r="AV3" s="412">
        <v>41791</v>
      </c>
      <c r="AX3" s="335" t="s">
        <v>171</v>
      </c>
      <c r="AY3" s="412">
        <v>41653</v>
      </c>
      <c r="AZ3" s="412">
        <v>41684</v>
      </c>
      <c r="BA3" s="412">
        <v>41712</v>
      </c>
      <c r="BB3" s="412">
        <v>41730</v>
      </c>
      <c r="BC3" s="412">
        <v>41760</v>
      </c>
      <c r="BD3" s="412">
        <v>41791</v>
      </c>
      <c r="BF3" s="335" t="s">
        <v>170</v>
      </c>
      <c r="BG3" s="412">
        <v>41653</v>
      </c>
      <c r="BH3" s="412">
        <v>41684</v>
      </c>
      <c r="BI3" s="412">
        <v>41712</v>
      </c>
      <c r="BJ3" s="412">
        <v>41730</v>
      </c>
      <c r="BK3" s="412">
        <v>41760</v>
      </c>
      <c r="BL3" s="412">
        <v>41791</v>
      </c>
      <c r="BN3" s="335" t="s">
        <v>169</v>
      </c>
      <c r="BO3" s="412">
        <v>41640</v>
      </c>
      <c r="BP3" s="412">
        <v>41671</v>
      </c>
      <c r="BQ3" s="412">
        <v>41699</v>
      </c>
      <c r="BR3" s="412">
        <v>41730</v>
      </c>
      <c r="BS3" s="412">
        <v>41760</v>
      </c>
      <c r="BT3" s="412">
        <v>41791</v>
      </c>
    </row>
    <row r="4" spans="1:72">
      <c r="A4" s="327" t="s">
        <v>15</v>
      </c>
      <c r="B4" s="14">
        <f>SUM('[2]Premium Subscribers'!B4,'[2]Bundle Subscribers'!B4,'[2]PC Subscribers'!B4)</f>
        <v>208383.36000000002</v>
      </c>
      <c r="C4" s="14">
        <f>SUM('[2]Premium Subscribers'!C4,'[2]Bundle Subscribers'!C4,'[2]PC Subscribers'!C4)</f>
        <v>212584.36000000002</v>
      </c>
      <c r="D4" s="14">
        <f>SUM('[2]Premium Subscribers'!D4,'[2]Bundle Subscribers'!D4,'[2]PC Subscribers'!D4)</f>
        <v>217566.67</v>
      </c>
      <c r="E4" s="14">
        <f>SUM('[2]Premium Subscribers'!E4,'[2]PC Subscribers'!E4,'[2]Bundle Subscribers'!E4)</f>
        <v>222157.66</v>
      </c>
      <c r="F4" s="14">
        <f>SUM('[2]Premium Subscribers'!F4,'[2]PC Subscribers'!F4,'[2]Bundle Subscribers'!F4)</f>
        <v>226972.74</v>
      </c>
      <c r="G4" s="14">
        <f>SUM('[2]Premium Subscribers'!G4,'[2]PC Subscribers'!G4,'[2]Bundle Subscribers'!G4)</f>
        <v>233263.7</v>
      </c>
      <c r="H4" s="14">
        <f>SUM('[2]Premium Subscribers'!H4,'[2]PC Subscribers'!H4,'[2]Bundle Subscribers'!H4)</f>
        <v>244598.09</v>
      </c>
      <c r="I4" s="14"/>
      <c r="J4" s="327" t="s">
        <v>15</v>
      </c>
      <c r="K4" s="14">
        <f>SUM('[2]Premium Subscribers'!K4,'[2]Bundle Subscribers'!K4,'[2]PC Subscribers'!K4)</f>
        <v>1568</v>
      </c>
      <c r="L4" s="14">
        <f>SUM('[2]Premium Subscribers'!L4,'[2]Bundle Subscribers'!L4,'[2]PC Subscribers'!L4)</f>
        <v>1620</v>
      </c>
      <c r="M4" s="14">
        <f>SUM('[2]Premium Subscribers'!M4,'[2]Bundle Subscribers'!M4,'[2]PC Subscribers'!M4)</f>
        <v>1727</v>
      </c>
      <c r="N4" s="14">
        <f>SUM('[2]Premium Subscribers'!N4,'[2]Bundle Subscribers'!N4,'[2]PC Subscribers'!N4)</f>
        <v>1931</v>
      </c>
      <c r="O4" s="14">
        <f>SUM('[2]Premium Subscribers'!O4,'[2]Bundle Subscribers'!O4,'[2]PC Subscribers'!O4)</f>
        <v>1752</v>
      </c>
      <c r="P4" s="14">
        <f>SUM('[2]Premium Subscribers'!Q4,'[2]Bundle Subscribers'!Q4,'[2]PC Subscribers'!Q4)</f>
        <v>0</v>
      </c>
      <c r="R4" s="327" t="s">
        <v>15</v>
      </c>
      <c r="S4" s="14" t="s">
        <v>164</v>
      </c>
      <c r="T4" s="14" t="s">
        <v>164</v>
      </c>
      <c r="U4" s="14" t="s">
        <v>164</v>
      </c>
      <c r="V4" s="14" t="s">
        <v>164</v>
      </c>
      <c r="W4" s="14" t="s">
        <v>164</v>
      </c>
      <c r="X4" s="14" t="s">
        <v>164</v>
      </c>
      <c r="Z4" s="327" t="s">
        <v>15</v>
      </c>
      <c r="AA4" s="14">
        <f>SUM('[2]Premium Subscribers'!AA4,'[2]PC Subscribers'!AA4,'[2]Bundle Subscribers'!AA4)</f>
        <v>11188.650000000001</v>
      </c>
      <c r="AB4" s="14">
        <f>SUM('[2]Premium Subscribers'!AB4,'[2]PC Subscribers'!AB4,'[2]Bundle Subscribers'!AB4)</f>
        <v>10791.66</v>
      </c>
      <c r="AC4" s="14">
        <f>SUM('[2]Premium Subscribers'!AC4,'[2]PC Subscribers'!AC4,'[2]Bundle Subscribers'!AC4)</f>
        <v>11159.12</v>
      </c>
      <c r="AD4" s="14">
        <f>SUM('[2]Premium Subscribers'!AD4,'[2]PC Subscribers'!AD4,'[2]Bundle Subscribers'!AD4)</f>
        <v>9426.7300000000014</v>
      </c>
      <c r="AE4" s="14">
        <f>SUM('[2]Premium Subscribers'!AE4,'[2]PC Subscribers'!AE4,'[2]Bundle Subscribers'!AE4)</f>
        <v>10212.379999999999</v>
      </c>
      <c r="AF4" s="14">
        <f>SUM('[2]Premium Subscribers'!AG4,'[2]PC Subscribers'!AG4,'[2]Bundle Subscribers'!AG4)</f>
        <v>0</v>
      </c>
      <c r="AH4" s="327" t="s">
        <v>15</v>
      </c>
      <c r="AI4" s="14">
        <f>SUM('[2]Premium Subscribers'!AI4,'[2]PC Subscribers'!AI4,'[2]Bundle Subscribers'!AI4)</f>
        <v>20693</v>
      </c>
      <c r="AJ4" s="14">
        <f>SUM('[2]Premium Subscribers'!AJ4,'[2]PC Subscribers'!AJ4,'[2]Bundle Subscribers'!AJ4)</f>
        <v>21967</v>
      </c>
      <c r="AK4" s="14">
        <f>SUM('[2]Premium Subscribers'!AK4,'[2]PC Subscribers'!AK4,'[2]Bundle Subscribers'!AK4)</f>
        <v>23724</v>
      </c>
      <c r="AL4" s="14">
        <f>SUM('[2]Premium Subscribers'!AL4,'[2]PC Subscribers'!AL4,'[2]Bundle Subscribers'!AL4)</f>
        <v>25122</v>
      </c>
      <c r="AM4" s="14">
        <f>SUM('[2]Premium Subscribers'!AM4,'[2]PC Subscribers'!AM4,'[2]Bundle Subscribers'!AM4)</f>
        <v>26081</v>
      </c>
      <c r="AN4" s="14">
        <f>SUM('[2]Premium Subscribers'!AO4,'[2]PC Subscribers'!AO4,'[2]Bundle Subscribers'!AO4)</f>
        <v>0</v>
      </c>
      <c r="AP4" s="327" t="s">
        <v>15</v>
      </c>
      <c r="AQ4" s="14">
        <v>18819</v>
      </c>
      <c r="AR4" s="14">
        <v>19393</v>
      </c>
      <c r="AS4" s="14">
        <v>2355</v>
      </c>
      <c r="AT4" s="14">
        <f>SUM('[2]Premium Subscribers'!AT4,'[2]PC Subscribers'!AT4,'[2]Bundle Subscribers'!AT4)</f>
        <v>18740</v>
      </c>
      <c r="AU4" s="14">
        <f>SUM('[2]Premium Subscribers'!AU4,'[2]PC Subscribers'!AU4,'[2]Bundle Subscribers'!AU4)</f>
        <v>16992</v>
      </c>
      <c r="AV4" s="14">
        <f>SUM('[2]Premium Subscribers'!AW4,'[2]PC Subscribers'!AW4,'[2]Bundle Subscribers'!AW4)</f>
        <v>0</v>
      </c>
      <c r="AX4" s="327" t="s">
        <v>15</v>
      </c>
      <c r="AY4" s="14" t="s">
        <v>164</v>
      </c>
      <c r="AZ4" s="14" t="s">
        <v>164</v>
      </c>
      <c r="BA4" s="14" t="s">
        <v>164</v>
      </c>
      <c r="BB4" s="14" t="s">
        <v>164</v>
      </c>
      <c r="BC4" s="14" t="s">
        <v>164</v>
      </c>
      <c r="BD4" s="14" t="s">
        <v>164</v>
      </c>
      <c r="BF4" s="327" t="s">
        <v>15</v>
      </c>
      <c r="BG4" s="14" t="s">
        <v>164</v>
      </c>
      <c r="BH4" s="14" t="s">
        <v>164</v>
      </c>
      <c r="BI4" s="14" t="s">
        <v>164</v>
      </c>
      <c r="BJ4" s="14" t="s">
        <v>164</v>
      </c>
      <c r="BK4" s="14" t="s">
        <v>164</v>
      </c>
      <c r="BL4" s="14" t="s">
        <v>164</v>
      </c>
      <c r="BN4" s="327" t="s">
        <v>15</v>
      </c>
      <c r="BO4" s="14" t="s">
        <v>164</v>
      </c>
      <c r="BP4" s="14" t="s">
        <v>164</v>
      </c>
      <c r="BQ4" s="14" t="s">
        <v>164</v>
      </c>
      <c r="BR4" s="14" t="s">
        <v>164</v>
      </c>
      <c r="BS4" s="14" t="s">
        <v>164</v>
      </c>
      <c r="BT4" s="14" t="s">
        <v>164</v>
      </c>
    </row>
    <row r="5" spans="1:72">
      <c r="A5" s="327" t="s">
        <v>50</v>
      </c>
      <c r="B5" s="14">
        <f>SUM('[2]Premium Subscribers'!B5,'[2]Bundle Subscribers'!B5,'[2]PC Subscribers'!B5)</f>
        <v>209.42</v>
      </c>
      <c r="C5" s="14">
        <f>SUM('[2]Premium Subscribers'!C5,'[2]Bundle Subscribers'!C5,'[2]PC Subscribers'!C5)</f>
        <v>231.54</v>
      </c>
      <c r="D5" s="14">
        <f>SUM('[2]Premium Subscribers'!D5,'[2]Bundle Subscribers'!D5,'[2]PC Subscribers'!D5)</f>
        <v>482.42</v>
      </c>
      <c r="E5" s="14">
        <f>SUM('[2]Premium Subscribers'!E5,'[2]PC Subscribers'!E5,'[2]Bundle Subscribers'!E5)</f>
        <v>1628.57</v>
      </c>
      <c r="F5" s="14">
        <f>SUM('[2]Premium Subscribers'!F5,'[2]PC Subscribers'!F5,'[2]Bundle Subscribers'!F5)</f>
        <v>4520.3500000000004</v>
      </c>
      <c r="G5" s="14">
        <f>SUM('[2]Premium Subscribers'!G5,'[2]PC Subscribers'!G5,'[2]Bundle Subscribers'!G5)</f>
        <v>11648.6</v>
      </c>
      <c r="H5" s="14">
        <f>SUM('[2]Premium Subscribers'!H5,'[2]PC Subscribers'!H5,'[2]Bundle Subscribers'!H5)</f>
        <v>36444.58</v>
      </c>
      <c r="I5" s="14"/>
      <c r="J5" s="327" t="s">
        <v>50</v>
      </c>
      <c r="K5" s="14">
        <f>SUM('[2]Premium Subscribers'!K5,'[2]Bundle Subscribers'!K5,'[2]PC Subscribers'!K5)</f>
        <v>27148</v>
      </c>
      <c r="L5" s="14">
        <f>SUM('[2]Premium Subscribers'!L5,'[2]Bundle Subscribers'!L5,'[2]PC Subscribers'!L5)</f>
        <v>60119</v>
      </c>
      <c r="M5" s="14">
        <f>SUM('[2]Premium Subscribers'!M5,'[2]Bundle Subscribers'!M5,'[2]PC Subscribers'!M5)</f>
        <v>96719</v>
      </c>
      <c r="N5" s="14">
        <f>SUM('[2]Premium Subscribers'!N5,'[2]Bundle Subscribers'!N5,'[2]PC Subscribers'!N5)</f>
        <v>79510</v>
      </c>
      <c r="O5" s="14">
        <f>SUM('[2]Premium Subscribers'!O5,'[2]Bundle Subscribers'!O5,'[2]PC Subscribers'!O5)</f>
        <v>93558</v>
      </c>
      <c r="P5" s="14">
        <f>SUM('[2]Premium Subscribers'!Q5,'[2]Bundle Subscribers'!Q5,'[2]PC Subscribers'!Q5)</f>
        <v>0</v>
      </c>
      <c r="R5" s="327" t="s">
        <v>50</v>
      </c>
      <c r="S5" s="14" t="s">
        <v>164</v>
      </c>
      <c r="T5" s="14" t="s">
        <v>164</v>
      </c>
      <c r="U5" s="14" t="s">
        <v>164</v>
      </c>
      <c r="V5" s="14" t="s">
        <v>164</v>
      </c>
      <c r="W5" s="14" t="s">
        <v>164</v>
      </c>
      <c r="X5" s="14" t="s">
        <v>164</v>
      </c>
      <c r="Z5" s="327" t="s">
        <v>50</v>
      </c>
      <c r="AA5" s="14">
        <f>SUM('[2]Premium Subscribers'!AA5,'[2]PC Subscribers'!AA5,'[2]Bundle Subscribers'!AA5)</f>
        <v>25341.999999999996</v>
      </c>
      <c r="AB5" s="14">
        <f>SUM('[2]Premium Subscribers'!AB5,'[2]PC Subscribers'!AB5,'[2]Bundle Subscribers'!AB5)</f>
        <v>25692.400000000005</v>
      </c>
      <c r="AC5" s="14">
        <f>SUM('[2]Premium Subscribers'!AC5,'[2]PC Subscribers'!AC5,'[2]Bundle Subscribers'!AC5)</f>
        <v>28183.610000000004</v>
      </c>
      <c r="AD5" s="14">
        <f>SUM('[2]Premium Subscribers'!AD5,'[2]PC Subscribers'!AD5,'[2]Bundle Subscribers'!AD5)</f>
        <v>28352.7</v>
      </c>
      <c r="AE5" s="14">
        <f>SUM('[2]Premium Subscribers'!AE5,'[2]PC Subscribers'!AE5,'[2]Bundle Subscribers'!AE5)</f>
        <v>28825.760000000002</v>
      </c>
      <c r="AF5" s="14">
        <f>SUM('[2]Premium Subscribers'!AG5,'[2]PC Subscribers'!AG5,'[2]Bundle Subscribers'!AG5)</f>
        <v>0</v>
      </c>
      <c r="AH5" s="327" t="s">
        <v>50</v>
      </c>
      <c r="AI5" s="14" t="s">
        <v>164</v>
      </c>
      <c r="AJ5" s="14" t="s">
        <v>164</v>
      </c>
      <c r="AK5" s="14" t="s">
        <v>164</v>
      </c>
      <c r="AL5" s="14" t="s">
        <v>164</v>
      </c>
      <c r="AM5" s="14" t="s">
        <v>164</v>
      </c>
      <c r="AN5" s="14" t="s">
        <v>164</v>
      </c>
      <c r="AP5" s="327" t="s">
        <v>50</v>
      </c>
      <c r="AQ5" s="14">
        <v>17297</v>
      </c>
      <c r="AR5" s="14">
        <v>18639</v>
      </c>
      <c r="AS5" s="14">
        <v>18912</v>
      </c>
      <c r="AT5" s="14">
        <f>SUM('[2]Premium Subscribers'!AT5,'[2]PC Subscribers'!AT5,'[2]Bundle Subscribers'!AT5)</f>
        <v>18511</v>
      </c>
      <c r="AU5" s="14">
        <f>SUM('[2]Premium Subscribers'!AU5,'[2]PC Subscribers'!AU5,'[2]Bundle Subscribers'!AU5)</f>
        <v>17392</v>
      </c>
      <c r="AV5" s="14">
        <f>SUM('[2]Premium Subscribers'!AW5,'[2]PC Subscribers'!AW5,'[2]Bundle Subscribers'!AW5)</f>
        <v>0</v>
      </c>
      <c r="AX5" s="327" t="s">
        <v>50</v>
      </c>
      <c r="AY5" s="14" t="s">
        <v>164</v>
      </c>
      <c r="AZ5" s="14" t="s">
        <v>164</v>
      </c>
      <c r="BA5" s="14" t="s">
        <v>164</v>
      </c>
      <c r="BB5" s="14" t="s">
        <v>164</v>
      </c>
      <c r="BC5" s="14" t="s">
        <v>164</v>
      </c>
      <c r="BD5" s="14" t="s">
        <v>164</v>
      </c>
      <c r="BF5" s="327" t="s">
        <v>50</v>
      </c>
      <c r="BG5" s="14" t="s">
        <v>164</v>
      </c>
      <c r="BH5" s="14" t="s">
        <v>164</v>
      </c>
      <c r="BI5" s="14" t="s">
        <v>164</v>
      </c>
      <c r="BJ5" s="14" t="s">
        <v>164</v>
      </c>
      <c r="BK5" s="14" t="s">
        <v>164</v>
      </c>
      <c r="BL5" s="14" t="s">
        <v>164</v>
      </c>
      <c r="BN5" s="327" t="s">
        <v>50</v>
      </c>
      <c r="BO5" s="14" t="s">
        <v>164</v>
      </c>
      <c r="BP5" s="14" t="s">
        <v>164</v>
      </c>
      <c r="BQ5" s="14" t="s">
        <v>164</v>
      </c>
      <c r="BR5" s="14" t="s">
        <v>164</v>
      </c>
      <c r="BS5" s="14" t="s">
        <v>164</v>
      </c>
      <c r="BT5" s="14" t="s">
        <v>164</v>
      </c>
    </row>
    <row r="6" spans="1:72">
      <c r="A6" s="327" t="s">
        <v>168</v>
      </c>
      <c r="B6" s="14" t="s">
        <v>164</v>
      </c>
      <c r="C6" s="14" t="s">
        <v>164</v>
      </c>
      <c r="D6" s="14" t="s">
        <v>164</v>
      </c>
      <c r="E6" s="14" t="s">
        <v>164</v>
      </c>
      <c r="F6" s="14" t="s">
        <v>164</v>
      </c>
      <c r="G6" s="14" t="s">
        <v>164</v>
      </c>
      <c r="H6" s="14">
        <f>SUM('[2]Premium Subscribers'!H6,'[2]PC Subscribers'!H6,'[2]Bundle Subscribers'!H6)</f>
        <v>144.26</v>
      </c>
      <c r="I6" s="14"/>
      <c r="J6" s="327" t="s">
        <v>168</v>
      </c>
      <c r="K6" s="14">
        <f>SUM('[2]Premium Subscribers'!K6,'[2]Bundle Subscribers'!K6,'[2]PC Subscribers'!K6)</f>
        <v>6083</v>
      </c>
      <c r="L6" s="14">
        <f>SUM('[2]Premium Subscribers'!L6,'[2]Bundle Subscribers'!L6,'[2]PC Subscribers'!L6)</f>
        <v>6757</v>
      </c>
      <c r="M6" s="14">
        <f>SUM('[2]Premium Subscribers'!M6,'[2]Bundle Subscribers'!M6,'[2]PC Subscribers'!M6)</f>
        <v>7979</v>
      </c>
      <c r="N6" s="14">
        <f>SUM('[2]Premium Subscribers'!N6,'[2]Bundle Subscribers'!N6,'[2]PC Subscribers'!N6)</f>
        <v>8440</v>
      </c>
      <c r="O6" s="14">
        <f>SUM('[2]Premium Subscribers'!O6,'[2]Bundle Subscribers'!O6,'[2]PC Subscribers'!O6)</f>
        <v>8707</v>
      </c>
      <c r="P6" s="14">
        <f>SUM('[2]Premium Subscribers'!Q6,'[2]Bundle Subscribers'!Q6,'[2]PC Subscribers'!Q6)</f>
        <v>0</v>
      </c>
      <c r="R6" s="327" t="s">
        <v>168</v>
      </c>
      <c r="S6" s="14" t="s">
        <v>164</v>
      </c>
      <c r="T6" s="14" t="s">
        <v>164</v>
      </c>
      <c r="U6" s="14" t="s">
        <v>164</v>
      </c>
      <c r="V6" s="14" t="s">
        <v>164</v>
      </c>
      <c r="W6" s="14" t="s">
        <v>164</v>
      </c>
      <c r="X6" s="14" t="s">
        <v>164</v>
      </c>
      <c r="Z6" s="327" t="s">
        <v>168</v>
      </c>
      <c r="AA6" s="14">
        <f>SUM('[2]Premium Subscribers'!AA6,'[2]PC Subscribers'!AA6,'[2]Bundle Subscribers'!AA6)</f>
        <v>54492.2</v>
      </c>
      <c r="AB6" s="14">
        <f>SUM('[2]Premium Subscribers'!AB6,'[2]PC Subscribers'!AB6,'[2]Bundle Subscribers'!AB6)</f>
        <v>53992.579999999994</v>
      </c>
      <c r="AC6" s="14">
        <f>SUM('[2]Premium Subscribers'!AC6,'[2]PC Subscribers'!AC6,'[2]Bundle Subscribers'!AC6)</f>
        <v>56364.1</v>
      </c>
      <c r="AD6" s="14">
        <f>SUM('[2]Premium Subscribers'!AD6,'[2]PC Subscribers'!AD6,'[2]Bundle Subscribers'!AD6)</f>
        <v>56098.840000000004</v>
      </c>
      <c r="AE6" s="14">
        <f>SUM('[2]Premium Subscribers'!AE6,'[2]PC Subscribers'!AE6,'[2]Bundle Subscribers'!AE6)</f>
        <v>56265.030000000006</v>
      </c>
      <c r="AF6" s="14">
        <f>SUM('[2]Premium Subscribers'!AG6,'[2]PC Subscribers'!AG6,'[2]Bundle Subscribers'!AG6)</f>
        <v>0</v>
      </c>
      <c r="AH6" s="327" t="s">
        <v>168</v>
      </c>
      <c r="AI6" s="14" t="s">
        <v>164</v>
      </c>
      <c r="AJ6" s="14" t="s">
        <v>164</v>
      </c>
      <c r="AK6" s="14" t="s">
        <v>164</v>
      </c>
      <c r="AL6" s="14" t="s">
        <v>164</v>
      </c>
      <c r="AM6" s="14" t="s">
        <v>164</v>
      </c>
      <c r="AN6" s="14" t="s">
        <v>164</v>
      </c>
      <c r="AP6" s="327" t="s">
        <v>168</v>
      </c>
      <c r="AQ6" s="14">
        <v>33460</v>
      </c>
      <c r="AR6" s="14">
        <v>34576</v>
      </c>
      <c r="AS6" s="14">
        <v>34510</v>
      </c>
      <c r="AT6" s="14">
        <f>SUM('[2]Premium Subscribers'!AT6,'[2]PC Subscribers'!AT6,'[2]Bundle Subscribers'!AT6)</f>
        <v>34403</v>
      </c>
      <c r="AU6" s="14">
        <f>SUM('[2]Premium Subscribers'!AU6,'[2]PC Subscribers'!AU6,'[2]Bundle Subscribers'!AU6)</f>
        <v>31199</v>
      </c>
      <c r="AV6" s="14">
        <f>SUM('[2]Premium Subscribers'!AW6,'[2]PC Subscribers'!AW6,'[2]Bundle Subscribers'!AW6)</f>
        <v>0</v>
      </c>
      <c r="AX6" s="327" t="s">
        <v>168</v>
      </c>
      <c r="AY6" s="14" t="s">
        <v>164</v>
      </c>
      <c r="AZ6" s="14" t="s">
        <v>164</v>
      </c>
      <c r="BA6" s="14" t="s">
        <v>164</v>
      </c>
      <c r="BB6" s="14" t="s">
        <v>164</v>
      </c>
      <c r="BC6" s="14" t="s">
        <v>164</v>
      </c>
      <c r="BD6" s="14" t="s">
        <v>164</v>
      </c>
      <c r="BF6" s="327" t="s">
        <v>168</v>
      </c>
      <c r="BG6" s="14" t="s">
        <v>164</v>
      </c>
      <c r="BH6" s="14" t="s">
        <v>164</v>
      </c>
      <c r="BI6" s="14" t="s">
        <v>164</v>
      </c>
      <c r="BJ6" s="14" t="s">
        <v>164</v>
      </c>
      <c r="BK6" s="14" t="s">
        <v>164</v>
      </c>
      <c r="BL6" s="14" t="s">
        <v>164</v>
      </c>
      <c r="BN6" s="327" t="s">
        <v>168</v>
      </c>
      <c r="BO6" s="14" t="s">
        <v>164</v>
      </c>
      <c r="BP6" s="14" t="s">
        <v>164</v>
      </c>
      <c r="BQ6" s="14" t="s">
        <v>164</v>
      </c>
      <c r="BR6" s="14" t="s">
        <v>164</v>
      </c>
      <c r="BS6" s="14" t="s">
        <v>164</v>
      </c>
      <c r="BT6" s="14" t="s">
        <v>164</v>
      </c>
    </row>
    <row r="7" spans="1:72">
      <c r="A7" s="327" t="s">
        <v>86</v>
      </c>
      <c r="B7" s="14">
        <f>SUM('[2]Premium Subscribers'!B7,'[2]Bundle Subscribers'!B7,'[2]PC Subscribers'!B7)</f>
        <v>68909.420000000013</v>
      </c>
      <c r="C7" s="14">
        <f>SUM('[2]Premium Subscribers'!C7,'[2]Bundle Subscribers'!C7,'[2]PC Subscribers'!C7)</f>
        <v>74012.359999999986</v>
      </c>
      <c r="D7" s="14">
        <f>SUM('[2]Premium Subscribers'!D7,'[2]Bundle Subscribers'!D7,'[2]PC Subscribers'!D7)</f>
        <v>81045.23</v>
      </c>
      <c r="E7" s="14">
        <f>SUM('[2]Premium Subscribers'!E7,'[2]PC Subscribers'!E7,'[2]Bundle Subscribers'!E7)</f>
        <v>89240.83</v>
      </c>
      <c r="F7" s="14">
        <f>SUM('[2]Premium Subscribers'!F7,'[2]PC Subscribers'!F7,'[2]Bundle Subscribers'!F7)</f>
        <v>100096.19</v>
      </c>
      <c r="G7" s="14">
        <f>SUM('[2]Premium Subscribers'!G7,'[2]PC Subscribers'!G7,'[2]Bundle Subscribers'!G7)</f>
        <v>116817.27000000002</v>
      </c>
      <c r="H7" s="14">
        <f>SUM('[2]Premium Subscribers'!H7,'[2]PC Subscribers'!H7,'[2]Bundle Subscribers'!H7)</f>
        <v>134023.46</v>
      </c>
      <c r="I7" s="14"/>
      <c r="J7" s="327" t="s">
        <v>86</v>
      </c>
      <c r="K7" s="14">
        <f>SUM('[2]Premium Subscribers'!K7,'[2]Bundle Subscribers'!K7,'[2]PC Subscribers'!K7)</f>
        <v>26882</v>
      </c>
      <c r="L7" s="14">
        <f>SUM('[2]Premium Subscribers'!L7,'[2]Bundle Subscribers'!L7,'[2]PC Subscribers'!L7)</f>
        <v>29464</v>
      </c>
      <c r="M7" s="14">
        <f>SUM('[2]Premium Subscribers'!M7,'[2]Bundle Subscribers'!M7,'[2]PC Subscribers'!M7)</f>
        <v>31891</v>
      </c>
      <c r="N7" s="14">
        <f>SUM('[2]Premium Subscribers'!N7,'[2]Bundle Subscribers'!N7,'[2]PC Subscribers'!N7)</f>
        <v>33319</v>
      </c>
      <c r="O7" s="14">
        <f>SUM('[2]Premium Subscribers'!O7,'[2]Bundle Subscribers'!O7,'[2]PC Subscribers'!O7)</f>
        <v>34374</v>
      </c>
      <c r="P7" s="14">
        <f>SUM('[2]Premium Subscribers'!Q7,'[2]Bundle Subscribers'!Q7,'[2]PC Subscribers'!Q7)</f>
        <v>0</v>
      </c>
      <c r="R7" s="327" t="s">
        <v>86</v>
      </c>
      <c r="S7" s="14">
        <f>SUM('[2]Premium Subscribers'!S7,'[2]Bundle Subscribers'!S7,'[2]PC Subscribers'!S7)</f>
        <v>3</v>
      </c>
      <c r="T7" s="14">
        <f>SUM('[2]Premium Subscribers'!T7,'[2]Bundle Subscribers'!T7,'[2]PC Subscribers'!T7)</f>
        <v>31</v>
      </c>
      <c r="U7" s="14">
        <f>SUM('[2]Premium Subscribers'!U7,'[2]Bundle Subscribers'!U7,'[2]PC Subscribers'!U7)</f>
        <v>58</v>
      </c>
      <c r="V7" s="14">
        <f>SUM('[2]Premium Subscribers'!V7,'[2]PC Subscribers'!V7,'[2]Bundle Subscribers'!V7)</f>
        <v>77</v>
      </c>
      <c r="W7" s="14">
        <f>SUM('[2]Premium Subscribers'!W7,'[2]PC Subscribers'!W7,'[2]Bundle Subscribers'!W7)</f>
        <v>90</v>
      </c>
      <c r="X7" s="14">
        <f>SUM('[2]Premium Subscribers'!Y7,'[2]PC Subscribers'!Y7,'[2]Bundle Subscribers'!Y7)</f>
        <v>0</v>
      </c>
      <c r="Z7" s="327" t="s">
        <v>86</v>
      </c>
      <c r="AA7" s="14">
        <f>SUM('[2]Premium Subscribers'!AA7,'[2]PC Subscribers'!AA7,'[2]Bundle Subscribers'!AA7)</f>
        <v>20511.34</v>
      </c>
      <c r="AB7" s="14">
        <f>SUM('[2]Premium Subscribers'!AB7,'[2]PC Subscribers'!AB7,'[2]Bundle Subscribers'!AB7)</f>
        <v>17731.84</v>
      </c>
      <c r="AC7" s="14">
        <f>SUM('[2]Premium Subscribers'!AC7,'[2]PC Subscribers'!AC7,'[2]Bundle Subscribers'!AC7)</f>
        <v>12415.51</v>
      </c>
      <c r="AD7" s="14">
        <f>SUM('[2]Premium Subscribers'!AD7,'[2]PC Subscribers'!AD7,'[2]Bundle Subscribers'!AD7)</f>
        <v>7224.5199999999995</v>
      </c>
      <c r="AE7" s="14">
        <f>SUM('[2]Premium Subscribers'!AE7,'[2]PC Subscribers'!AE7,'[2]Bundle Subscribers'!AE7)</f>
        <v>6921.0599999999995</v>
      </c>
      <c r="AF7" s="14">
        <f>SUM('[2]Premium Subscribers'!AG7,'[2]PC Subscribers'!AG7,'[2]Bundle Subscribers'!AG7)</f>
        <v>0</v>
      </c>
      <c r="AH7" s="327" t="s">
        <v>86</v>
      </c>
      <c r="AI7" s="14">
        <f>SUM('[2]Premium Subscribers'!AI7,'[2]PC Subscribers'!AI7,'[2]Bundle Subscribers'!AI7)</f>
        <v>10812</v>
      </c>
      <c r="AJ7" s="14">
        <f>SUM('[2]Premium Subscribers'!AJ7,'[2]PC Subscribers'!AJ7,'[2]Bundle Subscribers'!AJ7)</f>
        <v>11087</v>
      </c>
      <c r="AK7" s="14">
        <f>SUM('[2]Premium Subscribers'!AK7,'[2]PC Subscribers'!AK7,'[2]Bundle Subscribers'!AK7)</f>
        <v>11565</v>
      </c>
      <c r="AL7" s="14">
        <f>SUM('[2]Premium Subscribers'!AL7,'[2]PC Subscribers'!AL7,'[2]Bundle Subscribers'!AL7)</f>
        <v>12022</v>
      </c>
      <c r="AM7" s="14">
        <f>SUM('[2]Premium Subscribers'!AM7,'[2]PC Subscribers'!AM7,'[2]Bundle Subscribers'!AM7)</f>
        <v>11939</v>
      </c>
      <c r="AN7" s="14">
        <f>SUM('[2]Premium Subscribers'!AO7,'[2]PC Subscribers'!AO7,'[2]Bundle Subscribers'!AO7)</f>
        <v>0</v>
      </c>
      <c r="AP7" s="327" t="s">
        <v>86</v>
      </c>
      <c r="AQ7" s="14">
        <v>11574</v>
      </c>
      <c r="AR7" s="14">
        <v>12488</v>
      </c>
      <c r="AS7" s="14">
        <v>12269</v>
      </c>
      <c r="AT7" s="14">
        <f>SUM('[2]Premium Subscribers'!AT7,'[2]PC Subscribers'!AT7,'[2]Bundle Subscribers'!AT7)</f>
        <v>11618</v>
      </c>
      <c r="AU7" s="14">
        <f>SUM('[2]Premium Subscribers'!AU7,'[2]PC Subscribers'!AU7,'[2]Bundle Subscribers'!AU7)</f>
        <v>9955</v>
      </c>
      <c r="AV7" s="14">
        <f>SUM('[2]Premium Subscribers'!AW7,'[2]PC Subscribers'!AW7,'[2]Bundle Subscribers'!AW7)</f>
        <v>0</v>
      </c>
      <c r="AX7" s="327" t="s">
        <v>86</v>
      </c>
      <c r="AY7" s="14" t="s">
        <v>164</v>
      </c>
      <c r="AZ7" s="14" t="s">
        <v>164</v>
      </c>
      <c r="BA7" s="14" t="s">
        <v>164</v>
      </c>
      <c r="BB7" s="14" t="s">
        <v>164</v>
      </c>
      <c r="BC7" s="14" t="s">
        <v>164</v>
      </c>
      <c r="BD7" s="14" t="s">
        <v>164</v>
      </c>
      <c r="BF7" s="327" t="s">
        <v>86</v>
      </c>
      <c r="BG7" s="14" t="s">
        <v>164</v>
      </c>
      <c r="BH7" s="14" t="s">
        <v>164</v>
      </c>
      <c r="BI7" s="14" t="s">
        <v>164</v>
      </c>
      <c r="BJ7" s="14" t="s">
        <v>164</v>
      </c>
      <c r="BK7" s="14" t="s">
        <v>164</v>
      </c>
      <c r="BL7" s="14" t="s">
        <v>164</v>
      </c>
      <c r="BN7" s="327" t="s">
        <v>86</v>
      </c>
      <c r="BO7" s="14" t="s">
        <v>164</v>
      </c>
      <c r="BP7" s="14" t="s">
        <v>164</v>
      </c>
      <c r="BQ7" s="14" t="s">
        <v>164</v>
      </c>
      <c r="BR7" s="14" t="s">
        <v>164</v>
      </c>
      <c r="BS7" s="14" t="s">
        <v>164</v>
      </c>
      <c r="BT7" s="14" t="s">
        <v>164</v>
      </c>
    </row>
    <row r="8" spans="1:72">
      <c r="A8" s="327" t="s">
        <v>8</v>
      </c>
      <c r="B8" s="14">
        <f>SUM('[2]Premium Subscribers'!B8,'[2]Bundle Subscribers'!B8,'[2]PC Subscribers'!B8)</f>
        <v>2600453.0900000003</v>
      </c>
      <c r="C8" s="14">
        <f>SUM('[2]Premium Subscribers'!C8,'[2]Bundle Subscribers'!C8,'[2]PC Subscribers'!C8)</f>
        <v>2593809.4699999997</v>
      </c>
      <c r="D8" s="14">
        <f>SUM('[2]Premium Subscribers'!D8,'[2]Bundle Subscribers'!D8,'[2]PC Subscribers'!D8)</f>
        <v>2629164.77</v>
      </c>
      <c r="E8" s="14">
        <f>SUM('[2]Premium Subscribers'!E8,'[2]PC Subscribers'!E8,'[2]Bundle Subscribers'!E8)</f>
        <v>2723054.0999999996</v>
      </c>
      <c r="F8" s="14">
        <f>SUM('[2]Premium Subscribers'!F8,'[2]PC Subscribers'!F8,'[2]Bundle Subscribers'!F8)</f>
        <v>2842284.5</v>
      </c>
      <c r="G8" s="14">
        <f>SUM('[2]Premium Subscribers'!G8,'[2]PC Subscribers'!G8,'[2]Bundle Subscribers'!G8)</f>
        <v>3048849.3</v>
      </c>
      <c r="H8" s="14">
        <f>SUM('[2]Premium Subscribers'!H8,'[2]PC Subscribers'!H8,'[2]Bundle Subscribers'!H8)</f>
        <v>3284631.58</v>
      </c>
      <c r="I8" s="14"/>
      <c r="J8" s="327" t="s">
        <v>8</v>
      </c>
      <c r="K8" s="14" t="s">
        <v>164</v>
      </c>
      <c r="L8" s="14" t="s">
        <v>164</v>
      </c>
      <c r="M8" s="14" t="s">
        <v>164</v>
      </c>
      <c r="N8" s="14" t="s">
        <v>164</v>
      </c>
      <c r="O8" s="14" t="s">
        <v>164</v>
      </c>
      <c r="P8" s="14" t="s">
        <v>164</v>
      </c>
      <c r="R8" s="327" t="s">
        <v>8</v>
      </c>
      <c r="S8" s="14">
        <f>SUM('[2]Premium Subscribers'!S8,'[2]Bundle Subscribers'!S8,'[2]PC Subscribers'!S8)</f>
        <v>903708</v>
      </c>
      <c r="T8" s="14">
        <f>SUM('[2]Premium Subscribers'!T8,'[2]Bundle Subscribers'!T8,'[2]PC Subscribers'!T8)</f>
        <v>881519</v>
      </c>
      <c r="U8" s="14">
        <f>SUM('[2]Premium Subscribers'!U8,'[2]Bundle Subscribers'!U8,'[2]PC Subscribers'!U8)</f>
        <v>861287</v>
      </c>
      <c r="V8" s="14">
        <f>SUM('[2]Premium Subscribers'!V8,'[2]PC Subscribers'!V8,'[2]Bundle Subscribers'!V8)</f>
        <v>840543</v>
      </c>
      <c r="W8" s="14">
        <f>SUM('[2]Premium Subscribers'!W8,'[2]PC Subscribers'!W8,'[2]Bundle Subscribers'!W8)</f>
        <v>797764</v>
      </c>
      <c r="X8" s="14">
        <f>SUM('[2]Premium Subscribers'!Y8,'[2]PC Subscribers'!Y8,'[2]Bundle Subscribers'!Y8)</f>
        <v>0</v>
      </c>
      <c r="Z8" s="327" t="s">
        <v>8</v>
      </c>
      <c r="AA8" s="14">
        <f>SUM('[2]Premium Subscribers'!AA8,'[2]PC Subscribers'!AA8,'[2]Bundle Subscribers'!AA8)</f>
        <v>111803.24</v>
      </c>
      <c r="AB8" s="14">
        <f>SUM('[2]Premium Subscribers'!AB8,'[2]PC Subscribers'!AB8,'[2]Bundle Subscribers'!AB8)</f>
        <v>109891.62999999999</v>
      </c>
      <c r="AC8" s="14">
        <f>SUM('[2]Premium Subscribers'!AC8,'[2]PC Subscribers'!AC8,'[2]Bundle Subscribers'!AC8)</f>
        <v>115630.97</v>
      </c>
      <c r="AD8" s="14">
        <f>SUM('[2]Premium Subscribers'!AD8,'[2]PC Subscribers'!AD8,'[2]Bundle Subscribers'!AD8)</f>
        <v>113148.61</v>
      </c>
      <c r="AE8" s="14">
        <f>SUM('[2]Premium Subscribers'!AE8,'[2]PC Subscribers'!AE8,'[2]Bundle Subscribers'!AE8)</f>
        <v>114664.09999999999</v>
      </c>
      <c r="AF8" s="14">
        <f>SUM('[2]Premium Subscribers'!AG8,'[2]PC Subscribers'!AG8,'[2]Bundle Subscribers'!AG8)</f>
        <v>0</v>
      </c>
      <c r="AH8" s="327" t="s">
        <v>8</v>
      </c>
      <c r="AI8" s="14">
        <f>SUM('[2]Premium Subscribers'!AI8,'[2]PC Subscribers'!AI8,'[2]Bundle Subscribers'!AI8)</f>
        <v>503847</v>
      </c>
      <c r="AJ8" s="14">
        <f>SUM('[2]Premium Subscribers'!AJ8,'[2]PC Subscribers'!AJ8,'[2]Bundle Subscribers'!AJ8)</f>
        <v>527806</v>
      </c>
      <c r="AK8" s="14">
        <f>SUM('[2]Premium Subscribers'!AK8,'[2]PC Subscribers'!AK8,'[2]Bundle Subscribers'!AK8)</f>
        <v>564381</v>
      </c>
      <c r="AL8" s="14">
        <f>SUM('[2]Premium Subscribers'!AL8,'[2]PC Subscribers'!AL8,'[2]Bundle Subscribers'!AL8)</f>
        <v>656121</v>
      </c>
      <c r="AM8" s="14">
        <f>SUM('[2]Premium Subscribers'!AM8,'[2]PC Subscribers'!AM8,'[2]Bundle Subscribers'!AM8)</f>
        <v>620043</v>
      </c>
      <c r="AN8" s="14">
        <f>SUM('[2]Premium Subscribers'!AO8,'[2]PC Subscribers'!AO8,'[2]Bundle Subscribers'!AO8)</f>
        <v>0</v>
      </c>
      <c r="AP8" s="327" t="s">
        <v>8</v>
      </c>
      <c r="AQ8" s="14">
        <v>500242</v>
      </c>
      <c r="AR8" s="14">
        <v>515978</v>
      </c>
      <c r="AS8" s="14">
        <v>517418</v>
      </c>
      <c r="AT8" s="14">
        <f>SUM('[2]Premium Subscribers'!AT8,'[2]PC Subscribers'!AT8,'[2]Bundle Subscribers'!AT8)</f>
        <v>511839</v>
      </c>
      <c r="AU8" s="14">
        <f>SUM('[2]Premium Subscribers'!AU8,'[2]PC Subscribers'!AU8,'[2]Bundle Subscribers'!AU8)</f>
        <v>486818</v>
      </c>
      <c r="AV8" s="14">
        <f>SUM('[2]Premium Subscribers'!AW8,'[2]PC Subscribers'!AW8,'[2]Bundle Subscribers'!AW8)</f>
        <v>0</v>
      </c>
      <c r="AX8" s="327" t="s">
        <v>8</v>
      </c>
      <c r="AY8" s="14">
        <v>2266011</v>
      </c>
      <c r="AZ8" s="14">
        <v>2456463</v>
      </c>
      <c r="BA8" s="14">
        <v>2581111</v>
      </c>
      <c r="BB8" s="14">
        <f>'[2]Bundle Subscribers'!$BB$8</f>
        <v>2565844</v>
      </c>
      <c r="BC8" s="14">
        <f>'[2]Bundle Subscribers'!$BC$8</f>
        <v>2497865</v>
      </c>
      <c r="BD8" s="14"/>
      <c r="BF8" s="327" t="s">
        <v>8</v>
      </c>
      <c r="BG8" s="14" t="s">
        <v>164</v>
      </c>
      <c r="BH8" s="14" t="s">
        <v>164</v>
      </c>
      <c r="BI8" s="14" t="s">
        <v>164</v>
      </c>
      <c r="BJ8" s="14" t="s">
        <v>164</v>
      </c>
      <c r="BK8" s="14" t="s">
        <v>164</v>
      </c>
      <c r="BL8" s="14" t="s">
        <v>164</v>
      </c>
      <c r="BN8" s="327" t="s">
        <v>8</v>
      </c>
      <c r="BO8" s="14" t="s">
        <v>164</v>
      </c>
      <c r="BP8" s="14" t="s">
        <v>164</v>
      </c>
      <c r="BQ8" s="14" t="s">
        <v>164</v>
      </c>
      <c r="BR8" s="14" t="s">
        <v>164</v>
      </c>
      <c r="BS8" s="14">
        <f>SUM('[2]Premium Subscribers'!BS8,'[2]Bundle Subscribers'!BS8,'[2]PC Subscribers'!BS8)</f>
        <v>126232.74193548385</v>
      </c>
      <c r="BT8" s="14">
        <f>SUM('[2]Premium Subscribers'!BU8,'[2]Bundle Subscribers'!BT8,'[2]PC Subscribers'!BU8)</f>
        <v>0</v>
      </c>
    </row>
    <row r="9" spans="1:72">
      <c r="A9" s="327" t="s">
        <v>39</v>
      </c>
      <c r="B9" s="14">
        <f>SUM('[2]Premium Subscribers'!B9,'[2]Bundle Subscribers'!B9,'[2]PC Subscribers'!B9)</f>
        <v>1065133.6200000001</v>
      </c>
      <c r="C9" s="14">
        <f>SUM('[2]Premium Subscribers'!C9,'[2]Bundle Subscribers'!C9,'[2]PC Subscribers'!C9)</f>
        <v>1106956.3599999999</v>
      </c>
      <c r="D9" s="14">
        <f>SUM('[2]Premium Subscribers'!D9,'[2]Bundle Subscribers'!D9,'[2]PC Subscribers'!D9)</f>
        <v>1147952.8700000001</v>
      </c>
      <c r="E9" s="14">
        <f>SUM('[2]Premium Subscribers'!E9,'[2]PC Subscribers'!E9,'[2]Bundle Subscribers'!E9)</f>
        <v>1178943.1599999999</v>
      </c>
      <c r="F9" s="14">
        <f>SUM('[2]Premium Subscribers'!F9,'[2]PC Subscribers'!F9,'[2]Bundle Subscribers'!F9)</f>
        <v>1197224.29</v>
      </c>
      <c r="G9" s="14">
        <f>SUM('[2]Premium Subscribers'!G9,'[2]PC Subscribers'!G9,'[2]Bundle Subscribers'!G9)</f>
        <v>1257085.8700000001</v>
      </c>
      <c r="H9" s="14">
        <f>SUM('[2]Premium Subscribers'!H9,'[2]PC Subscribers'!H9,'[2]Bundle Subscribers'!H9)</f>
        <v>1308120.02</v>
      </c>
      <c r="I9" s="14"/>
      <c r="J9" s="327" t="s">
        <v>39</v>
      </c>
      <c r="K9" s="14">
        <f>SUM('[2]Premium Subscribers'!K9,'[2]Bundle Subscribers'!K9,'[2]PC Subscribers'!K9)</f>
        <v>336535</v>
      </c>
      <c r="L9" s="14">
        <f>SUM('[2]Premium Subscribers'!L9,'[2]Bundle Subscribers'!L9,'[2]PC Subscribers'!L9)</f>
        <v>357773</v>
      </c>
      <c r="M9" s="14">
        <f>SUM('[2]Premium Subscribers'!M9,'[2]Bundle Subscribers'!M9,'[2]PC Subscribers'!M9)</f>
        <v>389057</v>
      </c>
      <c r="N9" s="14">
        <f>SUM('[2]Premium Subscribers'!N9,'[2]Bundle Subscribers'!N9,'[2]PC Subscribers'!N9)</f>
        <v>397877</v>
      </c>
      <c r="O9" s="14">
        <f>SUM('[2]Premium Subscribers'!O9,'[2]Bundle Subscribers'!O9,'[2]PC Subscribers'!O9)</f>
        <v>417845</v>
      </c>
      <c r="P9" s="14">
        <f>SUM('[2]Premium Subscribers'!Q9,'[2]Bundle Subscribers'!Q9,'[2]PC Subscribers'!Q9)</f>
        <v>0</v>
      </c>
      <c r="R9" s="327" t="s">
        <v>39</v>
      </c>
      <c r="S9" s="14">
        <f>SUM('[2]Premium Subscribers'!S9,'[2]Bundle Subscribers'!S9,'[2]PC Subscribers'!S9)</f>
        <v>61273</v>
      </c>
      <c r="T9" s="14">
        <f>SUM('[2]Premium Subscribers'!T9,'[2]Bundle Subscribers'!T9,'[2]PC Subscribers'!T9)</f>
        <v>62475</v>
      </c>
      <c r="U9" s="14">
        <f>SUM('[2]Premium Subscribers'!U9,'[2]Bundle Subscribers'!U9,'[2]PC Subscribers'!U9)</f>
        <v>63418</v>
      </c>
      <c r="V9" s="14">
        <f>SUM('[2]Premium Subscribers'!V9,'[2]PC Subscribers'!V9,'[2]Bundle Subscribers'!V9)</f>
        <v>63428</v>
      </c>
      <c r="W9" s="14">
        <f>SUM('[2]Premium Subscribers'!W9,'[2]PC Subscribers'!W9,'[2]Bundle Subscribers'!W9)</f>
        <v>61899</v>
      </c>
      <c r="X9" s="14">
        <f>SUM('[2]Premium Subscribers'!Y9,'[2]PC Subscribers'!Y9,'[2]Bundle Subscribers'!Y9)</f>
        <v>0</v>
      </c>
      <c r="Z9" s="327" t="s">
        <v>39</v>
      </c>
      <c r="AA9" s="14">
        <f>SUM('[2]Premium Subscribers'!AA9,'[2]PC Subscribers'!AA9,'[2]Bundle Subscribers'!AA9)</f>
        <v>4922.6399999999994</v>
      </c>
      <c r="AB9" s="14">
        <f>SUM('[2]Premium Subscribers'!AB9,'[2]PC Subscribers'!AB9,'[2]Bundle Subscribers'!AB9)</f>
        <v>4676.1000000000004</v>
      </c>
      <c r="AC9" s="14">
        <f>SUM('[2]Premium Subscribers'!AC9,'[2]PC Subscribers'!AC9,'[2]Bundle Subscribers'!AC9)</f>
        <v>4838.7999999999993</v>
      </c>
      <c r="AD9" s="14">
        <f>SUM('[2]Premium Subscribers'!AD9,'[2]PC Subscribers'!AD9,'[2]Bundle Subscribers'!AD9)</f>
        <v>4729.45</v>
      </c>
      <c r="AE9" s="14">
        <f>SUM('[2]Premium Subscribers'!AE9,'[2]PC Subscribers'!AE9,'[2]Bundle Subscribers'!AE9)</f>
        <v>4679.5600000000004</v>
      </c>
      <c r="AF9" s="14">
        <f>SUM('[2]Premium Subscribers'!AG9,'[2]PC Subscribers'!AG9,'[2]Bundle Subscribers'!AG9)</f>
        <v>0</v>
      </c>
      <c r="AH9" s="327" t="s">
        <v>39</v>
      </c>
      <c r="AI9" s="14">
        <f>SUM('[2]Premium Subscribers'!AI9,'[2]PC Subscribers'!AI9,'[2]Bundle Subscribers'!AI9)</f>
        <v>43329</v>
      </c>
      <c r="AJ9" s="14">
        <f>SUM('[2]Premium Subscribers'!AJ9,'[2]PC Subscribers'!AJ9,'[2]Bundle Subscribers'!AJ9)</f>
        <v>44881</v>
      </c>
      <c r="AK9" s="14">
        <f>SUM('[2]Premium Subscribers'!AK9,'[2]PC Subscribers'!AK9,'[2]Bundle Subscribers'!AK9)</f>
        <v>47891</v>
      </c>
      <c r="AL9" s="14">
        <f>SUM('[2]Premium Subscribers'!AL9,'[2]PC Subscribers'!AL9,'[2]Bundle Subscribers'!AL9)</f>
        <v>49398</v>
      </c>
      <c r="AM9" s="14">
        <f>SUM('[2]Premium Subscribers'!AM9,'[2]PC Subscribers'!AM9,'[2]Bundle Subscribers'!AM9)</f>
        <v>52038</v>
      </c>
      <c r="AN9" s="14">
        <f>SUM('[2]Premium Subscribers'!AO9,'[2]PC Subscribers'!AO9,'[2]Bundle Subscribers'!AO9)</f>
        <v>0</v>
      </c>
      <c r="AP9" s="327" t="s">
        <v>39</v>
      </c>
      <c r="AQ9" s="14">
        <v>68922</v>
      </c>
      <c r="AR9" s="14">
        <v>70699</v>
      </c>
      <c r="AS9" s="14">
        <v>69870</v>
      </c>
      <c r="AT9" s="14">
        <f>SUM('[2]Premium Subscribers'!AT9,'[2]PC Subscribers'!AT9,'[2]Bundle Subscribers'!AT9)</f>
        <v>67737</v>
      </c>
      <c r="AU9" s="14">
        <f>SUM('[2]Premium Subscribers'!AU9,'[2]PC Subscribers'!AU9,'[2]Bundle Subscribers'!AU9)</f>
        <v>64710</v>
      </c>
      <c r="AV9" s="14">
        <f>SUM('[2]Premium Subscribers'!AW9,'[2]PC Subscribers'!AW9,'[2]Bundle Subscribers'!AW9)</f>
        <v>0</v>
      </c>
      <c r="AX9" s="327" t="s">
        <v>39</v>
      </c>
      <c r="AY9" s="14" t="s">
        <v>164</v>
      </c>
      <c r="AZ9" s="14" t="s">
        <v>164</v>
      </c>
      <c r="BA9" s="14" t="s">
        <v>164</v>
      </c>
      <c r="BB9" s="14" t="s">
        <v>164</v>
      </c>
      <c r="BC9" s="14" t="s">
        <v>164</v>
      </c>
      <c r="BD9" s="14" t="s">
        <v>164</v>
      </c>
      <c r="BF9" s="327" t="s">
        <v>39</v>
      </c>
      <c r="BG9" s="14" t="s">
        <v>164</v>
      </c>
      <c r="BH9" s="14" t="s">
        <v>164</v>
      </c>
      <c r="BI9" s="14" t="s">
        <v>164</v>
      </c>
      <c r="BJ9" s="14" t="s">
        <v>164</v>
      </c>
      <c r="BK9" s="14" t="s">
        <v>164</v>
      </c>
      <c r="BL9" s="14" t="s">
        <v>164</v>
      </c>
      <c r="BN9" s="327" t="s">
        <v>39</v>
      </c>
      <c r="BO9" s="14" t="s">
        <v>164</v>
      </c>
      <c r="BP9" s="14" t="s">
        <v>164</v>
      </c>
      <c r="BQ9" s="14" t="s">
        <v>164</v>
      </c>
      <c r="BR9" s="14" t="s">
        <v>164</v>
      </c>
      <c r="BS9" s="14" t="s">
        <v>164</v>
      </c>
      <c r="BT9" s="14" t="s">
        <v>164</v>
      </c>
    </row>
    <row r="10" spans="1:72">
      <c r="A10" s="327" t="s">
        <v>70</v>
      </c>
      <c r="B10" s="14">
        <f>SUM('[2]Premium Subscribers'!B10,'[2]Bundle Subscribers'!B10,'[2]PC Subscribers'!B10)</f>
        <v>466091.59</v>
      </c>
      <c r="C10" s="14">
        <f>SUM('[2]Premium Subscribers'!C10,'[2]Bundle Subscribers'!C10,'[2]PC Subscribers'!C10)</f>
        <v>483214</v>
      </c>
      <c r="D10" s="14">
        <f>SUM('[2]Premium Subscribers'!D10,'[2]Bundle Subscribers'!D10,'[2]PC Subscribers'!D10)</f>
        <v>501455.29</v>
      </c>
      <c r="E10" s="14">
        <f>SUM('[2]Premium Subscribers'!E10,'[2]PC Subscribers'!E10,'[2]Bundle Subscribers'!E10)</f>
        <v>517589.55</v>
      </c>
      <c r="F10" s="14">
        <f>SUM('[2]Premium Subscribers'!F10,'[2]PC Subscribers'!F10,'[2]Bundle Subscribers'!F10)</f>
        <v>536647.09</v>
      </c>
      <c r="G10" s="14">
        <f>SUM('[2]Premium Subscribers'!G10,'[2]PC Subscribers'!G10,'[2]Bundle Subscribers'!G10)</f>
        <v>571653.26</v>
      </c>
      <c r="H10" s="14">
        <f>SUM('[2]Premium Subscribers'!H10,'[2]PC Subscribers'!H10,'[2]Bundle Subscribers'!H10)</f>
        <v>600200.76</v>
      </c>
      <c r="I10" s="14"/>
      <c r="J10" s="327" t="s">
        <v>70</v>
      </c>
      <c r="K10" s="14">
        <f>SUM('[2]Premium Subscribers'!K10,'[2]Bundle Subscribers'!K10,'[2]PC Subscribers'!K10)</f>
        <v>10661</v>
      </c>
      <c r="L10" s="14">
        <f>SUM('[2]Premium Subscribers'!L10,'[2]Bundle Subscribers'!L10,'[2]PC Subscribers'!L10)</f>
        <v>12288</v>
      </c>
      <c r="M10" s="14">
        <f>SUM('[2]Premium Subscribers'!M10,'[2]Bundle Subscribers'!M10,'[2]PC Subscribers'!M10)</f>
        <v>14767</v>
      </c>
      <c r="N10" s="14">
        <f>SUM('[2]Premium Subscribers'!N10,'[2]Bundle Subscribers'!N10,'[2]PC Subscribers'!N10)</f>
        <v>14372</v>
      </c>
      <c r="O10" s="14">
        <f>SUM('[2]Premium Subscribers'!O10,'[2]Bundle Subscribers'!O10,'[2]PC Subscribers'!O10)</f>
        <v>15623</v>
      </c>
      <c r="P10" s="14">
        <f>SUM('[2]Premium Subscribers'!Q10,'[2]Bundle Subscribers'!Q10,'[2]PC Subscribers'!Q10)</f>
        <v>0</v>
      </c>
      <c r="R10" s="327" t="s">
        <v>70</v>
      </c>
      <c r="S10" s="14">
        <f>SUM('[2]Premium Subscribers'!S10,'[2]Bundle Subscribers'!S10,'[2]PC Subscribers'!S10)</f>
        <v>272992</v>
      </c>
      <c r="T10" s="14">
        <f>SUM('[2]Premium Subscribers'!T10,'[2]Bundle Subscribers'!T10,'[2]PC Subscribers'!T10)</f>
        <v>311622</v>
      </c>
      <c r="U10" s="14">
        <f>SUM('[2]Premium Subscribers'!U10,'[2]Bundle Subscribers'!U10,'[2]PC Subscribers'!U10)</f>
        <v>351835</v>
      </c>
      <c r="V10" s="14">
        <f>SUM('[2]Premium Subscribers'!V10,'[2]PC Subscribers'!V10,'[2]Bundle Subscribers'!V10)</f>
        <v>388802</v>
      </c>
      <c r="W10" s="14">
        <f>SUM('[2]Premium Subscribers'!W10,'[2]PC Subscribers'!W10,'[2]Bundle Subscribers'!W10)</f>
        <v>410101</v>
      </c>
      <c r="X10" s="14">
        <f>SUM('[2]Premium Subscribers'!Y10,'[2]PC Subscribers'!Y10,'[2]Bundle Subscribers'!Y10)</f>
        <v>0</v>
      </c>
      <c r="Z10" s="327" t="s">
        <v>70</v>
      </c>
      <c r="AA10" s="14">
        <f>SUM('[2]Premium Subscribers'!AA10,'[2]PC Subscribers'!AA10,'[2]Bundle Subscribers'!AA10)</f>
        <v>2749.0800000000004</v>
      </c>
      <c r="AB10" s="14">
        <f>SUM('[2]Premium Subscribers'!AB10,'[2]PC Subscribers'!AB10,'[2]Bundle Subscribers'!AB10)</f>
        <v>2744.7200000000003</v>
      </c>
      <c r="AC10" s="14">
        <f>SUM('[2]Premium Subscribers'!AC10,'[2]PC Subscribers'!AC10,'[2]Bundle Subscribers'!AC10)</f>
        <v>2828.7400000000002</v>
      </c>
      <c r="AD10" s="14">
        <f>SUM('[2]Premium Subscribers'!AD10,'[2]PC Subscribers'!AD10,'[2]Bundle Subscribers'!AD10)</f>
        <v>2952.8700000000003</v>
      </c>
      <c r="AE10" s="14">
        <f>SUM('[2]Premium Subscribers'!AE10,'[2]PC Subscribers'!AE10,'[2]Bundle Subscribers'!AE10)</f>
        <v>3087.7200000000003</v>
      </c>
      <c r="AF10" s="14">
        <f>SUM('[2]Premium Subscribers'!AG10,'[2]PC Subscribers'!AG10,'[2]Bundle Subscribers'!AG10)</f>
        <v>0</v>
      </c>
      <c r="AH10" s="327" t="s">
        <v>70</v>
      </c>
      <c r="AI10" s="14">
        <f>SUM('[2]Premium Subscribers'!AI10,'[2]PC Subscribers'!AI10,'[2]Bundle Subscribers'!AI10)</f>
        <v>28696</v>
      </c>
      <c r="AJ10" s="14">
        <f>SUM('[2]Premium Subscribers'!AJ10,'[2]PC Subscribers'!AJ10,'[2]Bundle Subscribers'!AJ10)</f>
        <v>28895</v>
      </c>
      <c r="AK10" s="14">
        <f>SUM('[2]Premium Subscribers'!AK10,'[2]PC Subscribers'!AK10,'[2]Bundle Subscribers'!AK10)</f>
        <v>29638</v>
      </c>
      <c r="AL10" s="14">
        <f>SUM('[2]Premium Subscribers'!AL10,'[2]PC Subscribers'!AL10,'[2]Bundle Subscribers'!AL10)</f>
        <v>30066</v>
      </c>
      <c r="AM10" s="14">
        <f>SUM('[2]Premium Subscribers'!AM10,'[2]PC Subscribers'!AM10,'[2]Bundle Subscribers'!AM10)</f>
        <v>31592</v>
      </c>
      <c r="AN10" s="14">
        <f>SUM('[2]Premium Subscribers'!AO10,'[2]PC Subscribers'!AO10,'[2]Bundle Subscribers'!AO10)</f>
        <v>0</v>
      </c>
      <c r="AP10" s="327" t="s">
        <v>70</v>
      </c>
      <c r="AQ10" s="14">
        <v>13234</v>
      </c>
      <c r="AR10" s="14">
        <v>14326</v>
      </c>
      <c r="AS10" s="14">
        <v>14565</v>
      </c>
      <c r="AT10" s="14">
        <f>SUM('[2]Premium Subscribers'!AT10,'[2]PC Subscribers'!AT10,'[2]Bundle Subscribers'!AT10)</f>
        <v>14579</v>
      </c>
      <c r="AU10" s="14">
        <f>SUM('[2]Premium Subscribers'!AU10,'[2]PC Subscribers'!AU10,'[2]Bundle Subscribers'!AU10)</f>
        <v>13019</v>
      </c>
      <c r="AV10" s="14">
        <f>SUM('[2]Premium Subscribers'!AW10,'[2]PC Subscribers'!AW10,'[2]Bundle Subscribers'!AW10)</f>
        <v>0</v>
      </c>
      <c r="AX10" s="327" t="s">
        <v>70</v>
      </c>
      <c r="AY10" s="14" t="s">
        <v>164</v>
      </c>
      <c r="AZ10" s="14" t="s">
        <v>164</v>
      </c>
      <c r="BA10" s="14" t="s">
        <v>164</v>
      </c>
      <c r="BB10" s="14" t="s">
        <v>164</v>
      </c>
      <c r="BC10" s="14" t="s">
        <v>164</v>
      </c>
      <c r="BD10" s="14" t="s">
        <v>164</v>
      </c>
      <c r="BF10" s="327" t="s">
        <v>70</v>
      </c>
      <c r="BG10" s="14">
        <v>4764</v>
      </c>
      <c r="BH10" s="14">
        <v>4924</v>
      </c>
      <c r="BI10" s="14">
        <v>3575</v>
      </c>
      <c r="BJ10" s="14">
        <f>SUM('[2]Premium Subscribers'!BJ10,'[2]PC Subscribers'!BJ10,'[2]Bundle Subscribers'!BJ10)</f>
        <v>6346</v>
      </c>
      <c r="BK10" s="14">
        <f>SUM('[2]Premium Subscribers'!BK10,'[2]PC Subscribers'!BK10,'[2]Bundle Subscribers'!BK10)</f>
        <v>5230</v>
      </c>
      <c r="BL10" s="14">
        <f>SUM('[2]Premium Subscribers'!BM10,'[2]PC Subscribers'!BM10,'[2]Bundle Subscribers'!BM10)</f>
        <v>0</v>
      </c>
      <c r="BN10" s="327" t="s">
        <v>70</v>
      </c>
      <c r="BO10" s="14" t="s">
        <v>164</v>
      </c>
      <c r="BP10" s="14" t="s">
        <v>164</v>
      </c>
      <c r="BQ10" s="14" t="s">
        <v>164</v>
      </c>
      <c r="BR10" s="14" t="s">
        <v>164</v>
      </c>
      <c r="BS10" s="14" t="s">
        <v>164</v>
      </c>
      <c r="BT10" s="14" t="s">
        <v>164</v>
      </c>
    </row>
    <row r="11" spans="1:72">
      <c r="A11" s="327" t="s">
        <v>40</v>
      </c>
      <c r="B11" s="14">
        <f>SUM('[2]Premium Subscribers'!B11,'[2]Bundle Subscribers'!B11,'[2]PC Subscribers'!B11)</f>
        <v>307370.38</v>
      </c>
      <c r="C11" s="14">
        <f>SUM('[2]Premium Subscribers'!C11,'[2]Bundle Subscribers'!C11,'[2]PC Subscribers'!C11)</f>
        <v>304832.71000000002</v>
      </c>
      <c r="D11" s="14">
        <f>SUM('[2]Premium Subscribers'!D11,'[2]Bundle Subscribers'!D11,'[2]PC Subscribers'!D11)</f>
        <v>302570.88</v>
      </c>
      <c r="E11" s="14">
        <f>SUM('[2]Premium Subscribers'!E11,'[2]PC Subscribers'!E11,'[2]Bundle Subscribers'!E11)</f>
        <v>302431.33</v>
      </c>
      <c r="F11" s="14">
        <f>SUM('[2]Premium Subscribers'!F11,'[2]PC Subscribers'!F11,'[2]Bundle Subscribers'!F11)</f>
        <v>302810.07</v>
      </c>
      <c r="G11" s="14">
        <f>SUM('[2]Premium Subscribers'!G11,'[2]PC Subscribers'!G11,'[2]Bundle Subscribers'!G11)</f>
        <v>308818.69</v>
      </c>
      <c r="H11" s="14">
        <f>SUM('[2]Premium Subscribers'!H11,'[2]PC Subscribers'!H11,'[2]Bundle Subscribers'!H11)</f>
        <v>313522.16000000003</v>
      </c>
      <c r="I11" s="14"/>
      <c r="J11" s="327" t="s">
        <v>40</v>
      </c>
      <c r="K11" s="14">
        <f>SUM('[2]Premium Subscribers'!K11,'[2]Bundle Subscribers'!K11,'[2]PC Subscribers'!K11)</f>
        <v>4730</v>
      </c>
      <c r="L11" s="14">
        <f>SUM('[2]Premium Subscribers'!L11,'[2]Bundle Subscribers'!L11,'[2]PC Subscribers'!L11)</f>
        <v>5378</v>
      </c>
      <c r="M11" s="14">
        <f>SUM('[2]Premium Subscribers'!M11,'[2]Bundle Subscribers'!M11,'[2]PC Subscribers'!M11)</f>
        <v>6194</v>
      </c>
      <c r="N11" s="14">
        <f>SUM('[2]Premium Subscribers'!N11,'[2]Bundle Subscribers'!N11,'[2]PC Subscribers'!N11)</f>
        <v>5746</v>
      </c>
      <c r="O11" s="14">
        <f>SUM('[2]Premium Subscribers'!O11,'[2]Bundle Subscribers'!O11,'[2]PC Subscribers'!O11)</f>
        <v>6195</v>
      </c>
      <c r="P11" s="14">
        <f>SUM('[2]Premium Subscribers'!Q11,'[2]Bundle Subscribers'!Q11,'[2]PC Subscribers'!Q11)</f>
        <v>0</v>
      </c>
      <c r="R11" s="327" t="s">
        <v>40</v>
      </c>
      <c r="S11" s="14">
        <f>SUM('[2]Premium Subscribers'!S11,'[2]Bundle Subscribers'!S11,'[2]PC Subscribers'!S11)</f>
        <v>1209</v>
      </c>
      <c r="T11" s="14">
        <f>SUM('[2]Premium Subscribers'!T11,'[2]Bundle Subscribers'!T11,'[2]PC Subscribers'!T11)</f>
        <v>1448</v>
      </c>
      <c r="U11" s="14">
        <f>SUM('[2]Premium Subscribers'!U11,'[2]Bundle Subscribers'!U11,'[2]PC Subscribers'!U11)</f>
        <v>121</v>
      </c>
      <c r="V11" s="14">
        <f>SUM('[2]Premium Subscribers'!V11,'[2]PC Subscribers'!V11,'[2]Bundle Subscribers'!V11)</f>
        <v>1491</v>
      </c>
      <c r="W11" s="14">
        <f>SUM('[2]Premium Subscribers'!W11,'[2]PC Subscribers'!W11,'[2]Bundle Subscribers'!W11)</f>
        <v>1996</v>
      </c>
      <c r="X11" s="14">
        <f>SUM('[2]Premium Subscribers'!Y11,'[2]PC Subscribers'!Y11,'[2]Bundle Subscribers'!Y11)</f>
        <v>0</v>
      </c>
      <c r="Z11" s="327" t="s">
        <v>40</v>
      </c>
      <c r="AA11" s="14">
        <f>SUM('[2]Premium Subscribers'!AA11,'[2]PC Subscribers'!AA11,'[2]Bundle Subscribers'!AA11)</f>
        <v>191.38</v>
      </c>
      <c r="AB11" s="14">
        <f>SUM('[2]Premium Subscribers'!AB11,'[2]PC Subscribers'!AB11,'[2]Bundle Subscribers'!AB11)</f>
        <v>226.49</v>
      </c>
      <c r="AC11" s="14">
        <f>SUM('[2]Premium Subscribers'!AC11,'[2]PC Subscribers'!AC11,'[2]Bundle Subscribers'!AC11)</f>
        <v>260.90999999999997</v>
      </c>
      <c r="AD11" s="14">
        <f>SUM('[2]Premium Subscribers'!AD11,'[2]PC Subscribers'!AD11,'[2]Bundle Subscribers'!AD11)</f>
        <v>308.29999999999995</v>
      </c>
      <c r="AE11" s="14">
        <f>SUM('[2]Premium Subscribers'!AE11,'[2]PC Subscribers'!AE11,'[2]Bundle Subscribers'!AE11)</f>
        <v>333.40999999999997</v>
      </c>
      <c r="AF11" s="14">
        <f>SUM('[2]Premium Subscribers'!AG11,'[2]PC Subscribers'!AG11,'[2]Bundle Subscribers'!AG11)</f>
        <v>0</v>
      </c>
      <c r="AH11" s="327" t="s">
        <v>40</v>
      </c>
      <c r="AI11" s="14">
        <f>SUM('[2]Premium Subscribers'!AI11,'[2]PC Subscribers'!AI11,'[2]Bundle Subscribers'!AI11)</f>
        <v>11184</v>
      </c>
      <c r="AJ11" s="14">
        <f>SUM('[2]Premium Subscribers'!AJ11,'[2]PC Subscribers'!AJ11,'[2]Bundle Subscribers'!AJ11)</f>
        <v>11761</v>
      </c>
      <c r="AK11" s="14">
        <f>SUM('[2]Premium Subscribers'!AK11,'[2]PC Subscribers'!AK11,'[2]Bundle Subscribers'!AK11)</f>
        <v>14224</v>
      </c>
      <c r="AL11" s="14">
        <f>SUM('[2]Premium Subscribers'!AL11,'[2]PC Subscribers'!AL11,'[2]Bundle Subscribers'!AL11)</f>
        <v>17247</v>
      </c>
      <c r="AM11" s="14">
        <f>SUM('[2]Premium Subscribers'!AM11,'[2]PC Subscribers'!AM11,'[2]Bundle Subscribers'!AM11)</f>
        <v>18757</v>
      </c>
      <c r="AN11" s="14">
        <f>SUM('[2]Premium Subscribers'!AO11,'[2]PC Subscribers'!AO11,'[2]Bundle Subscribers'!AO11)</f>
        <v>0</v>
      </c>
      <c r="AP11" s="327" t="s">
        <v>40</v>
      </c>
      <c r="AQ11" s="14">
        <v>4986</v>
      </c>
      <c r="AR11" s="14">
        <v>5269</v>
      </c>
      <c r="AS11" s="14">
        <v>5193</v>
      </c>
      <c r="AT11" s="14">
        <f>SUM('[2]Premium Subscribers'!AT11,'[2]PC Subscribers'!AT11,'[2]Bundle Subscribers'!AT11)</f>
        <v>5039</v>
      </c>
      <c r="AU11" s="14">
        <f>SUM('[2]Premium Subscribers'!AU11,'[2]PC Subscribers'!AU11,'[2]Bundle Subscribers'!AU11)</f>
        <v>3407</v>
      </c>
      <c r="AV11" s="14">
        <f>SUM('[2]Premium Subscribers'!AW11,'[2]PC Subscribers'!AW11,'[2]Bundle Subscribers'!AW11)</f>
        <v>0</v>
      </c>
      <c r="AX11" s="327" t="s">
        <v>40</v>
      </c>
      <c r="AY11" s="14" t="s">
        <v>164</v>
      </c>
      <c r="AZ11" s="14" t="s">
        <v>164</v>
      </c>
      <c r="BA11" s="14" t="s">
        <v>164</v>
      </c>
      <c r="BB11" s="14" t="s">
        <v>164</v>
      </c>
      <c r="BC11" s="14" t="s">
        <v>164</v>
      </c>
      <c r="BD11" s="14" t="s">
        <v>164</v>
      </c>
      <c r="BF11" s="327" t="s">
        <v>40</v>
      </c>
      <c r="BG11" s="14" t="s">
        <v>164</v>
      </c>
      <c r="BH11" s="14" t="s">
        <v>164</v>
      </c>
      <c r="BI11" s="14" t="s">
        <v>164</v>
      </c>
      <c r="BJ11" s="14" t="s">
        <v>164</v>
      </c>
      <c r="BK11" s="14" t="s">
        <v>164</v>
      </c>
      <c r="BL11" s="14" t="s">
        <v>164</v>
      </c>
      <c r="BN11" s="327" t="s">
        <v>40</v>
      </c>
      <c r="BO11" s="14" t="s">
        <v>164</v>
      </c>
      <c r="BP11" s="14" t="s">
        <v>164</v>
      </c>
      <c r="BQ11" s="14" t="s">
        <v>164</v>
      </c>
      <c r="BR11" s="14" t="s">
        <v>164</v>
      </c>
      <c r="BS11" s="14" t="s">
        <v>164</v>
      </c>
      <c r="BT11" s="14" t="s">
        <v>164</v>
      </c>
    </row>
    <row r="12" spans="1:72">
      <c r="A12" s="327" t="s">
        <v>28</v>
      </c>
      <c r="B12" s="14">
        <f>SUM('[2]Premium Subscribers'!B12,'[2]Bundle Subscribers'!B12,'[2]PC Subscribers'!B12)</f>
        <v>9793.51</v>
      </c>
      <c r="C12" s="14">
        <f>SUM('[2]Premium Subscribers'!C12,'[2]Bundle Subscribers'!C12,'[2]PC Subscribers'!C12)</f>
        <v>10037.900000000001</v>
      </c>
      <c r="D12" s="14">
        <f>SUM('[2]Premium Subscribers'!D12,'[2]Bundle Subscribers'!D12,'[2]PC Subscribers'!D12)</f>
        <v>10336.219999999999</v>
      </c>
      <c r="E12" s="14">
        <f>SUM('[2]Premium Subscribers'!E12,'[2]PC Subscribers'!E12,'[2]Bundle Subscribers'!E12)</f>
        <v>10743.869999999999</v>
      </c>
      <c r="F12" s="14">
        <f>SUM('[2]Premium Subscribers'!F12,'[2]PC Subscribers'!F12,'[2]Bundle Subscribers'!F12)</f>
        <v>10907.220000000001</v>
      </c>
      <c r="G12" s="14">
        <f>SUM('[2]Premium Subscribers'!G12,'[2]PC Subscribers'!G12,'[2]Bundle Subscribers'!G12)</f>
        <v>11309.4</v>
      </c>
      <c r="H12" s="14">
        <f>SUM('[2]Premium Subscribers'!H12,'[2]PC Subscribers'!H12,'[2]Bundle Subscribers'!H12)</f>
        <v>12259.07</v>
      </c>
      <c r="I12" s="14"/>
      <c r="J12" s="327" t="s">
        <v>28</v>
      </c>
      <c r="K12" s="14">
        <f>SUM('[2]Premium Subscribers'!K12,'[2]Bundle Subscribers'!K12,'[2]PC Subscribers'!K12)</f>
        <v>251</v>
      </c>
      <c r="L12" s="14">
        <f>SUM('[2]Premium Subscribers'!L12,'[2]Bundle Subscribers'!L12,'[2]PC Subscribers'!L12)</f>
        <v>243</v>
      </c>
      <c r="M12" s="14">
        <f>SUM('[2]Premium Subscribers'!M12,'[2]Bundle Subscribers'!M12,'[2]PC Subscribers'!M12)</f>
        <v>262</v>
      </c>
      <c r="N12" s="14">
        <f>SUM('[2]Premium Subscribers'!N12,'[2]Bundle Subscribers'!N12,'[2]PC Subscribers'!N12)</f>
        <v>255</v>
      </c>
      <c r="O12" s="14">
        <f>SUM('[2]Premium Subscribers'!O12,'[2]Bundle Subscribers'!O12,'[2]PC Subscribers'!O12)</f>
        <v>261</v>
      </c>
      <c r="P12" s="14">
        <f>SUM('[2]Premium Subscribers'!Q12,'[2]Bundle Subscribers'!Q12,'[2]PC Subscribers'!Q12)</f>
        <v>0</v>
      </c>
      <c r="R12" s="327" t="s">
        <v>28</v>
      </c>
      <c r="S12" s="14">
        <f>SUM('[2]Premium Subscribers'!S12,'[2]Bundle Subscribers'!S12,'[2]PC Subscribers'!S12)</f>
        <v>28</v>
      </c>
      <c r="T12" s="14">
        <f>SUM('[2]Premium Subscribers'!T12,'[2]Bundle Subscribers'!T12,'[2]PC Subscribers'!T12)</f>
        <v>31</v>
      </c>
      <c r="U12" s="14">
        <f>SUM('[2]Premium Subscribers'!U12,'[2]Bundle Subscribers'!U12,'[2]PC Subscribers'!U12)</f>
        <v>127</v>
      </c>
      <c r="V12" s="14">
        <f>SUM('[2]Premium Subscribers'!V12,'[2]PC Subscribers'!V12,'[2]Bundle Subscribers'!V12)</f>
        <v>36</v>
      </c>
      <c r="W12" s="14">
        <f>SUM('[2]Premium Subscribers'!W12,'[2]PC Subscribers'!W12,'[2]Bundle Subscribers'!W12)</f>
        <v>38</v>
      </c>
      <c r="X12" s="14">
        <f>SUM('[2]Premium Subscribers'!Y12,'[2]PC Subscribers'!Y12,'[2]Bundle Subscribers'!Y12)</f>
        <v>0</v>
      </c>
      <c r="Z12" s="327" t="s">
        <v>28</v>
      </c>
      <c r="AA12" s="14">
        <f>SUM('[2]Premium Subscribers'!AA12,'[2]PC Subscribers'!AA12,'[2]Bundle Subscribers'!AA12)</f>
        <v>121.13</v>
      </c>
      <c r="AB12" s="14">
        <f>SUM('[2]Premium Subscribers'!AB12,'[2]PC Subscribers'!AB12,'[2]Bundle Subscribers'!AB12)</f>
        <v>125.07</v>
      </c>
      <c r="AC12" s="14">
        <f>SUM('[2]Premium Subscribers'!AC12,'[2]PC Subscribers'!AC12,'[2]Bundle Subscribers'!AC12)</f>
        <v>143.07999999999998</v>
      </c>
      <c r="AD12" s="14">
        <f>SUM('[2]Premium Subscribers'!AD12,'[2]PC Subscribers'!AD12,'[2]Bundle Subscribers'!AD12)</f>
        <v>138.25</v>
      </c>
      <c r="AE12" s="14">
        <f>SUM('[2]Premium Subscribers'!AE12,'[2]PC Subscribers'!AE12,'[2]Bundle Subscribers'!AE12)</f>
        <v>132.16</v>
      </c>
      <c r="AF12" s="14">
        <f>SUM('[2]Premium Subscribers'!AG12,'[2]PC Subscribers'!AG12,'[2]Bundle Subscribers'!AG12)</f>
        <v>0</v>
      </c>
      <c r="AH12" s="327" t="s">
        <v>28</v>
      </c>
      <c r="AI12" s="14">
        <f>SUM('[2]Premium Subscribers'!AI12,'[2]PC Subscribers'!AI12,'[2]Bundle Subscribers'!AI12)</f>
        <v>630</v>
      </c>
      <c r="AJ12" s="14">
        <f>SUM('[2]Premium Subscribers'!AJ12,'[2]PC Subscribers'!AJ12,'[2]Bundle Subscribers'!AJ12)</f>
        <v>629</v>
      </c>
      <c r="AK12" s="14">
        <f>SUM('[2]Premium Subscribers'!AK12,'[2]PC Subscribers'!AK12,'[2]Bundle Subscribers'!AK12)</f>
        <v>648</v>
      </c>
      <c r="AL12" s="14">
        <f>SUM('[2]Premium Subscribers'!AL12,'[2]PC Subscribers'!AL12,'[2]Bundle Subscribers'!AL12)</f>
        <v>647</v>
      </c>
      <c r="AM12" s="14">
        <f>SUM('[2]Premium Subscribers'!AM12,'[2]PC Subscribers'!AM12,'[2]Bundle Subscribers'!AM12)</f>
        <v>668</v>
      </c>
      <c r="AN12" s="14">
        <f>SUM('[2]Premium Subscribers'!AO12,'[2]PC Subscribers'!AO12,'[2]Bundle Subscribers'!AO12)</f>
        <v>0</v>
      </c>
      <c r="AP12" s="327" t="s">
        <v>28</v>
      </c>
      <c r="AQ12" s="14">
        <v>1402</v>
      </c>
      <c r="AR12" s="14">
        <v>1703</v>
      </c>
      <c r="AS12" s="14">
        <v>1768</v>
      </c>
      <c r="AT12" s="14">
        <f>SUM('[2]Premium Subscribers'!AT12,'[2]PC Subscribers'!AT12,'[2]Bundle Subscribers'!AT12)</f>
        <v>1749</v>
      </c>
      <c r="AU12" s="14">
        <f>SUM('[2]Premium Subscribers'!AU12,'[2]PC Subscribers'!AU12,'[2]Bundle Subscribers'!AU12)</f>
        <v>400</v>
      </c>
      <c r="AV12" s="14">
        <f>SUM('[2]Premium Subscribers'!AW12,'[2]PC Subscribers'!AW12,'[2]Bundle Subscribers'!AW12)</f>
        <v>0</v>
      </c>
      <c r="AX12" s="327" t="s">
        <v>28</v>
      </c>
      <c r="AY12" s="14" t="s">
        <v>164</v>
      </c>
      <c r="AZ12" s="14" t="s">
        <v>164</v>
      </c>
      <c r="BA12" s="14" t="s">
        <v>164</v>
      </c>
      <c r="BB12" s="14" t="s">
        <v>164</v>
      </c>
      <c r="BC12" s="14" t="s">
        <v>164</v>
      </c>
      <c r="BD12" s="14" t="s">
        <v>164</v>
      </c>
      <c r="BF12" s="327" t="s">
        <v>28</v>
      </c>
      <c r="BG12" s="14" t="s">
        <v>164</v>
      </c>
      <c r="BH12" s="14" t="s">
        <v>164</v>
      </c>
      <c r="BI12" s="14" t="s">
        <v>164</v>
      </c>
      <c r="BJ12" s="14" t="s">
        <v>164</v>
      </c>
      <c r="BK12" s="14" t="s">
        <v>164</v>
      </c>
      <c r="BL12" s="14" t="s">
        <v>164</v>
      </c>
      <c r="BN12" s="327" t="s">
        <v>28</v>
      </c>
      <c r="BO12" s="14" t="s">
        <v>164</v>
      </c>
      <c r="BP12" s="14" t="s">
        <v>164</v>
      </c>
      <c r="BQ12" s="14" t="s">
        <v>164</v>
      </c>
      <c r="BR12" s="14" t="s">
        <v>164</v>
      </c>
      <c r="BS12" s="14" t="s">
        <v>164</v>
      </c>
      <c r="BT12" s="14" t="s">
        <v>164</v>
      </c>
    </row>
    <row r="13" spans="1:72">
      <c r="A13" s="327" t="s">
        <v>18</v>
      </c>
      <c r="B13" s="14">
        <f>SUM('[2]Premium Subscribers'!B13,'[2]Bundle Subscribers'!B13,'[2]PC Subscribers'!B13)</f>
        <v>160092.83000000002</v>
      </c>
      <c r="C13" s="14">
        <f>SUM('[2]Premium Subscribers'!C13,'[2]Bundle Subscribers'!C13,'[2]PC Subscribers'!C13)</f>
        <v>163799.25</v>
      </c>
      <c r="D13" s="14">
        <f>SUM('[2]Premium Subscribers'!D13,'[2]Bundle Subscribers'!D13,'[2]PC Subscribers'!D13)</f>
        <v>166961</v>
      </c>
      <c r="E13" s="14">
        <f>SUM('[2]Premium Subscribers'!E13,'[2]PC Subscribers'!E13,'[2]Bundle Subscribers'!E13)</f>
        <v>170232.5</v>
      </c>
      <c r="F13" s="14">
        <f>SUM('[2]Premium Subscribers'!F13,'[2]PC Subscribers'!F13,'[2]Bundle Subscribers'!F13)</f>
        <v>171535.85</v>
      </c>
      <c r="G13" s="14">
        <f>SUM('[2]Premium Subscribers'!G13,'[2]PC Subscribers'!G13,'[2]Bundle Subscribers'!G13)</f>
        <v>177394.90000000002</v>
      </c>
      <c r="H13" s="14">
        <f>SUM('[2]Premium Subscribers'!H13,'[2]PC Subscribers'!H13,'[2]Bundle Subscribers'!H13)</f>
        <v>183759.32</v>
      </c>
      <c r="I13" s="14"/>
      <c r="J13" s="327" t="s">
        <v>18</v>
      </c>
      <c r="K13" s="14">
        <f>SUM('[2]Premium Subscribers'!K13,'[2]Bundle Subscribers'!K13,'[2]PC Subscribers'!K13)</f>
        <v>1417156</v>
      </c>
      <c r="L13" s="14">
        <f>SUM('[2]Premium Subscribers'!L13,'[2]Bundle Subscribers'!L13,'[2]PC Subscribers'!L13)</f>
        <v>1432936</v>
      </c>
      <c r="M13" s="14">
        <f>SUM('[2]Premium Subscribers'!M13,'[2]Bundle Subscribers'!M13,'[2]PC Subscribers'!M13)</f>
        <v>1489396</v>
      </c>
      <c r="N13" s="14">
        <f>SUM('[2]Premium Subscribers'!N13,'[2]Bundle Subscribers'!N13,'[2]PC Subscribers'!N13)</f>
        <v>1460089</v>
      </c>
      <c r="O13" s="14">
        <f>SUM('[2]Premium Subscribers'!O13,'[2]Bundle Subscribers'!O13,'[2]PC Subscribers'!O13)</f>
        <v>1495098</v>
      </c>
      <c r="P13" s="14">
        <f>SUM('[2]Premium Subscribers'!Q13,'[2]Bundle Subscribers'!Q13,'[2]PC Subscribers'!Q13)</f>
        <v>0</v>
      </c>
      <c r="R13" s="327" t="s">
        <v>18</v>
      </c>
      <c r="S13" s="14">
        <f>SUM('[2]Premium Subscribers'!S13,'[2]Bundle Subscribers'!S13,'[2]PC Subscribers'!S13)</f>
        <v>62051</v>
      </c>
      <c r="T13" s="14">
        <f>SUM('[2]Premium Subscribers'!T13,'[2]Bundle Subscribers'!T13,'[2]PC Subscribers'!T13)</f>
        <v>108157</v>
      </c>
      <c r="U13" s="14">
        <f>SUM('[2]Premium Subscribers'!U13,'[2]Bundle Subscribers'!U13,'[2]PC Subscribers'!U13)</f>
        <v>144734</v>
      </c>
      <c r="V13" s="14">
        <f>SUM('[2]Premium Subscribers'!V13,'[2]PC Subscribers'!V13,'[2]Bundle Subscribers'!V13)</f>
        <v>171654</v>
      </c>
      <c r="W13" s="14">
        <f>SUM('[2]Premium Subscribers'!W13,'[2]PC Subscribers'!W13,'[2]Bundle Subscribers'!W13)</f>
        <v>184305</v>
      </c>
      <c r="X13" s="14">
        <f>SUM('[2]Premium Subscribers'!Y13,'[2]PC Subscribers'!Y13,'[2]Bundle Subscribers'!Y13)</f>
        <v>0</v>
      </c>
      <c r="Z13" s="327" t="s">
        <v>18</v>
      </c>
      <c r="AA13" s="14">
        <f>SUM('[2]Premium Subscribers'!AA13,'[2]PC Subscribers'!AA13,'[2]Bundle Subscribers'!AA13)</f>
        <v>482.01</v>
      </c>
      <c r="AB13" s="14">
        <f>SUM('[2]Premium Subscribers'!AB13,'[2]PC Subscribers'!AB13,'[2]Bundle Subscribers'!AB13)</f>
        <v>527.78</v>
      </c>
      <c r="AC13" s="14">
        <f>SUM('[2]Premium Subscribers'!AC13,'[2]PC Subscribers'!AC13,'[2]Bundle Subscribers'!AC13)</f>
        <v>578.84</v>
      </c>
      <c r="AD13" s="14">
        <f>SUM('[2]Premium Subscribers'!AD13,'[2]PC Subscribers'!AD13,'[2]Bundle Subscribers'!AD13)</f>
        <v>764.46999999999991</v>
      </c>
      <c r="AE13" s="14">
        <f>SUM('[2]Premium Subscribers'!AE13,'[2]PC Subscribers'!AE13,'[2]Bundle Subscribers'!AE13)</f>
        <v>908.06</v>
      </c>
      <c r="AF13" s="14">
        <f>SUM('[2]Premium Subscribers'!AG13,'[2]PC Subscribers'!AG13,'[2]Bundle Subscribers'!AG13)</f>
        <v>0</v>
      </c>
      <c r="AH13" s="327" t="s">
        <v>18</v>
      </c>
      <c r="AI13" s="14">
        <f>SUM('[2]Premium Subscribers'!AI13,'[2]PC Subscribers'!AI13,'[2]Bundle Subscribers'!AI13)</f>
        <v>23342</v>
      </c>
      <c r="AJ13" s="14">
        <f>SUM('[2]Premium Subscribers'!AJ13,'[2]PC Subscribers'!AJ13,'[2]Bundle Subscribers'!AJ13)</f>
        <v>25018</v>
      </c>
      <c r="AK13" s="14">
        <f>SUM('[2]Premium Subscribers'!AK13,'[2]PC Subscribers'!AK13,'[2]Bundle Subscribers'!AK13)</f>
        <v>27507</v>
      </c>
      <c r="AL13" s="14">
        <f>SUM('[2]Premium Subscribers'!AL13,'[2]PC Subscribers'!AL13,'[2]Bundle Subscribers'!AL13)</f>
        <v>29082</v>
      </c>
      <c r="AM13" s="14">
        <f>SUM('[2]Premium Subscribers'!AM13,'[2]PC Subscribers'!AM13,'[2]Bundle Subscribers'!AM13)</f>
        <v>30580</v>
      </c>
      <c r="AN13" s="14">
        <f>SUM('[2]Premium Subscribers'!AO13,'[2]PC Subscribers'!AO13,'[2]Bundle Subscribers'!AO13)</f>
        <v>0</v>
      </c>
      <c r="AP13" s="327" t="s">
        <v>18</v>
      </c>
      <c r="AQ13" s="14">
        <v>25789</v>
      </c>
      <c r="AR13" s="14">
        <v>27067</v>
      </c>
      <c r="AS13" s="14">
        <v>26876</v>
      </c>
      <c r="AT13" s="14">
        <f>SUM('[2]Premium Subscribers'!AT13,'[2]PC Subscribers'!AT13,'[2]Bundle Subscribers'!AT13)</f>
        <v>26076</v>
      </c>
      <c r="AU13" s="14">
        <f>SUM('[2]Premium Subscribers'!AU13,'[2]PC Subscribers'!AU13,'[2]Bundle Subscribers'!AU13)</f>
        <v>23868</v>
      </c>
      <c r="AV13" s="14">
        <f>SUM('[2]Premium Subscribers'!AW13,'[2]PC Subscribers'!AW13,'[2]Bundle Subscribers'!AW13)</f>
        <v>0</v>
      </c>
      <c r="AX13" s="327" t="s">
        <v>18</v>
      </c>
      <c r="AY13" s="14" t="s">
        <v>164</v>
      </c>
      <c r="AZ13" s="14" t="s">
        <v>164</v>
      </c>
      <c r="BA13" s="14" t="s">
        <v>164</v>
      </c>
      <c r="BB13" s="14" t="s">
        <v>164</v>
      </c>
      <c r="BC13" s="14" t="s">
        <v>164</v>
      </c>
      <c r="BD13" s="14" t="s">
        <v>164</v>
      </c>
      <c r="BF13" s="327" t="s">
        <v>18</v>
      </c>
      <c r="BG13" s="14" t="s">
        <v>164</v>
      </c>
      <c r="BH13" s="14" t="s">
        <v>164</v>
      </c>
      <c r="BI13" s="14" t="s">
        <v>164</v>
      </c>
      <c r="BJ13" s="14" t="s">
        <v>164</v>
      </c>
      <c r="BK13" s="14" t="s">
        <v>164</v>
      </c>
      <c r="BL13" s="14" t="s">
        <v>164</v>
      </c>
      <c r="BN13" s="327" t="s">
        <v>18</v>
      </c>
      <c r="BO13" s="14" t="s">
        <v>164</v>
      </c>
      <c r="BP13" s="14" t="s">
        <v>164</v>
      </c>
      <c r="BQ13" s="14" t="s">
        <v>164</v>
      </c>
      <c r="BR13" s="14" t="s">
        <v>164</v>
      </c>
      <c r="BS13" s="14" t="s">
        <v>164</v>
      </c>
      <c r="BT13" s="14" t="s">
        <v>164</v>
      </c>
    </row>
    <row r="14" spans="1:72">
      <c r="A14" s="327" t="s">
        <v>56</v>
      </c>
      <c r="B14" s="14">
        <f>SUM('[2]Premium Subscribers'!B14,'[2]Bundle Subscribers'!B14,'[2]PC Subscribers'!B14)</f>
        <v>1709369.6099999999</v>
      </c>
      <c r="C14" s="14">
        <f>SUM('[2]Premium Subscribers'!C14,'[2]Bundle Subscribers'!C14,'[2]PC Subscribers'!C14)</f>
        <v>1709931.11</v>
      </c>
      <c r="D14" s="14">
        <f>SUM('[2]Premium Subscribers'!D14,'[2]Bundle Subscribers'!D14,'[2]PC Subscribers'!D14)</f>
        <v>1710345.6199999999</v>
      </c>
      <c r="E14" s="14">
        <f>SUM('[2]Premium Subscribers'!E14,'[2]PC Subscribers'!E14,'[2]Bundle Subscribers'!E14)</f>
        <v>1711196.73</v>
      </c>
      <c r="F14" s="14">
        <f>SUM('[2]Premium Subscribers'!F14,'[2]PC Subscribers'!F14,'[2]Bundle Subscribers'!F14)</f>
        <v>1717078.14</v>
      </c>
      <c r="G14" s="14">
        <f>SUM('[2]Premium Subscribers'!G14,'[2]PC Subscribers'!G14,'[2]Bundle Subscribers'!G14)</f>
        <v>1734018.6300000001</v>
      </c>
      <c r="H14" s="14">
        <f>SUM('[2]Premium Subscribers'!H14,'[2]PC Subscribers'!H14,'[2]Bundle Subscribers'!H14)</f>
        <v>1743753.1199999999</v>
      </c>
      <c r="I14" s="14"/>
      <c r="J14" s="327" t="s">
        <v>56</v>
      </c>
      <c r="K14" s="14">
        <f>SUM('[2]Premium Subscribers'!K14,'[2]Bundle Subscribers'!K14,'[2]PC Subscribers'!K14)</f>
        <v>501</v>
      </c>
      <c r="L14" s="14">
        <f>SUM('[2]Premium Subscribers'!L14,'[2]Bundle Subscribers'!L14,'[2]PC Subscribers'!L14)</f>
        <v>647</v>
      </c>
      <c r="M14" s="14">
        <f>SUM('[2]Premium Subscribers'!M14,'[2]Bundle Subscribers'!M14,'[2]PC Subscribers'!M14)</f>
        <v>838</v>
      </c>
      <c r="N14" s="14">
        <f>SUM('[2]Premium Subscribers'!N14,'[2]Bundle Subscribers'!N14,'[2]PC Subscribers'!N14)</f>
        <v>931</v>
      </c>
      <c r="O14" s="14">
        <f>SUM('[2]Premium Subscribers'!O14,'[2]Bundle Subscribers'!O14,'[2]PC Subscribers'!O14)</f>
        <v>978</v>
      </c>
      <c r="P14" s="14">
        <f>SUM('[2]Premium Subscribers'!Q14,'[2]Bundle Subscribers'!Q14,'[2]PC Subscribers'!Q14)</f>
        <v>0</v>
      </c>
      <c r="R14" s="327" t="s">
        <v>56</v>
      </c>
      <c r="S14" s="14">
        <f>SUM('[2]Premium Subscribers'!S14,'[2]Bundle Subscribers'!S14,'[2]PC Subscribers'!S14)</f>
        <v>131</v>
      </c>
      <c r="T14" s="14">
        <f>SUM('[2]Premium Subscribers'!T14,'[2]Bundle Subscribers'!T14,'[2]PC Subscribers'!T14)</f>
        <v>126</v>
      </c>
      <c r="U14" s="14">
        <f>SUM('[2]Premium Subscribers'!U14,'[2]Bundle Subscribers'!U14,'[2]PC Subscribers'!U14)</f>
        <v>127</v>
      </c>
      <c r="V14" s="14">
        <f>SUM('[2]Premium Subscribers'!V14,'[2]PC Subscribers'!V14,'[2]Bundle Subscribers'!V14)</f>
        <v>124</v>
      </c>
      <c r="W14" s="14">
        <f>SUM('[2]Premium Subscribers'!W14,'[2]PC Subscribers'!W14,'[2]Bundle Subscribers'!W14)</f>
        <v>152</v>
      </c>
      <c r="X14" s="14">
        <f>SUM('[2]Premium Subscribers'!Y14,'[2]PC Subscribers'!Y14,'[2]Bundle Subscribers'!Y14)</f>
        <v>0</v>
      </c>
      <c r="Z14" s="327" t="s">
        <v>56</v>
      </c>
      <c r="AA14" s="14">
        <f>SUM('[2]Premium Subscribers'!AA14,'[2]PC Subscribers'!AA14,'[2]Bundle Subscribers'!AA14)</f>
        <v>269.73</v>
      </c>
      <c r="AB14" s="14">
        <f>SUM('[2]Premium Subscribers'!AB14,'[2]PC Subscribers'!AB14,'[2]Bundle Subscribers'!AB14)</f>
        <v>273.34999999999997</v>
      </c>
      <c r="AC14" s="14">
        <f>SUM('[2]Premium Subscribers'!AC14,'[2]PC Subscribers'!AC14,'[2]Bundle Subscribers'!AC14)</f>
        <v>269.55</v>
      </c>
      <c r="AD14" s="14">
        <f>SUM('[2]Premium Subscribers'!AD14,'[2]PC Subscribers'!AD14,'[2]Bundle Subscribers'!AD14)</f>
        <v>291.06</v>
      </c>
      <c r="AE14" s="14">
        <f>SUM('[2]Premium Subscribers'!AE14,'[2]PC Subscribers'!AE14,'[2]Bundle Subscribers'!AE14)</f>
        <v>321.11</v>
      </c>
      <c r="AF14" s="14">
        <f>SUM('[2]Premium Subscribers'!AG14,'[2]PC Subscribers'!AG14,'[2]Bundle Subscribers'!AG14)</f>
        <v>0</v>
      </c>
      <c r="AH14" s="327" t="s">
        <v>56</v>
      </c>
      <c r="AI14" s="14" t="s">
        <v>164</v>
      </c>
      <c r="AJ14" s="14" t="s">
        <v>164</v>
      </c>
      <c r="AK14" s="14">
        <f>SUM('[2]Premium Subscribers'!AK14,'[2]PC Subscribers'!AK14,'[2]Bundle Subscribers'!AK14)</f>
        <v>28</v>
      </c>
      <c r="AL14" s="14">
        <f>SUM('[2]Premium Subscribers'!AL14,'[2]PC Subscribers'!AL14,'[2]Bundle Subscribers'!AL14)</f>
        <v>4451</v>
      </c>
      <c r="AM14" s="14">
        <f>SUM('[2]Premium Subscribers'!AM14,'[2]PC Subscribers'!AM14,'[2]Bundle Subscribers'!AM14)</f>
        <v>5461</v>
      </c>
      <c r="AN14" s="14">
        <f>SUM('[2]Premium Subscribers'!AO14,'[2]PC Subscribers'!AO14,'[2]Bundle Subscribers'!AO14)</f>
        <v>0</v>
      </c>
      <c r="AP14" s="327" t="s">
        <v>56</v>
      </c>
      <c r="AQ14" s="14">
        <v>6550</v>
      </c>
      <c r="AR14" s="14">
        <v>6803</v>
      </c>
      <c r="AS14" s="14">
        <v>6823</v>
      </c>
      <c r="AT14" s="14">
        <f>SUM('[2]Premium Subscribers'!AT14,'[2]PC Subscribers'!AT14,'[2]Bundle Subscribers'!AT14)</f>
        <v>6715</v>
      </c>
      <c r="AU14" s="14">
        <f>SUM('[2]Premium Subscribers'!AU14,'[2]PC Subscribers'!AU14,'[2]Bundle Subscribers'!AU14)</f>
        <v>2276</v>
      </c>
      <c r="AV14" s="14">
        <f>SUM('[2]Premium Subscribers'!AW14,'[2]PC Subscribers'!AW14,'[2]Bundle Subscribers'!AW14)</f>
        <v>0</v>
      </c>
      <c r="AX14" s="327" t="s">
        <v>56</v>
      </c>
      <c r="AY14" s="14" t="s">
        <v>164</v>
      </c>
      <c r="AZ14" s="14" t="s">
        <v>164</v>
      </c>
      <c r="BA14" s="14" t="s">
        <v>164</v>
      </c>
      <c r="BB14" s="14" t="s">
        <v>164</v>
      </c>
      <c r="BC14" s="14" t="s">
        <v>164</v>
      </c>
      <c r="BD14" s="14" t="s">
        <v>164</v>
      </c>
      <c r="BF14" s="327" t="s">
        <v>56</v>
      </c>
      <c r="BG14" s="14">
        <v>8495</v>
      </c>
      <c r="BH14" s="14">
        <v>8335</v>
      </c>
      <c r="BI14" s="14">
        <v>8760</v>
      </c>
      <c r="BJ14" s="14">
        <f>SUM('[2]Premium Subscribers'!BJ14,'[2]PC Subscribers'!BJ14,'[2]Bundle Subscribers'!BJ14)</f>
        <v>9134</v>
      </c>
      <c r="BK14" s="14">
        <f>SUM('[2]Premium Subscribers'!BK14,'[2]PC Subscribers'!BK14,'[2]Bundle Subscribers'!BK14)</f>
        <v>8674</v>
      </c>
      <c r="BL14" s="14">
        <f>SUM('[2]Premium Subscribers'!BM14,'[2]PC Subscribers'!BM14,'[2]Bundle Subscribers'!BM14)</f>
        <v>0</v>
      </c>
      <c r="BN14" s="327" t="s">
        <v>56</v>
      </c>
      <c r="BO14" s="14" t="s">
        <v>164</v>
      </c>
      <c r="BP14" s="14" t="s">
        <v>164</v>
      </c>
      <c r="BQ14" s="14" t="s">
        <v>164</v>
      </c>
      <c r="BR14" s="14" t="s">
        <v>164</v>
      </c>
      <c r="BS14" s="14" t="s">
        <v>164</v>
      </c>
      <c r="BT14" s="14" t="s">
        <v>164</v>
      </c>
    </row>
    <row r="15" spans="1:72">
      <c r="A15" s="327" t="s">
        <v>19</v>
      </c>
      <c r="B15" s="14">
        <f>SUM('[2]Premium Subscribers'!B15,'[2]Bundle Subscribers'!B15,'[2]PC Subscribers'!B15)</f>
        <v>797306.22999999986</v>
      </c>
      <c r="C15" s="14">
        <f>SUM('[2]Premium Subscribers'!C15,'[2]Bundle Subscribers'!C15,'[2]PC Subscribers'!C15)</f>
        <v>799702.08000000007</v>
      </c>
      <c r="D15" s="14">
        <f>SUM('[2]Premium Subscribers'!D15,'[2]Bundle Subscribers'!D15,'[2]PC Subscribers'!D15)</f>
        <v>802837.42</v>
      </c>
      <c r="E15" s="14">
        <f>SUM('[2]Premium Subscribers'!E15,'[2]PC Subscribers'!E15,'[2]Bundle Subscribers'!E15)</f>
        <v>806401.26</v>
      </c>
      <c r="F15" s="14">
        <f>SUM('[2]Premium Subscribers'!F15,'[2]PC Subscribers'!F15,'[2]Bundle Subscribers'!F15)</f>
        <v>808901.09</v>
      </c>
      <c r="G15" s="14">
        <f>SUM('[2]Premium Subscribers'!G15,'[2]PC Subscribers'!G15,'[2]Bundle Subscribers'!G15)</f>
        <v>816210.77</v>
      </c>
      <c r="H15" s="14">
        <f>SUM('[2]Premium Subscribers'!H15,'[2]PC Subscribers'!H15,'[2]Bundle Subscribers'!H15)</f>
        <v>824849.70000000007</v>
      </c>
      <c r="I15" s="14"/>
      <c r="J15" s="327" t="s">
        <v>19</v>
      </c>
      <c r="K15" s="14">
        <f>SUM('[2]Premium Subscribers'!K15,'[2]Bundle Subscribers'!K15,'[2]PC Subscribers'!K15)</f>
        <v>258</v>
      </c>
      <c r="L15" s="14">
        <f>SUM('[2]Premium Subscribers'!L15,'[2]Bundle Subscribers'!L15,'[2]PC Subscribers'!L15)</f>
        <v>296</v>
      </c>
      <c r="M15" s="14">
        <f>SUM('[2]Premium Subscribers'!M15,'[2]Bundle Subscribers'!M15,'[2]PC Subscribers'!M15)</f>
        <v>367</v>
      </c>
      <c r="N15" s="14">
        <f>SUM('[2]Premium Subscribers'!N15,'[2]Bundle Subscribers'!N15,'[2]PC Subscribers'!N15)</f>
        <v>354</v>
      </c>
      <c r="O15" s="14">
        <f>SUM('[2]Premium Subscribers'!O15,'[2]Bundle Subscribers'!O15,'[2]PC Subscribers'!O15)</f>
        <v>356</v>
      </c>
      <c r="P15" s="14">
        <f>SUM('[2]Premium Subscribers'!Q15,'[2]Bundle Subscribers'!Q15,'[2]PC Subscribers'!Q15)</f>
        <v>0</v>
      </c>
      <c r="R15" s="327" t="s">
        <v>19</v>
      </c>
      <c r="S15" s="14">
        <f>SUM('[2]Premium Subscribers'!S15,'[2]Bundle Subscribers'!S15,'[2]PC Subscribers'!S15)</f>
        <v>176</v>
      </c>
      <c r="T15" s="14">
        <f>SUM('[2]Premium Subscribers'!T15,'[2]Bundle Subscribers'!T15,'[2]PC Subscribers'!T15)</f>
        <v>161</v>
      </c>
      <c r="U15" s="14">
        <f>SUM('[2]Premium Subscribers'!U15,'[2]Bundle Subscribers'!U15,'[2]PC Subscribers'!U15)</f>
        <v>162</v>
      </c>
      <c r="V15" s="14">
        <f>SUM('[2]Premium Subscribers'!V15,'[2]PC Subscribers'!V15,'[2]Bundle Subscribers'!V15)</f>
        <v>163</v>
      </c>
      <c r="W15" s="14">
        <f>SUM('[2]Premium Subscribers'!W15,'[2]PC Subscribers'!W15,'[2]Bundle Subscribers'!W15)</f>
        <v>184</v>
      </c>
      <c r="X15" s="14">
        <f>SUM('[2]Premium Subscribers'!Y15,'[2]PC Subscribers'!Y15,'[2]Bundle Subscribers'!Y15)</f>
        <v>0</v>
      </c>
      <c r="Z15" s="327" t="s">
        <v>19</v>
      </c>
      <c r="AA15" s="14">
        <f>SUM('[2]Premium Subscribers'!AA15,'[2]PC Subscribers'!AA15,'[2]Bundle Subscribers'!AA15)</f>
        <v>126.15999999999998</v>
      </c>
      <c r="AB15" s="14">
        <f>SUM('[2]Premium Subscribers'!AB15,'[2]PC Subscribers'!AB15,'[2]Bundle Subscribers'!AB15)</f>
        <v>152.41</v>
      </c>
      <c r="AC15" s="14">
        <f>SUM('[2]Premium Subscribers'!AC15,'[2]PC Subscribers'!AC15,'[2]Bundle Subscribers'!AC15)</f>
        <v>193.82</v>
      </c>
      <c r="AD15" s="14">
        <f>SUM('[2]Premium Subscribers'!AD15,'[2]PC Subscribers'!AD15,'[2]Bundle Subscribers'!AD15)</f>
        <v>1977.47</v>
      </c>
      <c r="AE15" s="14">
        <f>SUM('[2]Premium Subscribers'!AE15,'[2]PC Subscribers'!AE15,'[2]Bundle Subscribers'!AE15)</f>
        <v>3016.6800000000003</v>
      </c>
      <c r="AF15" s="14">
        <f>SUM('[2]Premium Subscribers'!AG15,'[2]PC Subscribers'!AG15,'[2]Bundle Subscribers'!AG15)</f>
        <v>0</v>
      </c>
      <c r="AH15" s="327" t="s">
        <v>19</v>
      </c>
      <c r="AI15" s="14" t="s">
        <v>164</v>
      </c>
      <c r="AJ15" s="14" t="s">
        <v>164</v>
      </c>
      <c r="AK15" s="14">
        <f>SUM('[2]Premium Subscribers'!AK15,'[2]PC Subscribers'!AK15,'[2]Bundle Subscribers'!AK15)</f>
        <v>5</v>
      </c>
      <c r="AL15" s="14">
        <f>SUM('[2]Premium Subscribers'!AL15,'[2]PC Subscribers'!AL15,'[2]Bundle Subscribers'!AL15)</f>
        <v>2745</v>
      </c>
      <c r="AM15" s="14">
        <f>SUM('[2]Premium Subscribers'!AM15,'[2]PC Subscribers'!AM15,'[2]Bundle Subscribers'!AM15)</f>
        <v>3834</v>
      </c>
      <c r="AN15" s="14">
        <f>SUM('[2]Premium Subscribers'!AO15,'[2]PC Subscribers'!AO15,'[2]Bundle Subscribers'!AO15)</f>
        <v>0</v>
      </c>
      <c r="AP15" s="327" t="s">
        <v>19</v>
      </c>
      <c r="AQ15" s="14">
        <v>4306</v>
      </c>
      <c r="AR15" s="14">
        <v>4552</v>
      </c>
      <c r="AS15" s="14">
        <v>4512</v>
      </c>
      <c r="AT15" s="14">
        <f>SUM('[2]Premium Subscribers'!AT15,'[2]PC Subscribers'!AT15,'[2]Bundle Subscribers'!AT15)</f>
        <v>4357</v>
      </c>
      <c r="AU15" s="14">
        <f>SUM('[2]Premium Subscribers'!AU15,'[2]PC Subscribers'!AU15,'[2]Bundle Subscribers'!AU15)</f>
        <v>2875</v>
      </c>
      <c r="AV15" s="14">
        <f>SUM('[2]Premium Subscribers'!AW15,'[2]PC Subscribers'!AW15,'[2]Bundle Subscribers'!AW15)</f>
        <v>0</v>
      </c>
      <c r="AX15" s="327" t="s">
        <v>19</v>
      </c>
      <c r="AY15" s="14" t="s">
        <v>164</v>
      </c>
      <c r="AZ15" s="14" t="s">
        <v>164</v>
      </c>
      <c r="BA15" s="14" t="s">
        <v>164</v>
      </c>
      <c r="BB15" s="14" t="s">
        <v>164</v>
      </c>
      <c r="BC15" s="14" t="s">
        <v>164</v>
      </c>
      <c r="BD15" s="14" t="s">
        <v>164</v>
      </c>
      <c r="BF15" s="327" t="s">
        <v>19</v>
      </c>
      <c r="BG15" s="14">
        <v>253537</v>
      </c>
      <c r="BH15" s="14">
        <v>256637</v>
      </c>
      <c r="BI15" s="14">
        <v>252238</v>
      </c>
      <c r="BJ15" s="14">
        <f>SUM('[2]Premium Subscribers'!BJ15,'[2]PC Subscribers'!BJ15,'[2]Bundle Subscribers'!BJ15)</f>
        <v>249063</v>
      </c>
      <c r="BK15" s="14">
        <f>SUM('[2]Premium Subscribers'!BK15,'[2]PC Subscribers'!BK15,'[2]Bundle Subscribers'!BK15)</f>
        <v>248782</v>
      </c>
      <c r="BL15" s="14">
        <f>SUM('[2]Premium Subscribers'!BM15,'[2]PC Subscribers'!BM15,'[2]Bundle Subscribers'!BM15)</f>
        <v>0</v>
      </c>
      <c r="BN15" s="327" t="s">
        <v>19</v>
      </c>
      <c r="BO15" s="14" t="s">
        <v>164</v>
      </c>
      <c r="BP15" s="14" t="s">
        <v>164</v>
      </c>
      <c r="BQ15" s="14" t="s">
        <v>164</v>
      </c>
      <c r="BR15" s="14" t="s">
        <v>164</v>
      </c>
      <c r="BS15" s="14" t="s">
        <v>164</v>
      </c>
      <c r="BT15" s="14" t="s">
        <v>164</v>
      </c>
    </row>
    <row r="16" spans="1:72">
      <c r="A16" s="411" t="s">
        <v>13</v>
      </c>
      <c r="B16" s="14">
        <f>SUM('[2]Premium Subscribers'!B16,'[2]Bundle Subscribers'!B16,'[2]PC Subscribers'!B16)</f>
        <v>299867.93000000005</v>
      </c>
      <c r="C16" s="14">
        <f>SUM('[2]Premium Subscribers'!C16,'[2]Bundle Subscribers'!C16,'[2]PC Subscribers'!C16)</f>
        <v>299322</v>
      </c>
      <c r="D16" s="14">
        <f>SUM('[2]Premium Subscribers'!D16,'[2]Bundle Subscribers'!D16,'[2]PC Subscribers'!D16)</f>
        <v>300074.67000000004</v>
      </c>
      <c r="E16" s="14">
        <f>SUM('[2]Premium Subscribers'!E16,'[2]PC Subscribers'!E16,'[2]Bundle Subscribers'!E16)</f>
        <v>301771.12</v>
      </c>
      <c r="F16" s="14">
        <f>SUM('[2]Premium Subscribers'!F16,'[2]PC Subscribers'!F16,'[2]Bundle Subscribers'!F16)</f>
        <v>303098.34999999998</v>
      </c>
      <c r="G16" s="14">
        <f>SUM('[2]Premium Subscribers'!G16,'[2]PC Subscribers'!G16,'[2]Bundle Subscribers'!G16)</f>
        <v>306094.33</v>
      </c>
      <c r="H16" s="14">
        <f>SUM('[2]Premium Subscribers'!H16,'[2]PC Subscribers'!H16,'[2]Bundle Subscribers'!H16)</f>
        <v>311013.99</v>
      </c>
      <c r="I16" s="14"/>
      <c r="J16" s="411" t="s">
        <v>13</v>
      </c>
      <c r="K16" s="14">
        <f>SUM('[2]Premium Subscribers'!K16,'[2]Bundle Subscribers'!K16,'[2]PC Subscribers'!K16)</f>
        <v>7834</v>
      </c>
      <c r="L16" s="14">
        <f>SUM('[2]Premium Subscribers'!L16,'[2]Bundle Subscribers'!L16,'[2]PC Subscribers'!L16)</f>
        <v>5523</v>
      </c>
      <c r="M16" s="14">
        <f>SUM('[2]Premium Subscribers'!M16,'[2]Bundle Subscribers'!M16,'[2]PC Subscribers'!M16)</f>
        <v>6828</v>
      </c>
      <c r="N16" s="14">
        <f>SUM('[2]Premium Subscribers'!N16,'[2]Bundle Subscribers'!N16,'[2]PC Subscribers'!N16)</f>
        <v>7506</v>
      </c>
      <c r="O16" s="14">
        <f>SUM('[2]Premium Subscribers'!O16,'[2]Bundle Subscribers'!O16,'[2]PC Subscribers'!O16)</f>
        <v>8137</v>
      </c>
      <c r="P16" s="14">
        <f>SUM('[2]Premium Subscribers'!Q16,'[2]Bundle Subscribers'!Q16,'[2]PC Subscribers'!Q16)</f>
        <v>0</v>
      </c>
      <c r="R16" s="411" t="s">
        <v>13</v>
      </c>
      <c r="S16" s="14">
        <f>SUM('[2]Premium Subscribers'!S16,'[2]Bundle Subscribers'!S16,'[2]PC Subscribers'!S16)</f>
        <v>235</v>
      </c>
      <c r="T16" s="14">
        <f>SUM('[2]Premium Subscribers'!T16,'[2]Bundle Subscribers'!T16,'[2]PC Subscribers'!T16)</f>
        <v>208</v>
      </c>
      <c r="U16" s="14">
        <f>SUM('[2]Premium Subscribers'!U16,'[2]Bundle Subscribers'!U16,'[2]PC Subscribers'!U16)</f>
        <v>197</v>
      </c>
      <c r="V16" s="14">
        <f>SUM('[2]Premium Subscribers'!V16,'[2]PC Subscribers'!V16,'[2]Bundle Subscribers'!V16)</f>
        <v>189</v>
      </c>
      <c r="W16" s="14">
        <f>SUM('[2]Premium Subscribers'!W16,'[2]PC Subscribers'!W16,'[2]Bundle Subscribers'!W16)</f>
        <v>237</v>
      </c>
      <c r="X16" s="14">
        <f>SUM('[2]Premium Subscribers'!Y16,'[2]PC Subscribers'!Y16,'[2]Bundle Subscribers'!Y16)</f>
        <v>0</v>
      </c>
      <c r="Z16" s="411" t="s">
        <v>13</v>
      </c>
      <c r="AA16" s="14">
        <f>SUM('[2]Premium Subscribers'!AA16,'[2]PC Subscribers'!AA16,'[2]Bundle Subscribers'!AA16)</f>
        <v>590.16999999999996</v>
      </c>
      <c r="AB16" s="14">
        <f>SUM('[2]Premium Subscribers'!AB16,'[2]PC Subscribers'!AB16,'[2]Bundle Subscribers'!AB16)</f>
        <v>569.37</v>
      </c>
      <c r="AC16" s="14">
        <f>SUM('[2]Premium Subscribers'!AC16,'[2]PC Subscribers'!AC16,'[2]Bundle Subscribers'!AC16)</f>
        <v>572.57999999999993</v>
      </c>
      <c r="AD16" s="14">
        <f>SUM('[2]Premium Subscribers'!AD16,'[2]PC Subscribers'!AD16,'[2]Bundle Subscribers'!AD16)</f>
        <v>670.78</v>
      </c>
      <c r="AE16" s="14">
        <f>SUM('[2]Premium Subscribers'!AE16,'[2]PC Subscribers'!AE16,'[2]Bundle Subscribers'!AE16)</f>
        <v>756.36</v>
      </c>
      <c r="AF16" s="14">
        <f>SUM('[2]Premium Subscribers'!AG16,'[2]PC Subscribers'!AG16,'[2]Bundle Subscribers'!AG16)</f>
        <v>0</v>
      </c>
      <c r="AH16" s="411" t="s">
        <v>13</v>
      </c>
      <c r="AI16" s="14" t="s">
        <v>164</v>
      </c>
      <c r="AJ16" s="14" t="s">
        <v>164</v>
      </c>
      <c r="AK16" s="14" t="s">
        <v>164</v>
      </c>
      <c r="AL16" s="14" t="s">
        <v>164</v>
      </c>
      <c r="AM16" s="14">
        <f>SUM('[2]Premium Subscribers'!AM16,'[2]PC Subscribers'!AM16,'[2]Bundle Subscribers'!AM16)</f>
        <v>8</v>
      </c>
      <c r="AN16" s="14">
        <f>SUM('[2]Premium Subscribers'!AO16,'[2]PC Subscribers'!AO16,'[2]Bundle Subscribers'!AO16)</f>
        <v>0</v>
      </c>
      <c r="AP16" s="411" t="s">
        <v>13</v>
      </c>
      <c r="AQ16" s="14">
        <v>3235</v>
      </c>
      <c r="AR16" s="14">
        <v>3488</v>
      </c>
      <c r="AS16" s="14">
        <v>3539</v>
      </c>
      <c r="AT16" s="14">
        <f>SUM('[2]Premium Subscribers'!AT16,'[2]PC Subscribers'!AT16,'[2]Bundle Subscribers'!AT16)</f>
        <v>3453</v>
      </c>
      <c r="AU16" s="14">
        <f>SUM('[2]Premium Subscribers'!AU16,'[2]PC Subscribers'!AU16,'[2]Bundle Subscribers'!AU16)</f>
        <v>2011</v>
      </c>
      <c r="AV16" s="14">
        <f>SUM('[2]Premium Subscribers'!AW16,'[2]PC Subscribers'!AW16,'[2]Bundle Subscribers'!AW16)</f>
        <v>0</v>
      </c>
      <c r="AX16" s="411" t="s">
        <v>13</v>
      </c>
      <c r="AY16" s="14" t="s">
        <v>164</v>
      </c>
      <c r="AZ16" s="14" t="s">
        <v>164</v>
      </c>
      <c r="BA16" s="14" t="s">
        <v>164</v>
      </c>
      <c r="BB16" s="14" t="s">
        <v>164</v>
      </c>
      <c r="BC16" s="14" t="s">
        <v>164</v>
      </c>
      <c r="BD16" s="14" t="s">
        <v>164</v>
      </c>
      <c r="BF16" s="411" t="s">
        <v>13</v>
      </c>
      <c r="BG16" s="14">
        <v>122907</v>
      </c>
      <c r="BH16" s="14">
        <v>127992</v>
      </c>
      <c r="BI16" s="14">
        <v>126109</v>
      </c>
      <c r="BJ16" s="14">
        <f>SUM('[2]Premium Subscribers'!BJ16,'[2]PC Subscribers'!BJ16,'[2]Bundle Subscribers'!BJ16)</f>
        <v>122743</v>
      </c>
      <c r="BK16" s="14">
        <f>SUM('[2]Premium Subscribers'!BK16,'[2]PC Subscribers'!BK16,'[2]Bundle Subscribers'!BK16)</f>
        <v>123252</v>
      </c>
      <c r="BL16" s="14">
        <f>SUM('[2]Premium Subscribers'!BM16,'[2]PC Subscribers'!BM16,'[2]Bundle Subscribers'!BM16)</f>
        <v>0</v>
      </c>
      <c r="BN16" s="411" t="s">
        <v>13</v>
      </c>
      <c r="BO16" s="14" t="s">
        <v>164</v>
      </c>
      <c r="BP16" s="14" t="s">
        <v>164</v>
      </c>
      <c r="BQ16" s="14" t="s">
        <v>164</v>
      </c>
      <c r="BR16" s="14" t="s">
        <v>164</v>
      </c>
      <c r="BS16" s="14" t="s">
        <v>164</v>
      </c>
      <c r="BT16" s="14" t="s">
        <v>164</v>
      </c>
    </row>
    <row r="17" spans="1:72">
      <c r="A17" s="327" t="s">
        <v>20</v>
      </c>
      <c r="B17" s="14">
        <f>SUM('[2]Premium Subscribers'!B17,'[2]Bundle Subscribers'!B17,'[2]PC Subscribers'!B17)</f>
        <v>634464.85</v>
      </c>
      <c r="C17" s="14">
        <f>SUM('[2]Premium Subscribers'!C17,'[2]Bundle Subscribers'!C17,'[2]PC Subscribers'!C17)</f>
        <v>647736.46</v>
      </c>
      <c r="D17" s="14">
        <f>SUM('[2]Premium Subscribers'!D17,'[2]Bundle Subscribers'!D17,'[2]PC Subscribers'!D17)</f>
        <v>657753.80000000005</v>
      </c>
      <c r="E17" s="14">
        <f>SUM('[2]Premium Subscribers'!E17,'[2]PC Subscribers'!E17,'[2]Bundle Subscribers'!E17)</f>
        <v>670758.89</v>
      </c>
      <c r="F17" s="14">
        <f>SUM('[2]Premium Subscribers'!F17,'[2]PC Subscribers'!F17,'[2]Bundle Subscribers'!F17)</f>
        <v>683072.49</v>
      </c>
      <c r="G17" s="14">
        <f>SUM('[2]Premium Subscribers'!G17,'[2]PC Subscribers'!G17,'[2]Bundle Subscribers'!G17)</f>
        <v>699175.6</v>
      </c>
      <c r="H17" s="14">
        <f>SUM('[2]Premium Subscribers'!H17,'[2]PC Subscribers'!H17,'[2]Bundle Subscribers'!H17)</f>
        <v>716986.21</v>
      </c>
      <c r="I17" s="14"/>
      <c r="J17" s="327" t="s">
        <v>20</v>
      </c>
      <c r="K17" s="14">
        <f>SUM('[2]Premium Subscribers'!K17,'[2]Bundle Subscribers'!K17,'[2]PC Subscribers'!K17)</f>
        <v>93642</v>
      </c>
      <c r="L17" s="14">
        <f>SUM('[2]Premium Subscribers'!L17,'[2]Bundle Subscribers'!L17,'[2]PC Subscribers'!L17)</f>
        <v>97649</v>
      </c>
      <c r="M17" s="14">
        <f>SUM('[2]Premium Subscribers'!M17,'[2]Bundle Subscribers'!M17,'[2]PC Subscribers'!M17)</f>
        <v>103671</v>
      </c>
      <c r="N17" s="14">
        <f>SUM('[2]Premium Subscribers'!N17,'[2]Bundle Subscribers'!N17,'[2]PC Subscribers'!N17)</f>
        <v>108614</v>
      </c>
      <c r="O17" s="14">
        <f>SUM('[2]Premium Subscribers'!O17,'[2]Bundle Subscribers'!O17,'[2]PC Subscribers'!O17)</f>
        <v>109808</v>
      </c>
      <c r="P17" s="14">
        <f>SUM('[2]Premium Subscribers'!Q17,'[2]Bundle Subscribers'!Q17,'[2]PC Subscribers'!Q17)</f>
        <v>0</v>
      </c>
      <c r="R17" s="327" t="s">
        <v>20</v>
      </c>
      <c r="S17" s="14">
        <f>SUM('[2]Premium Subscribers'!S17,'[2]Bundle Subscribers'!S17,'[2]PC Subscribers'!S17)</f>
        <v>230</v>
      </c>
      <c r="T17" s="14">
        <f>SUM('[2]Premium Subscribers'!T17,'[2]Bundle Subscribers'!T17,'[2]PC Subscribers'!T17)</f>
        <v>233</v>
      </c>
      <c r="U17" s="14">
        <f>SUM('[2]Premium Subscribers'!U17,'[2]Bundle Subscribers'!U17,'[2]PC Subscribers'!U17)</f>
        <v>230</v>
      </c>
      <c r="V17" s="14">
        <f>SUM('[2]Premium Subscribers'!V17,'[2]PC Subscribers'!V17,'[2]Bundle Subscribers'!V17)</f>
        <v>226</v>
      </c>
      <c r="W17" s="14">
        <f>SUM('[2]Premium Subscribers'!W17,'[2]PC Subscribers'!W17,'[2]Bundle Subscribers'!W17)</f>
        <v>270</v>
      </c>
      <c r="X17" s="14">
        <f>SUM('[2]Premium Subscribers'!Y17,'[2]PC Subscribers'!Y17,'[2]Bundle Subscribers'!Y17)</f>
        <v>0</v>
      </c>
      <c r="Z17" s="327" t="s">
        <v>20</v>
      </c>
      <c r="AA17" s="14">
        <f>SUM('[2]Premium Subscribers'!AA17,'[2]PC Subscribers'!AA17,'[2]Bundle Subscribers'!AA17)</f>
        <v>374.21999999999997</v>
      </c>
      <c r="AB17" s="14">
        <f>SUM('[2]Premium Subscribers'!AB17,'[2]PC Subscribers'!AB17,'[2]Bundle Subscribers'!AB17)</f>
        <v>381.92999999999995</v>
      </c>
      <c r="AC17" s="14">
        <f>SUM('[2]Premium Subscribers'!AC17,'[2]PC Subscribers'!AC17,'[2]Bundle Subscribers'!AC17)</f>
        <v>422.58</v>
      </c>
      <c r="AD17" s="14">
        <f>SUM('[2]Premium Subscribers'!AD17,'[2]PC Subscribers'!AD17,'[2]Bundle Subscribers'!AD17)</f>
        <v>940.04</v>
      </c>
      <c r="AE17" s="14">
        <f>SUM('[2]Premium Subscribers'!AE17,'[2]PC Subscribers'!AE17,'[2]Bundle Subscribers'!AE17)</f>
        <v>1369.84</v>
      </c>
      <c r="AF17" s="14">
        <f>SUM('[2]Premium Subscribers'!AG17,'[2]PC Subscribers'!AG17,'[2]Bundle Subscribers'!AG17)</f>
        <v>0</v>
      </c>
      <c r="AH17" s="327" t="s">
        <v>20</v>
      </c>
      <c r="AI17" s="14">
        <f>SUM('[2]Premium Subscribers'!AI17,'[2]PC Subscribers'!AI17,'[2]Bundle Subscribers'!AI17)</f>
        <v>4152</v>
      </c>
      <c r="AJ17" s="14">
        <f>SUM('[2]Premium Subscribers'!AJ17,'[2]PC Subscribers'!AJ17,'[2]Bundle Subscribers'!AJ17)</f>
        <v>4009</v>
      </c>
      <c r="AK17" s="14">
        <f>SUM('[2]Premium Subscribers'!AK17,'[2]PC Subscribers'!AK17,'[2]Bundle Subscribers'!AK17)</f>
        <v>4151</v>
      </c>
      <c r="AL17" s="14">
        <f>SUM('[2]Premium Subscribers'!AL17,'[2]PC Subscribers'!AL17,'[2]Bundle Subscribers'!AL17)</f>
        <v>4463</v>
      </c>
      <c r="AM17" s="14">
        <f>SUM('[2]Premium Subscribers'!AM17,'[2]PC Subscribers'!AM17,'[2]Bundle Subscribers'!AM17)</f>
        <v>5054</v>
      </c>
      <c r="AN17" s="14">
        <f>SUM('[2]Premium Subscribers'!AO17,'[2]PC Subscribers'!AO17,'[2]Bundle Subscribers'!AO17)</f>
        <v>0</v>
      </c>
      <c r="AP17" s="327" t="s">
        <v>20</v>
      </c>
      <c r="AQ17" s="14">
        <v>2963</v>
      </c>
      <c r="AR17" s="14">
        <v>3199</v>
      </c>
      <c r="AS17" s="14">
        <v>3255</v>
      </c>
      <c r="AT17" s="14">
        <f>SUM('[2]Premium Subscribers'!AT17,'[2]PC Subscribers'!AT17,'[2]Bundle Subscribers'!AT17)</f>
        <v>3209</v>
      </c>
      <c r="AU17" s="14">
        <f>SUM('[2]Premium Subscribers'!AU17,'[2]PC Subscribers'!AU17,'[2]Bundle Subscribers'!AU17)</f>
        <v>1869</v>
      </c>
      <c r="AV17" s="14">
        <f>SUM('[2]Premium Subscribers'!AW17,'[2]PC Subscribers'!AW17,'[2]Bundle Subscribers'!AW17)</f>
        <v>0</v>
      </c>
      <c r="AX17" s="327" t="s">
        <v>20</v>
      </c>
      <c r="AY17" s="14" t="s">
        <v>164</v>
      </c>
      <c r="AZ17" s="14" t="s">
        <v>164</v>
      </c>
      <c r="BA17" s="14" t="s">
        <v>164</v>
      </c>
      <c r="BB17" s="14" t="s">
        <v>164</v>
      </c>
      <c r="BC17" s="14" t="s">
        <v>164</v>
      </c>
      <c r="BD17" s="14" t="s">
        <v>164</v>
      </c>
      <c r="BF17" s="327" t="s">
        <v>20</v>
      </c>
      <c r="BG17" s="14" t="s">
        <v>164</v>
      </c>
      <c r="BH17" s="14" t="s">
        <v>164</v>
      </c>
      <c r="BI17" s="14" t="s">
        <v>164</v>
      </c>
      <c r="BJ17" s="14" t="s">
        <v>164</v>
      </c>
      <c r="BK17" s="14" t="s">
        <v>164</v>
      </c>
      <c r="BL17" s="14" t="s">
        <v>164</v>
      </c>
      <c r="BN17" s="327" t="s">
        <v>20</v>
      </c>
      <c r="BO17" s="14" t="s">
        <v>164</v>
      </c>
      <c r="BP17" s="14" t="s">
        <v>164</v>
      </c>
      <c r="BQ17" s="14" t="s">
        <v>164</v>
      </c>
      <c r="BR17" s="14" t="s">
        <v>164</v>
      </c>
      <c r="BS17" s="14" t="s">
        <v>164</v>
      </c>
      <c r="BT17" s="14" t="s">
        <v>164</v>
      </c>
    </row>
    <row r="18" spans="1:72">
      <c r="A18" s="327" t="s">
        <v>87</v>
      </c>
      <c r="B18" s="14">
        <f>SUM('[2]Premium Subscribers'!B18,'[2]Bundle Subscribers'!B18,'[2]PC Subscribers'!B18)</f>
        <v>89526.74</v>
      </c>
      <c r="C18" s="14">
        <f>SUM('[2]Premium Subscribers'!C18,'[2]Bundle Subscribers'!C18,'[2]PC Subscribers'!C18)</f>
        <v>93824.959999999992</v>
      </c>
      <c r="D18" s="14">
        <f>SUM('[2]Premium Subscribers'!D18,'[2]Bundle Subscribers'!D18,'[2]PC Subscribers'!D18)</f>
        <v>95933.799999999988</v>
      </c>
      <c r="E18" s="14">
        <f>SUM('[2]Premium Subscribers'!E18,'[2]PC Subscribers'!E18,'[2]Bundle Subscribers'!E18)</f>
        <v>98034.27</v>
      </c>
      <c r="F18" s="14">
        <f>SUM('[2]Premium Subscribers'!F18,'[2]PC Subscribers'!F18,'[2]Bundle Subscribers'!F18)</f>
        <v>100342.78</v>
      </c>
      <c r="G18" s="14">
        <f>SUM('[2]Premium Subscribers'!G18,'[2]PC Subscribers'!G18,'[2]Bundle Subscribers'!G18)</f>
        <v>102915.23</v>
      </c>
      <c r="H18" s="14">
        <f>SUM('[2]Premium Subscribers'!H18,'[2]PC Subscribers'!H18,'[2]Bundle Subscribers'!H18)</f>
        <v>106298.12</v>
      </c>
      <c r="I18" s="14"/>
      <c r="J18" s="327" t="s">
        <v>87</v>
      </c>
      <c r="K18" s="14">
        <f>SUM('[2]Premium Subscribers'!K18,'[2]Bundle Subscribers'!K18,'[2]PC Subscribers'!K18)</f>
        <v>2919</v>
      </c>
      <c r="L18" s="14">
        <f>SUM('[2]Premium Subscribers'!L18,'[2]Bundle Subscribers'!L18,'[2]PC Subscribers'!L18)</f>
        <v>3110</v>
      </c>
      <c r="M18" s="14">
        <f>SUM('[2]Premium Subscribers'!M18,'[2]Bundle Subscribers'!M18,'[2]PC Subscribers'!M18)</f>
        <v>3734</v>
      </c>
      <c r="N18" s="14">
        <f>SUM('[2]Premium Subscribers'!N18,'[2]Bundle Subscribers'!N18,'[2]PC Subscribers'!N18)</f>
        <v>3975</v>
      </c>
      <c r="O18" s="14">
        <f>SUM('[2]Premium Subscribers'!O18,'[2]Bundle Subscribers'!O18,'[2]PC Subscribers'!O18)</f>
        <v>4409</v>
      </c>
      <c r="P18" s="14">
        <f>SUM('[2]Premium Subscribers'!Q18,'[2]Bundle Subscribers'!Q18,'[2]PC Subscribers'!Q18)</f>
        <v>0</v>
      </c>
      <c r="R18" s="327" t="s">
        <v>87</v>
      </c>
      <c r="S18" s="14">
        <f>SUM('[2]Premium Subscribers'!S18,'[2]Bundle Subscribers'!S18,'[2]PC Subscribers'!S18)</f>
        <v>327</v>
      </c>
      <c r="T18" s="14">
        <f>SUM('[2]Premium Subscribers'!T18,'[2]Bundle Subscribers'!T18,'[2]PC Subscribers'!T18)</f>
        <v>347</v>
      </c>
      <c r="U18" s="14">
        <f>SUM('[2]Premium Subscribers'!U18,'[2]Bundle Subscribers'!U18,'[2]PC Subscribers'!U18)</f>
        <v>367</v>
      </c>
      <c r="V18" s="14">
        <f>SUM('[2]Premium Subscribers'!V18,'[2]PC Subscribers'!V18,'[2]Bundle Subscribers'!V18)</f>
        <v>393</v>
      </c>
      <c r="W18" s="14">
        <f>SUM('[2]Premium Subscribers'!W18,'[2]PC Subscribers'!W18,'[2]Bundle Subscribers'!W18)</f>
        <v>422</v>
      </c>
      <c r="X18" s="14">
        <f>SUM('[2]Premium Subscribers'!Y18,'[2]PC Subscribers'!Y18,'[2]Bundle Subscribers'!Y18)</f>
        <v>0</v>
      </c>
      <c r="Z18" s="327" t="s">
        <v>87</v>
      </c>
      <c r="AA18" s="14">
        <f>SUM('[2]Premium Subscribers'!AA18,'[2]PC Subscribers'!AA18,'[2]Bundle Subscribers'!AA18)</f>
        <v>240.5</v>
      </c>
      <c r="AB18" s="14">
        <f>SUM('[2]Premium Subscribers'!AB18,'[2]PC Subscribers'!AB18,'[2]Bundle Subscribers'!AB18)</f>
        <v>293.71000000000004</v>
      </c>
      <c r="AC18" s="14">
        <f>SUM('[2]Premium Subscribers'!AC18,'[2]PC Subscribers'!AC18,'[2]Bundle Subscribers'!AC18)</f>
        <v>344.46</v>
      </c>
      <c r="AD18" s="14">
        <f>SUM('[2]Premium Subscribers'!AD18,'[2]PC Subscribers'!AD18,'[2]Bundle Subscribers'!AD18)</f>
        <v>480.41</v>
      </c>
      <c r="AE18" s="14">
        <f>SUM('[2]Premium Subscribers'!AE18,'[2]PC Subscribers'!AE18,'[2]Bundle Subscribers'!AE18)</f>
        <v>613.74</v>
      </c>
      <c r="AF18" s="14">
        <f>SUM('[2]Premium Subscribers'!AG18,'[2]PC Subscribers'!AG18,'[2]Bundle Subscribers'!AG18)</f>
        <v>0</v>
      </c>
      <c r="AH18" s="327" t="s">
        <v>87</v>
      </c>
      <c r="AI18" s="14">
        <f>SUM('[2]Premium Subscribers'!AI18,'[2]PC Subscribers'!AI18,'[2]Bundle Subscribers'!AI18)</f>
        <v>6375</v>
      </c>
      <c r="AJ18" s="14">
        <f>SUM('[2]Premium Subscribers'!AJ18,'[2]PC Subscribers'!AJ18,'[2]Bundle Subscribers'!AJ18)</f>
        <v>6726</v>
      </c>
      <c r="AK18" s="14">
        <f>SUM('[2]Premium Subscribers'!AK18,'[2]PC Subscribers'!AK18,'[2]Bundle Subscribers'!AK18)</f>
        <v>7167</v>
      </c>
      <c r="AL18" s="14">
        <f>SUM('[2]Premium Subscribers'!AL18,'[2]PC Subscribers'!AL18,'[2]Bundle Subscribers'!AL18)</f>
        <v>7707</v>
      </c>
      <c r="AM18" s="14">
        <f>SUM('[2]Premium Subscribers'!AM18,'[2]PC Subscribers'!AM18,'[2]Bundle Subscribers'!AM18)</f>
        <v>8291</v>
      </c>
      <c r="AN18" s="14">
        <f>SUM('[2]Premium Subscribers'!AO18,'[2]PC Subscribers'!AO18,'[2]Bundle Subscribers'!AO18)</f>
        <v>0</v>
      </c>
      <c r="AP18" s="327" t="s">
        <v>87</v>
      </c>
      <c r="AQ18" s="14">
        <v>4820</v>
      </c>
      <c r="AR18" s="14">
        <v>5415</v>
      </c>
      <c r="AS18" s="14">
        <v>5547</v>
      </c>
      <c r="AT18" s="14">
        <f>SUM('[2]Premium Subscribers'!AT18,'[2]PC Subscribers'!AT18,'[2]Bundle Subscribers'!AT18)</f>
        <v>5485</v>
      </c>
      <c r="AU18" s="14">
        <f>SUM('[2]Premium Subscribers'!AU18,'[2]PC Subscribers'!AU18,'[2]Bundle Subscribers'!AU18)</f>
        <v>2769</v>
      </c>
      <c r="AV18" s="14">
        <f>SUM('[2]Premium Subscribers'!AW18,'[2]PC Subscribers'!AW18,'[2]Bundle Subscribers'!AW18)</f>
        <v>0</v>
      </c>
      <c r="AX18" s="327" t="s">
        <v>87</v>
      </c>
      <c r="AY18" s="14" t="s">
        <v>164</v>
      </c>
      <c r="AZ18" s="14" t="s">
        <v>164</v>
      </c>
      <c r="BA18" s="14" t="s">
        <v>164</v>
      </c>
      <c r="BB18" s="14" t="s">
        <v>164</v>
      </c>
      <c r="BC18" s="14" t="s">
        <v>164</v>
      </c>
      <c r="BD18" s="14" t="s">
        <v>164</v>
      </c>
      <c r="BF18" s="327" t="s">
        <v>87</v>
      </c>
      <c r="BG18" s="14" t="s">
        <v>164</v>
      </c>
      <c r="BH18" s="14" t="s">
        <v>164</v>
      </c>
      <c r="BI18" s="14" t="s">
        <v>164</v>
      </c>
      <c r="BJ18" s="14" t="s">
        <v>164</v>
      </c>
      <c r="BK18" s="14" t="s">
        <v>164</v>
      </c>
      <c r="BL18" s="14" t="s">
        <v>164</v>
      </c>
      <c r="BN18" s="327" t="s">
        <v>87</v>
      </c>
      <c r="BO18" s="14" t="s">
        <v>164</v>
      </c>
      <c r="BP18" s="14" t="s">
        <v>164</v>
      </c>
      <c r="BQ18" s="14" t="s">
        <v>164</v>
      </c>
      <c r="BR18" s="14" t="s">
        <v>164</v>
      </c>
      <c r="BS18" s="14" t="s">
        <v>164</v>
      </c>
      <c r="BT18" s="14" t="s">
        <v>164</v>
      </c>
    </row>
    <row r="19" spans="1:72">
      <c r="A19" s="327" t="s">
        <v>42</v>
      </c>
      <c r="B19" s="14">
        <f>SUM('[2]Premium Subscribers'!B19,'[2]Bundle Subscribers'!B19,'[2]PC Subscribers'!B19)</f>
        <v>56226.26</v>
      </c>
      <c r="C19" s="14">
        <f>SUM('[2]Premium Subscribers'!C19,'[2]Bundle Subscribers'!C19,'[2]PC Subscribers'!C19)</f>
        <v>56975.53</v>
      </c>
      <c r="D19" s="14">
        <f>SUM('[2]Premium Subscribers'!D19,'[2]Bundle Subscribers'!D19,'[2]PC Subscribers'!D19)</f>
        <v>60195.8</v>
      </c>
      <c r="E19" s="14">
        <f>SUM('[2]Premium Subscribers'!E19,'[2]PC Subscribers'!E19,'[2]Bundle Subscribers'!E19)</f>
        <v>60439.73</v>
      </c>
      <c r="F19" s="14">
        <f>SUM('[2]Premium Subscribers'!F19,'[2]PC Subscribers'!F19,'[2]Bundle Subscribers'!F19)</f>
        <v>63066.58</v>
      </c>
      <c r="G19" s="14">
        <f>SUM('[2]Premium Subscribers'!G19,'[2]PC Subscribers'!G19,'[2]Bundle Subscribers'!G19)</f>
        <v>69097.930000000008</v>
      </c>
      <c r="H19" s="14">
        <f>SUM('[2]Premium Subscribers'!H19,'[2]PC Subscribers'!H19,'[2]Bundle Subscribers'!H19)</f>
        <v>72771.77</v>
      </c>
      <c r="I19" s="14"/>
      <c r="J19" s="327" t="s">
        <v>42</v>
      </c>
      <c r="K19" s="14">
        <f>SUM('[2]Premium Subscribers'!K19,'[2]Bundle Subscribers'!K19,'[2]PC Subscribers'!K19)</f>
        <v>7575</v>
      </c>
      <c r="L19" s="14">
        <f>SUM('[2]Premium Subscribers'!L19,'[2]Bundle Subscribers'!L19,'[2]PC Subscribers'!L19)</f>
        <v>8530</v>
      </c>
      <c r="M19" s="14">
        <f>SUM('[2]Premium Subscribers'!M19,'[2]Bundle Subscribers'!M19,'[2]PC Subscribers'!M19)</f>
        <v>8046</v>
      </c>
      <c r="N19" s="14">
        <f>SUM('[2]Premium Subscribers'!N19,'[2]Bundle Subscribers'!N19,'[2]PC Subscribers'!N19)</f>
        <v>7863</v>
      </c>
      <c r="O19" s="14">
        <f>SUM('[2]Premium Subscribers'!O19,'[2]Bundle Subscribers'!O19,'[2]PC Subscribers'!O19)</f>
        <v>7744</v>
      </c>
      <c r="P19" s="14">
        <f>SUM('[2]Premium Subscribers'!Q19,'[2]Bundle Subscribers'!Q19,'[2]PC Subscribers'!Q19)</f>
        <v>0</v>
      </c>
      <c r="R19" s="327" t="s">
        <v>42</v>
      </c>
      <c r="S19" s="14">
        <f>SUM('[2]Premium Subscribers'!S19,'[2]Bundle Subscribers'!S19,'[2]PC Subscribers'!S19)</f>
        <v>129</v>
      </c>
      <c r="T19" s="14">
        <f>SUM('[2]Premium Subscribers'!T19,'[2]Bundle Subscribers'!T19,'[2]PC Subscribers'!T19)</f>
        <v>122</v>
      </c>
      <c r="U19" s="14">
        <f>SUM('[2]Premium Subscribers'!U19,'[2]Bundle Subscribers'!U19,'[2]PC Subscribers'!U19)</f>
        <v>116</v>
      </c>
      <c r="V19" s="14">
        <f>SUM('[2]Premium Subscribers'!V19,'[2]PC Subscribers'!V19,'[2]Bundle Subscribers'!V19)</f>
        <v>122</v>
      </c>
      <c r="W19" s="14">
        <f>SUM('[2]Premium Subscribers'!W19,'[2]PC Subscribers'!W19,'[2]Bundle Subscribers'!W19)</f>
        <v>135</v>
      </c>
      <c r="X19" s="14">
        <f>SUM('[2]Premium Subscribers'!Y19,'[2]PC Subscribers'!Y19,'[2]Bundle Subscribers'!Y19)</f>
        <v>0</v>
      </c>
      <c r="Z19" s="327" t="s">
        <v>42</v>
      </c>
      <c r="AA19" s="14">
        <f>SUM('[2]Premium Subscribers'!AA19,'[2]PC Subscribers'!AA19,'[2]Bundle Subscribers'!AA19)</f>
        <v>186.75</v>
      </c>
      <c r="AB19" s="14">
        <f>SUM('[2]Premium Subscribers'!AB19,'[2]PC Subscribers'!AB19,'[2]Bundle Subscribers'!AB19)</f>
        <v>184.91000000000003</v>
      </c>
      <c r="AC19" s="14">
        <f>SUM('[2]Premium Subscribers'!AC19,'[2]PC Subscribers'!AC19,'[2]Bundle Subscribers'!AC19)</f>
        <v>182.83999999999997</v>
      </c>
      <c r="AD19" s="14">
        <f>SUM('[2]Premium Subscribers'!AD19,'[2]PC Subscribers'!AD19,'[2]Bundle Subscribers'!AD19)</f>
        <v>242.56</v>
      </c>
      <c r="AE19" s="14">
        <f>SUM('[2]Premium Subscribers'!AE19,'[2]PC Subscribers'!AE19,'[2]Bundle Subscribers'!AE19)</f>
        <v>310.42</v>
      </c>
      <c r="AF19" s="14">
        <f>SUM('[2]Premium Subscribers'!AG19,'[2]PC Subscribers'!AG19,'[2]Bundle Subscribers'!AG19)</f>
        <v>0</v>
      </c>
      <c r="AH19" s="327" t="s">
        <v>42</v>
      </c>
      <c r="AI19" s="14">
        <f>SUM('[2]Premium Subscribers'!AI19,'[2]PC Subscribers'!AI19,'[2]Bundle Subscribers'!AI19)</f>
        <v>7336</v>
      </c>
      <c r="AJ19" s="14">
        <f>SUM('[2]Premium Subscribers'!AJ19,'[2]PC Subscribers'!AJ19,'[2]Bundle Subscribers'!AJ19)</f>
        <v>7149</v>
      </c>
      <c r="AK19" s="14">
        <f>SUM('[2]Premium Subscribers'!AK19,'[2]PC Subscribers'!AK19,'[2]Bundle Subscribers'!AK19)</f>
        <v>7805</v>
      </c>
      <c r="AL19" s="14">
        <f>SUM('[2]Premium Subscribers'!AL19,'[2]PC Subscribers'!AL19,'[2]Bundle Subscribers'!AL19)</f>
        <v>7927</v>
      </c>
      <c r="AM19" s="14">
        <f>SUM('[2]Premium Subscribers'!AM19,'[2]PC Subscribers'!AM19,'[2]Bundle Subscribers'!AM19)</f>
        <v>7814</v>
      </c>
      <c r="AN19" s="14">
        <f>SUM('[2]Premium Subscribers'!AO19,'[2]PC Subscribers'!AO19,'[2]Bundle Subscribers'!AO19)</f>
        <v>0</v>
      </c>
      <c r="AP19" s="327" t="s">
        <v>42</v>
      </c>
      <c r="AQ19" s="14">
        <v>5712</v>
      </c>
      <c r="AR19" s="14">
        <v>6099</v>
      </c>
      <c r="AS19" s="14">
        <v>6024</v>
      </c>
      <c r="AT19" s="14">
        <f>SUM('[2]Premium Subscribers'!AT19,'[2]PC Subscribers'!AT19,'[2]Bundle Subscribers'!AT19)</f>
        <v>5852</v>
      </c>
      <c r="AU19" s="14">
        <f>SUM('[2]Premium Subscribers'!AU19,'[2]PC Subscribers'!AU19,'[2]Bundle Subscribers'!AU19)</f>
        <v>4170</v>
      </c>
      <c r="AV19" s="14">
        <f>SUM('[2]Premium Subscribers'!AW19,'[2]PC Subscribers'!AW19,'[2]Bundle Subscribers'!AW19)</f>
        <v>0</v>
      </c>
      <c r="AX19" s="327" t="s">
        <v>42</v>
      </c>
      <c r="AY19" s="14" t="s">
        <v>164</v>
      </c>
      <c r="AZ19" s="14" t="s">
        <v>164</v>
      </c>
      <c r="BA19" s="14" t="s">
        <v>164</v>
      </c>
      <c r="BB19" s="14" t="s">
        <v>164</v>
      </c>
      <c r="BC19" s="14" t="s">
        <v>164</v>
      </c>
      <c r="BD19" s="14" t="s">
        <v>164</v>
      </c>
      <c r="BF19" s="327" t="s">
        <v>42</v>
      </c>
      <c r="BG19" s="14" t="s">
        <v>164</v>
      </c>
      <c r="BH19" s="14" t="s">
        <v>164</v>
      </c>
      <c r="BI19" s="14" t="s">
        <v>164</v>
      </c>
      <c r="BJ19" s="14" t="s">
        <v>164</v>
      </c>
      <c r="BK19" s="14" t="s">
        <v>164</v>
      </c>
      <c r="BL19" s="14" t="s">
        <v>164</v>
      </c>
      <c r="BN19" s="327" t="s">
        <v>42</v>
      </c>
      <c r="BO19" s="14" t="s">
        <v>164</v>
      </c>
      <c r="BP19" s="14" t="s">
        <v>164</v>
      </c>
      <c r="BQ19" s="14" t="s">
        <v>164</v>
      </c>
      <c r="BR19" s="14" t="s">
        <v>164</v>
      </c>
      <c r="BS19" s="14" t="s">
        <v>164</v>
      </c>
      <c r="BT19" s="14" t="s">
        <v>164</v>
      </c>
    </row>
    <row r="20" spans="1:72">
      <c r="A20" s="327" t="s">
        <v>10</v>
      </c>
      <c r="B20" s="14">
        <f>SUM('[2]Premium Subscribers'!B20,'[2]Bundle Subscribers'!B20,'[2]PC Subscribers'!B20)</f>
        <v>12780.42</v>
      </c>
      <c r="C20" s="14">
        <f>SUM('[2]Premium Subscribers'!C20,'[2]Bundle Subscribers'!C20,'[2]PC Subscribers'!C20)</f>
        <v>15239.29</v>
      </c>
      <c r="D20" s="14">
        <f>SUM('[2]Premium Subscribers'!D20,'[2]Bundle Subscribers'!D20,'[2]PC Subscribers'!D20)</f>
        <v>18174.32</v>
      </c>
      <c r="E20" s="14">
        <f>SUM('[2]Premium Subscribers'!E20,'[2]PC Subscribers'!E20,'[2]Bundle Subscribers'!E20)</f>
        <v>21281.4</v>
      </c>
      <c r="F20" s="14">
        <f>SUM('[2]Premium Subscribers'!F20,'[2]PC Subscribers'!F20,'[2]Bundle Subscribers'!F20)</f>
        <v>24526.58</v>
      </c>
      <c r="G20" s="14">
        <f>SUM('[2]Premium Subscribers'!G20,'[2]PC Subscribers'!G20,'[2]Bundle Subscribers'!G20)</f>
        <v>28400.43</v>
      </c>
      <c r="H20" s="14">
        <f>SUM('[2]Premium Subscribers'!H20,'[2]PC Subscribers'!H20,'[2]Bundle Subscribers'!H20)</f>
        <v>34004.71</v>
      </c>
      <c r="I20" s="14"/>
      <c r="J20" s="327" t="s">
        <v>10</v>
      </c>
      <c r="K20" s="14">
        <f>SUM('[2]Premium Subscribers'!K20,'[2]Bundle Subscribers'!K20,'[2]PC Subscribers'!K20)</f>
        <v>5663</v>
      </c>
      <c r="L20" s="14">
        <f>SUM('[2]Premium Subscribers'!L20,'[2]Bundle Subscribers'!L20,'[2]PC Subscribers'!L20)</f>
        <v>5519</v>
      </c>
      <c r="M20" s="14">
        <f>SUM('[2]Premium Subscribers'!M20,'[2]Bundle Subscribers'!M20,'[2]PC Subscribers'!M20)</f>
        <v>6104</v>
      </c>
      <c r="N20" s="14">
        <f>SUM('[2]Premium Subscribers'!N20,'[2]Bundle Subscribers'!N20,'[2]PC Subscribers'!N20)</f>
        <v>5756</v>
      </c>
      <c r="O20" s="14">
        <f>SUM('[2]Premium Subscribers'!O20,'[2]Bundle Subscribers'!O20,'[2]PC Subscribers'!O20)</f>
        <v>4571</v>
      </c>
      <c r="P20" s="14">
        <f>SUM('[2]Premium Subscribers'!Q20,'[2]Bundle Subscribers'!Q20,'[2]PC Subscribers'!Q20)</f>
        <v>0</v>
      </c>
      <c r="R20" s="327" t="s">
        <v>10</v>
      </c>
      <c r="S20" s="14">
        <f>SUM('[2]Premium Subscribers'!S20,'[2]Bundle Subscribers'!S20,'[2]PC Subscribers'!S20)</f>
        <v>1</v>
      </c>
      <c r="T20" s="14">
        <f>SUM('[2]Premium Subscribers'!T20,'[2]Bundle Subscribers'!T20,'[2]PC Subscribers'!T20)</f>
        <v>3</v>
      </c>
      <c r="U20" s="14">
        <f>SUM('[2]Premium Subscribers'!U20,'[2]Bundle Subscribers'!U20,'[2]PC Subscribers'!U20)</f>
        <v>8</v>
      </c>
      <c r="V20" s="14">
        <f>SUM('[2]Premium Subscribers'!V20,'[2]PC Subscribers'!V20,'[2]Bundle Subscribers'!V20)</f>
        <v>629</v>
      </c>
      <c r="W20" s="14">
        <f>SUM('[2]Premium Subscribers'!W20,'[2]PC Subscribers'!W20,'[2]Bundle Subscribers'!W20)</f>
        <v>33498</v>
      </c>
      <c r="X20" s="14">
        <f>SUM('[2]Premium Subscribers'!Y20,'[2]PC Subscribers'!Y20,'[2]Bundle Subscribers'!Y20)</f>
        <v>0</v>
      </c>
      <c r="Z20" s="327" t="s">
        <v>10</v>
      </c>
      <c r="AA20" s="14">
        <f>SUM('[2]Premium Subscribers'!AA20,'[2]PC Subscribers'!AA20,'[2]Bundle Subscribers'!AA20)</f>
        <v>40.630000000000003</v>
      </c>
      <c r="AB20" s="14">
        <f>SUM('[2]Premium Subscribers'!AB20,'[2]PC Subscribers'!AB20,'[2]Bundle Subscribers'!AB20)</f>
        <v>63.35</v>
      </c>
      <c r="AC20" s="14">
        <f>SUM('[2]Premium Subscribers'!AC20,'[2]PC Subscribers'!AC20,'[2]Bundle Subscribers'!AC20)</f>
        <v>101.1</v>
      </c>
      <c r="AD20" s="14">
        <f>SUM('[2]Premium Subscribers'!AD20,'[2]PC Subscribers'!AD20,'[2]Bundle Subscribers'!AD20)</f>
        <v>110.03</v>
      </c>
      <c r="AE20" s="14">
        <f>SUM('[2]Premium Subscribers'!AE20,'[2]PC Subscribers'!AE20,'[2]Bundle Subscribers'!AE20)</f>
        <v>134.73000000000002</v>
      </c>
      <c r="AF20" s="14">
        <f>SUM('[2]Premium Subscribers'!AG20,'[2]PC Subscribers'!AG20,'[2]Bundle Subscribers'!AG20)</f>
        <v>0</v>
      </c>
      <c r="AH20" s="327" t="s">
        <v>10</v>
      </c>
      <c r="AI20" s="14" t="s">
        <v>164</v>
      </c>
      <c r="AJ20" s="14" t="s">
        <v>164</v>
      </c>
      <c r="AK20" s="14" t="s">
        <v>164</v>
      </c>
      <c r="AL20" s="14" t="s">
        <v>164</v>
      </c>
      <c r="AM20" s="14" t="s">
        <v>164</v>
      </c>
      <c r="AN20" s="14" t="s">
        <v>164</v>
      </c>
      <c r="AP20" s="327" t="s">
        <v>10</v>
      </c>
      <c r="AQ20" s="14">
        <v>2776</v>
      </c>
      <c r="AR20" s="14">
        <v>3238</v>
      </c>
      <c r="AS20" s="14">
        <v>3399</v>
      </c>
      <c r="AT20" s="14">
        <f>SUM('[2]Premium Subscribers'!AT20,'[2]PC Subscribers'!AT20,'[2]Bundle Subscribers'!AT20)</f>
        <v>3431</v>
      </c>
      <c r="AU20" s="14">
        <f>SUM('[2]Premium Subscribers'!AU20,'[2]PC Subscribers'!AU20,'[2]Bundle Subscribers'!AU20)</f>
        <v>2123</v>
      </c>
      <c r="AV20" s="14">
        <f>SUM('[2]Premium Subscribers'!AW20,'[2]PC Subscribers'!AW20,'[2]Bundle Subscribers'!AW20)</f>
        <v>0</v>
      </c>
      <c r="AX20" s="327" t="s">
        <v>10</v>
      </c>
      <c r="AY20" s="14" t="s">
        <v>164</v>
      </c>
      <c r="AZ20" s="14" t="s">
        <v>164</v>
      </c>
      <c r="BA20" s="14" t="s">
        <v>164</v>
      </c>
      <c r="BB20" s="14" t="s">
        <v>164</v>
      </c>
      <c r="BC20" s="14" t="s">
        <v>164</v>
      </c>
      <c r="BD20" s="14" t="s">
        <v>164</v>
      </c>
      <c r="BF20" s="327" t="s">
        <v>10</v>
      </c>
      <c r="BG20" s="14" t="s">
        <v>164</v>
      </c>
      <c r="BH20" s="14" t="s">
        <v>164</v>
      </c>
      <c r="BI20" s="14" t="s">
        <v>164</v>
      </c>
      <c r="BJ20" s="14" t="s">
        <v>164</v>
      </c>
      <c r="BK20" s="14" t="s">
        <v>164</v>
      </c>
      <c r="BL20" s="14" t="s">
        <v>164</v>
      </c>
      <c r="BN20" s="327" t="s">
        <v>10</v>
      </c>
      <c r="BO20" s="14" t="s">
        <v>164</v>
      </c>
      <c r="BP20" s="14" t="s">
        <v>164</v>
      </c>
      <c r="BQ20" s="14" t="s">
        <v>164</v>
      </c>
      <c r="BR20" s="14" t="s">
        <v>164</v>
      </c>
      <c r="BS20" s="14" t="s">
        <v>164</v>
      </c>
      <c r="BT20" s="14" t="s">
        <v>164</v>
      </c>
    </row>
    <row r="21" spans="1:72">
      <c r="A21" s="327" t="s">
        <v>72</v>
      </c>
      <c r="B21" s="14">
        <f>SUM('[2]Premium Subscribers'!B21,'[2]Bundle Subscribers'!B21,'[2]PC Subscribers'!B21)</f>
        <v>1222.6400000000001</v>
      </c>
      <c r="C21" s="14">
        <f>SUM('[2]Premium Subscribers'!C21,'[2]Bundle Subscribers'!C21,'[2]PC Subscribers'!C21)</f>
        <v>2969.57</v>
      </c>
      <c r="D21" s="14">
        <f>SUM('[2]Premium Subscribers'!D21,'[2]Bundle Subscribers'!D21,'[2]PC Subscribers'!D21)</f>
        <v>4173.8700000000008</v>
      </c>
      <c r="E21" s="14">
        <f>SUM('[2]Premium Subscribers'!E21,'[2]PC Subscribers'!E21,'[2]Bundle Subscribers'!E21)</f>
        <v>5207.2700000000004</v>
      </c>
      <c r="F21" s="14">
        <f>SUM('[2]Premium Subscribers'!F21,'[2]PC Subscribers'!F21,'[2]Bundle Subscribers'!F21)</f>
        <v>6401.77</v>
      </c>
      <c r="G21" s="14">
        <f>SUM('[2]Premium Subscribers'!G21,'[2]PC Subscribers'!G21,'[2]Bundle Subscribers'!G21)</f>
        <v>7854.17</v>
      </c>
      <c r="H21" s="14">
        <f>SUM('[2]Premium Subscribers'!H21,'[2]PC Subscribers'!H21,'[2]Bundle Subscribers'!H21)</f>
        <v>9804.48</v>
      </c>
      <c r="I21" s="14"/>
      <c r="J21" s="327" t="s">
        <v>72</v>
      </c>
      <c r="K21" s="14">
        <f>SUM('[2]Premium Subscribers'!K21,'[2]Bundle Subscribers'!K21,'[2]PC Subscribers'!K21)</f>
        <v>219848</v>
      </c>
      <c r="L21" s="14">
        <f>SUM('[2]Premium Subscribers'!L21,'[2]Bundle Subscribers'!L21,'[2]PC Subscribers'!L21)</f>
        <v>254468</v>
      </c>
      <c r="M21" s="14">
        <f>SUM('[2]Premium Subscribers'!M21,'[2]Bundle Subscribers'!M21,'[2]PC Subscribers'!M21)</f>
        <v>296842</v>
      </c>
      <c r="N21" s="14">
        <f>SUM('[2]Premium Subscribers'!N21,'[2]Bundle Subscribers'!N21,'[2]PC Subscribers'!N21)</f>
        <v>324984</v>
      </c>
      <c r="O21" s="14">
        <f>SUM('[2]Premium Subscribers'!O21,'[2]Bundle Subscribers'!O21,'[2]PC Subscribers'!O21)</f>
        <v>359969</v>
      </c>
      <c r="P21" s="14">
        <f>SUM('[2]Premium Subscribers'!Q21,'[2]Bundle Subscribers'!Q21,'[2]PC Subscribers'!Q21)</f>
        <v>0</v>
      </c>
      <c r="R21" s="327" t="s">
        <v>72</v>
      </c>
      <c r="S21" s="14">
        <f>SUM('[2]Premium Subscribers'!S21,'[2]Bundle Subscribers'!S21,'[2]PC Subscribers'!S21)</f>
        <v>564</v>
      </c>
      <c r="T21" s="14">
        <f>SUM('[2]Premium Subscribers'!T21,'[2]Bundle Subscribers'!T21,'[2]PC Subscribers'!T21)</f>
        <v>2324</v>
      </c>
      <c r="U21" s="14">
        <f>SUM('[2]Premium Subscribers'!U21,'[2]Bundle Subscribers'!U21,'[2]PC Subscribers'!U21)</f>
        <v>5768</v>
      </c>
      <c r="V21" s="14">
        <f>SUM('[2]Premium Subscribers'!V21,'[2]PC Subscribers'!V21,'[2]Bundle Subscribers'!V21)</f>
        <v>14645</v>
      </c>
      <c r="W21" s="14">
        <f>SUM('[2]Premium Subscribers'!W21,'[2]PC Subscribers'!W21,'[2]Bundle Subscribers'!W21)</f>
        <v>21539</v>
      </c>
      <c r="X21" s="14">
        <f>SUM('[2]Premium Subscribers'!Y21,'[2]PC Subscribers'!Y21,'[2]Bundle Subscribers'!Y21)</f>
        <v>0</v>
      </c>
      <c r="Z21" s="327" t="s">
        <v>72</v>
      </c>
      <c r="AA21" s="14">
        <f>SUM('[2]Premium Subscribers'!AA21,'[2]PC Subscribers'!AA21,'[2]Bundle Subscribers'!AA21)</f>
        <v>151.9</v>
      </c>
      <c r="AB21" s="14">
        <f>SUM('[2]Premium Subscribers'!AB21,'[2]PC Subscribers'!AB21,'[2]Bundle Subscribers'!AB21)</f>
        <v>163.33999999999997</v>
      </c>
      <c r="AC21" s="14">
        <f>SUM('[2]Premium Subscribers'!AC21,'[2]PC Subscribers'!AC21,'[2]Bundle Subscribers'!AC21)</f>
        <v>210.71</v>
      </c>
      <c r="AD21" s="14">
        <f>SUM('[2]Premium Subscribers'!AD21,'[2]PC Subscribers'!AD21,'[2]Bundle Subscribers'!AD21)</f>
        <v>231.51</v>
      </c>
      <c r="AE21" s="14">
        <f>SUM('[2]Premium Subscribers'!AE21,'[2]PC Subscribers'!AE21,'[2]Bundle Subscribers'!AE21)</f>
        <v>236.76</v>
      </c>
      <c r="AF21" s="14">
        <f>SUM('[2]Premium Subscribers'!AG21,'[2]PC Subscribers'!AG21,'[2]Bundle Subscribers'!AG21)</f>
        <v>0</v>
      </c>
      <c r="AH21" s="327" t="s">
        <v>72</v>
      </c>
      <c r="AI21" s="14" t="s">
        <v>164</v>
      </c>
      <c r="AJ21" s="14" t="s">
        <v>164</v>
      </c>
      <c r="AK21" s="14" t="s">
        <v>164</v>
      </c>
      <c r="AL21" s="14" t="s">
        <v>164</v>
      </c>
      <c r="AM21" s="14" t="s">
        <v>164</v>
      </c>
      <c r="AN21" s="14" t="s">
        <v>164</v>
      </c>
      <c r="AP21" s="327" t="s">
        <v>72</v>
      </c>
      <c r="AQ21" s="14" t="s">
        <v>164</v>
      </c>
      <c r="AR21" s="14" t="s">
        <v>164</v>
      </c>
      <c r="AS21" s="14" t="s">
        <v>164</v>
      </c>
      <c r="AT21" s="14" t="s">
        <v>164</v>
      </c>
      <c r="AU21" s="14" t="s">
        <v>164</v>
      </c>
      <c r="AV21" s="14" t="s">
        <v>164</v>
      </c>
      <c r="AX21" s="327" t="s">
        <v>72</v>
      </c>
      <c r="AY21" s="14" t="s">
        <v>164</v>
      </c>
      <c r="AZ21" s="14" t="s">
        <v>164</v>
      </c>
      <c r="BA21" s="14" t="s">
        <v>164</v>
      </c>
      <c r="BB21" s="14" t="s">
        <v>164</v>
      </c>
      <c r="BC21" s="14" t="s">
        <v>164</v>
      </c>
      <c r="BD21" s="14" t="s">
        <v>164</v>
      </c>
      <c r="BF21" s="327" t="s">
        <v>72</v>
      </c>
      <c r="BG21" s="14" t="s">
        <v>164</v>
      </c>
      <c r="BH21" s="14" t="s">
        <v>164</v>
      </c>
      <c r="BI21" s="14" t="s">
        <v>164</v>
      </c>
      <c r="BJ21" s="14" t="s">
        <v>164</v>
      </c>
      <c r="BK21" s="14" t="s">
        <v>164</v>
      </c>
      <c r="BL21" s="14" t="s">
        <v>164</v>
      </c>
      <c r="BN21" s="327" t="s">
        <v>72</v>
      </c>
      <c r="BO21" s="14" t="s">
        <v>164</v>
      </c>
      <c r="BP21" s="14" t="s">
        <v>164</v>
      </c>
      <c r="BQ21" s="14" t="s">
        <v>164</v>
      </c>
      <c r="BR21" s="14" t="s">
        <v>164</v>
      </c>
      <c r="BS21" s="14" t="s">
        <v>164</v>
      </c>
      <c r="BT21" s="14" t="s">
        <v>164</v>
      </c>
    </row>
    <row r="22" spans="1:72">
      <c r="A22" s="335" t="s">
        <v>167</v>
      </c>
      <c r="B22" s="14">
        <f>SUM('[2]Premium Subscribers'!B22,'[2]Bundle Subscribers'!B22,'[2]PC Subscribers'!B22)</f>
        <v>601739.1100000001</v>
      </c>
      <c r="C22" s="14">
        <f>SUM('[2]Premium Subscribers'!C22,'[2]Bundle Subscribers'!C22,'[2]PC Subscribers'!C22)</f>
        <v>631725.77000000014</v>
      </c>
      <c r="D22" s="14">
        <f>SUM('[2]Premium Subscribers'!D22,'[2]Bundle Subscribers'!D22,'[2]PC Subscribers'!D22)</f>
        <v>676645.57000000007</v>
      </c>
      <c r="E22" s="14">
        <f>SUM('[2]Premium Subscribers'!E22,'[2]PC Subscribers'!E22,'[2]Bundle Subscribers'!E22)</f>
        <v>715081.44999999972</v>
      </c>
      <c r="F22" s="14">
        <f>SUM('[2]Premium Subscribers'!F22,'[2]PC Subscribers'!F22,'[2]Bundle Subscribers'!F22)</f>
        <v>757200.37000000023</v>
      </c>
      <c r="G22" s="14">
        <f>SUM('[2]Premium Subscribers'!G22,'[2]PC Subscribers'!G22,'[2]Bundle Subscribers'!G22)</f>
        <v>813639.89000000013</v>
      </c>
      <c r="H22" s="14">
        <f>SUM('[2]Premium Subscribers'!H22,'[2]PC Subscribers'!H22,'[2]Bundle Subscribers'!H22)</f>
        <v>889975.85000000021</v>
      </c>
      <c r="I22" s="14"/>
      <c r="J22" s="335" t="s">
        <v>167</v>
      </c>
      <c r="K22" s="14">
        <f>SUM('[2]Premium Subscribers'!K22,'[2]Bundle Subscribers'!K22,'[2]PC Subscribers'!K22)</f>
        <v>1259335</v>
      </c>
      <c r="L22" s="14">
        <f>SUM('[2]Premium Subscribers'!L22,'[2]Bundle Subscribers'!L22,'[2]PC Subscribers'!L22)</f>
        <v>1230610</v>
      </c>
      <c r="M22" s="14">
        <f>SUM('[2]Premium Subscribers'!M22,'[2]Bundle Subscribers'!M22,'[2]PC Subscribers'!M22)</f>
        <v>1252226</v>
      </c>
      <c r="N22" s="14">
        <f>SUM('[2]Premium Subscribers'!N22,'[2]Bundle Subscribers'!N22,'[2]PC Subscribers'!N22)</f>
        <v>1278357</v>
      </c>
      <c r="O22" s="14">
        <f>SUM('[2]Premium Subscribers'!O22,'[2]Bundle Subscribers'!O22,'[2]PC Subscribers'!O22)</f>
        <v>1108720</v>
      </c>
      <c r="P22" s="14">
        <f>SUM('[2]Premium Subscribers'!Q22,'[2]Bundle Subscribers'!Q22,'[2]PC Subscribers'!Q22)</f>
        <v>0</v>
      </c>
      <c r="R22" s="335" t="s">
        <v>167</v>
      </c>
      <c r="S22" s="14">
        <f>SUM('[2]Premium Subscribers'!S22,'[2]Bundle Subscribers'!S22,'[2]PC Subscribers'!S22)</f>
        <v>15508</v>
      </c>
      <c r="T22" s="14">
        <f>SUM('[2]Premium Subscribers'!T22,'[2]Bundle Subscribers'!T22,'[2]PC Subscribers'!T22)</f>
        <v>19899</v>
      </c>
      <c r="U22" s="14">
        <f>SUM('[2]Premium Subscribers'!U22,'[2]Bundle Subscribers'!U22,'[2]PC Subscribers'!U22)</f>
        <v>27030</v>
      </c>
      <c r="V22" s="14">
        <f>SUM('[2]Premium Subscribers'!V22,'[2]PC Subscribers'!V22,'[2]Bundle Subscribers'!V22)</f>
        <v>27355</v>
      </c>
      <c r="W22" s="14">
        <f>SUM('[2]Premium Subscribers'!W22,'[2]PC Subscribers'!W22,'[2]Bundle Subscribers'!W22)</f>
        <v>26783</v>
      </c>
      <c r="X22" s="14">
        <f>SUM('[2]Premium Subscribers'!Y22,'[2]PC Subscribers'!Y22,'[2]Bundle Subscribers'!Y22)</f>
        <v>0</v>
      </c>
      <c r="Z22" s="335" t="s">
        <v>167</v>
      </c>
      <c r="AA22" s="14">
        <f>SUM('[2]Premium Subscribers'!AA22,'[2]PC Subscribers'!AA22,'[2]Bundle Subscribers'!AA22)</f>
        <v>4194.9600000000064</v>
      </c>
      <c r="AB22" s="14">
        <f>SUM('[2]Premium Subscribers'!AB22,'[2]PC Subscribers'!AB22,'[2]Bundle Subscribers'!AB22)</f>
        <v>4566.28</v>
      </c>
      <c r="AC22" s="14">
        <f>SUM('[2]Premium Subscribers'!AC22,'[2]PC Subscribers'!AC22,'[2]Bundle Subscribers'!AC22)</f>
        <v>5261.73</v>
      </c>
      <c r="AD22" s="14">
        <f>SUM('[2]Premium Subscribers'!AD22,'[2]PC Subscribers'!AD22,'[2]Bundle Subscribers'!AD22)</f>
        <v>5547.2700000000023</v>
      </c>
      <c r="AE22" s="14">
        <f>SUM('[2]Premium Subscribers'!AE22,'[2]PC Subscribers'!AE22,'[2]Bundle Subscribers'!AE22)</f>
        <v>6205.8100000000013</v>
      </c>
      <c r="AF22" s="14">
        <f>SUM('[2]Premium Subscribers'!AG22,'[2]PC Subscribers'!AG22,'[2]Bundle Subscribers'!AG22)</f>
        <v>0</v>
      </c>
      <c r="AH22" s="335" t="s">
        <v>167</v>
      </c>
      <c r="AI22" s="14">
        <f>SUM('[2]Premium Subscribers'!AI22,'[2]PC Subscribers'!AI22,'[2]Bundle Subscribers'!AI22)</f>
        <v>42094</v>
      </c>
      <c r="AJ22" s="14">
        <f>SUM('[2]Premium Subscribers'!AJ22,'[2]PC Subscribers'!AJ22,'[2]Bundle Subscribers'!AJ22)</f>
        <v>44355</v>
      </c>
      <c r="AK22" s="14">
        <f>SUM('[2]Premium Subscribers'!AK22,'[2]PC Subscribers'!AK22,'[2]Bundle Subscribers'!AK22)</f>
        <v>47210</v>
      </c>
      <c r="AL22" s="14">
        <f>SUM('[2]Premium Subscribers'!AL22,'[2]PC Subscribers'!AL22,'[2]Bundle Subscribers'!AL22)</f>
        <v>49916</v>
      </c>
      <c r="AM22" s="14">
        <f>SUM('[2]Premium Subscribers'!AM22,'[2]PC Subscribers'!AM22,'[2]Bundle Subscribers'!AM22)</f>
        <v>51204</v>
      </c>
      <c r="AN22" s="14">
        <f>SUM('[2]Premium Subscribers'!AO22,'[2]PC Subscribers'!AO22,'[2]Bundle Subscribers'!AO22)</f>
        <v>0</v>
      </c>
      <c r="AP22" s="335" t="s">
        <v>167</v>
      </c>
      <c r="AQ22" s="14">
        <v>17508</v>
      </c>
      <c r="AR22" s="14">
        <v>19425</v>
      </c>
      <c r="AS22" s="14">
        <v>19660</v>
      </c>
      <c r="AT22" s="14">
        <f>SUM('[2]Premium Subscribers'!AT22,'[2]PC Subscribers'!AT22,'[2]Bundle Subscribers'!AT22)</f>
        <v>19318</v>
      </c>
      <c r="AU22" s="14">
        <f>SUM('[2]Premium Subscribers'!AU22,'[2]PC Subscribers'!AU22,'[2]Bundle Subscribers'!AU22)</f>
        <v>10481</v>
      </c>
      <c r="AV22" s="14">
        <f>SUM('[2]Premium Subscribers'!AW22,'[2]PC Subscribers'!AW22,'[2]Bundle Subscribers'!AW22)</f>
        <v>0</v>
      </c>
      <c r="AX22" s="335" t="s">
        <v>167</v>
      </c>
      <c r="AY22" s="14" t="s">
        <v>164</v>
      </c>
      <c r="AZ22" s="14" t="s">
        <v>164</v>
      </c>
      <c r="BA22" s="14" t="s">
        <v>164</v>
      </c>
      <c r="BB22" s="14" t="s">
        <v>164</v>
      </c>
      <c r="BC22" s="14" t="s">
        <v>164</v>
      </c>
      <c r="BD22" s="14" t="s">
        <v>164</v>
      </c>
      <c r="BF22" s="335" t="s">
        <v>167</v>
      </c>
      <c r="BG22" s="14">
        <v>20127</v>
      </c>
      <c r="BH22" s="14">
        <v>20921</v>
      </c>
      <c r="BI22" s="14">
        <v>22366</v>
      </c>
      <c r="BJ22" s="14">
        <f>SUM('[2]Premium Subscribers'!BJ22,'[2]PC Subscribers'!BJ22,'[2]Bundle Subscribers'!BJ22)</f>
        <v>23243</v>
      </c>
      <c r="BK22" s="14">
        <f>SUM('[2]Premium Subscribers'!BK22,'[2]PC Subscribers'!BK22,'[2]Bundle Subscribers'!BK22)</f>
        <v>25285</v>
      </c>
      <c r="BL22" s="14">
        <f>SUM('[2]Premium Subscribers'!BM22,'[2]PC Subscribers'!BM22,'[2]Bundle Subscribers'!BM22)</f>
        <v>0</v>
      </c>
      <c r="BN22" s="335" t="s">
        <v>167</v>
      </c>
      <c r="BO22" s="14" t="s">
        <v>164</v>
      </c>
      <c r="BP22" s="14" t="s">
        <v>164</v>
      </c>
      <c r="BQ22" s="14" t="s">
        <v>164</v>
      </c>
      <c r="BR22" s="14" t="s">
        <v>164</v>
      </c>
      <c r="BS22" s="14" t="s">
        <v>164</v>
      </c>
      <c r="BT22" s="14" t="s">
        <v>164</v>
      </c>
    </row>
    <row r="23" spans="1:72">
      <c r="A23" s="335" t="s">
        <v>166</v>
      </c>
      <c r="B23" s="14">
        <f>SUM($B$4:$B$22)</f>
        <v>9088941.0099999979</v>
      </c>
      <c r="C23" s="14">
        <f>SUM($C$4:$C$22)</f>
        <v>9206904.7200000007</v>
      </c>
      <c r="D23" s="14">
        <f>SUM($D$4:$D$22)</f>
        <v>9383670.2200000007</v>
      </c>
      <c r="E23" s="14">
        <f>SUM($E$4:$E$22)</f>
        <v>9606193.6899999976</v>
      </c>
      <c r="F23" s="14">
        <f>SUM($F$4:$F$22)</f>
        <v>9856686.4499999993</v>
      </c>
      <c r="G23" s="14">
        <f>SUM(G4:G22)</f>
        <v>10314247.970000001</v>
      </c>
      <c r="H23" s="14">
        <f>SUM(H4:H22)</f>
        <v>10827161.25</v>
      </c>
      <c r="I23" s="14"/>
      <c r="J23" s="335" t="s">
        <v>166</v>
      </c>
      <c r="K23" s="14">
        <f>SUM($K$4:$K$22)</f>
        <v>3428589</v>
      </c>
      <c r="L23" s="14">
        <f>SUM($L$4:$L$22)</f>
        <v>3512930</v>
      </c>
      <c r="M23" s="14">
        <f>SUM($M$4:$M$22)</f>
        <v>3716648</v>
      </c>
      <c r="N23" s="14">
        <f>SUM($N$4:$N$22)</f>
        <v>3739879</v>
      </c>
      <c r="O23" s="14">
        <f>SUM($O$4:$O$22)</f>
        <v>3678105</v>
      </c>
      <c r="P23" s="14">
        <f>SUM($O$4:$O$22)</f>
        <v>3678105</v>
      </c>
      <c r="R23" s="335" t="s">
        <v>166</v>
      </c>
      <c r="S23" s="14">
        <f>SUM($S$4:$S$22)</f>
        <v>1318565</v>
      </c>
      <c r="T23" s="14">
        <f>SUM($T$4:$T$22)</f>
        <v>1388706</v>
      </c>
      <c r="U23" s="14">
        <f>SUM($U$4:$U$22)</f>
        <v>1455585</v>
      </c>
      <c r="V23" s="14">
        <f>SUM($V$4:$V$22)</f>
        <v>1509877</v>
      </c>
      <c r="W23" s="14">
        <f>SUM('[2]Premium Subscribers'!W23,'[2]PC Subscribers'!W23,'[2]Bundle Subscribers'!W23)</f>
        <v>1539413</v>
      </c>
      <c r="X23" s="14">
        <f>SUM('[2]Premium Subscribers'!Y23,'[2]PC Subscribers'!Y23,'[2]Bundle Subscribers'!Y23)</f>
        <v>0</v>
      </c>
      <c r="Z23" s="335" t="s">
        <v>166</v>
      </c>
      <c r="AA23" s="14">
        <f>SUM($AA$4:$AA$22)</f>
        <v>237978.69000000006</v>
      </c>
      <c r="AB23" s="14">
        <f>SUM($AB$4:$AB$22)</f>
        <v>233048.91999999998</v>
      </c>
      <c r="AC23" s="14">
        <f>SUM($AC$4:$AC$22)</f>
        <v>239963.04999999993</v>
      </c>
      <c r="AD23" s="14">
        <f>SUM($AD$4:$AD$22)</f>
        <v>233635.87000000002</v>
      </c>
      <c r="AE23" s="14">
        <f>SUM('[2]Premium Subscribers'!AE23,'[2]PC Subscribers'!AE23,'[2]Bundle Subscribers'!AE23)</f>
        <v>238994.69</v>
      </c>
      <c r="AF23" s="14">
        <f>SUM('[2]Premium Subscribers'!AG23,'[2]PC Subscribers'!AG23,'[2]Bundle Subscribers'!AG23)</f>
        <v>0</v>
      </c>
      <c r="AH23" s="335" t="s">
        <v>166</v>
      </c>
      <c r="AI23" s="14">
        <f>SUM(AI4:AI22)</f>
        <v>702490</v>
      </c>
      <c r="AJ23" s="14">
        <f>SUM(AJ4:AJ22)</f>
        <v>734283</v>
      </c>
      <c r="AK23" s="14">
        <f>SUM(AK4:AK22)</f>
        <v>785944</v>
      </c>
      <c r="AL23" s="14">
        <f>SUM('[2]Premium Subscribers'!AL23,'[2]PC Subscribers'!AL23,'[2]Bundle Subscribers'!AL23)</f>
        <v>896914</v>
      </c>
      <c r="AM23" s="14">
        <f>SUM('[2]Premium Subscribers'!AM23,'[2]PC Subscribers'!AM23,'[2]Bundle Subscribers'!AM23)</f>
        <v>873364</v>
      </c>
      <c r="AN23" s="14">
        <f>SUM('[2]Premium Subscribers'!AO23,'[2]PC Subscribers'!AO23,'[2]Bundle Subscribers'!AO23)</f>
        <v>0</v>
      </c>
      <c r="AP23" s="335" t="s">
        <v>166</v>
      </c>
      <c r="AQ23" s="14">
        <f>SUM(AQ4:AQ22)</f>
        <v>743595</v>
      </c>
      <c r="AR23" s="14">
        <f>SUM(AR4:AR22)</f>
        <v>772357</v>
      </c>
      <c r="AS23" s="14">
        <f>SUM(AS4:AS22)</f>
        <v>756495</v>
      </c>
      <c r="AT23" s="14">
        <f>SUM('[2]Premium Subscribers'!AT23,'[2]PC Subscribers'!AT23,'[2]Bundle Subscribers'!AT23)</f>
        <v>762111</v>
      </c>
      <c r="AU23" s="14">
        <f>SUM('[2]Premium Subscribers'!AU23,'[2]PC Subscribers'!AU23,'[2]Bundle Subscribers'!AU23)</f>
        <v>696334</v>
      </c>
      <c r="AV23" s="14">
        <f>SUM('[2]Premium Subscribers'!AW23,'[2]PC Subscribers'!AW23,'[2]Bundle Subscribers'!AW23)</f>
        <v>0</v>
      </c>
      <c r="AX23" s="335" t="s">
        <v>166</v>
      </c>
      <c r="AY23" s="14">
        <f t="shared" ref="AY23:BD23" si="0">SUM(AY4:AY22)</f>
        <v>2266011</v>
      </c>
      <c r="AZ23" s="14">
        <f t="shared" si="0"/>
        <v>2456463</v>
      </c>
      <c r="BA23" s="14">
        <f t="shared" si="0"/>
        <v>2581111</v>
      </c>
      <c r="BB23" s="14">
        <f t="shared" si="0"/>
        <v>2565844</v>
      </c>
      <c r="BC23" s="14">
        <f t="shared" si="0"/>
        <v>2497865</v>
      </c>
      <c r="BD23" s="14">
        <f t="shared" si="0"/>
        <v>0</v>
      </c>
      <c r="BF23" s="335" t="s">
        <v>166</v>
      </c>
      <c r="BG23" s="14">
        <f>SUM(BG4:BG22)</f>
        <v>409830</v>
      </c>
      <c r="BH23" s="14">
        <f>SUM(BH4:BH22)</f>
        <v>418809</v>
      </c>
      <c r="BI23" s="14">
        <f>SUM(BI4:BI22)</f>
        <v>413048</v>
      </c>
      <c r="BJ23" s="14">
        <f>SUM('[2]Premium Subscribers'!BJ23,'[2]PC Subscribers'!BJ23,'[2]Bundle Subscribers'!BJ23)</f>
        <v>410529</v>
      </c>
      <c r="BK23" s="14">
        <f>SUM('[2]Premium Subscribers'!BK23,'[2]PC Subscribers'!BK23,'[2]Bundle Subscribers'!BK23)</f>
        <v>411223</v>
      </c>
      <c r="BL23" s="14">
        <f>SUM('[2]Premium Subscribers'!BM23,'[2]PC Subscribers'!BM23,'[2]Bundle Subscribers'!BM23)</f>
        <v>0</v>
      </c>
      <c r="BN23" s="335" t="s">
        <v>165</v>
      </c>
      <c r="BO23" s="14" t="s">
        <v>164</v>
      </c>
      <c r="BP23" s="14" t="s">
        <v>164</v>
      </c>
      <c r="BQ23" s="14" t="s">
        <v>164</v>
      </c>
      <c r="BR23" s="14" t="s">
        <v>164</v>
      </c>
      <c r="BS23" s="14">
        <f>SUM(BS4:BS22)</f>
        <v>126232.74193548385</v>
      </c>
      <c r="BT23" s="14">
        <f>SUM(BT4:BT22)</f>
        <v>0</v>
      </c>
    </row>
    <row r="25" spans="1:72" s="413" customFormat="1">
      <c r="A25" s="413" t="s">
        <v>163</v>
      </c>
    </row>
    <row r="26" spans="1:72" s="413" customFormat="1">
      <c r="A26" s="413" t="s">
        <v>552</v>
      </c>
      <c r="C26" s="414">
        <f t="shared" ref="C26:H26" si="1">+C23-B23</f>
        <v>117963.71000000276</v>
      </c>
      <c r="D26" s="414">
        <f t="shared" si="1"/>
        <v>176765.5</v>
      </c>
      <c r="E26" s="414">
        <f t="shared" si="1"/>
        <v>222523.46999999695</v>
      </c>
      <c r="F26" s="414">
        <f t="shared" si="1"/>
        <v>250492.76000000164</v>
      </c>
      <c r="G26" s="414">
        <f t="shared" si="1"/>
        <v>457561.52000000142</v>
      </c>
      <c r="H26" s="414">
        <f t="shared" si="1"/>
        <v>512913.27999999933</v>
      </c>
      <c r="K26" s="414"/>
      <c r="L26" s="414">
        <f>+L23-K23</f>
        <v>84341</v>
      </c>
      <c r="M26" s="414">
        <f>+M23-L23</f>
        <v>203718</v>
      </c>
      <c r="N26" s="414">
        <f>+N23-M23</f>
        <v>23231</v>
      </c>
      <c r="O26" s="414">
        <f>+O23-N23</f>
        <v>-61774</v>
      </c>
      <c r="P26" s="414"/>
      <c r="T26" s="414">
        <f>+T23-S23</f>
        <v>70141</v>
      </c>
      <c r="U26" s="414">
        <f>+U23-T23</f>
        <v>66879</v>
      </c>
      <c r="V26" s="414">
        <f>+V23-U23</f>
        <v>54292</v>
      </c>
      <c r="W26" s="414">
        <f>+W23-V23</f>
        <v>29536</v>
      </c>
      <c r="AB26" s="414">
        <f>+AB23-AA23</f>
        <v>-4929.7700000000768</v>
      </c>
      <c r="AC26" s="414">
        <f>+AC23-AB23</f>
        <v>6914.1299999999464</v>
      </c>
      <c r="AD26" s="414">
        <f>+AD23-AC23</f>
        <v>-6327.1799999999057</v>
      </c>
      <c r="AE26" s="414">
        <f>+AE23-AD23</f>
        <v>5358.8199999999779</v>
      </c>
      <c r="AJ26" s="414">
        <f>+AJ23-AI23</f>
        <v>31793</v>
      </c>
      <c r="AK26" s="414">
        <f>+AK23-AJ23</f>
        <v>51661</v>
      </c>
      <c r="AL26" s="414">
        <f>+AL23-AK23</f>
        <v>110970</v>
      </c>
      <c r="AM26" s="414">
        <f>+AM23-AL23</f>
        <v>-23550</v>
      </c>
      <c r="AR26" s="414">
        <f>+AR23-AQ23</f>
        <v>28762</v>
      </c>
      <c r="AS26" s="414">
        <f>+AS23-AR23</f>
        <v>-15862</v>
      </c>
      <c r="AT26" s="414">
        <f>+AT23-AS23</f>
        <v>5616</v>
      </c>
      <c r="AU26" s="414">
        <f>+AU23-AT23</f>
        <v>-65777</v>
      </c>
      <c r="AZ26" s="414">
        <f>+AZ23-AY23</f>
        <v>190452</v>
      </c>
      <c r="BA26" s="414">
        <f>+BA23-AZ23</f>
        <v>124648</v>
      </c>
      <c r="BB26" s="414">
        <f>+BB23-BA23</f>
        <v>-15267</v>
      </c>
      <c r="BC26" s="414">
        <f>+BC23-BB23</f>
        <v>-67979</v>
      </c>
      <c r="BH26" s="414">
        <f>+BH23-BG23</f>
        <v>8979</v>
      </c>
      <c r="BI26" s="414">
        <f>+BI23-BH23</f>
        <v>-5761</v>
      </c>
      <c r="BJ26" s="414">
        <f>+BJ23-BI23</f>
        <v>-2519</v>
      </c>
      <c r="BK26" s="414">
        <f>+BK23-BJ23</f>
        <v>694</v>
      </c>
    </row>
    <row r="27" spans="1:72" s="413" customFormat="1">
      <c r="A27" s="413" t="s">
        <v>8</v>
      </c>
      <c r="C27" s="414">
        <f t="shared" ref="C27:H27" si="2">+C8-B8</f>
        <v>-6643.6200000005774</v>
      </c>
      <c r="D27" s="414">
        <f t="shared" si="2"/>
        <v>35355.300000000279</v>
      </c>
      <c r="E27" s="414">
        <f t="shared" si="2"/>
        <v>93889.329999999609</v>
      </c>
      <c r="F27" s="414">
        <f t="shared" si="2"/>
        <v>119230.40000000037</v>
      </c>
      <c r="G27" s="414">
        <f t="shared" si="2"/>
        <v>206564.79999999981</v>
      </c>
      <c r="H27" s="414">
        <f t="shared" si="2"/>
        <v>235782.28000000026</v>
      </c>
      <c r="K27" s="414"/>
      <c r="L27" s="414"/>
      <c r="M27" s="414"/>
      <c r="N27" s="414"/>
      <c r="O27" s="414"/>
      <c r="P27" s="414"/>
      <c r="T27" s="414">
        <f>+T8-S8</f>
        <v>-22189</v>
      </c>
      <c r="U27" s="414">
        <f>+U8-T8</f>
        <v>-20232</v>
      </c>
      <c r="V27" s="414">
        <f>+V8-U8</f>
        <v>-20744</v>
      </c>
      <c r="W27" s="414">
        <f>+W8-V8</f>
        <v>-42779</v>
      </c>
      <c r="AB27" s="414">
        <f>+AB8-AA8</f>
        <v>-1911.6100000000151</v>
      </c>
      <c r="AC27" s="414">
        <f>+AC8-AB8</f>
        <v>5739.3400000000111</v>
      </c>
      <c r="AD27" s="414">
        <f>+AD8-AC8</f>
        <v>-2482.3600000000006</v>
      </c>
      <c r="AE27" s="414">
        <f>+AE8-AD8</f>
        <v>1515.4899999999907</v>
      </c>
      <c r="AJ27" s="414">
        <f>+AJ8-AI8</f>
        <v>23959</v>
      </c>
      <c r="AK27" s="414">
        <f>+AK8-AJ8</f>
        <v>36575</v>
      </c>
      <c r="AL27" s="414">
        <f>+AL8-AK8</f>
        <v>91740</v>
      </c>
      <c r="AM27" s="414">
        <f>+AM8-AL8</f>
        <v>-36078</v>
      </c>
      <c r="AR27" s="414">
        <f>+AR8-AQ8</f>
        <v>15736</v>
      </c>
      <c r="AS27" s="414">
        <f>+AS8-AR8</f>
        <v>1440</v>
      </c>
      <c r="AT27" s="414">
        <f>+AT8-AS8</f>
        <v>-5579</v>
      </c>
      <c r="AU27" s="414">
        <f>+AU8-AT8</f>
        <v>-25021</v>
      </c>
      <c r="AZ27" s="414">
        <f>+AZ8-AY8</f>
        <v>190452</v>
      </c>
      <c r="BA27" s="414">
        <f>+BA8-AZ8</f>
        <v>124648</v>
      </c>
      <c r="BB27" s="414">
        <f>+BB8-BA8</f>
        <v>-15267</v>
      </c>
      <c r="BC27" s="414">
        <f>+BC8-BB8</f>
        <v>-67979</v>
      </c>
      <c r="BH27" s="414"/>
      <c r="BI27" s="414"/>
      <c r="BJ27" s="414"/>
      <c r="BK27" s="414"/>
    </row>
    <row r="1048576" spans="39:40">
      <c r="AM1048576" s="14">
        <f>SUM('[2]Premium Subscribers'!AM1048576,'[2]PC Subscribers'!AM1048576,'[2]Bundle Subscribers'!AM1048576)</f>
        <v>0</v>
      </c>
      <c r="AN1048576" s="14"/>
    </row>
  </sheetData>
  <conditionalFormatting sqref="BG4:BH23 BI23 V3 AY4:BB23 AQ4:AT23 B4:E23 K4:N23 AA4:AD23 AI4:AL23 I4:I23 S4:V23">
    <cfRule type="cellIs" dxfId="447" priority="448" operator="greaterThan">
      <formula>0</formula>
    </cfRule>
  </conditionalFormatting>
  <conditionalFormatting sqref="D4:E23">
    <cfRule type="cellIs" dxfId="446" priority="447" operator="greaterThan">
      <formula>0</formula>
    </cfRule>
  </conditionalFormatting>
  <conditionalFormatting sqref="M4:N23 K8:L8">
    <cfRule type="cellIs" dxfId="445" priority="446" operator="greaterThan">
      <formula>0</formula>
    </cfRule>
  </conditionalFormatting>
  <conditionalFormatting sqref="V3 U4:V23">
    <cfRule type="cellIs" dxfId="444" priority="445" operator="greaterThan">
      <formula>0</formula>
    </cfRule>
  </conditionalFormatting>
  <conditionalFormatting sqref="AC4:AD23 AA4:AB22">
    <cfRule type="cellIs" dxfId="443" priority="444" operator="greaterThan">
      <formula>0</formula>
    </cfRule>
  </conditionalFormatting>
  <conditionalFormatting sqref="AK4:AL23 AI4:AJ22">
    <cfRule type="cellIs" dxfId="442" priority="443" operator="greaterThan">
      <formula>0</formula>
    </cfRule>
  </conditionalFormatting>
  <conditionalFormatting sqref="AS4:AT23">
    <cfRule type="cellIs" dxfId="441" priority="442" operator="greaterThan">
      <formula>0</formula>
    </cfRule>
  </conditionalFormatting>
  <conditionalFormatting sqref="BA4:BB23">
    <cfRule type="cellIs" dxfId="440" priority="441" operator="greaterThan">
      <formula>0</formula>
    </cfRule>
  </conditionalFormatting>
  <conditionalFormatting sqref="BA4:BB23">
    <cfRule type="cellIs" dxfId="439" priority="437" operator="greaterThan">
      <formula>0</formula>
    </cfRule>
  </conditionalFormatting>
  <conditionalFormatting sqref="BI10 BI14:BI16 BI22:BI23">
    <cfRule type="cellIs" dxfId="438" priority="436" operator="greaterThan">
      <formula>0</formula>
    </cfRule>
  </conditionalFormatting>
  <conditionalFormatting sqref="BI17:BI21">
    <cfRule type="cellIs" dxfId="437" priority="432" operator="greaterThan">
      <formula>0</formula>
    </cfRule>
  </conditionalFormatting>
  <conditionalFormatting sqref="AC4:AD23 AA4:AB22">
    <cfRule type="cellIs" dxfId="436" priority="440" operator="greaterThan">
      <formula>0</formula>
    </cfRule>
  </conditionalFormatting>
  <conditionalFormatting sqref="AK4:AL23 AI4:AJ22">
    <cfRule type="cellIs" dxfId="435" priority="439" operator="greaterThan">
      <formula>0</formula>
    </cfRule>
  </conditionalFormatting>
  <conditionalFormatting sqref="AS4:AT23">
    <cfRule type="cellIs" dxfId="434" priority="438" operator="greaterThan">
      <formula>0</formula>
    </cfRule>
  </conditionalFormatting>
  <conditionalFormatting sqref="BI10 BI14:BI16 BI22:BI23">
    <cfRule type="cellIs" dxfId="433" priority="435" operator="greaterThan">
      <formula>0</formula>
    </cfRule>
  </conditionalFormatting>
  <conditionalFormatting sqref="BI4:BI9">
    <cfRule type="cellIs" dxfId="432" priority="434" operator="greaterThan">
      <formula>0</formula>
    </cfRule>
  </conditionalFormatting>
  <conditionalFormatting sqref="BI11:BI13">
    <cfRule type="cellIs" dxfId="431" priority="433" operator="greaterThan">
      <formula>0</formula>
    </cfRule>
  </conditionalFormatting>
  <conditionalFormatting sqref="M23:N23">
    <cfRule type="cellIs" dxfId="430" priority="431" operator="greaterThan">
      <formula>0</formula>
    </cfRule>
  </conditionalFormatting>
  <conditionalFormatting sqref="U23:V23">
    <cfRule type="cellIs" dxfId="429" priority="430" operator="greaterThan">
      <formula>0</formula>
    </cfRule>
  </conditionalFormatting>
  <conditionalFormatting sqref="AC23:AD23">
    <cfRule type="cellIs" dxfId="428" priority="429" operator="greaterThan">
      <formula>0</formula>
    </cfRule>
  </conditionalFormatting>
  <conditionalFormatting sqref="AC23:AD23">
    <cfRule type="cellIs" dxfId="427" priority="428" operator="greaterThan">
      <formula>0</formula>
    </cfRule>
  </conditionalFormatting>
  <conditionalFormatting sqref="AK23:AL23">
    <cfRule type="cellIs" dxfId="426" priority="427" operator="greaterThan">
      <formula>0</formula>
    </cfRule>
  </conditionalFormatting>
  <conditionalFormatting sqref="AK23:AL23">
    <cfRule type="cellIs" dxfId="425" priority="426" operator="greaterThan">
      <formula>0</formula>
    </cfRule>
  </conditionalFormatting>
  <conditionalFormatting sqref="AS23:AT23">
    <cfRule type="cellIs" dxfId="424" priority="425" operator="greaterThan">
      <formula>0</formula>
    </cfRule>
  </conditionalFormatting>
  <conditionalFormatting sqref="AS23:AT23">
    <cfRule type="cellIs" dxfId="423" priority="424" operator="greaterThan">
      <formula>0</formula>
    </cfRule>
  </conditionalFormatting>
  <conditionalFormatting sqref="BA23:BB23">
    <cfRule type="cellIs" dxfId="422" priority="423" operator="greaterThan">
      <formula>0</formula>
    </cfRule>
  </conditionalFormatting>
  <conditionalFormatting sqref="BA23:BB23">
    <cfRule type="cellIs" dxfId="421" priority="422" operator="greaterThan">
      <formula>0</formula>
    </cfRule>
  </conditionalFormatting>
  <conditionalFormatting sqref="BI23">
    <cfRule type="cellIs" dxfId="420" priority="421" operator="greaterThan">
      <formula>0</formula>
    </cfRule>
  </conditionalFormatting>
  <conditionalFormatting sqref="BI23">
    <cfRule type="cellIs" dxfId="419" priority="420" operator="greaterThan">
      <formula>0</formula>
    </cfRule>
  </conditionalFormatting>
  <conditionalFormatting sqref="N4:N23">
    <cfRule type="cellIs" dxfId="418" priority="419" operator="greaterThan">
      <formula>0</formula>
    </cfRule>
  </conditionalFormatting>
  <conditionalFormatting sqref="V3:V23">
    <cfRule type="cellIs" dxfId="417" priority="418" operator="greaterThan">
      <formula>0</formula>
    </cfRule>
  </conditionalFormatting>
  <conditionalFormatting sqref="AD4:AD23">
    <cfRule type="cellIs" dxfId="416" priority="417" operator="greaterThan">
      <formula>0</formula>
    </cfRule>
  </conditionalFormatting>
  <conditionalFormatting sqref="AL4:AL23">
    <cfRule type="cellIs" dxfId="415" priority="416" operator="greaterThan">
      <formula>0</formula>
    </cfRule>
  </conditionalFormatting>
  <conditionalFormatting sqref="AT4:AT23">
    <cfRule type="cellIs" dxfId="414" priority="415" operator="greaterThan">
      <formula>0</formula>
    </cfRule>
  </conditionalFormatting>
  <conditionalFormatting sqref="BB4:BB23">
    <cfRule type="cellIs" dxfId="413" priority="414" operator="greaterThan">
      <formula>0</formula>
    </cfRule>
  </conditionalFormatting>
  <conditionalFormatting sqref="BJ4:BJ23">
    <cfRule type="cellIs" dxfId="412" priority="413" operator="greaterThan">
      <formula>0</formula>
    </cfRule>
  </conditionalFormatting>
  <conditionalFormatting sqref="BJ4:BJ23">
    <cfRule type="cellIs" dxfId="411" priority="412" operator="greaterThan">
      <formula>0</formula>
    </cfRule>
  </conditionalFormatting>
  <conditionalFormatting sqref="N4:N23">
    <cfRule type="cellIs" dxfId="410" priority="411" operator="greaterThan">
      <formula>0</formula>
    </cfRule>
  </conditionalFormatting>
  <conditionalFormatting sqref="BJ4:BJ9 BJ11:BJ13 BJ17:BJ21">
    <cfRule type="cellIs" dxfId="409" priority="410" operator="greaterThan">
      <formula>0</formula>
    </cfRule>
  </conditionalFormatting>
  <conditionalFormatting sqref="M4">
    <cfRule type="cellIs" dxfId="408" priority="409" operator="greaterThan">
      <formula>0</formula>
    </cfRule>
  </conditionalFormatting>
  <conditionalFormatting sqref="M4">
    <cfRule type="cellIs" dxfId="407" priority="408" operator="greaterThan">
      <formula>0</formula>
    </cfRule>
  </conditionalFormatting>
  <conditionalFormatting sqref="L4">
    <cfRule type="cellIs" dxfId="406" priority="407" operator="greaterThan">
      <formula>0</formula>
    </cfRule>
  </conditionalFormatting>
  <conditionalFormatting sqref="L4">
    <cfRule type="cellIs" dxfId="405" priority="406" operator="greaterThan">
      <formula>0</formula>
    </cfRule>
  </conditionalFormatting>
  <conditionalFormatting sqref="L4">
    <cfRule type="cellIs" dxfId="404" priority="405" operator="greaterThan">
      <formula>0</formula>
    </cfRule>
  </conditionalFormatting>
  <conditionalFormatting sqref="K4">
    <cfRule type="cellIs" dxfId="403" priority="404" operator="greaterThan">
      <formula>0</formula>
    </cfRule>
  </conditionalFormatting>
  <conditionalFormatting sqref="K4">
    <cfRule type="cellIs" dxfId="402" priority="403" operator="greaterThan">
      <formula>0</formula>
    </cfRule>
  </conditionalFormatting>
  <conditionalFormatting sqref="K4">
    <cfRule type="cellIs" dxfId="401" priority="402" operator="greaterThan">
      <formula>0</formula>
    </cfRule>
  </conditionalFormatting>
  <conditionalFormatting sqref="M5:M22">
    <cfRule type="cellIs" dxfId="400" priority="401" operator="greaterThan">
      <formula>0</formula>
    </cfRule>
  </conditionalFormatting>
  <conditionalFormatting sqref="M5:M22">
    <cfRule type="cellIs" dxfId="399" priority="400" operator="greaterThan">
      <formula>0</formula>
    </cfRule>
  </conditionalFormatting>
  <conditionalFormatting sqref="L5:L22">
    <cfRule type="cellIs" dxfId="398" priority="399" operator="greaterThan">
      <formula>0</formula>
    </cfRule>
  </conditionalFormatting>
  <conditionalFormatting sqref="L5:L22">
    <cfRule type="cellIs" dxfId="397" priority="398" operator="greaterThan">
      <formula>0</formula>
    </cfRule>
  </conditionalFormatting>
  <conditionalFormatting sqref="L5:L22">
    <cfRule type="cellIs" dxfId="396" priority="397" operator="greaterThan">
      <formula>0</formula>
    </cfRule>
  </conditionalFormatting>
  <conditionalFormatting sqref="K5:K22">
    <cfRule type="cellIs" dxfId="395" priority="396" operator="greaterThan">
      <formula>0</formula>
    </cfRule>
  </conditionalFormatting>
  <conditionalFormatting sqref="K5:K22">
    <cfRule type="cellIs" dxfId="394" priority="395" operator="greaterThan">
      <formula>0</formula>
    </cfRule>
  </conditionalFormatting>
  <conditionalFormatting sqref="K5:K22">
    <cfRule type="cellIs" dxfId="393" priority="394" operator="greaterThan">
      <formula>0</formula>
    </cfRule>
  </conditionalFormatting>
  <conditionalFormatting sqref="K8:M8">
    <cfRule type="cellIs" dxfId="392" priority="393" operator="greaterThan">
      <formula>0</formula>
    </cfRule>
  </conditionalFormatting>
  <conditionalFormatting sqref="K8:M8">
    <cfRule type="cellIs" dxfId="391" priority="392" operator="greaterThan">
      <formula>0</formula>
    </cfRule>
  </conditionalFormatting>
  <conditionalFormatting sqref="T8">
    <cfRule type="cellIs" dxfId="390" priority="391" operator="greaterThan">
      <formula>0</formula>
    </cfRule>
  </conditionalFormatting>
  <conditionalFormatting sqref="S8">
    <cfRule type="cellIs" dxfId="389" priority="390" operator="greaterThan">
      <formula>0</formula>
    </cfRule>
  </conditionalFormatting>
  <conditionalFormatting sqref="T7:T22">
    <cfRule type="cellIs" dxfId="388" priority="389" operator="greaterThan">
      <formula>0</formula>
    </cfRule>
  </conditionalFormatting>
  <conditionalFormatting sqref="S7:S22">
    <cfRule type="cellIs" dxfId="387" priority="388" operator="greaterThan">
      <formula>0</formula>
    </cfRule>
  </conditionalFormatting>
  <conditionalFormatting sqref="AA4:AC4">
    <cfRule type="cellIs" dxfId="386" priority="387" operator="greaterThan">
      <formula>0</formula>
    </cfRule>
  </conditionalFormatting>
  <conditionalFormatting sqref="AA5:AC22">
    <cfRule type="cellIs" dxfId="385" priority="386" operator="greaterThan">
      <formula>0</formula>
    </cfRule>
  </conditionalFormatting>
  <conditionalFormatting sqref="AI4:AK4">
    <cfRule type="cellIs" dxfId="384" priority="385" operator="greaterThan">
      <formula>0</formula>
    </cfRule>
  </conditionalFormatting>
  <conditionalFormatting sqref="AI5:AK22">
    <cfRule type="cellIs" dxfId="383" priority="384" operator="greaterThan">
      <formula>0</formula>
    </cfRule>
  </conditionalFormatting>
  <conditionalFormatting sqref="AI20:AK21">
    <cfRule type="cellIs" dxfId="382" priority="383" operator="greaterThan">
      <formula>0</formula>
    </cfRule>
  </conditionalFormatting>
  <conditionalFormatting sqref="AK16">
    <cfRule type="cellIs" dxfId="381" priority="382" operator="greaterThan">
      <formula>0</formula>
    </cfRule>
  </conditionalFormatting>
  <conditionalFormatting sqref="AJ16">
    <cfRule type="cellIs" dxfId="380" priority="381" operator="greaterThan">
      <formula>0</formula>
    </cfRule>
  </conditionalFormatting>
  <conditionalFormatting sqref="AI16">
    <cfRule type="cellIs" dxfId="379" priority="380" operator="greaterThan">
      <formula>0</formula>
    </cfRule>
  </conditionalFormatting>
  <conditionalFormatting sqref="AI5:AK6">
    <cfRule type="cellIs" dxfId="378" priority="379" operator="greaterThan">
      <formula>0</formula>
    </cfRule>
  </conditionalFormatting>
  <conditionalFormatting sqref="AI14:AJ15">
    <cfRule type="cellIs" dxfId="377" priority="378" operator="greaterThan">
      <formula>0</formula>
    </cfRule>
  </conditionalFormatting>
  <conditionalFormatting sqref="BO4:BP23">
    <cfRule type="cellIs" dxfId="376" priority="377" operator="greaterThan">
      <formula>0</formula>
    </cfRule>
  </conditionalFormatting>
  <conditionalFormatting sqref="BS8">
    <cfRule type="cellIs" dxfId="375" priority="376" operator="greaterThan">
      <formula>0</formula>
    </cfRule>
  </conditionalFormatting>
  <conditionalFormatting sqref="BQ4:BQ23">
    <cfRule type="cellIs" dxfId="374" priority="375" operator="greaterThan">
      <formula>0</formula>
    </cfRule>
  </conditionalFormatting>
  <conditionalFormatting sqref="BR4:BR23">
    <cfRule type="cellIs" dxfId="373" priority="374" operator="greaterThan">
      <formula>0</formula>
    </cfRule>
  </conditionalFormatting>
  <conditionalFormatting sqref="O4:O7 O9:O23">
    <cfRule type="cellIs" dxfId="372" priority="368" operator="greaterThan">
      <formula>0</formula>
    </cfRule>
  </conditionalFormatting>
  <conditionalFormatting sqref="F4:F5 F7:F23">
    <cfRule type="cellIs" dxfId="371" priority="371" operator="greaterThan">
      <formula>0</formula>
    </cfRule>
  </conditionalFormatting>
  <conditionalFormatting sqref="BK15">
    <cfRule type="cellIs" dxfId="370" priority="325" operator="greaterThan">
      <formula>0</formula>
    </cfRule>
  </conditionalFormatting>
  <conditionalFormatting sqref="BK14">
    <cfRule type="cellIs" dxfId="369" priority="327" operator="greaterThan">
      <formula>0</formula>
    </cfRule>
  </conditionalFormatting>
  <conditionalFormatting sqref="F6">
    <cfRule type="cellIs" dxfId="368" priority="370" operator="greaterThan">
      <formula>0</formula>
    </cfRule>
  </conditionalFormatting>
  <conditionalFormatting sqref="BK10">
    <cfRule type="cellIs" dxfId="367" priority="329" operator="greaterThan">
      <formula>0</formula>
    </cfRule>
  </conditionalFormatting>
  <conditionalFormatting sqref="BC8">
    <cfRule type="cellIs" dxfId="366" priority="373" operator="greaterThan">
      <formula>0</formula>
    </cfRule>
  </conditionalFormatting>
  <conditionalFormatting sqref="O8">
    <cfRule type="cellIs" dxfId="365" priority="363" operator="greaterThan">
      <formula>0</formula>
    </cfRule>
  </conditionalFormatting>
  <conditionalFormatting sqref="F4:F5 F7:F23">
    <cfRule type="cellIs" dxfId="364" priority="372" operator="greaterThan">
      <formula>0</formula>
    </cfRule>
  </conditionalFormatting>
  <conditionalFormatting sqref="F6">
    <cfRule type="cellIs" dxfId="363" priority="369" operator="greaterThan">
      <formula>0</formula>
    </cfRule>
  </conditionalFormatting>
  <conditionalFormatting sqref="O4:O7 O9:O23">
    <cfRule type="cellIs" dxfId="362" priority="367" operator="greaterThan">
      <formula>0</formula>
    </cfRule>
  </conditionalFormatting>
  <conditionalFormatting sqref="O4:O7 O9:O23">
    <cfRule type="cellIs" dxfId="361" priority="366" operator="greaterThan">
      <formula>0</formula>
    </cfRule>
  </conditionalFormatting>
  <conditionalFormatting sqref="O4:O7 O9:O23">
    <cfRule type="cellIs" dxfId="360" priority="365" operator="greaterThan">
      <formula>0</formula>
    </cfRule>
  </conditionalFormatting>
  <conditionalFormatting sqref="O8">
    <cfRule type="cellIs" dxfId="359" priority="364" operator="greaterThan">
      <formula>0</formula>
    </cfRule>
  </conditionalFormatting>
  <conditionalFormatting sqref="AM12">
    <cfRule type="cellIs" dxfId="358" priority="277" operator="greaterThan">
      <formula>0</formula>
    </cfRule>
  </conditionalFormatting>
  <conditionalFormatting sqref="O8">
    <cfRule type="cellIs" dxfId="357" priority="362" operator="greaterThan">
      <formula>0</formula>
    </cfRule>
  </conditionalFormatting>
  <conditionalFormatting sqref="O8">
    <cfRule type="cellIs" dxfId="356" priority="361" operator="greaterThan">
      <formula>0</formula>
    </cfRule>
  </conditionalFormatting>
  <conditionalFormatting sqref="W7">
    <cfRule type="cellIs" dxfId="355" priority="360" operator="greaterThan">
      <formula>0</formula>
    </cfRule>
  </conditionalFormatting>
  <conditionalFormatting sqref="W7">
    <cfRule type="cellIs" dxfId="354" priority="359" operator="greaterThan">
      <formula>0</formula>
    </cfRule>
  </conditionalFormatting>
  <conditionalFormatting sqref="W7">
    <cfRule type="cellIs" dxfId="353" priority="358" operator="greaterThan">
      <formula>0</formula>
    </cfRule>
  </conditionalFormatting>
  <conditionalFormatting sqref="W8:W23">
    <cfRule type="cellIs" dxfId="352" priority="357" operator="greaterThan">
      <formula>0</formula>
    </cfRule>
  </conditionalFormatting>
  <conditionalFormatting sqref="W8:W23">
    <cfRule type="cellIs" dxfId="351" priority="356" operator="greaterThan">
      <formula>0</formula>
    </cfRule>
  </conditionalFormatting>
  <conditionalFormatting sqref="W8:W23">
    <cfRule type="cellIs" dxfId="350" priority="355" operator="greaterThan">
      <formula>0</formula>
    </cfRule>
  </conditionalFormatting>
  <conditionalFormatting sqref="AU21">
    <cfRule type="cellIs" dxfId="349" priority="302" operator="greaterThan">
      <formula>0</formula>
    </cfRule>
  </conditionalFormatting>
  <conditionalFormatting sqref="AM23">
    <cfRule type="cellIs" dxfId="348" priority="224" operator="greaterThan">
      <formula>0</formula>
    </cfRule>
  </conditionalFormatting>
  <conditionalFormatting sqref="W4:W6">
    <cfRule type="cellIs" dxfId="347" priority="354" operator="greaterThan">
      <formula>0</formula>
    </cfRule>
  </conditionalFormatting>
  <conditionalFormatting sqref="W4:W6">
    <cfRule type="cellIs" dxfId="346" priority="353" operator="greaterThan">
      <formula>0</formula>
    </cfRule>
  </conditionalFormatting>
  <conditionalFormatting sqref="W4:W6">
    <cfRule type="cellIs" dxfId="345" priority="352" operator="greaterThan">
      <formula>0</formula>
    </cfRule>
  </conditionalFormatting>
  <conditionalFormatting sqref="AE4:AE23">
    <cfRule type="cellIs" dxfId="344" priority="351" operator="greaterThan">
      <formula>0</formula>
    </cfRule>
  </conditionalFormatting>
  <conditionalFormatting sqref="AE4:AE23">
    <cfRule type="cellIs" dxfId="343" priority="350" operator="greaterThan">
      <formula>0</formula>
    </cfRule>
  </conditionalFormatting>
  <conditionalFormatting sqref="AE4:AE23">
    <cfRule type="cellIs" dxfId="342" priority="349" operator="greaterThan">
      <formula>0</formula>
    </cfRule>
  </conditionalFormatting>
  <conditionalFormatting sqref="AE4:AE23">
    <cfRule type="cellIs" dxfId="341" priority="348" operator="greaterThan">
      <formula>0</formula>
    </cfRule>
  </conditionalFormatting>
  <conditionalFormatting sqref="AU4:AU20 AU22:AU23">
    <cfRule type="cellIs" dxfId="340" priority="347" operator="greaterThan">
      <formula>0</formula>
    </cfRule>
  </conditionalFormatting>
  <conditionalFormatting sqref="AU4:AU20 AU22:AU23">
    <cfRule type="cellIs" dxfId="339" priority="346" operator="greaterThan">
      <formula>0</formula>
    </cfRule>
  </conditionalFormatting>
  <conditionalFormatting sqref="AU4:AU20 AU22:AU23">
    <cfRule type="cellIs" dxfId="338" priority="345" operator="greaterThan">
      <formula>0</formula>
    </cfRule>
  </conditionalFormatting>
  <conditionalFormatting sqref="AU4:AU20 AU22:AU23">
    <cfRule type="cellIs" dxfId="337" priority="344" operator="greaterThan">
      <formula>0</formula>
    </cfRule>
  </conditionalFormatting>
  <conditionalFormatting sqref="BC4:BC7">
    <cfRule type="cellIs" dxfId="336" priority="343" operator="greaterThan">
      <formula>0</formula>
    </cfRule>
  </conditionalFormatting>
  <conditionalFormatting sqref="BC4:BC7">
    <cfRule type="cellIs" dxfId="335" priority="342" operator="greaterThan">
      <formula>0</formula>
    </cfRule>
  </conditionalFormatting>
  <conditionalFormatting sqref="BC4:BC7">
    <cfRule type="cellIs" dxfId="334" priority="341" operator="greaterThan">
      <formula>0</formula>
    </cfRule>
  </conditionalFormatting>
  <conditionalFormatting sqref="BC4:BC7">
    <cfRule type="cellIs" dxfId="333" priority="340" operator="greaterThan">
      <formula>0</formula>
    </cfRule>
  </conditionalFormatting>
  <conditionalFormatting sqref="BC9:BC22">
    <cfRule type="cellIs" dxfId="332" priority="339" operator="greaterThan">
      <formula>0</formula>
    </cfRule>
  </conditionalFormatting>
  <conditionalFormatting sqref="BC9:BC22">
    <cfRule type="cellIs" dxfId="331" priority="338" operator="greaterThan">
      <formula>0</formula>
    </cfRule>
  </conditionalFormatting>
  <conditionalFormatting sqref="BC9:BC22">
    <cfRule type="cellIs" dxfId="330" priority="337" operator="greaterThan">
      <formula>0</formula>
    </cfRule>
  </conditionalFormatting>
  <conditionalFormatting sqref="BC9:BC22">
    <cfRule type="cellIs" dxfId="329" priority="336" operator="greaterThan">
      <formula>0</formula>
    </cfRule>
  </conditionalFormatting>
  <conditionalFormatting sqref="BC23">
    <cfRule type="cellIs" dxfId="328" priority="335" operator="greaterThan">
      <formula>0</formula>
    </cfRule>
  </conditionalFormatting>
  <conditionalFormatting sqref="BC23">
    <cfRule type="cellIs" dxfId="327" priority="334" operator="greaterThan">
      <formula>0</formula>
    </cfRule>
  </conditionalFormatting>
  <conditionalFormatting sqref="BC23">
    <cfRule type="cellIs" dxfId="326" priority="333" operator="greaterThan">
      <formula>0</formula>
    </cfRule>
  </conditionalFormatting>
  <conditionalFormatting sqref="BC23">
    <cfRule type="cellIs" dxfId="325" priority="332" operator="greaterThan">
      <formula>0</formula>
    </cfRule>
  </conditionalFormatting>
  <conditionalFormatting sqref="BC23">
    <cfRule type="cellIs" dxfId="324" priority="331" operator="greaterThan">
      <formula>0</formula>
    </cfRule>
  </conditionalFormatting>
  <conditionalFormatting sqref="BC23">
    <cfRule type="cellIs" dxfId="323" priority="330" operator="greaterThan">
      <formula>0</formula>
    </cfRule>
  </conditionalFormatting>
  <conditionalFormatting sqref="AM19">
    <cfRule type="cellIs" dxfId="322" priority="243" operator="greaterThan">
      <formula>0</formula>
    </cfRule>
  </conditionalFormatting>
  <conditionalFormatting sqref="BK10">
    <cfRule type="cellIs" dxfId="321" priority="328" operator="greaterThan">
      <formula>0</formula>
    </cfRule>
  </conditionalFormatting>
  <conditionalFormatting sqref="BK14">
    <cfRule type="cellIs" dxfId="320" priority="326" operator="greaterThan">
      <formula>0</formula>
    </cfRule>
  </conditionalFormatting>
  <conditionalFormatting sqref="BK15">
    <cfRule type="cellIs" dxfId="319" priority="324" operator="greaterThan">
      <formula>0</formula>
    </cfRule>
  </conditionalFormatting>
  <conditionalFormatting sqref="BK16">
    <cfRule type="cellIs" dxfId="318" priority="323" operator="greaterThan">
      <formula>0</formula>
    </cfRule>
  </conditionalFormatting>
  <conditionalFormatting sqref="BK16">
    <cfRule type="cellIs" dxfId="317" priority="322" operator="greaterThan">
      <formula>0</formula>
    </cfRule>
  </conditionalFormatting>
  <conditionalFormatting sqref="BK22">
    <cfRule type="cellIs" dxfId="316" priority="321" operator="greaterThan">
      <formula>0</formula>
    </cfRule>
  </conditionalFormatting>
  <conditionalFormatting sqref="BK22">
    <cfRule type="cellIs" dxfId="315" priority="320" operator="greaterThan">
      <formula>0</formula>
    </cfRule>
  </conditionalFormatting>
  <conditionalFormatting sqref="BK23">
    <cfRule type="cellIs" dxfId="314" priority="319" operator="greaterThan">
      <formula>0</formula>
    </cfRule>
  </conditionalFormatting>
  <conditionalFormatting sqref="BK23">
    <cfRule type="cellIs" dxfId="313" priority="318" operator="greaterThan">
      <formula>0</formula>
    </cfRule>
  </conditionalFormatting>
  <conditionalFormatting sqref="BK17:BK21">
    <cfRule type="cellIs" dxfId="312" priority="317" operator="greaterThan">
      <formula>0</formula>
    </cfRule>
  </conditionalFormatting>
  <conditionalFormatting sqref="BK17:BK21">
    <cfRule type="cellIs" dxfId="311" priority="316" operator="greaterThan">
      <formula>0</formula>
    </cfRule>
  </conditionalFormatting>
  <conditionalFormatting sqref="BK17:BK21">
    <cfRule type="cellIs" dxfId="310" priority="315" operator="greaterThan">
      <formula>0</formula>
    </cfRule>
  </conditionalFormatting>
  <conditionalFormatting sqref="BK11:BK13">
    <cfRule type="cellIs" dxfId="309" priority="314" operator="greaterThan">
      <formula>0</formula>
    </cfRule>
  </conditionalFormatting>
  <conditionalFormatting sqref="BK11:BK13">
    <cfRule type="cellIs" dxfId="308" priority="313" operator="greaterThan">
      <formula>0</formula>
    </cfRule>
  </conditionalFormatting>
  <conditionalFormatting sqref="BK11:BK13">
    <cfRule type="cellIs" dxfId="307" priority="312" operator="greaterThan">
      <formula>0</formula>
    </cfRule>
  </conditionalFormatting>
  <conditionalFormatting sqref="BK4:BK9">
    <cfRule type="cellIs" dxfId="306" priority="311" operator="greaterThan">
      <formula>0</formula>
    </cfRule>
  </conditionalFormatting>
  <conditionalFormatting sqref="BK4:BK9">
    <cfRule type="cellIs" dxfId="305" priority="310" operator="greaterThan">
      <formula>0</formula>
    </cfRule>
  </conditionalFormatting>
  <conditionalFormatting sqref="BK4:BK9">
    <cfRule type="cellIs" dxfId="304" priority="309" operator="greaterThan">
      <formula>0</formula>
    </cfRule>
  </conditionalFormatting>
  <conditionalFormatting sqref="BS4:BS7">
    <cfRule type="cellIs" dxfId="303" priority="308" operator="greaterThan">
      <formula>0</formula>
    </cfRule>
  </conditionalFormatting>
  <conditionalFormatting sqref="BS9:BS22">
    <cfRule type="cellIs" dxfId="302" priority="307" operator="greaterThan">
      <formula>0</formula>
    </cfRule>
  </conditionalFormatting>
  <conditionalFormatting sqref="BS23">
    <cfRule type="cellIs" dxfId="301" priority="306" operator="greaterThan">
      <formula>0</formula>
    </cfRule>
  </conditionalFormatting>
  <conditionalFormatting sqref="AU21">
    <cfRule type="cellIs" dxfId="300" priority="305" operator="greaterThan">
      <formula>0</formula>
    </cfRule>
  </conditionalFormatting>
  <conditionalFormatting sqref="AU21">
    <cfRule type="cellIs" dxfId="299" priority="304" operator="greaterThan">
      <formula>0</formula>
    </cfRule>
  </conditionalFormatting>
  <conditionalFormatting sqref="AU21">
    <cfRule type="cellIs" dxfId="298" priority="303" operator="greaterThan">
      <formula>0</formula>
    </cfRule>
  </conditionalFormatting>
  <conditionalFormatting sqref="AM4">
    <cfRule type="cellIs" dxfId="297" priority="301" operator="greaterThan">
      <formula>0</formula>
    </cfRule>
  </conditionalFormatting>
  <conditionalFormatting sqref="AM4">
    <cfRule type="cellIs" dxfId="296" priority="300" operator="greaterThan">
      <formula>0</formula>
    </cfRule>
  </conditionalFormatting>
  <conditionalFormatting sqref="AM4">
    <cfRule type="cellIs" dxfId="295" priority="299" operator="greaterThan">
      <formula>0</formula>
    </cfRule>
  </conditionalFormatting>
  <conditionalFormatting sqref="AM4">
    <cfRule type="cellIs" dxfId="294" priority="298" operator="greaterThan">
      <formula>0</formula>
    </cfRule>
  </conditionalFormatting>
  <conditionalFormatting sqref="AM9">
    <cfRule type="cellIs" dxfId="293" priority="287" operator="greaterThan">
      <formula>0</formula>
    </cfRule>
  </conditionalFormatting>
  <conditionalFormatting sqref="AM9">
    <cfRule type="cellIs" dxfId="292" priority="286" operator="greaterThan">
      <formula>0</formula>
    </cfRule>
  </conditionalFormatting>
  <conditionalFormatting sqref="AM10">
    <cfRule type="cellIs" dxfId="291" priority="285" operator="greaterThan">
      <formula>0</formula>
    </cfRule>
  </conditionalFormatting>
  <conditionalFormatting sqref="AM10">
    <cfRule type="cellIs" dxfId="290" priority="284" operator="greaterThan">
      <formula>0</formula>
    </cfRule>
  </conditionalFormatting>
  <conditionalFormatting sqref="AM10">
    <cfRule type="cellIs" dxfId="289" priority="283" operator="greaterThan">
      <formula>0</formula>
    </cfRule>
  </conditionalFormatting>
  <conditionalFormatting sqref="AM10">
    <cfRule type="cellIs" dxfId="288" priority="282" operator="greaterThan">
      <formula>0</formula>
    </cfRule>
  </conditionalFormatting>
  <conditionalFormatting sqref="AM11">
    <cfRule type="cellIs" dxfId="287" priority="281" operator="greaterThan">
      <formula>0</formula>
    </cfRule>
  </conditionalFormatting>
  <conditionalFormatting sqref="AM11">
    <cfRule type="cellIs" dxfId="286" priority="280" operator="greaterThan">
      <formula>0</formula>
    </cfRule>
  </conditionalFormatting>
  <conditionalFormatting sqref="AM7">
    <cfRule type="cellIs" dxfId="285" priority="297" operator="greaterThan">
      <formula>0</formula>
    </cfRule>
  </conditionalFormatting>
  <conditionalFormatting sqref="AM7">
    <cfRule type="cellIs" dxfId="284" priority="296" operator="greaterThan">
      <formula>0</formula>
    </cfRule>
  </conditionalFormatting>
  <conditionalFormatting sqref="AM7">
    <cfRule type="cellIs" dxfId="283" priority="295" operator="greaterThan">
      <formula>0</formula>
    </cfRule>
  </conditionalFormatting>
  <conditionalFormatting sqref="AM7">
    <cfRule type="cellIs" dxfId="282" priority="294" operator="greaterThan">
      <formula>0</formula>
    </cfRule>
  </conditionalFormatting>
  <conditionalFormatting sqref="AM8">
    <cfRule type="cellIs" dxfId="281" priority="293" operator="greaterThan">
      <formula>0</formula>
    </cfRule>
  </conditionalFormatting>
  <conditionalFormatting sqref="AM8">
    <cfRule type="cellIs" dxfId="280" priority="292" operator="greaterThan">
      <formula>0</formula>
    </cfRule>
  </conditionalFormatting>
  <conditionalFormatting sqref="AM8">
    <cfRule type="cellIs" dxfId="279" priority="291" operator="greaterThan">
      <formula>0</formula>
    </cfRule>
  </conditionalFormatting>
  <conditionalFormatting sqref="AM8">
    <cfRule type="cellIs" dxfId="278" priority="290" operator="greaterThan">
      <formula>0</formula>
    </cfRule>
  </conditionalFormatting>
  <conditionalFormatting sqref="AM9">
    <cfRule type="cellIs" dxfId="277" priority="289" operator="greaterThan">
      <formula>0</formula>
    </cfRule>
  </conditionalFormatting>
  <conditionalFormatting sqref="AM9">
    <cfRule type="cellIs" dxfId="276" priority="288" operator="greaterThan">
      <formula>0</formula>
    </cfRule>
  </conditionalFormatting>
  <conditionalFormatting sqref="AM11">
    <cfRule type="cellIs" dxfId="275" priority="279" operator="greaterThan">
      <formula>0</formula>
    </cfRule>
  </conditionalFormatting>
  <conditionalFormatting sqref="AM11">
    <cfRule type="cellIs" dxfId="274" priority="278" operator="greaterThan">
      <formula>0</formula>
    </cfRule>
  </conditionalFormatting>
  <conditionalFormatting sqref="AM12">
    <cfRule type="cellIs" dxfId="273" priority="276" operator="greaterThan">
      <formula>0</formula>
    </cfRule>
  </conditionalFormatting>
  <conditionalFormatting sqref="AM12">
    <cfRule type="cellIs" dxfId="272" priority="275" operator="greaterThan">
      <formula>0</formula>
    </cfRule>
  </conditionalFormatting>
  <conditionalFormatting sqref="AM12">
    <cfRule type="cellIs" dxfId="271" priority="274" operator="greaterThan">
      <formula>0</formula>
    </cfRule>
  </conditionalFormatting>
  <conditionalFormatting sqref="AM13">
    <cfRule type="cellIs" dxfId="270" priority="273" operator="greaterThan">
      <formula>0</formula>
    </cfRule>
  </conditionalFormatting>
  <conditionalFormatting sqref="AM13">
    <cfRule type="cellIs" dxfId="269" priority="272" operator="greaterThan">
      <formula>0</formula>
    </cfRule>
  </conditionalFormatting>
  <conditionalFormatting sqref="AM13">
    <cfRule type="cellIs" dxfId="268" priority="271" operator="greaterThan">
      <formula>0</formula>
    </cfRule>
  </conditionalFormatting>
  <conditionalFormatting sqref="AM13">
    <cfRule type="cellIs" dxfId="267" priority="270" operator="greaterThan">
      <formula>0</formula>
    </cfRule>
  </conditionalFormatting>
  <conditionalFormatting sqref="AM1048576:AN1048576">
    <cfRule type="cellIs" dxfId="266" priority="269" operator="greaterThan">
      <formula>0</formula>
    </cfRule>
  </conditionalFormatting>
  <conditionalFormatting sqref="AM1048576:AN1048576">
    <cfRule type="cellIs" dxfId="265" priority="268" operator="greaterThan">
      <formula>0</formula>
    </cfRule>
  </conditionalFormatting>
  <conditionalFormatting sqref="AM1048576:AN1048576">
    <cfRule type="cellIs" dxfId="264" priority="267" operator="greaterThan">
      <formula>0</formula>
    </cfRule>
  </conditionalFormatting>
  <conditionalFormatting sqref="AM1048576:AN1048576">
    <cfRule type="cellIs" dxfId="263" priority="266" operator="greaterThan">
      <formula>0</formula>
    </cfRule>
  </conditionalFormatting>
  <conditionalFormatting sqref="AM14">
    <cfRule type="cellIs" dxfId="262" priority="265" operator="greaterThan">
      <formula>0</formula>
    </cfRule>
  </conditionalFormatting>
  <conditionalFormatting sqref="AM14">
    <cfRule type="cellIs" dxfId="261" priority="264" operator="greaterThan">
      <formula>0</formula>
    </cfRule>
  </conditionalFormatting>
  <conditionalFormatting sqref="AM14">
    <cfRule type="cellIs" dxfId="260" priority="263" operator="greaterThan">
      <formula>0</formula>
    </cfRule>
  </conditionalFormatting>
  <conditionalFormatting sqref="AM14">
    <cfRule type="cellIs" dxfId="259" priority="262" operator="greaterThan">
      <formula>0</formula>
    </cfRule>
  </conditionalFormatting>
  <conditionalFormatting sqref="AM15">
    <cfRule type="cellIs" dxfId="258" priority="261" operator="greaterThan">
      <formula>0</formula>
    </cfRule>
  </conditionalFormatting>
  <conditionalFormatting sqref="AM15">
    <cfRule type="cellIs" dxfId="257" priority="260" operator="greaterThan">
      <formula>0</formula>
    </cfRule>
  </conditionalFormatting>
  <conditionalFormatting sqref="AM15">
    <cfRule type="cellIs" dxfId="256" priority="259" operator="greaterThan">
      <formula>0</formula>
    </cfRule>
  </conditionalFormatting>
  <conditionalFormatting sqref="AM15">
    <cfRule type="cellIs" dxfId="255" priority="258" operator="greaterThan">
      <formula>0</formula>
    </cfRule>
  </conditionalFormatting>
  <conditionalFormatting sqref="AM16">
    <cfRule type="cellIs" dxfId="254" priority="257" operator="greaterThan">
      <formula>0</formula>
    </cfRule>
  </conditionalFormatting>
  <conditionalFormatting sqref="AM16">
    <cfRule type="cellIs" dxfId="253" priority="256" operator="greaterThan">
      <formula>0</formula>
    </cfRule>
  </conditionalFormatting>
  <conditionalFormatting sqref="AM16">
    <cfRule type="cellIs" dxfId="252" priority="255" operator="greaterThan">
      <formula>0</formula>
    </cfRule>
  </conditionalFormatting>
  <conditionalFormatting sqref="AM16">
    <cfRule type="cellIs" dxfId="251" priority="254" operator="greaterThan">
      <formula>0</formula>
    </cfRule>
  </conditionalFormatting>
  <conditionalFormatting sqref="AM17">
    <cfRule type="cellIs" dxfId="250" priority="253" operator="greaterThan">
      <formula>0</formula>
    </cfRule>
  </conditionalFormatting>
  <conditionalFormatting sqref="AM17">
    <cfRule type="cellIs" dxfId="249" priority="252" operator="greaterThan">
      <formula>0</formula>
    </cfRule>
  </conditionalFormatting>
  <conditionalFormatting sqref="AM17">
    <cfRule type="cellIs" dxfId="248" priority="251" operator="greaterThan">
      <formula>0</formula>
    </cfRule>
  </conditionalFormatting>
  <conditionalFormatting sqref="AM17">
    <cfRule type="cellIs" dxfId="247" priority="250" operator="greaterThan">
      <formula>0</formula>
    </cfRule>
  </conditionalFormatting>
  <conditionalFormatting sqref="AM18">
    <cfRule type="cellIs" dxfId="246" priority="249" operator="greaterThan">
      <formula>0</formula>
    </cfRule>
  </conditionalFormatting>
  <conditionalFormatting sqref="AM18">
    <cfRule type="cellIs" dxfId="245" priority="248" operator="greaterThan">
      <formula>0</formula>
    </cfRule>
  </conditionalFormatting>
  <conditionalFormatting sqref="AM18">
    <cfRule type="cellIs" dxfId="244" priority="247" operator="greaterThan">
      <formula>0</formula>
    </cfRule>
  </conditionalFormatting>
  <conditionalFormatting sqref="AM18">
    <cfRule type="cellIs" dxfId="243" priority="246" operator="greaterThan">
      <formula>0</formula>
    </cfRule>
  </conditionalFormatting>
  <conditionalFormatting sqref="AM19">
    <cfRule type="cellIs" dxfId="242" priority="245" operator="greaterThan">
      <formula>0</formula>
    </cfRule>
  </conditionalFormatting>
  <conditionalFormatting sqref="AM19">
    <cfRule type="cellIs" dxfId="241" priority="244" operator="greaterThan">
      <formula>0</formula>
    </cfRule>
  </conditionalFormatting>
  <conditionalFormatting sqref="AM19">
    <cfRule type="cellIs" dxfId="240" priority="242" operator="greaterThan">
      <formula>0</formula>
    </cfRule>
  </conditionalFormatting>
  <conditionalFormatting sqref="AM20:AM21">
    <cfRule type="cellIs" dxfId="239" priority="235" operator="greaterThan">
      <formula>0</formula>
    </cfRule>
  </conditionalFormatting>
  <conditionalFormatting sqref="AM20:AM21">
    <cfRule type="cellIs" dxfId="238" priority="234" operator="greaterThan">
      <formula>0</formula>
    </cfRule>
  </conditionalFormatting>
  <conditionalFormatting sqref="AM22">
    <cfRule type="cellIs" dxfId="237" priority="233" operator="greaterThan">
      <formula>0</formula>
    </cfRule>
  </conditionalFormatting>
  <conditionalFormatting sqref="AM22">
    <cfRule type="cellIs" dxfId="236" priority="232" operator="greaterThan">
      <formula>0</formula>
    </cfRule>
  </conditionalFormatting>
  <conditionalFormatting sqref="AM22">
    <cfRule type="cellIs" dxfId="235" priority="231" operator="greaterThan">
      <formula>0</formula>
    </cfRule>
  </conditionalFormatting>
  <conditionalFormatting sqref="AM22">
    <cfRule type="cellIs" dxfId="234" priority="230" operator="greaterThan">
      <formula>0</formula>
    </cfRule>
  </conditionalFormatting>
  <conditionalFormatting sqref="AM23">
    <cfRule type="cellIs" dxfId="233" priority="229" operator="greaterThan">
      <formula>0</formula>
    </cfRule>
  </conditionalFormatting>
  <conditionalFormatting sqref="AM23">
    <cfRule type="cellIs" dxfId="232" priority="228" operator="greaterThan">
      <formula>0</formula>
    </cfRule>
  </conditionalFormatting>
  <conditionalFormatting sqref="AM5:AM6">
    <cfRule type="cellIs" dxfId="231" priority="241" operator="greaterThan">
      <formula>0</formula>
    </cfRule>
  </conditionalFormatting>
  <conditionalFormatting sqref="AM5:AM6">
    <cfRule type="cellIs" dxfId="230" priority="240" operator="greaterThan">
      <formula>0</formula>
    </cfRule>
  </conditionalFormatting>
  <conditionalFormatting sqref="AM5:AM6">
    <cfRule type="cellIs" dxfId="229" priority="239" operator="greaterThan">
      <formula>0</formula>
    </cfRule>
  </conditionalFormatting>
  <conditionalFormatting sqref="AM5:AM6">
    <cfRule type="cellIs" dxfId="228" priority="238" operator="greaterThan">
      <formula>0</formula>
    </cfRule>
  </conditionalFormatting>
  <conditionalFormatting sqref="AM20:AM21">
    <cfRule type="cellIs" dxfId="227" priority="237" operator="greaterThan">
      <formula>0</formula>
    </cfRule>
  </conditionalFormatting>
  <conditionalFormatting sqref="AM20:AM21">
    <cfRule type="cellIs" dxfId="226" priority="236" operator="greaterThan">
      <formula>0</formula>
    </cfRule>
  </conditionalFormatting>
  <conditionalFormatting sqref="AM23">
    <cfRule type="cellIs" dxfId="225" priority="227" operator="greaterThan">
      <formula>0</formula>
    </cfRule>
  </conditionalFormatting>
  <conditionalFormatting sqref="AM23">
    <cfRule type="cellIs" dxfId="224" priority="226" operator="greaterThan">
      <formula>0</formula>
    </cfRule>
  </conditionalFormatting>
  <conditionalFormatting sqref="AM23">
    <cfRule type="cellIs" dxfId="223" priority="225" operator="greaterThan">
      <formula>0</formula>
    </cfRule>
  </conditionalFormatting>
  <conditionalFormatting sqref="BT8">
    <cfRule type="cellIs" dxfId="222" priority="223" operator="greaterThan">
      <formula>0</formula>
    </cfRule>
  </conditionalFormatting>
  <conditionalFormatting sqref="BT4:BT7">
    <cfRule type="cellIs" dxfId="221" priority="222" operator="greaterThan">
      <formula>0</formula>
    </cfRule>
  </conditionalFormatting>
  <conditionalFormatting sqref="BT9:BT22">
    <cfRule type="cellIs" dxfId="220" priority="221" operator="greaterThan">
      <formula>0</formula>
    </cfRule>
  </conditionalFormatting>
  <conditionalFormatting sqref="BT23">
    <cfRule type="cellIs" dxfId="219" priority="220" operator="greaterThan">
      <formula>0</formula>
    </cfRule>
  </conditionalFormatting>
  <conditionalFormatting sqref="BL15">
    <cfRule type="cellIs" dxfId="218" priority="215" operator="greaterThan">
      <formula>0</formula>
    </cfRule>
  </conditionalFormatting>
  <conditionalFormatting sqref="BL14">
    <cfRule type="cellIs" dxfId="217" priority="217" operator="greaterThan">
      <formula>0</formula>
    </cfRule>
  </conditionalFormatting>
  <conditionalFormatting sqref="BL10">
    <cfRule type="cellIs" dxfId="216" priority="219" operator="greaterThan">
      <formula>0</formula>
    </cfRule>
  </conditionalFormatting>
  <conditionalFormatting sqref="BL10">
    <cfRule type="cellIs" dxfId="215" priority="218" operator="greaterThan">
      <formula>0</formula>
    </cfRule>
  </conditionalFormatting>
  <conditionalFormatting sqref="BL14">
    <cfRule type="cellIs" dxfId="214" priority="216" operator="greaterThan">
      <formula>0</formula>
    </cfRule>
  </conditionalFormatting>
  <conditionalFormatting sqref="BL15">
    <cfRule type="cellIs" dxfId="213" priority="214" operator="greaterThan">
      <formula>0</formula>
    </cfRule>
  </conditionalFormatting>
  <conditionalFormatting sqref="BL16">
    <cfRule type="cellIs" dxfId="212" priority="213" operator="greaterThan">
      <formula>0</formula>
    </cfRule>
  </conditionalFormatting>
  <conditionalFormatting sqref="BL16">
    <cfRule type="cellIs" dxfId="211" priority="212" operator="greaterThan">
      <formula>0</formula>
    </cfRule>
  </conditionalFormatting>
  <conditionalFormatting sqref="BL22">
    <cfRule type="cellIs" dxfId="210" priority="211" operator="greaterThan">
      <formula>0</formula>
    </cfRule>
  </conditionalFormatting>
  <conditionalFormatting sqref="BL22">
    <cfRule type="cellIs" dxfId="209" priority="210" operator="greaterThan">
      <formula>0</formula>
    </cfRule>
  </conditionalFormatting>
  <conditionalFormatting sqref="BL23">
    <cfRule type="cellIs" dxfId="208" priority="209" operator="greaterThan">
      <formula>0</formula>
    </cfRule>
  </conditionalFormatting>
  <conditionalFormatting sqref="BL23">
    <cfRule type="cellIs" dxfId="207" priority="208" operator="greaterThan">
      <formula>0</formula>
    </cfRule>
  </conditionalFormatting>
  <conditionalFormatting sqref="BL17:BL21">
    <cfRule type="cellIs" dxfId="206" priority="207" operator="greaterThan">
      <formula>0</formula>
    </cfRule>
  </conditionalFormatting>
  <conditionalFormatting sqref="BL17:BL21">
    <cfRule type="cellIs" dxfId="205" priority="206" operator="greaterThan">
      <formula>0</formula>
    </cfRule>
  </conditionalFormatting>
  <conditionalFormatting sqref="BL17:BL21">
    <cfRule type="cellIs" dxfId="204" priority="205" operator="greaterThan">
      <formula>0</formula>
    </cfRule>
  </conditionalFormatting>
  <conditionalFormatting sqref="BL11:BL13">
    <cfRule type="cellIs" dxfId="203" priority="204" operator="greaterThan">
      <formula>0</formula>
    </cfRule>
  </conditionalFormatting>
  <conditionalFormatting sqref="BL11:BL13">
    <cfRule type="cellIs" dxfId="202" priority="203" operator="greaterThan">
      <formula>0</formula>
    </cfRule>
  </conditionalFormatting>
  <conditionalFormatting sqref="BL11:BL13">
    <cfRule type="cellIs" dxfId="201" priority="202" operator="greaterThan">
      <formula>0</formula>
    </cfRule>
  </conditionalFormatting>
  <conditionalFormatting sqref="BL4:BL9">
    <cfRule type="cellIs" dxfId="200" priority="201" operator="greaterThan">
      <formula>0</formula>
    </cfRule>
  </conditionalFormatting>
  <conditionalFormatting sqref="BL4:BL9">
    <cfRule type="cellIs" dxfId="199" priority="200" operator="greaterThan">
      <formula>0</formula>
    </cfRule>
  </conditionalFormatting>
  <conditionalFormatting sqref="BL4:BL9">
    <cfRule type="cellIs" dxfId="198" priority="199" operator="greaterThan">
      <formula>0</formula>
    </cfRule>
  </conditionalFormatting>
  <conditionalFormatting sqref="BD8">
    <cfRule type="cellIs" dxfId="197" priority="198" operator="greaterThan">
      <formula>0</formula>
    </cfRule>
  </conditionalFormatting>
  <conditionalFormatting sqref="BD4:BD7">
    <cfRule type="cellIs" dxfId="196" priority="197" operator="greaterThan">
      <formula>0</formula>
    </cfRule>
  </conditionalFormatting>
  <conditionalFormatting sqref="BD4:BD7">
    <cfRule type="cellIs" dxfId="195" priority="196" operator="greaterThan">
      <formula>0</formula>
    </cfRule>
  </conditionalFormatting>
  <conditionalFormatting sqref="BD4:BD7">
    <cfRule type="cellIs" dxfId="194" priority="195" operator="greaterThan">
      <formula>0</formula>
    </cfRule>
  </conditionalFormatting>
  <conditionalFormatting sqref="BD4:BD7">
    <cfRule type="cellIs" dxfId="193" priority="194" operator="greaterThan">
      <formula>0</formula>
    </cfRule>
  </conditionalFormatting>
  <conditionalFormatting sqref="BD9:BD22">
    <cfRule type="cellIs" dxfId="192" priority="193" operator="greaterThan">
      <formula>0</formula>
    </cfRule>
  </conditionalFormatting>
  <conditionalFormatting sqref="BD9:BD22">
    <cfRule type="cellIs" dxfId="191" priority="192" operator="greaterThan">
      <formula>0</formula>
    </cfRule>
  </conditionalFormatting>
  <conditionalFormatting sqref="BD9:BD22">
    <cfRule type="cellIs" dxfId="190" priority="191" operator="greaterThan">
      <formula>0</formula>
    </cfRule>
  </conditionalFormatting>
  <conditionalFormatting sqref="BD9:BD22">
    <cfRule type="cellIs" dxfId="189" priority="190" operator="greaterThan">
      <formula>0</formula>
    </cfRule>
  </conditionalFormatting>
  <conditionalFormatting sqref="BD23">
    <cfRule type="cellIs" dxfId="188" priority="189" operator="greaterThan">
      <formula>0</formula>
    </cfRule>
  </conditionalFormatting>
  <conditionalFormatting sqref="BD23">
    <cfRule type="cellIs" dxfId="187" priority="188" operator="greaterThan">
      <formula>0</formula>
    </cfRule>
  </conditionalFormatting>
  <conditionalFormatting sqref="BD23">
    <cfRule type="cellIs" dxfId="186" priority="187" operator="greaterThan">
      <formula>0</formula>
    </cfRule>
  </conditionalFormatting>
  <conditionalFormatting sqref="BD23">
    <cfRule type="cellIs" dxfId="185" priority="186" operator="greaterThan">
      <formula>0</formula>
    </cfRule>
  </conditionalFormatting>
  <conditionalFormatting sqref="BD23">
    <cfRule type="cellIs" dxfId="184" priority="185" operator="greaterThan">
      <formula>0</formula>
    </cfRule>
  </conditionalFormatting>
  <conditionalFormatting sqref="BD23">
    <cfRule type="cellIs" dxfId="183" priority="184" operator="greaterThan">
      <formula>0</formula>
    </cfRule>
  </conditionalFormatting>
  <conditionalFormatting sqref="AN12">
    <cfRule type="cellIs" dxfId="182" priority="159" operator="greaterThan">
      <formula>0</formula>
    </cfRule>
  </conditionalFormatting>
  <conditionalFormatting sqref="AN23">
    <cfRule type="cellIs" dxfId="181" priority="110" operator="greaterThan">
      <formula>0</formula>
    </cfRule>
  </conditionalFormatting>
  <conditionalFormatting sqref="AN19">
    <cfRule type="cellIs" dxfId="180" priority="129" operator="greaterThan">
      <formula>0</formula>
    </cfRule>
  </conditionalFormatting>
  <conditionalFormatting sqref="AN4">
    <cfRule type="cellIs" dxfId="179" priority="183" operator="greaterThan">
      <formula>0</formula>
    </cfRule>
  </conditionalFormatting>
  <conditionalFormatting sqref="AN4">
    <cfRule type="cellIs" dxfId="178" priority="182" operator="greaterThan">
      <formula>0</formula>
    </cfRule>
  </conditionalFormatting>
  <conditionalFormatting sqref="AN4">
    <cfRule type="cellIs" dxfId="177" priority="181" operator="greaterThan">
      <formula>0</formula>
    </cfRule>
  </conditionalFormatting>
  <conditionalFormatting sqref="AN4">
    <cfRule type="cellIs" dxfId="176" priority="180" operator="greaterThan">
      <formula>0</formula>
    </cfRule>
  </conditionalFormatting>
  <conditionalFormatting sqref="AN9">
    <cfRule type="cellIs" dxfId="175" priority="169" operator="greaterThan">
      <formula>0</formula>
    </cfRule>
  </conditionalFormatting>
  <conditionalFormatting sqref="AN9">
    <cfRule type="cellIs" dxfId="174" priority="168" operator="greaterThan">
      <formula>0</formula>
    </cfRule>
  </conditionalFormatting>
  <conditionalFormatting sqref="AN10">
    <cfRule type="cellIs" dxfId="173" priority="167" operator="greaterThan">
      <formula>0</formula>
    </cfRule>
  </conditionalFormatting>
  <conditionalFormatting sqref="AN10">
    <cfRule type="cellIs" dxfId="172" priority="166" operator="greaterThan">
      <formula>0</formula>
    </cfRule>
  </conditionalFormatting>
  <conditionalFormatting sqref="AN10">
    <cfRule type="cellIs" dxfId="171" priority="165" operator="greaterThan">
      <formula>0</formula>
    </cfRule>
  </conditionalFormatting>
  <conditionalFormatting sqref="AN10">
    <cfRule type="cellIs" dxfId="170" priority="164" operator="greaterThan">
      <formula>0</formula>
    </cfRule>
  </conditionalFormatting>
  <conditionalFormatting sqref="AN11">
    <cfRule type="cellIs" dxfId="169" priority="163" operator="greaterThan">
      <formula>0</formula>
    </cfRule>
  </conditionalFormatting>
  <conditionalFormatting sqref="AN11">
    <cfRule type="cellIs" dxfId="168" priority="162" operator="greaterThan">
      <formula>0</formula>
    </cfRule>
  </conditionalFormatting>
  <conditionalFormatting sqref="AN7">
    <cfRule type="cellIs" dxfId="167" priority="179" operator="greaterThan">
      <formula>0</formula>
    </cfRule>
  </conditionalFormatting>
  <conditionalFormatting sqref="AN7">
    <cfRule type="cellIs" dxfId="166" priority="178" operator="greaterThan">
      <formula>0</formula>
    </cfRule>
  </conditionalFormatting>
  <conditionalFormatting sqref="AN7">
    <cfRule type="cellIs" dxfId="165" priority="177" operator="greaterThan">
      <formula>0</formula>
    </cfRule>
  </conditionalFormatting>
  <conditionalFormatting sqref="AN7">
    <cfRule type="cellIs" dxfId="164" priority="176" operator="greaterThan">
      <formula>0</formula>
    </cfRule>
  </conditionalFormatting>
  <conditionalFormatting sqref="AN8">
    <cfRule type="cellIs" dxfId="163" priority="175" operator="greaterThan">
      <formula>0</formula>
    </cfRule>
  </conditionalFormatting>
  <conditionalFormatting sqref="AN8">
    <cfRule type="cellIs" dxfId="162" priority="174" operator="greaterThan">
      <formula>0</formula>
    </cfRule>
  </conditionalFormatting>
  <conditionalFormatting sqref="AN8">
    <cfRule type="cellIs" dxfId="161" priority="173" operator="greaterThan">
      <formula>0</formula>
    </cfRule>
  </conditionalFormatting>
  <conditionalFormatting sqref="AN8">
    <cfRule type="cellIs" dxfId="160" priority="172" operator="greaterThan">
      <formula>0</formula>
    </cfRule>
  </conditionalFormatting>
  <conditionalFormatting sqref="AN9">
    <cfRule type="cellIs" dxfId="159" priority="171" operator="greaterThan">
      <formula>0</formula>
    </cfRule>
  </conditionalFormatting>
  <conditionalFormatting sqref="AN9">
    <cfRule type="cellIs" dxfId="158" priority="170" operator="greaterThan">
      <formula>0</formula>
    </cfRule>
  </conditionalFormatting>
  <conditionalFormatting sqref="AN11">
    <cfRule type="cellIs" dxfId="157" priority="161" operator="greaterThan">
      <formula>0</formula>
    </cfRule>
  </conditionalFormatting>
  <conditionalFormatting sqref="AN11">
    <cfRule type="cellIs" dxfId="156" priority="160" operator="greaterThan">
      <formula>0</formula>
    </cfRule>
  </conditionalFormatting>
  <conditionalFormatting sqref="AN12">
    <cfRule type="cellIs" dxfId="155" priority="158" operator="greaterThan">
      <formula>0</formula>
    </cfRule>
  </conditionalFormatting>
  <conditionalFormatting sqref="AN12">
    <cfRule type="cellIs" dxfId="154" priority="157" operator="greaterThan">
      <formula>0</formula>
    </cfRule>
  </conditionalFormatting>
  <conditionalFormatting sqref="AN12">
    <cfRule type="cellIs" dxfId="153" priority="156" operator="greaterThan">
      <formula>0</formula>
    </cfRule>
  </conditionalFormatting>
  <conditionalFormatting sqref="AN13">
    <cfRule type="cellIs" dxfId="152" priority="155" operator="greaterThan">
      <formula>0</formula>
    </cfRule>
  </conditionalFormatting>
  <conditionalFormatting sqref="AN13">
    <cfRule type="cellIs" dxfId="151" priority="154" operator="greaterThan">
      <formula>0</formula>
    </cfRule>
  </conditionalFormatting>
  <conditionalFormatting sqref="AN13">
    <cfRule type="cellIs" dxfId="150" priority="153" operator="greaterThan">
      <formula>0</formula>
    </cfRule>
  </conditionalFormatting>
  <conditionalFormatting sqref="AN13">
    <cfRule type="cellIs" dxfId="149" priority="152" operator="greaterThan">
      <formula>0</formula>
    </cfRule>
  </conditionalFormatting>
  <conditionalFormatting sqref="AN14">
    <cfRule type="cellIs" dxfId="148" priority="151" operator="greaterThan">
      <formula>0</formula>
    </cfRule>
  </conditionalFormatting>
  <conditionalFormatting sqref="AN14">
    <cfRule type="cellIs" dxfId="147" priority="150" operator="greaterThan">
      <formula>0</formula>
    </cfRule>
  </conditionalFormatting>
  <conditionalFormatting sqref="AN14">
    <cfRule type="cellIs" dxfId="146" priority="149" operator="greaterThan">
      <formula>0</formula>
    </cfRule>
  </conditionalFormatting>
  <conditionalFormatting sqref="AN14">
    <cfRule type="cellIs" dxfId="145" priority="148" operator="greaterThan">
      <formula>0</formula>
    </cfRule>
  </conditionalFormatting>
  <conditionalFormatting sqref="AN15">
    <cfRule type="cellIs" dxfId="144" priority="147" operator="greaterThan">
      <formula>0</formula>
    </cfRule>
  </conditionalFormatting>
  <conditionalFormatting sqref="AN15">
    <cfRule type="cellIs" dxfId="143" priority="146" operator="greaterThan">
      <formula>0</formula>
    </cfRule>
  </conditionalFormatting>
  <conditionalFormatting sqref="AN15">
    <cfRule type="cellIs" dxfId="142" priority="145" operator="greaterThan">
      <formula>0</formula>
    </cfRule>
  </conditionalFormatting>
  <conditionalFormatting sqref="AN15">
    <cfRule type="cellIs" dxfId="141" priority="144" operator="greaterThan">
      <formula>0</formula>
    </cfRule>
  </conditionalFormatting>
  <conditionalFormatting sqref="AN16">
    <cfRule type="cellIs" dxfId="140" priority="143" operator="greaterThan">
      <formula>0</formula>
    </cfRule>
  </conditionalFormatting>
  <conditionalFormatting sqref="AN16">
    <cfRule type="cellIs" dxfId="139" priority="142" operator="greaterThan">
      <formula>0</formula>
    </cfRule>
  </conditionalFormatting>
  <conditionalFormatting sqref="AN16">
    <cfRule type="cellIs" dxfId="138" priority="141" operator="greaterThan">
      <formula>0</formula>
    </cfRule>
  </conditionalFormatting>
  <conditionalFormatting sqref="AN16">
    <cfRule type="cellIs" dxfId="137" priority="140" operator="greaterThan">
      <formula>0</formula>
    </cfRule>
  </conditionalFormatting>
  <conditionalFormatting sqref="AN17">
    <cfRule type="cellIs" dxfId="136" priority="139" operator="greaterThan">
      <formula>0</formula>
    </cfRule>
  </conditionalFormatting>
  <conditionalFormatting sqref="AN17">
    <cfRule type="cellIs" dxfId="135" priority="138" operator="greaterThan">
      <formula>0</formula>
    </cfRule>
  </conditionalFormatting>
  <conditionalFormatting sqref="AN17">
    <cfRule type="cellIs" dxfId="134" priority="137" operator="greaterThan">
      <formula>0</formula>
    </cfRule>
  </conditionalFormatting>
  <conditionalFormatting sqref="AN17">
    <cfRule type="cellIs" dxfId="133" priority="136" operator="greaterThan">
      <formula>0</formula>
    </cfRule>
  </conditionalFormatting>
  <conditionalFormatting sqref="AN18">
    <cfRule type="cellIs" dxfId="132" priority="135" operator="greaterThan">
      <formula>0</formula>
    </cfRule>
  </conditionalFormatting>
  <conditionalFormatting sqref="AN18">
    <cfRule type="cellIs" dxfId="131" priority="134" operator="greaterThan">
      <formula>0</formula>
    </cfRule>
  </conditionalFormatting>
  <conditionalFormatting sqref="AN18">
    <cfRule type="cellIs" dxfId="130" priority="133" operator="greaterThan">
      <formula>0</formula>
    </cfRule>
  </conditionalFormatting>
  <conditionalFormatting sqref="AN18">
    <cfRule type="cellIs" dxfId="129" priority="132" operator="greaterThan">
      <formula>0</formula>
    </cfRule>
  </conditionalFormatting>
  <conditionalFormatting sqref="AN19">
    <cfRule type="cellIs" dxfId="128" priority="131" operator="greaterThan">
      <formula>0</formula>
    </cfRule>
  </conditionalFormatting>
  <conditionalFormatting sqref="AN19">
    <cfRule type="cellIs" dxfId="127" priority="130" operator="greaterThan">
      <formula>0</formula>
    </cfRule>
  </conditionalFormatting>
  <conditionalFormatting sqref="AN19">
    <cfRule type="cellIs" dxfId="126" priority="128" operator="greaterThan">
      <formula>0</formula>
    </cfRule>
  </conditionalFormatting>
  <conditionalFormatting sqref="AN20:AN21">
    <cfRule type="cellIs" dxfId="125" priority="121" operator="greaterThan">
      <formula>0</formula>
    </cfRule>
  </conditionalFormatting>
  <conditionalFormatting sqref="AN20:AN21">
    <cfRule type="cellIs" dxfId="124" priority="120" operator="greaterThan">
      <formula>0</formula>
    </cfRule>
  </conditionalFormatting>
  <conditionalFormatting sqref="AN22">
    <cfRule type="cellIs" dxfId="123" priority="119" operator="greaterThan">
      <formula>0</formula>
    </cfRule>
  </conditionalFormatting>
  <conditionalFormatting sqref="AN22">
    <cfRule type="cellIs" dxfId="122" priority="118" operator="greaterThan">
      <formula>0</formula>
    </cfRule>
  </conditionalFormatting>
  <conditionalFormatting sqref="AN22">
    <cfRule type="cellIs" dxfId="121" priority="117" operator="greaterThan">
      <formula>0</formula>
    </cfRule>
  </conditionalFormatting>
  <conditionalFormatting sqref="AN22">
    <cfRule type="cellIs" dxfId="120" priority="116" operator="greaterThan">
      <formula>0</formula>
    </cfRule>
  </conditionalFormatting>
  <conditionalFormatting sqref="AN23">
    <cfRule type="cellIs" dxfId="119" priority="115" operator="greaterThan">
      <formula>0</formula>
    </cfRule>
  </conditionalFormatting>
  <conditionalFormatting sqref="AN23">
    <cfRule type="cellIs" dxfId="118" priority="114" operator="greaterThan">
      <formula>0</formula>
    </cfRule>
  </conditionalFormatting>
  <conditionalFormatting sqref="AN5:AN6">
    <cfRule type="cellIs" dxfId="117" priority="127" operator="greaterThan">
      <formula>0</formula>
    </cfRule>
  </conditionalFormatting>
  <conditionalFormatting sqref="AN5:AN6">
    <cfRule type="cellIs" dxfId="116" priority="126" operator="greaterThan">
      <formula>0</formula>
    </cfRule>
  </conditionalFormatting>
  <conditionalFormatting sqref="AN5:AN6">
    <cfRule type="cellIs" dxfId="115" priority="125" operator="greaterThan">
      <formula>0</formula>
    </cfRule>
  </conditionalFormatting>
  <conditionalFormatting sqref="AN5:AN6">
    <cfRule type="cellIs" dxfId="114" priority="124" operator="greaterThan">
      <formula>0</formula>
    </cfRule>
  </conditionalFormatting>
  <conditionalFormatting sqref="AN20:AN21">
    <cfRule type="cellIs" dxfId="113" priority="123" operator="greaterThan">
      <formula>0</formula>
    </cfRule>
  </conditionalFormatting>
  <conditionalFormatting sqref="AN20:AN21">
    <cfRule type="cellIs" dxfId="112" priority="122" operator="greaterThan">
      <formula>0</formula>
    </cfRule>
  </conditionalFormatting>
  <conditionalFormatting sqref="AN23">
    <cfRule type="cellIs" dxfId="111" priority="113" operator="greaterThan">
      <formula>0</formula>
    </cfRule>
  </conditionalFormatting>
  <conditionalFormatting sqref="AN23">
    <cfRule type="cellIs" dxfId="110" priority="112" operator="greaterThan">
      <formula>0</formula>
    </cfRule>
  </conditionalFormatting>
  <conditionalFormatting sqref="AN23">
    <cfRule type="cellIs" dxfId="109" priority="111" operator="greaterThan">
      <formula>0</formula>
    </cfRule>
  </conditionalFormatting>
  <conditionalFormatting sqref="AV21">
    <cfRule type="cellIs" dxfId="108" priority="102" operator="greaterThan">
      <formula>0</formula>
    </cfRule>
  </conditionalFormatting>
  <conditionalFormatting sqref="AV4:AV20 AV22:AV23">
    <cfRule type="cellIs" dxfId="107" priority="109" operator="greaterThan">
      <formula>0</formula>
    </cfRule>
  </conditionalFormatting>
  <conditionalFormatting sqref="AV4:AV20 AV22:AV23">
    <cfRule type="cellIs" dxfId="106" priority="108" operator="greaterThan">
      <formula>0</formula>
    </cfRule>
  </conditionalFormatting>
  <conditionalFormatting sqref="AV4:AV20 AV22:AV23">
    <cfRule type="cellIs" dxfId="105" priority="107" operator="greaterThan">
      <formula>0</formula>
    </cfRule>
  </conditionalFormatting>
  <conditionalFormatting sqref="AV4:AV20 AV22:AV23">
    <cfRule type="cellIs" dxfId="104" priority="106" operator="greaterThan">
      <formula>0</formula>
    </cfRule>
  </conditionalFormatting>
  <conditionalFormatting sqref="AV21">
    <cfRule type="cellIs" dxfId="103" priority="105" operator="greaterThan">
      <formula>0</formula>
    </cfRule>
  </conditionalFormatting>
  <conditionalFormatting sqref="AV21">
    <cfRule type="cellIs" dxfId="102" priority="104" operator="greaterThan">
      <formula>0</formula>
    </cfRule>
  </conditionalFormatting>
  <conditionalFormatting sqref="AV21">
    <cfRule type="cellIs" dxfId="101" priority="103" operator="greaterThan">
      <formula>0</formula>
    </cfRule>
  </conditionalFormatting>
  <conditionalFormatting sqref="AF4:AF23">
    <cfRule type="cellIs" dxfId="100" priority="101" operator="greaterThan">
      <formula>0</formula>
    </cfRule>
  </conditionalFormatting>
  <conditionalFormatting sqref="AF4:AF23">
    <cfRule type="cellIs" dxfId="99" priority="100" operator="greaterThan">
      <formula>0</formula>
    </cfRule>
  </conditionalFormatting>
  <conditionalFormatting sqref="AF4:AF23">
    <cfRule type="cellIs" dxfId="98" priority="99" operator="greaterThan">
      <formula>0</formula>
    </cfRule>
  </conditionalFormatting>
  <conditionalFormatting sqref="AF4:AF23">
    <cfRule type="cellIs" dxfId="97" priority="98" operator="greaterThan">
      <formula>0</formula>
    </cfRule>
  </conditionalFormatting>
  <conditionalFormatting sqref="X7">
    <cfRule type="cellIs" dxfId="96" priority="97" operator="greaterThan">
      <formula>0</formula>
    </cfRule>
  </conditionalFormatting>
  <conditionalFormatting sqref="X7">
    <cfRule type="cellIs" dxfId="95" priority="96" operator="greaterThan">
      <formula>0</formula>
    </cfRule>
  </conditionalFormatting>
  <conditionalFormatting sqref="X7">
    <cfRule type="cellIs" dxfId="94" priority="95" operator="greaterThan">
      <formula>0</formula>
    </cfRule>
  </conditionalFormatting>
  <conditionalFormatting sqref="X8:X23">
    <cfRule type="cellIs" dxfId="93" priority="94" operator="greaterThan">
      <formula>0</formula>
    </cfRule>
  </conditionalFormatting>
  <conditionalFormatting sqref="X8:X23">
    <cfRule type="cellIs" dxfId="92" priority="93" operator="greaterThan">
      <formula>0</formula>
    </cfRule>
  </conditionalFormatting>
  <conditionalFormatting sqref="X8:X23">
    <cfRule type="cellIs" dxfId="91" priority="92" operator="greaterThan">
      <formula>0</formula>
    </cfRule>
  </conditionalFormatting>
  <conditionalFormatting sqref="X4:X6">
    <cfRule type="cellIs" dxfId="90" priority="91" operator="greaterThan">
      <formula>0</formula>
    </cfRule>
  </conditionalFormatting>
  <conditionalFormatting sqref="X4:X6">
    <cfRule type="cellIs" dxfId="89" priority="90" operator="greaterThan">
      <formula>0</formula>
    </cfRule>
  </conditionalFormatting>
  <conditionalFormatting sqref="X4:X6">
    <cfRule type="cellIs" dxfId="88" priority="89" operator="greaterThan">
      <formula>0</formula>
    </cfRule>
  </conditionalFormatting>
  <conditionalFormatting sqref="P4:P7 P9:P23">
    <cfRule type="cellIs" dxfId="87" priority="88" operator="greaterThan">
      <formula>0</formula>
    </cfRule>
  </conditionalFormatting>
  <conditionalFormatting sqref="P8">
    <cfRule type="cellIs" dxfId="86" priority="83" operator="greaterThan">
      <formula>0</formula>
    </cfRule>
  </conditionalFormatting>
  <conditionalFormatting sqref="P4:P7 P9:P23">
    <cfRule type="cellIs" dxfId="85" priority="87" operator="greaterThan">
      <formula>0</formula>
    </cfRule>
  </conditionalFormatting>
  <conditionalFormatting sqref="P4:P7 P9:P23">
    <cfRule type="cellIs" dxfId="84" priority="86" operator="greaterThan">
      <formula>0</formula>
    </cfRule>
  </conditionalFormatting>
  <conditionalFormatting sqref="P4:P7 P9:P23">
    <cfRule type="cellIs" dxfId="83" priority="85" operator="greaterThan">
      <formula>0</formula>
    </cfRule>
  </conditionalFormatting>
  <conditionalFormatting sqref="P8">
    <cfRule type="cellIs" dxfId="82" priority="84" operator="greaterThan">
      <formula>0</formula>
    </cfRule>
  </conditionalFormatting>
  <conditionalFormatting sqref="P8">
    <cfRule type="cellIs" dxfId="81" priority="82" operator="greaterThan">
      <formula>0</formula>
    </cfRule>
  </conditionalFormatting>
  <conditionalFormatting sqref="P8">
    <cfRule type="cellIs" dxfId="80" priority="81" operator="greaterThan">
      <formula>0</formula>
    </cfRule>
  </conditionalFormatting>
  <conditionalFormatting sqref="G23">
    <cfRule type="cellIs" dxfId="79" priority="79" operator="greaterThan">
      <formula>0</formula>
    </cfRule>
  </conditionalFormatting>
  <conditionalFormatting sqref="G21">
    <cfRule type="cellIs" dxfId="78" priority="46" operator="greaterThan">
      <formula>0</formula>
    </cfRule>
  </conditionalFormatting>
  <conditionalFormatting sqref="G23">
    <cfRule type="cellIs" dxfId="77" priority="80" operator="greaterThan">
      <formula>0</formula>
    </cfRule>
  </conditionalFormatting>
  <conditionalFormatting sqref="G21">
    <cfRule type="cellIs" dxfId="76" priority="45" operator="greaterThan">
      <formula>0</formula>
    </cfRule>
  </conditionalFormatting>
  <conditionalFormatting sqref="G4">
    <cfRule type="cellIs" dxfId="75" priority="77" operator="greaterThan">
      <formula>0</formula>
    </cfRule>
  </conditionalFormatting>
  <conditionalFormatting sqref="G4">
    <cfRule type="cellIs" dxfId="74" priority="78" operator="greaterThan">
      <formula>0</formula>
    </cfRule>
  </conditionalFormatting>
  <conditionalFormatting sqref="G5">
    <cfRule type="cellIs" dxfId="73" priority="75" operator="greaterThan">
      <formula>0</formula>
    </cfRule>
  </conditionalFormatting>
  <conditionalFormatting sqref="G5">
    <cfRule type="cellIs" dxfId="72" priority="76" operator="greaterThan">
      <formula>0</formula>
    </cfRule>
  </conditionalFormatting>
  <conditionalFormatting sqref="G7">
    <cfRule type="cellIs" dxfId="71" priority="73" operator="greaterThan">
      <formula>0</formula>
    </cfRule>
  </conditionalFormatting>
  <conditionalFormatting sqref="G7">
    <cfRule type="cellIs" dxfId="70" priority="74" operator="greaterThan">
      <formula>0</formula>
    </cfRule>
  </conditionalFormatting>
  <conditionalFormatting sqref="G8">
    <cfRule type="cellIs" dxfId="69" priority="71" operator="greaterThan">
      <formula>0</formula>
    </cfRule>
  </conditionalFormatting>
  <conditionalFormatting sqref="G8">
    <cfRule type="cellIs" dxfId="68" priority="72" operator="greaterThan">
      <formula>0</formula>
    </cfRule>
  </conditionalFormatting>
  <conditionalFormatting sqref="G9">
    <cfRule type="cellIs" dxfId="67" priority="69" operator="greaterThan">
      <formula>0</formula>
    </cfRule>
  </conditionalFormatting>
  <conditionalFormatting sqref="G9">
    <cfRule type="cellIs" dxfId="66" priority="70" operator="greaterThan">
      <formula>0</formula>
    </cfRule>
  </conditionalFormatting>
  <conditionalFormatting sqref="G10">
    <cfRule type="cellIs" dxfId="65" priority="67" operator="greaterThan">
      <formula>0</formula>
    </cfRule>
  </conditionalFormatting>
  <conditionalFormatting sqref="G10">
    <cfRule type="cellIs" dxfId="64" priority="68" operator="greaterThan">
      <formula>0</formula>
    </cfRule>
  </conditionalFormatting>
  <conditionalFormatting sqref="G11">
    <cfRule type="cellIs" dxfId="63" priority="65" operator="greaterThan">
      <formula>0</formula>
    </cfRule>
  </conditionalFormatting>
  <conditionalFormatting sqref="G11">
    <cfRule type="cellIs" dxfId="62" priority="66" operator="greaterThan">
      <formula>0</formula>
    </cfRule>
  </conditionalFormatting>
  <conditionalFormatting sqref="G12">
    <cfRule type="cellIs" dxfId="61" priority="63" operator="greaterThan">
      <formula>0</formula>
    </cfRule>
  </conditionalFormatting>
  <conditionalFormatting sqref="G12">
    <cfRule type="cellIs" dxfId="60" priority="64" operator="greaterThan">
      <formula>0</formula>
    </cfRule>
  </conditionalFormatting>
  <conditionalFormatting sqref="G13">
    <cfRule type="cellIs" dxfId="59" priority="61" operator="greaterThan">
      <formula>0</formula>
    </cfRule>
  </conditionalFormatting>
  <conditionalFormatting sqref="G13">
    <cfRule type="cellIs" dxfId="58" priority="62" operator="greaterThan">
      <formula>0</formula>
    </cfRule>
  </conditionalFormatting>
  <conditionalFormatting sqref="G14">
    <cfRule type="cellIs" dxfId="57" priority="59" operator="greaterThan">
      <formula>0</formula>
    </cfRule>
  </conditionalFormatting>
  <conditionalFormatting sqref="G14">
    <cfRule type="cellIs" dxfId="56" priority="60" operator="greaterThan">
      <formula>0</formula>
    </cfRule>
  </conditionalFormatting>
  <conditionalFormatting sqref="G15">
    <cfRule type="cellIs" dxfId="55" priority="57" operator="greaterThan">
      <formula>0</formula>
    </cfRule>
  </conditionalFormatting>
  <conditionalFormatting sqref="G15">
    <cfRule type="cellIs" dxfId="54" priority="58" operator="greaterThan">
      <formula>0</formula>
    </cfRule>
  </conditionalFormatting>
  <conditionalFormatting sqref="G16">
    <cfRule type="cellIs" dxfId="53" priority="55" operator="greaterThan">
      <formula>0</formula>
    </cfRule>
  </conditionalFormatting>
  <conditionalFormatting sqref="G16">
    <cfRule type="cellIs" dxfId="52" priority="56" operator="greaterThan">
      <formula>0</formula>
    </cfRule>
  </conditionalFormatting>
  <conditionalFormatting sqref="G17">
    <cfRule type="cellIs" dxfId="51" priority="53" operator="greaterThan">
      <formula>0</formula>
    </cfRule>
  </conditionalFormatting>
  <conditionalFormatting sqref="G17">
    <cfRule type="cellIs" dxfId="50" priority="54" operator="greaterThan">
      <formula>0</formula>
    </cfRule>
  </conditionalFormatting>
  <conditionalFormatting sqref="G18">
    <cfRule type="cellIs" dxfId="49" priority="51" operator="greaterThan">
      <formula>0</formula>
    </cfRule>
  </conditionalFormatting>
  <conditionalFormatting sqref="G18">
    <cfRule type="cellIs" dxfId="48" priority="52" operator="greaterThan">
      <formula>0</formula>
    </cfRule>
  </conditionalFormatting>
  <conditionalFormatting sqref="G19">
    <cfRule type="cellIs" dxfId="47" priority="49" operator="greaterThan">
      <formula>0</formula>
    </cfRule>
  </conditionalFormatting>
  <conditionalFormatting sqref="G19">
    <cfRule type="cellIs" dxfId="46" priority="50" operator="greaterThan">
      <formula>0</formula>
    </cfRule>
  </conditionalFormatting>
  <conditionalFormatting sqref="G20">
    <cfRule type="cellIs" dxfId="45" priority="47" operator="greaterThan">
      <formula>0</formula>
    </cfRule>
  </conditionalFormatting>
  <conditionalFormatting sqref="G20">
    <cfRule type="cellIs" dxfId="44" priority="48" operator="greaterThan">
      <formula>0</formula>
    </cfRule>
  </conditionalFormatting>
  <conditionalFormatting sqref="G22">
    <cfRule type="cellIs" dxfId="43" priority="43" operator="greaterThan">
      <formula>0</formula>
    </cfRule>
  </conditionalFormatting>
  <conditionalFormatting sqref="G22">
    <cfRule type="cellIs" dxfId="42" priority="44" operator="greaterThan">
      <formula>0</formula>
    </cfRule>
  </conditionalFormatting>
  <conditionalFormatting sqref="G6">
    <cfRule type="cellIs" dxfId="41" priority="42" operator="greaterThan">
      <formula>0</formula>
    </cfRule>
  </conditionalFormatting>
  <conditionalFormatting sqref="G6">
    <cfRule type="cellIs" dxfId="40" priority="41" operator="greaterThan">
      <formula>0</formula>
    </cfRule>
  </conditionalFormatting>
  <conditionalFormatting sqref="H23">
    <cfRule type="cellIs" dxfId="39" priority="39" operator="greaterThan">
      <formula>0</formula>
    </cfRule>
  </conditionalFormatting>
  <conditionalFormatting sqref="H21">
    <cfRule type="cellIs" dxfId="38" priority="6" operator="greaterThan">
      <formula>0</formula>
    </cfRule>
  </conditionalFormatting>
  <conditionalFormatting sqref="H23">
    <cfRule type="cellIs" dxfId="37" priority="40" operator="greaterThan">
      <formula>0</formula>
    </cfRule>
  </conditionalFormatting>
  <conditionalFormatting sqref="H21">
    <cfRule type="cellIs" dxfId="36" priority="5" operator="greaterThan">
      <formula>0</formula>
    </cfRule>
  </conditionalFormatting>
  <conditionalFormatting sqref="H4">
    <cfRule type="cellIs" dxfId="35" priority="37" operator="greaterThan">
      <formula>0</formula>
    </cfRule>
  </conditionalFormatting>
  <conditionalFormatting sqref="H4">
    <cfRule type="cellIs" dxfId="34" priority="38" operator="greaterThan">
      <formula>0</formula>
    </cfRule>
  </conditionalFormatting>
  <conditionalFormatting sqref="H5">
    <cfRule type="cellIs" dxfId="33" priority="35" operator="greaterThan">
      <formula>0</formula>
    </cfRule>
  </conditionalFormatting>
  <conditionalFormatting sqref="H5">
    <cfRule type="cellIs" dxfId="32" priority="36" operator="greaterThan">
      <formula>0</formula>
    </cfRule>
  </conditionalFormatting>
  <conditionalFormatting sqref="H7">
    <cfRule type="cellIs" dxfId="31" priority="33" operator="greaterThan">
      <formula>0</formula>
    </cfRule>
  </conditionalFormatting>
  <conditionalFormatting sqref="H7">
    <cfRule type="cellIs" dxfId="30" priority="34" operator="greaterThan">
      <formula>0</formula>
    </cfRule>
  </conditionalFormatting>
  <conditionalFormatting sqref="H8">
    <cfRule type="cellIs" dxfId="29" priority="31" operator="greaterThan">
      <formula>0</formula>
    </cfRule>
  </conditionalFormatting>
  <conditionalFormatting sqref="H8">
    <cfRule type="cellIs" dxfId="28" priority="32" operator="greaterThan">
      <formula>0</formula>
    </cfRule>
  </conditionalFormatting>
  <conditionalFormatting sqref="H9">
    <cfRule type="cellIs" dxfId="27" priority="29" operator="greaterThan">
      <formula>0</formula>
    </cfRule>
  </conditionalFormatting>
  <conditionalFormatting sqref="H9">
    <cfRule type="cellIs" dxfId="26" priority="30" operator="greaterThan">
      <formula>0</formula>
    </cfRule>
  </conditionalFormatting>
  <conditionalFormatting sqref="H10">
    <cfRule type="cellIs" dxfId="25" priority="27" operator="greaterThan">
      <formula>0</formula>
    </cfRule>
  </conditionalFormatting>
  <conditionalFormatting sqref="H10">
    <cfRule type="cellIs" dxfId="24" priority="28" operator="greaterThan">
      <formula>0</formula>
    </cfRule>
  </conditionalFormatting>
  <conditionalFormatting sqref="H11">
    <cfRule type="cellIs" dxfId="23" priority="25" operator="greaterThan">
      <formula>0</formula>
    </cfRule>
  </conditionalFormatting>
  <conditionalFormatting sqref="H11">
    <cfRule type="cellIs" dxfId="22" priority="26" operator="greaterThan">
      <formula>0</formula>
    </cfRule>
  </conditionalFormatting>
  <conditionalFormatting sqref="H12">
    <cfRule type="cellIs" dxfId="21" priority="23" operator="greaterThan">
      <formula>0</formula>
    </cfRule>
  </conditionalFormatting>
  <conditionalFormatting sqref="H12">
    <cfRule type="cellIs" dxfId="20" priority="24" operator="greaterThan">
      <formula>0</formula>
    </cfRule>
  </conditionalFormatting>
  <conditionalFormatting sqref="H13">
    <cfRule type="cellIs" dxfId="19" priority="21" operator="greaterThan">
      <formula>0</formula>
    </cfRule>
  </conditionalFormatting>
  <conditionalFormatting sqref="H13">
    <cfRule type="cellIs" dxfId="18" priority="22" operator="greaterThan">
      <formula>0</formula>
    </cfRule>
  </conditionalFormatting>
  <conditionalFormatting sqref="H14">
    <cfRule type="cellIs" dxfId="17" priority="19" operator="greaterThan">
      <formula>0</formula>
    </cfRule>
  </conditionalFormatting>
  <conditionalFormatting sqref="H14">
    <cfRule type="cellIs" dxfId="16" priority="20" operator="greaterThan">
      <formula>0</formula>
    </cfRule>
  </conditionalFormatting>
  <conditionalFormatting sqref="H15">
    <cfRule type="cellIs" dxfId="15" priority="17" operator="greaterThan">
      <formula>0</formula>
    </cfRule>
  </conditionalFormatting>
  <conditionalFormatting sqref="H15">
    <cfRule type="cellIs" dxfId="14" priority="18" operator="greaterThan">
      <formula>0</formula>
    </cfRule>
  </conditionalFormatting>
  <conditionalFormatting sqref="H16">
    <cfRule type="cellIs" dxfId="13" priority="15" operator="greaterThan">
      <formula>0</formula>
    </cfRule>
  </conditionalFormatting>
  <conditionalFormatting sqref="H16">
    <cfRule type="cellIs" dxfId="12" priority="16" operator="greaterThan">
      <formula>0</formula>
    </cfRule>
  </conditionalFormatting>
  <conditionalFormatting sqref="H17">
    <cfRule type="cellIs" dxfId="11" priority="13" operator="greaterThan">
      <formula>0</formula>
    </cfRule>
  </conditionalFormatting>
  <conditionalFormatting sqref="H17">
    <cfRule type="cellIs" dxfId="10" priority="14" operator="greaterThan">
      <formula>0</formula>
    </cfRule>
  </conditionalFormatting>
  <conditionalFormatting sqref="H18">
    <cfRule type="cellIs" dxfId="9" priority="11" operator="greaterThan">
      <formula>0</formula>
    </cfRule>
  </conditionalFormatting>
  <conditionalFormatting sqref="H18">
    <cfRule type="cellIs" dxfId="8" priority="12" operator="greaterThan">
      <formula>0</formula>
    </cfRule>
  </conditionalFormatting>
  <conditionalFormatting sqref="H19">
    <cfRule type="cellIs" dxfId="7" priority="9" operator="greaterThan">
      <formula>0</formula>
    </cfRule>
  </conditionalFormatting>
  <conditionalFormatting sqref="H19">
    <cfRule type="cellIs" dxfId="6" priority="10" operator="greaterThan">
      <formula>0</formula>
    </cfRule>
  </conditionalFormatting>
  <conditionalFormatting sqref="H20">
    <cfRule type="cellIs" dxfId="5" priority="7" operator="greaterThan">
      <formula>0</formula>
    </cfRule>
  </conditionalFormatting>
  <conditionalFormatting sqref="H20">
    <cfRule type="cellIs" dxfId="4" priority="8" operator="greaterThan">
      <formula>0</formula>
    </cfRule>
  </conditionalFormatting>
  <conditionalFormatting sqref="H22">
    <cfRule type="cellIs" dxfId="3" priority="3" operator="greaterThan">
      <formula>0</formula>
    </cfRule>
  </conditionalFormatting>
  <conditionalFormatting sqref="H22">
    <cfRule type="cellIs" dxfId="2" priority="4" operator="greaterThan">
      <formula>0</formula>
    </cfRule>
  </conditionalFormatting>
  <conditionalFormatting sqref="H6">
    <cfRule type="cellIs" dxfId="1" priority="1" operator="greaterThan">
      <formula>0</formula>
    </cfRule>
  </conditionalFormatting>
  <conditionalFormatting sqref="H6">
    <cfRule type="cellIs" dxfId="0" priority="2" operator="greaterThan">
      <formula>0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C143"/>
  <sheetViews>
    <sheetView workbookViewId="0">
      <selection activeCell="J26" sqref="J26"/>
    </sheetView>
  </sheetViews>
  <sheetFormatPr baseColWidth="10" defaultColWidth="8.83203125" defaultRowHeight="12" x14ac:dyDescent="0"/>
  <cols>
    <col min="1" max="1" width="17.33203125" style="33" customWidth="1"/>
    <col min="2" max="3" width="14.1640625" style="33" bestFit="1" customWidth="1"/>
    <col min="4" max="4" width="14" style="33" bestFit="1" customWidth="1"/>
    <col min="5" max="5" width="12.33203125" style="33" customWidth="1"/>
    <col min="6" max="6" width="12.1640625" style="33" customWidth="1"/>
    <col min="7" max="7" width="14" style="33" bestFit="1" customWidth="1"/>
    <col min="8" max="8" width="14.1640625" style="33" bestFit="1" customWidth="1"/>
    <col min="9" max="10" width="14.5" style="33" bestFit="1" customWidth="1"/>
    <col min="11" max="11" width="14.1640625" style="33" hidden="1" customWidth="1"/>
    <col min="12" max="12" width="12.83203125" style="33" hidden="1" customWidth="1"/>
    <col min="13" max="13" width="14.33203125" style="33" hidden="1" customWidth="1"/>
    <col min="14" max="14" width="14.1640625" style="33" hidden="1" customWidth="1"/>
    <col min="15" max="15" width="12.83203125" style="33" hidden="1" customWidth="1"/>
    <col min="16" max="16" width="14.33203125" style="33" hidden="1" customWidth="1"/>
    <col min="17" max="17" width="11.5" style="33" hidden="1" customWidth="1"/>
    <col min="18" max="18" width="14.33203125" style="33" hidden="1" customWidth="1"/>
    <col min="19" max="20" width="11.1640625" style="33" hidden="1" customWidth="1"/>
    <col min="21" max="21" width="11" style="33" hidden="1" customWidth="1"/>
    <col min="22" max="23" width="11.33203125" style="33" hidden="1" customWidth="1"/>
    <col min="24" max="24" width="12.5" style="33" hidden="1" customWidth="1"/>
    <col min="25" max="25" width="11.33203125" style="33" hidden="1" customWidth="1"/>
    <col min="26" max="26" width="10.33203125" style="33" hidden="1" customWidth="1"/>
    <col min="27" max="27" width="7.5" style="33" customWidth="1"/>
    <col min="28" max="16384" width="8.83203125" style="33"/>
  </cols>
  <sheetData>
    <row r="1" spans="1:26" ht="14" thickBot="1">
      <c r="A1" s="567" t="s">
        <v>516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1"/>
      <c r="O1" s="562"/>
      <c r="P1" s="563"/>
      <c r="R1" s="564" t="s">
        <v>515</v>
      </c>
      <c r="S1" s="565"/>
      <c r="T1" s="565"/>
      <c r="U1" s="565"/>
      <c r="V1" s="565"/>
      <c r="W1" s="565"/>
      <c r="X1" s="566"/>
    </row>
    <row r="2" spans="1:26" ht="23" thickBot="1">
      <c r="A2" s="199" t="s">
        <v>204</v>
      </c>
      <c r="B2" s="313" t="s">
        <v>192</v>
      </c>
      <c r="C2" s="313" t="s">
        <v>193</v>
      </c>
      <c r="D2" s="312" t="s">
        <v>506</v>
      </c>
      <c r="E2" s="194" t="s">
        <v>505</v>
      </c>
      <c r="F2" s="194" t="s">
        <v>504</v>
      </c>
      <c r="G2" s="194" t="s">
        <v>503</v>
      </c>
      <c r="H2" s="194" t="s">
        <v>502</v>
      </c>
      <c r="I2" s="197" t="s">
        <v>501</v>
      </c>
      <c r="J2" s="196" t="s">
        <v>500</v>
      </c>
      <c r="K2" s="311" t="s">
        <v>499</v>
      </c>
      <c r="L2" s="194" t="s">
        <v>498</v>
      </c>
      <c r="M2" s="193" t="s">
        <v>497</v>
      </c>
      <c r="N2" s="310" t="s">
        <v>496</v>
      </c>
      <c r="O2" s="309" t="s">
        <v>495</v>
      </c>
      <c r="P2" s="190" t="s">
        <v>494</v>
      </c>
      <c r="R2" s="308" t="s">
        <v>204</v>
      </c>
      <c r="S2" s="307" t="s">
        <v>506</v>
      </c>
      <c r="T2" s="306" t="s">
        <v>505</v>
      </c>
      <c r="U2" s="306" t="s">
        <v>504</v>
      </c>
      <c r="V2" s="306" t="s">
        <v>503</v>
      </c>
      <c r="W2" s="305" t="s">
        <v>502</v>
      </c>
      <c r="X2" s="304" t="s">
        <v>213</v>
      </c>
    </row>
    <row r="3" spans="1:26" ht="14">
      <c r="A3" s="303" t="s">
        <v>9</v>
      </c>
      <c r="B3" s="188">
        <v>3225376.264106906</v>
      </c>
      <c r="C3" s="188">
        <v>4019574.5470200079</v>
      </c>
      <c r="D3" s="302">
        <f>'[3]IODA Weekly iTunes'!B4+'[3]Orch Weekly Mgmt'!B4+'[3]IRIS iTunes'!B4</f>
        <v>786092.13995350164</v>
      </c>
      <c r="E3" s="302">
        <f>'[3]IODA Weekly iTunes'!C4+'[3]Orch Weekly Mgmt'!C4+'[3]IRIS iTunes'!C4</f>
        <v>737234.49613799993</v>
      </c>
      <c r="F3" s="302">
        <f>'[3]IODA Weekly iTunes'!D4+'[3]Orch Weekly Mgmt'!D4+'[3]IRIS iTunes'!D4</f>
        <v>745946.80974699999</v>
      </c>
      <c r="G3" s="302">
        <f>'[3]IODA Weekly iTunes'!E4+'[3]Orch Weekly Mgmt'!E4+'[3]IRIS iTunes'!E4</f>
        <v>0</v>
      </c>
      <c r="H3" s="301">
        <f>'[3]IODA Weekly iTunes'!F4+'[3]Orch Weekly Mgmt'!F4+'[3]IRIS iTunes'!F4</f>
        <v>0</v>
      </c>
      <c r="I3" s="300">
        <f>SUM($D3:$H3)</f>
        <v>2269273.4458385017</v>
      </c>
      <c r="J3" s="299">
        <f>IFERROR((((D3+E3+F3+G3+H3))/COUNTIF(D3:E3:F3:G3:H3, "&gt;0")*4),0)</f>
        <v>3025697.9277846687</v>
      </c>
      <c r="K3" s="298">
        <f>('[3]Orch Weekly Mgmt'!I131+'[3]IODA Weekly iTunes'!I129+'[3]IRIS iTunes'!I129)</f>
        <v>4414111.575020575</v>
      </c>
      <c r="L3" s="297">
        <f>$J3-$K3</f>
        <v>-1388413.6472359062</v>
      </c>
      <c r="M3" s="294">
        <f t="shared" ref="M3:M11" si="0">L3/K3</f>
        <v>-0.31453977173865039</v>
      </c>
      <c r="N3" s="296">
        <v>3520140.4219357921</v>
      </c>
      <c r="O3" s="295">
        <f>$J3-$N3</f>
        <v>-494442.49415112333</v>
      </c>
      <c r="P3" s="294">
        <f t="shared" ref="P3:P11" si="1">O3/N3</f>
        <v>-0.14046101430215674</v>
      </c>
      <c r="R3" s="293" t="s">
        <v>9</v>
      </c>
      <c r="S3" s="292"/>
      <c r="T3" s="291"/>
      <c r="U3" s="291"/>
      <c r="V3" s="291"/>
      <c r="W3" s="290"/>
      <c r="X3" s="289">
        <f>SUM(S3:W3)</f>
        <v>0</v>
      </c>
      <c r="Z3" s="257"/>
    </row>
    <row r="4" spans="1:26" ht="14">
      <c r="A4" s="277" t="s">
        <v>14</v>
      </c>
      <c r="B4" s="256">
        <v>1441837.4132940001</v>
      </c>
      <c r="C4" s="256">
        <v>1836859.4520804002</v>
      </c>
      <c r="D4" s="252">
        <f>SUM('[3]Orch + IODA iTunes Details'!B8:B9,'[3]Orch + IODA iTunes Details'!B14,'[3]Orch + IODA iTunes Details'!B18,'[3]Orch + IODA iTunes Details'!B22,'[3]Orch + IODA iTunes Details'!B27,'[3]IRIS iTunes'!B8:B9,'[3]IRIS iTunes'!B14,'[3]IRIS iTunes'!B18,'[3]IRIS iTunes'!B22,'[3]IRIS iTunes'!B27,'[3]Orch + IODA iTunes Details'!B36,'[3]IRIS iTunes'!B36)</f>
        <v>361461.16721600003</v>
      </c>
      <c r="E4" s="252">
        <f>SUM('[3]Orch + IODA iTunes Details'!C8:C9,'[3]Orch + IODA iTunes Details'!C14,'[3]Orch + IODA iTunes Details'!C18,'[3]Orch + IODA iTunes Details'!C22,'[3]Orch + IODA iTunes Details'!C27,'[3]IRIS iTunes'!C8:C9,'[3]IRIS iTunes'!C14,'[3]IRIS iTunes'!C18,'[3]IRIS iTunes'!C22,'[3]IRIS iTunes'!C27,'[3]Orch + IODA iTunes Details'!C36,'[3]IRIS iTunes'!C36)</f>
        <v>355166.44371199998</v>
      </c>
      <c r="F4" s="252">
        <f>SUM('[3]Orch + IODA iTunes Details'!D8:D9,'[3]Orch + IODA iTunes Details'!D14,'[3]Orch + IODA iTunes Details'!D18,'[3]Orch + IODA iTunes Details'!D22,'[3]Orch + IODA iTunes Details'!D27,'[3]IRIS iTunes'!D8:D9,'[3]IRIS iTunes'!D14,'[3]IRIS iTunes'!D18,'[3]IRIS iTunes'!D22,'[3]IRIS iTunes'!D27,'[3]Orch + IODA iTunes Details'!D36,'[3]IRIS iTunes'!D36)</f>
        <v>337222.21561600006</v>
      </c>
      <c r="G4" s="252">
        <f>SUM('[3]Orch + IODA iTunes Details'!E8:E9,'[3]Orch + IODA iTunes Details'!E14,'[3]Orch + IODA iTunes Details'!E18,'[3]Orch + IODA iTunes Details'!E22,'[3]Orch + IODA iTunes Details'!E27,'[3]IRIS iTunes'!E8:E9,'[3]IRIS iTunes'!E14,'[3]IRIS iTunes'!E18,'[3]IRIS iTunes'!E22,'[3]IRIS iTunes'!E27,'[3]Orch + IODA iTunes Details'!E36,'[3]IRIS iTunes'!E36)</f>
        <v>0</v>
      </c>
      <c r="H4" s="288">
        <f>SUM('[3]Orch + IODA iTunes Details'!F8:F9,'[3]Orch + IODA iTunes Details'!F14,'[3]Orch + IODA iTunes Details'!F18,'[3]Orch + IODA iTunes Details'!F22,'[3]Orch + IODA iTunes Details'!F27,'[3]IRIS iTunes'!F8:F9,'[3]IRIS iTunes'!F14,'[3]IRIS iTunes'!F18,'[3]IRIS iTunes'!F22,'[3]IRIS iTunes'!F27,'[3]Orch + IODA iTunes Details'!F36,'[3]IRIS iTunes'!F36)</f>
        <v>0</v>
      </c>
      <c r="I4" s="287">
        <f>SUM($D4:$H4)</f>
        <v>1053849.8265440001</v>
      </c>
      <c r="J4" s="38">
        <f>IFERROR((((D4+E4+F4+G4+H4))/COUNTIF(D4:E4:F4:G4:H4, "&gt;0")*4),0)</f>
        <v>1405133.1020586668</v>
      </c>
      <c r="K4" s="286">
        <f>('[3]Orch Weekly Mgmt'!I132+'[3]IODA Weekly iTunes'!I130+'[3]IRIS iTunes'!I130)</f>
        <v>1887608.2375967873</v>
      </c>
      <c r="L4" s="248">
        <f>$J4-$K4</f>
        <v>-482475.13553812052</v>
      </c>
      <c r="M4" s="177">
        <f t="shared" si="0"/>
        <v>-0.25560130853867474</v>
      </c>
      <c r="N4" s="285">
        <v>1505319.0081432094</v>
      </c>
      <c r="O4" s="248">
        <f>$J4-$N4</f>
        <v>-100185.90608454263</v>
      </c>
      <c r="P4" s="177">
        <f t="shared" si="1"/>
        <v>-6.6554601079621384E-2</v>
      </c>
      <c r="R4" s="277" t="s">
        <v>14</v>
      </c>
      <c r="S4" s="276"/>
      <c r="T4" s="275"/>
      <c r="U4" s="275"/>
      <c r="V4" s="275"/>
      <c r="W4" s="274"/>
      <c r="X4" s="273">
        <f>SUM(S4:W4)</f>
        <v>0</v>
      </c>
      <c r="Z4" s="257"/>
    </row>
    <row r="5" spans="1:26" ht="15" thickBot="1">
      <c r="A5" s="210" t="s">
        <v>478</v>
      </c>
      <c r="B5" s="284">
        <v>995495.56998619996</v>
      </c>
      <c r="C5" s="284">
        <v>1282496.2929285995</v>
      </c>
      <c r="D5" s="283">
        <f>SUM('[3]Orch + IODA iTunes Details'!B30:B31,'[3]Orch + IODA iTunes Details'!B34:B35,'[3]Orch + IODA iTunes Details'!B49,'[3]Orch + IODA iTunes Details'!B67,'[3]Orch + IODA iTunes Details'!B81,'[3]IRIS iTunes'!B30:B31,'[3]IRIS iTunes'!B34:B35,'[3]IRIS iTunes'!B49,'[3]IRIS iTunes'!B67,'[3]IRIS iTunes'!B81)</f>
        <v>252372.97216029998</v>
      </c>
      <c r="E5" s="283">
        <f>SUM('[3]Orch + IODA iTunes Details'!C30:C31,'[3]Orch + IODA iTunes Details'!C34:C35,'[3]Orch + IODA iTunes Details'!C49,'[3]Orch + IODA iTunes Details'!C67,'[3]Orch + IODA iTunes Details'!C81,'[3]IRIS iTunes'!C30:C31,'[3]IRIS iTunes'!C34:C35,'[3]IRIS iTunes'!C49,'[3]IRIS iTunes'!C67,'[3]IRIS iTunes'!C81)</f>
        <v>258777.46024300001</v>
      </c>
      <c r="F5" s="283">
        <f>SUM('[3]Orch + IODA iTunes Details'!D30:D31,'[3]Orch + IODA iTunes Details'!D34:D35,'[3]Orch + IODA iTunes Details'!D49,'[3]Orch + IODA iTunes Details'!D67,'[3]Orch + IODA iTunes Details'!D81,'[3]IRIS iTunes'!D30:D31,'[3]IRIS iTunes'!D34:D35,'[3]IRIS iTunes'!D49,'[3]IRIS iTunes'!D67,'[3]IRIS iTunes'!D81)</f>
        <v>262996.24314499996</v>
      </c>
      <c r="G5" s="283">
        <f>SUM('[3]Orch + IODA iTunes Details'!E30:E31,'[3]Orch + IODA iTunes Details'!E34:E35,'[3]Orch + IODA iTunes Details'!E49,'[3]Orch + IODA iTunes Details'!E67,'[3]Orch + IODA iTunes Details'!E81,'[3]IRIS iTunes'!E30:E31,'[3]IRIS iTunes'!E34:E35,'[3]IRIS iTunes'!E49,'[3]IRIS iTunes'!E67,'[3]IRIS iTunes'!E81)</f>
        <v>0</v>
      </c>
      <c r="H5" s="282">
        <f>SUM('[3]Orch + IODA iTunes Details'!F30:F31,'[3]Orch + IODA iTunes Details'!F34:F35,'[3]Orch + IODA iTunes Details'!F49,'[3]Orch + IODA iTunes Details'!F67,'[3]Orch + IODA iTunes Details'!F81,'[3]IRIS iTunes'!F30:F31,'[3]IRIS iTunes'!F34:F35,'[3]IRIS iTunes'!F49,'[3]IRIS iTunes'!F67,'[3]IRIS iTunes'!F81)</f>
        <v>0</v>
      </c>
      <c r="I5" s="281">
        <f>SUM($D5:$H5)</f>
        <v>774146.67554829991</v>
      </c>
      <c r="J5" s="38">
        <f>IFERROR((((D5+E5+F5+G5+H5))/COUNTIF(D5:E5:F5:G5:H5, "&gt;0")*4),0)</f>
        <v>1032195.5673977332</v>
      </c>
      <c r="K5" s="280">
        <f>('[3]Orch Weekly Mgmt'!I133+'[3]IODA Weekly iTunes'!I131+'[3]IRIS iTunes'!I131)</f>
        <v>1351628.8638728757</v>
      </c>
      <c r="L5" s="279">
        <f>$J5-$K5</f>
        <v>-319433.29647514247</v>
      </c>
      <c r="M5" s="160">
        <f t="shared" si="0"/>
        <v>-0.23633210640371916</v>
      </c>
      <c r="N5" s="278">
        <v>1077889.24641124</v>
      </c>
      <c r="O5" s="246">
        <f>$J5-$N5</f>
        <v>-45693.679013506742</v>
      </c>
      <c r="P5" s="160">
        <f t="shared" si="1"/>
        <v>-4.2391812670588176E-2</v>
      </c>
      <c r="R5" s="277" t="s">
        <v>478</v>
      </c>
      <c r="S5" s="276"/>
      <c r="T5" s="275"/>
      <c r="U5" s="275"/>
      <c r="V5" s="275"/>
      <c r="W5" s="274"/>
      <c r="X5" s="273">
        <f>SUM(S5:W5)</f>
        <v>0</v>
      </c>
      <c r="Z5" s="257"/>
    </row>
    <row r="6" spans="1:26" ht="12.75" customHeight="1" thickBot="1">
      <c r="A6" s="272" t="s">
        <v>514</v>
      </c>
      <c r="B6" s="241">
        <f>SUM(B3:B5)</f>
        <v>5662709.2473871056</v>
      </c>
      <c r="C6" s="241">
        <f>SUM(C3:C5)</f>
        <v>7138930.2920290073</v>
      </c>
      <c r="D6" s="271">
        <f t="shared" ref="D6:L6" si="2">SUM(D$3:D$5)</f>
        <v>1399926.2793298017</v>
      </c>
      <c r="E6" s="153">
        <f t="shared" si="2"/>
        <v>1351178.4000929999</v>
      </c>
      <c r="F6" s="153">
        <f t="shared" si="2"/>
        <v>1346165.2685080001</v>
      </c>
      <c r="G6" s="153">
        <f t="shared" si="2"/>
        <v>0</v>
      </c>
      <c r="H6" s="270">
        <f t="shared" si="2"/>
        <v>0</v>
      </c>
      <c r="I6" s="153">
        <f t="shared" si="2"/>
        <v>4097269.9479308017</v>
      </c>
      <c r="J6" s="153">
        <f t="shared" si="2"/>
        <v>5463026.5972410692</v>
      </c>
      <c r="K6" s="153">
        <f t="shared" si="2"/>
        <v>7653348.6764902379</v>
      </c>
      <c r="L6" s="153">
        <f t="shared" si="2"/>
        <v>-2190322.0792491692</v>
      </c>
      <c r="M6" s="269">
        <f t="shared" si="0"/>
        <v>-0.28619133556236104</v>
      </c>
      <c r="N6" s="153">
        <f>SUM(N3:N5)</f>
        <v>6103348.6764902417</v>
      </c>
      <c r="O6" s="153">
        <f>SUM(O$3:O$5)</f>
        <v>-640322.0792491727</v>
      </c>
      <c r="P6" s="269">
        <f t="shared" si="1"/>
        <v>-0.10491323913963127</v>
      </c>
      <c r="Q6" s="34"/>
      <c r="R6" s="268" t="s">
        <v>514</v>
      </c>
      <c r="S6" s="267">
        <f t="shared" ref="S6:X6" si="3">SUM(S$3:S$5)</f>
        <v>0</v>
      </c>
      <c r="T6" s="266">
        <f t="shared" si="3"/>
        <v>0</v>
      </c>
      <c r="U6" s="266">
        <f t="shared" si="3"/>
        <v>0</v>
      </c>
      <c r="V6" s="266">
        <f t="shared" si="3"/>
        <v>0</v>
      </c>
      <c r="W6" s="266">
        <f t="shared" si="3"/>
        <v>0</v>
      </c>
      <c r="X6" s="265">
        <f t="shared" si="3"/>
        <v>0</v>
      </c>
      <c r="Z6" s="257"/>
    </row>
    <row r="7" spans="1:26" ht="15" thickBot="1">
      <c r="A7" s="212" t="s">
        <v>477</v>
      </c>
      <c r="B7" s="188">
        <v>10758.379077</v>
      </c>
      <c r="C7" s="188">
        <v>12238.025444999999</v>
      </c>
      <c r="D7" s="264">
        <v>2204.8090529999999</v>
      </c>
      <c r="E7" s="251">
        <v>2368.1352230000002</v>
      </c>
      <c r="F7" s="251">
        <v>2327.5160599999999</v>
      </c>
      <c r="G7" s="251"/>
      <c r="H7" s="251"/>
      <c r="I7" s="263">
        <f>SUM($D7:$H7)</f>
        <v>6900.4603360000001</v>
      </c>
      <c r="J7" s="38">
        <f>IFERROR((((D7+E7+F7+G7+H7))/COUNTIF(D7:E7:F7:G7:H7, "&gt;0")*4),0)</f>
        <v>9200.6137813333335</v>
      </c>
      <c r="K7" s="249">
        <f>'[3]Orch Weekly Mgmt'!Y6</f>
        <v>16681.184360034196</v>
      </c>
      <c r="L7" s="246">
        <f>$J7-$K7</f>
        <v>-7480.5705787008628</v>
      </c>
      <c r="M7" s="183">
        <f t="shared" si="0"/>
        <v>-0.44844361271033439</v>
      </c>
      <c r="N7" s="249">
        <v>16681.184360034196</v>
      </c>
      <c r="O7" s="246">
        <f>$J7-$N7</f>
        <v>-7480.5705787008628</v>
      </c>
      <c r="P7" s="183">
        <f t="shared" si="1"/>
        <v>-0.44844361271033439</v>
      </c>
      <c r="R7" s="207" t="s">
        <v>513</v>
      </c>
      <c r="S7" s="262"/>
      <c r="T7" s="261"/>
      <c r="U7" s="261"/>
      <c r="V7" s="261"/>
      <c r="W7" s="260"/>
      <c r="X7" s="259">
        <f>SUM(S7:W7)</f>
        <v>0</v>
      </c>
      <c r="Y7" s="258"/>
      <c r="Z7" s="257"/>
    </row>
    <row r="8" spans="1:26" ht="13" thickBot="1">
      <c r="A8" s="210" t="s">
        <v>476</v>
      </c>
      <c r="B8" s="256">
        <v>27792.214411000001</v>
      </c>
      <c r="C8" s="256">
        <v>40786.832381</v>
      </c>
      <c r="D8" s="252">
        <v>8399.6567570000007</v>
      </c>
      <c r="E8" s="251">
        <v>7797.4942510000001</v>
      </c>
      <c r="F8" s="251">
        <v>6871.5561964999997</v>
      </c>
      <c r="G8" s="251"/>
      <c r="H8" s="251"/>
      <c r="I8" s="255">
        <f>SUM($D8:$H8)</f>
        <v>23068.707204500002</v>
      </c>
      <c r="J8" s="38">
        <f>IFERROR((((D8+E8+F8+G8+H8))/COUNTIF(D8:E8:F8:G8:H8, "&gt;0")*4),0)</f>
        <v>30758.27627266667</v>
      </c>
      <c r="K8" s="249">
        <f>'[3]Orch Weekly Mgmt'!Y7</f>
        <v>49746.025370111733</v>
      </c>
      <c r="L8" s="248">
        <f>$J8-$K8</f>
        <v>-18987.749097445063</v>
      </c>
      <c r="M8" s="177">
        <f t="shared" si="0"/>
        <v>-0.38169379274375614</v>
      </c>
      <c r="N8" s="249">
        <v>49746.025370111733</v>
      </c>
      <c r="O8" s="246">
        <f>$J8-$N8</f>
        <v>-18987.749097445063</v>
      </c>
      <c r="P8" s="177">
        <f t="shared" si="1"/>
        <v>-0.38169379274375614</v>
      </c>
      <c r="X8" s="254"/>
    </row>
    <row r="9" spans="1:26" ht="13" thickBot="1">
      <c r="A9" s="253" t="s">
        <v>475</v>
      </c>
      <c r="B9" s="173">
        <v>203572.25804499997</v>
      </c>
      <c r="C9" s="173">
        <v>187356.494718</v>
      </c>
      <c r="D9" s="252">
        <v>54394.310857999997</v>
      </c>
      <c r="E9" s="251">
        <v>49317.070437000002</v>
      </c>
      <c r="F9" s="251">
        <v>38863.151517500002</v>
      </c>
      <c r="G9" s="251"/>
      <c r="H9" s="251"/>
      <c r="I9" s="250">
        <f>SUM($D9:$H9)</f>
        <v>142574.53281249999</v>
      </c>
      <c r="J9" s="38">
        <f>IFERROR((((D9+E9+F9+G9+H9))/COUNTIF(D9:E9:F9:G9:H9, "&gt;0")*4),0)</f>
        <v>190099.37708333333</v>
      </c>
      <c r="K9" s="249">
        <f>'[3]Orch Weekly Mgmt'!Y8</f>
        <v>283572.79026985413</v>
      </c>
      <c r="L9" s="248">
        <f>$J9-$K9</f>
        <v>-93473.413186520804</v>
      </c>
      <c r="M9" s="177">
        <f t="shared" si="0"/>
        <v>-0.32962758203129938</v>
      </c>
      <c r="N9" s="247">
        <v>283572.79026985413</v>
      </c>
      <c r="O9" s="246">
        <f>$J9-$N9</f>
        <v>-93473.413186520804</v>
      </c>
      <c r="P9" s="177">
        <f t="shared" si="1"/>
        <v>-0.32962758203129938</v>
      </c>
      <c r="R9" s="245" t="s">
        <v>511</v>
      </c>
      <c r="S9" s="244">
        <f t="shared" ref="S9:X9" si="4">SUM(S6:S7)</f>
        <v>0</v>
      </c>
      <c r="T9" s="244">
        <f t="shared" si="4"/>
        <v>0</v>
      </c>
      <c r="U9" s="244">
        <f t="shared" si="4"/>
        <v>0</v>
      </c>
      <c r="V9" s="244">
        <f t="shared" si="4"/>
        <v>0</v>
      </c>
      <c r="W9" s="244">
        <f t="shared" si="4"/>
        <v>0</v>
      </c>
      <c r="X9" s="243">
        <f t="shared" si="4"/>
        <v>0</v>
      </c>
    </row>
    <row r="10" spans="1:26" ht="13" thickBot="1">
      <c r="A10" s="242" t="s">
        <v>512</v>
      </c>
      <c r="B10" s="241">
        <f t="shared" ref="B10:H10" si="5">SUM(B7:B9)</f>
        <v>242122.85153299995</v>
      </c>
      <c r="C10" s="241">
        <f t="shared" si="5"/>
        <v>240381.35254399999</v>
      </c>
      <c r="D10" s="240">
        <f t="shared" si="5"/>
        <v>64998.776667999999</v>
      </c>
      <c r="E10" s="236">
        <f t="shared" si="5"/>
        <v>59482.699911000003</v>
      </c>
      <c r="F10" s="235">
        <f t="shared" si="5"/>
        <v>48062.223773999998</v>
      </c>
      <c r="G10" s="239">
        <f t="shared" si="5"/>
        <v>0</v>
      </c>
      <c r="H10" s="238">
        <f t="shared" si="5"/>
        <v>0</v>
      </c>
      <c r="I10" s="237">
        <f>SUM($I7:$I9)</f>
        <v>172543.70035299999</v>
      </c>
      <c r="J10" s="236">
        <f>SUM(J7:J9)</f>
        <v>230058.26713733334</v>
      </c>
      <c r="K10" s="235">
        <f>SUM(K7:K9)</f>
        <v>350000.00000000006</v>
      </c>
      <c r="L10" s="234">
        <f>$J10-$K10</f>
        <v>-119941.73286266671</v>
      </c>
      <c r="M10" s="149">
        <f t="shared" si="0"/>
        <v>-0.34269066532190484</v>
      </c>
      <c r="N10" s="233">
        <f>SUM(N7:N9)</f>
        <v>350000.00000000006</v>
      </c>
      <c r="O10" s="232">
        <f>$J10-$N10</f>
        <v>-119941.73286266671</v>
      </c>
      <c r="P10" s="149">
        <f t="shared" si="1"/>
        <v>-0.34269066532190484</v>
      </c>
      <c r="Q10" s="45"/>
    </row>
    <row r="11" spans="1:26" ht="15" thickBot="1">
      <c r="A11" s="231" t="s">
        <v>511</v>
      </c>
      <c r="B11" s="229">
        <f t="shared" ref="B11:L11" si="6">SUM(B6,B10)</f>
        <v>5904832.098920106</v>
      </c>
      <c r="C11" s="229">
        <f t="shared" si="6"/>
        <v>7379311.6445730077</v>
      </c>
      <c r="D11" s="229">
        <f t="shared" si="6"/>
        <v>1464925.0559978017</v>
      </c>
      <c r="E11" s="229">
        <f t="shared" si="6"/>
        <v>1410661.1000039999</v>
      </c>
      <c r="F11" s="229">
        <f t="shared" si="6"/>
        <v>1394227.4922820001</v>
      </c>
      <c r="G11" s="229">
        <f t="shared" si="6"/>
        <v>0</v>
      </c>
      <c r="H11" s="230">
        <f t="shared" si="6"/>
        <v>0</v>
      </c>
      <c r="I11" s="229">
        <f t="shared" si="6"/>
        <v>4269813.648283802</v>
      </c>
      <c r="J11" s="229">
        <f t="shared" si="6"/>
        <v>5693084.8643784029</v>
      </c>
      <c r="K11" s="229">
        <f t="shared" si="6"/>
        <v>8003348.6764902379</v>
      </c>
      <c r="L11" s="229">
        <f t="shared" si="6"/>
        <v>-2310263.8121118359</v>
      </c>
      <c r="M11" s="227">
        <f t="shared" si="0"/>
        <v>-0.28866214699582116</v>
      </c>
      <c r="N11" s="229">
        <f>N6+N10</f>
        <v>6453348.6764902417</v>
      </c>
      <c r="O11" s="228">
        <f>SUM(O6,O10)</f>
        <v>-760263.81211183942</v>
      </c>
      <c r="P11" s="227">
        <f t="shared" si="1"/>
        <v>-0.11780919491945401</v>
      </c>
      <c r="S11" s="225"/>
      <c r="T11" s="218"/>
      <c r="U11" s="218"/>
      <c r="V11" s="218"/>
      <c r="W11" s="218"/>
    </row>
    <row r="12" spans="1:26" ht="15" thickBot="1">
      <c r="A12" s="226"/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0"/>
      <c r="N12" s="204"/>
      <c r="O12" s="204"/>
      <c r="P12" s="200"/>
      <c r="S12" s="225"/>
      <c r="T12" s="218"/>
      <c r="U12" s="218"/>
      <c r="V12" s="218"/>
      <c r="W12" s="218"/>
    </row>
    <row r="13" spans="1:26" ht="33.75" customHeight="1" thickBot="1">
      <c r="A13" s="571" t="s">
        <v>510</v>
      </c>
      <c r="B13" s="572"/>
      <c r="C13" s="573"/>
      <c r="D13" s="224">
        <v>9.6687557874729699E-2</v>
      </c>
      <c r="E13" s="223">
        <v>8.8792323053670727E-2</v>
      </c>
      <c r="F13" s="223">
        <v>8.9385778621410228E-2</v>
      </c>
      <c r="G13" s="222"/>
      <c r="H13" s="221"/>
      <c r="I13" s="204"/>
      <c r="J13" s="220"/>
      <c r="K13" s="219"/>
      <c r="L13" s="204"/>
      <c r="M13" s="200"/>
      <c r="N13" s="204"/>
      <c r="O13" s="204"/>
      <c r="P13" s="200"/>
      <c r="S13" s="218"/>
    </row>
    <row r="14" spans="1:26" ht="13" thickBot="1">
      <c r="A14" s="205"/>
      <c r="B14" s="204"/>
      <c r="C14" s="204"/>
      <c r="D14" s="204"/>
      <c r="F14" s="204"/>
      <c r="G14" s="204"/>
      <c r="H14" s="217"/>
      <c r="I14" s="217"/>
      <c r="J14" s="216"/>
      <c r="K14" s="204"/>
      <c r="L14" s="204"/>
      <c r="M14" s="200"/>
      <c r="N14" s="204"/>
      <c r="O14" s="204"/>
      <c r="P14" s="200"/>
      <c r="S14" s="45"/>
      <c r="T14" s="215"/>
    </row>
    <row r="15" spans="1:26" ht="39" customHeight="1" thickBot="1">
      <c r="A15" s="214" t="s">
        <v>509</v>
      </c>
      <c r="B15" s="213" t="s">
        <v>508</v>
      </c>
      <c r="C15" s="213" t="s">
        <v>483</v>
      </c>
      <c r="D15" s="213" t="s">
        <v>482</v>
      </c>
      <c r="E15" s="213" t="s">
        <v>481</v>
      </c>
      <c r="F15" s="213" t="s">
        <v>480</v>
      </c>
      <c r="G15" s="213" t="s">
        <v>192</v>
      </c>
      <c r="H15" s="213" t="s">
        <v>193</v>
      </c>
      <c r="I15" s="204"/>
      <c r="J15" s="204"/>
      <c r="K15" s="204"/>
      <c r="L15" s="200"/>
      <c r="N15" s="204"/>
      <c r="O15" s="200"/>
    </row>
    <row r="16" spans="1:26">
      <c r="A16" s="212" t="s">
        <v>477</v>
      </c>
      <c r="B16" s="211">
        <v>69.279242999999994</v>
      </c>
      <c r="C16" s="211">
        <v>53.987648999999998</v>
      </c>
      <c r="D16" s="211">
        <v>51.24</v>
      </c>
      <c r="E16" s="211">
        <v>50.430276999999997</v>
      </c>
      <c r="F16" s="211">
        <v>43.844445</v>
      </c>
      <c r="G16" s="211">
        <v>42.860118999999997</v>
      </c>
      <c r="H16" s="211">
        <v>41.936858000000001</v>
      </c>
      <c r="I16" s="204"/>
      <c r="J16" s="204"/>
      <c r="K16" s="204"/>
      <c r="L16" s="200"/>
      <c r="N16" s="204"/>
      <c r="O16" s="200"/>
      <c r="R16" s="45"/>
    </row>
    <row r="17" spans="1:29" ht="14">
      <c r="A17" s="210" t="s">
        <v>476</v>
      </c>
      <c r="B17" s="209">
        <v>37.58775</v>
      </c>
      <c r="C17" s="209">
        <v>32.655971000000001</v>
      </c>
      <c r="D17" s="209">
        <v>30.26</v>
      </c>
      <c r="E17" s="208">
        <v>36.260750000000002</v>
      </c>
      <c r="F17" s="208">
        <v>44.817583999999997</v>
      </c>
      <c r="G17" s="208">
        <v>57.286493999999998</v>
      </c>
      <c r="H17" s="208">
        <v>60.571621</v>
      </c>
      <c r="I17" s="204"/>
      <c r="J17" s="204"/>
      <c r="K17" s="204"/>
      <c r="L17" s="200"/>
      <c r="N17" s="204"/>
      <c r="O17" s="200"/>
      <c r="R17" s="168"/>
    </row>
    <row r="18" spans="1:29" ht="15" thickBot="1">
      <c r="A18" s="207" t="s">
        <v>475</v>
      </c>
      <c r="B18" s="206">
        <v>1900.1434400000001</v>
      </c>
      <c r="C18" s="206">
        <v>1233.3471730000001</v>
      </c>
      <c r="D18" s="206">
        <v>877.76</v>
      </c>
      <c r="E18" s="206">
        <v>872.74927000000002</v>
      </c>
      <c r="F18" s="206">
        <v>703.69556799999998</v>
      </c>
      <c r="G18" s="206">
        <v>1529.497779</v>
      </c>
      <c r="H18" s="206">
        <v>861.96941100000004</v>
      </c>
      <c r="I18" s="204"/>
      <c r="J18" s="204"/>
      <c r="K18" s="204"/>
      <c r="L18" s="200"/>
      <c r="N18" s="204"/>
      <c r="O18" s="200"/>
    </row>
    <row r="19" spans="1:29">
      <c r="A19" s="205"/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0"/>
      <c r="N19" s="204"/>
      <c r="O19" s="204"/>
      <c r="P19" s="200"/>
    </row>
    <row r="20" spans="1:29" ht="13" thickBot="1">
      <c r="A20" s="111"/>
      <c r="B20" s="204"/>
      <c r="C20" s="204"/>
      <c r="D20" s="203"/>
      <c r="E20" s="203"/>
      <c r="F20" s="203"/>
      <c r="G20" s="203"/>
      <c r="H20" s="203"/>
      <c r="I20" s="203"/>
      <c r="J20" s="202"/>
      <c r="K20" s="202"/>
      <c r="L20" s="201"/>
      <c r="M20" s="200"/>
      <c r="N20" s="202"/>
      <c r="O20" s="201"/>
      <c r="P20" s="200"/>
    </row>
    <row r="21" spans="1:29" ht="14" thickBot="1">
      <c r="A21" s="537" t="s">
        <v>507</v>
      </c>
      <c r="B21" s="538"/>
      <c r="C21" s="538"/>
      <c r="D21" s="538"/>
      <c r="E21" s="538"/>
      <c r="F21" s="538"/>
      <c r="G21" s="538"/>
      <c r="H21" s="538"/>
      <c r="I21" s="538"/>
      <c r="J21" s="569"/>
      <c r="K21" s="569"/>
      <c r="L21" s="569"/>
      <c r="M21" s="570"/>
      <c r="N21" s="537"/>
      <c r="O21" s="538"/>
      <c r="P21" s="539"/>
    </row>
    <row r="22" spans="1:29" ht="23" thickBot="1">
      <c r="A22" s="199" t="s">
        <v>181</v>
      </c>
      <c r="B22" s="198" t="s">
        <v>192</v>
      </c>
      <c r="C22" s="198" t="s">
        <v>193</v>
      </c>
      <c r="D22" s="195" t="s">
        <v>506</v>
      </c>
      <c r="E22" s="194" t="s">
        <v>505</v>
      </c>
      <c r="F22" s="194" t="s">
        <v>504</v>
      </c>
      <c r="G22" s="194" t="s">
        <v>503</v>
      </c>
      <c r="H22" s="197" t="s">
        <v>502</v>
      </c>
      <c r="I22" s="196" t="s">
        <v>501</v>
      </c>
      <c r="J22" s="195" t="s">
        <v>500</v>
      </c>
      <c r="K22" s="194" t="s">
        <v>499</v>
      </c>
      <c r="L22" s="194" t="s">
        <v>498</v>
      </c>
      <c r="M22" s="193" t="s">
        <v>497</v>
      </c>
      <c r="N22" s="192" t="s">
        <v>496</v>
      </c>
      <c r="O22" s="191" t="s">
        <v>495</v>
      </c>
      <c r="P22" s="190" t="s">
        <v>494</v>
      </c>
    </row>
    <row r="23" spans="1:29">
      <c r="A23" s="189" t="s">
        <v>493</v>
      </c>
      <c r="B23" s="188">
        <v>524169.35</v>
      </c>
      <c r="C23" s="188">
        <v>629652.1</v>
      </c>
      <c r="D23" s="165">
        <f>'[3]Other Stores'!$B15</f>
        <v>114772.09999999998</v>
      </c>
      <c r="E23" s="165">
        <f>'[3]Other Stores'!$E15</f>
        <v>112014.12999999998</v>
      </c>
      <c r="F23" s="165">
        <f>'[3]Other Stores'!$H15</f>
        <v>119822.86000000002</v>
      </c>
      <c r="G23" s="165">
        <f>'[3]Other Stores'!$K15</f>
        <v>0</v>
      </c>
      <c r="H23" s="165">
        <f>'[3]Other Stores'!$N15</f>
        <v>0</v>
      </c>
      <c r="I23" s="187">
        <f t="shared" ref="I23:I28" si="7">SUM($D23:$H23)</f>
        <v>346609.08999999997</v>
      </c>
      <c r="J23" s="186">
        <f t="shared" ref="J23:J28" si="8">IFERROR((((D23+E23+F23+G23+H23))/COUNTIF(D23:H23, "&gt;0")*4),0)</f>
        <v>462145.45333333331</v>
      </c>
      <c r="K23" s="185">
        <v>883441.65876460774</v>
      </c>
      <c r="L23" s="184">
        <f t="shared" ref="L23:L28" si="9">J23-K23</f>
        <v>-421296.20543127443</v>
      </c>
      <c r="M23" s="183">
        <f>L23/K23</f>
        <v>-0.47688061939529663</v>
      </c>
      <c r="N23" s="182">
        <v>801705.57979046449</v>
      </c>
      <c r="O23" s="181">
        <f t="shared" ref="O23:O28" si="10">$J23-$N23</f>
        <v>-339560.12645713118</v>
      </c>
      <c r="P23" s="180">
        <f>O23/N23</f>
        <v>-0.42354716621266292</v>
      </c>
    </row>
    <row r="24" spans="1:29">
      <c r="A24" s="179" t="s">
        <v>492</v>
      </c>
      <c r="B24" s="173">
        <v>335945.09562500002</v>
      </c>
      <c r="C24" s="173">
        <v>420108.25494199997</v>
      </c>
      <c r="D24" s="165">
        <f>'[3]Other Stores'!$B16</f>
        <v>81448.255135999992</v>
      </c>
      <c r="E24" s="165">
        <f>'[3]Other Stores'!$E16</f>
        <v>80601.427970999997</v>
      </c>
      <c r="F24" s="165">
        <f>'[3]Other Stores'!$H16</f>
        <v>79261.168219999992</v>
      </c>
      <c r="G24" s="165">
        <f>'[3]Other Stores'!$K16</f>
        <v>0</v>
      </c>
      <c r="H24" s="165">
        <f>'[3]Other Stores'!$N16</f>
        <v>0</v>
      </c>
      <c r="I24" s="172">
        <f t="shared" si="7"/>
        <v>241310.85132699998</v>
      </c>
      <c r="J24" s="171">
        <f t="shared" si="8"/>
        <v>321747.80176933331</v>
      </c>
      <c r="K24" s="170">
        <v>490793.79182988219</v>
      </c>
      <c r="L24" s="178">
        <f t="shared" si="9"/>
        <v>-169045.99006054888</v>
      </c>
      <c r="M24" s="177">
        <f>L24/K24</f>
        <v>-0.34443383937330491</v>
      </c>
      <c r="N24" s="169">
        <v>445385.51870732696</v>
      </c>
      <c r="O24" s="175">
        <f t="shared" si="10"/>
        <v>-123637.71693799365</v>
      </c>
      <c r="P24" s="174">
        <f>O24/N24</f>
        <v>-0.27759707432077252</v>
      </c>
    </row>
    <row r="25" spans="1:29">
      <c r="A25" s="167" t="s">
        <v>491</v>
      </c>
      <c r="B25" s="173">
        <v>372466.77630000003</v>
      </c>
      <c r="C25" s="173">
        <v>252823.74563199998</v>
      </c>
      <c r="D25" s="165">
        <f>'[3]Other Stores'!$B21</f>
        <v>0</v>
      </c>
      <c r="E25" s="165">
        <f>'[3]Other Stores'!$E21</f>
        <v>0</v>
      </c>
      <c r="F25" s="165">
        <f>'[3]Other Stores'!$H21</f>
        <v>0</v>
      </c>
      <c r="G25" s="165">
        <f>'[3]Other Stores'!$K35</f>
        <v>0</v>
      </c>
      <c r="H25" s="165">
        <f>'[3]Other Stores'!$N21</f>
        <v>0</v>
      </c>
      <c r="I25" s="172">
        <f t="shared" si="7"/>
        <v>0</v>
      </c>
      <c r="J25" s="171">
        <f t="shared" si="8"/>
        <v>0</v>
      </c>
      <c r="K25" s="38"/>
      <c r="L25" s="178">
        <f t="shared" si="9"/>
        <v>0</v>
      </c>
      <c r="M25" s="177"/>
      <c r="N25" s="176"/>
      <c r="O25" s="175">
        <f t="shared" si="10"/>
        <v>0</v>
      </c>
      <c r="P25" s="174"/>
      <c r="AC25" s="33">
        <f>2550/21</f>
        <v>121.42857142857143</v>
      </c>
    </row>
    <row r="26" spans="1:29">
      <c r="A26" s="167" t="s">
        <v>490</v>
      </c>
      <c r="B26" s="173">
        <v>1188133.985934</v>
      </c>
      <c r="C26" s="173">
        <v>1932600.042594</v>
      </c>
      <c r="D26" s="165">
        <f>'[3]Other Stores'!$B27</f>
        <v>311074.29586499999</v>
      </c>
      <c r="E26" s="165">
        <f>'[3]Other Stores'!$E27</f>
        <v>317584.80539200007</v>
      </c>
      <c r="F26" s="165">
        <f>'[3]Other Stores'!$H27</f>
        <v>323570.31045299995</v>
      </c>
      <c r="G26" s="165">
        <f>'[3]Other Stores'!$K27</f>
        <v>0</v>
      </c>
      <c r="H26" s="165">
        <f>'[3]Other Stores'!$N27</f>
        <v>0</v>
      </c>
      <c r="I26" s="172">
        <f t="shared" si="7"/>
        <v>952229.41171000013</v>
      </c>
      <c r="J26" s="171">
        <f t="shared" si="8"/>
        <v>1269639.2156133335</v>
      </c>
      <c r="K26" s="170">
        <v>963164.71932485315</v>
      </c>
      <c r="L26" s="161">
        <f t="shared" si="9"/>
        <v>306474.49628848035</v>
      </c>
      <c r="M26" s="160">
        <f>L26/K26</f>
        <v>0.31819530983579725</v>
      </c>
      <c r="N26" s="169">
        <v>1184178.1510886785</v>
      </c>
      <c r="O26" s="158">
        <f t="shared" si="10"/>
        <v>85461.064524654998</v>
      </c>
      <c r="P26" s="157">
        <f>O26/N26</f>
        <v>7.2169094190841179E-2</v>
      </c>
      <c r="Q26" s="45"/>
      <c r="R26" s="168"/>
      <c r="AC26" s="33">
        <f>+AC25*30</f>
        <v>3642.8571428571431</v>
      </c>
    </row>
    <row r="27" spans="1:29">
      <c r="A27" s="167" t="s">
        <v>489</v>
      </c>
      <c r="B27" s="173">
        <v>2073952.308522</v>
      </c>
      <c r="C27" s="173">
        <v>3135501.5259779999</v>
      </c>
      <c r="D27" s="165">
        <f>'[3]Other Stores'!$B28</f>
        <v>520967.13409200008</v>
      </c>
      <c r="E27" s="165">
        <f>'[3]Other Stores'!$E28</f>
        <v>530768.02770500001</v>
      </c>
      <c r="F27" s="165">
        <f>'[3]Other Stores'!$H28</f>
        <v>546964.46618500003</v>
      </c>
      <c r="G27" s="165">
        <f>'[3]Other Stores'!$K28</f>
        <v>0</v>
      </c>
      <c r="H27" s="165">
        <f>'[3]Other Stores'!$N28</f>
        <v>0</v>
      </c>
      <c r="I27" s="172">
        <f t="shared" si="7"/>
        <v>1598699.6279820001</v>
      </c>
      <c r="J27" s="171">
        <f t="shared" si="8"/>
        <v>2131599.503976</v>
      </c>
      <c r="K27" s="170">
        <v>2419568.6975231217</v>
      </c>
      <c r="L27" s="161">
        <f t="shared" si="9"/>
        <v>-287969.19354712171</v>
      </c>
      <c r="M27" s="160">
        <f>L27/K27</f>
        <v>-0.11901674618369452</v>
      </c>
      <c r="N27" s="169">
        <v>2974777.1374696782</v>
      </c>
      <c r="O27" s="158">
        <f t="shared" si="10"/>
        <v>-843177.63349367818</v>
      </c>
      <c r="P27" s="157">
        <f>O27/N27</f>
        <v>-0.28344228643994435</v>
      </c>
      <c r="Q27" s="45"/>
      <c r="R27" s="168"/>
    </row>
    <row r="28" spans="1:29" ht="12" customHeight="1" thickBot="1">
      <c r="A28" s="167" t="s">
        <v>488</v>
      </c>
      <c r="B28" s="166">
        <v>484406.88099999999</v>
      </c>
      <c r="C28" s="166">
        <v>518710.58534400002</v>
      </c>
      <c r="D28" s="165">
        <f>'[3]Other Stores'!$B35</f>
        <v>87117.37090899999</v>
      </c>
      <c r="E28" s="165">
        <f>'[3]Other Stores'!$E35</f>
        <v>83010.428258</v>
      </c>
      <c r="F28" s="165">
        <f>'[3]Other Stores'!$H35</f>
        <v>79130.303912999996</v>
      </c>
      <c r="G28" s="165">
        <f>'[3]Other Stores'!$K35</f>
        <v>0</v>
      </c>
      <c r="H28" s="165">
        <f>'[3]Other Stores'!$N35</f>
        <v>0</v>
      </c>
      <c r="I28" s="164">
        <f t="shared" si="7"/>
        <v>249258.10307999997</v>
      </c>
      <c r="J28" s="163">
        <f t="shared" si="8"/>
        <v>332344.13743999996</v>
      </c>
      <c r="K28" s="162">
        <v>464270.54443407396</v>
      </c>
      <c r="L28" s="161">
        <f t="shared" si="9"/>
        <v>-131926.406994074</v>
      </c>
      <c r="M28" s="160">
        <f>L28/K28</f>
        <v>-0.28415846875421891</v>
      </c>
      <c r="N28" s="159">
        <v>676672.0262476803</v>
      </c>
      <c r="O28" s="158">
        <f t="shared" si="10"/>
        <v>-344327.88880768034</v>
      </c>
      <c r="P28" s="157">
        <f>O28/N28</f>
        <v>-0.50885491855938936</v>
      </c>
    </row>
    <row r="29" spans="1:29" s="113" customFormat="1" ht="12" customHeight="1" thickBot="1">
      <c r="A29" s="156" t="s">
        <v>154</v>
      </c>
      <c r="B29" s="155">
        <f t="shared" ref="B29:L29" si="11">SUM(B23:B28)</f>
        <v>4979074.3973810002</v>
      </c>
      <c r="C29" s="155">
        <f t="shared" si="11"/>
        <v>6889396.2544899993</v>
      </c>
      <c r="D29" s="151">
        <f t="shared" si="11"/>
        <v>1115379.156002</v>
      </c>
      <c r="E29" s="151">
        <f t="shared" si="11"/>
        <v>1123978.8193260001</v>
      </c>
      <c r="F29" s="151">
        <f t="shared" si="11"/>
        <v>1148749.1087710001</v>
      </c>
      <c r="G29" s="151">
        <f t="shared" si="11"/>
        <v>0</v>
      </c>
      <c r="H29" s="154">
        <f t="shared" si="11"/>
        <v>0</v>
      </c>
      <c r="I29" s="153">
        <f t="shared" si="11"/>
        <v>3388107.0840990003</v>
      </c>
      <c r="J29" s="152">
        <f t="shared" si="11"/>
        <v>4517476.1121319998</v>
      </c>
      <c r="K29" s="151">
        <f t="shared" si="11"/>
        <v>5221239.4118765388</v>
      </c>
      <c r="L29" s="150">
        <f t="shared" si="11"/>
        <v>-703763.29974453873</v>
      </c>
      <c r="M29" s="149">
        <f>L29/K29</f>
        <v>-0.13478855195640277</v>
      </c>
      <c r="N29" s="148">
        <f>SUM(N23:N28)</f>
        <v>6082718.4133038279</v>
      </c>
      <c r="O29" s="147">
        <f>SUM(O23:O28)</f>
        <v>-1565242.3011718285</v>
      </c>
      <c r="P29" s="146">
        <f>O29/N29</f>
        <v>-0.25732611553222751</v>
      </c>
    </row>
    <row r="30" spans="1:29">
      <c r="A30" s="145" t="s">
        <v>487</v>
      </c>
      <c r="B30" s="144"/>
      <c r="C30" s="144"/>
      <c r="D30" s="144"/>
      <c r="E30" s="144"/>
      <c r="F30" s="144" t="s">
        <v>486</v>
      </c>
      <c r="G30" s="145"/>
      <c r="H30" s="46"/>
      <c r="I30" s="46"/>
    </row>
    <row r="31" spans="1:29">
      <c r="A31" s="144" t="s">
        <v>485</v>
      </c>
      <c r="B31" s="144"/>
      <c r="C31" s="144"/>
      <c r="D31" s="144"/>
      <c r="E31" s="144"/>
      <c r="G31" s="143"/>
      <c r="I31" s="143"/>
    </row>
    <row r="32" spans="1:29">
      <c r="A32" s="144"/>
      <c r="B32" s="144"/>
      <c r="C32" s="144"/>
      <c r="D32" s="144"/>
      <c r="E32" s="144"/>
      <c r="F32" s="144"/>
      <c r="G32" s="143"/>
      <c r="I32" s="143"/>
    </row>
    <row r="33" spans="1:9" ht="13" thickBot="1">
      <c r="B33" s="144"/>
      <c r="C33" s="144"/>
      <c r="D33" s="144"/>
      <c r="E33" s="144"/>
      <c r="G33" s="143"/>
      <c r="H33" s="143"/>
    </row>
    <row r="34" spans="1:9" ht="13" thickBot="1">
      <c r="A34" s="518" t="s">
        <v>484</v>
      </c>
      <c r="B34" s="519"/>
      <c r="C34" s="519"/>
      <c r="D34" s="519"/>
      <c r="E34" s="519"/>
      <c r="F34" s="519"/>
      <c r="G34" s="519"/>
      <c r="H34" s="520"/>
      <c r="I34" s="113"/>
    </row>
    <row r="35" spans="1:9" ht="13" thickBot="1">
      <c r="A35" s="142"/>
      <c r="B35" s="141" t="s">
        <v>483</v>
      </c>
      <c r="C35" s="97" t="s">
        <v>482</v>
      </c>
      <c r="D35" s="97" t="s">
        <v>481</v>
      </c>
      <c r="E35" s="97" t="s">
        <v>480</v>
      </c>
      <c r="F35" s="97" t="s">
        <v>192</v>
      </c>
      <c r="G35" s="97" t="s">
        <v>193</v>
      </c>
      <c r="H35" s="97" t="s">
        <v>479</v>
      </c>
    </row>
    <row r="36" spans="1:9" ht="14">
      <c r="A36" s="140" t="s">
        <v>9</v>
      </c>
      <c r="B36" s="139">
        <v>71664</v>
      </c>
      <c r="C36" s="138">
        <v>100467</v>
      </c>
      <c r="D36" s="137">
        <v>61783</v>
      </c>
      <c r="E36" s="138">
        <v>58535</v>
      </c>
      <c r="F36" s="138">
        <v>56165</v>
      </c>
      <c r="G36" s="137">
        <v>68473</v>
      </c>
      <c r="H36" s="137">
        <v>173457</v>
      </c>
      <c r="I36" s="44"/>
    </row>
    <row r="37" spans="1:9" ht="14">
      <c r="A37" s="122" t="s">
        <v>14</v>
      </c>
      <c r="B37" s="136">
        <v>103238</v>
      </c>
      <c r="C37" s="136">
        <v>118977</v>
      </c>
      <c r="D37" s="135">
        <v>80620</v>
      </c>
      <c r="E37" s="136">
        <v>78288</v>
      </c>
      <c r="F37" s="136">
        <v>100264</v>
      </c>
      <c r="G37" s="135">
        <v>100783</v>
      </c>
      <c r="H37" s="135">
        <v>100496</v>
      </c>
    </row>
    <row r="38" spans="1:9" ht="14">
      <c r="A38" s="122" t="s">
        <v>478</v>
      </c>
      <c r="B38" s="134">
        <v>20045</v>
      </c>
      <c r="C38" s="134">
        <v>19154</v>
      </c>
      <c r="D38" s="133">
        <v>17000</v>
      </c>
      <c r="E38" s="134">
        <v>34763</v>
      </c>
      <c r="F38" s="134">
        <v>32699</v>
      </c>
      <c r="G38" s="133">
        <v>26132</v>
      </c>
      <c r="H38" s="133">
        <v>37510</v>
      </c>
      <c r="I38" s="132"/>
    </row>
    <row r="39" spans="1:9" ht="13" thickBot="1">
      <c r="A39" s="131" t="s">
        <v>150</v>
      </c>
      <c r="B39" s="130">
        <v>928</v>
      </c>
      <c r="C39" s="130">
        <v>1360</v>
      </c>
      <c r="D39" s="127">
        <v>2616</v>
      </c>
      <c r="E39" s="129">
        <v>2050</v>
      </c>
      <c r="F39" s="128">
        <v>1045</v>
      </c>
      <c r="G39" s="127">
        <v>1922</v>
      </c>
      <c r="H39" s="127">
        <v>1249</v>
      </c>
      <c r="I39" s="118"/>
    </row>
    <row r="40" spans="1:9" ht="14">
      <c r="A40" s="126" t="s">
        <v>477</v>
      </c>
      <c r="B40" s="125">
        <v>192</v>
      </c>
      <c r="C40" s="125">
        <v>219</v>
      </c>
      <c r="D40" s="125">
        <v>234</v>
      </c>
      <c r="E40" s="125">
        <v>147</v>
      </c>
      <c r="F40" s="125">
        <v>174</v>
      </c>
      <c r="G40" s="124">
        <v>122</v>
      </c>
      <c r="H40" s="123">
        <v>90</v>
      </c>
      <c r="I40" s="44"/>
    </row>
    <row r="41" spans="1:9">
      <c r="A41" s="122" t="s">
        <v>476</v>
      </c>
      <c r="B41" s="121"/>
      <c r="C41" s="121">
        <v>139</v>
      </c>
      <c r="D41" s="121">
        <v>78</v>
      </c>
      <c r="E41" s="121">
        <v>26</v>
      </c>
      <c r="F41" s="120">
        <v>78</v>
      </c>
      <c r="G41" s="119">
        <v>6</v>
      </c>
      <c r="H41" s="119">
        <v>61</v>
      </c>
      <c r="I41" s="118"/>
    </row>
    <row r="42" spans="1:9" ht="13" thickBot="1">
      <c r="A42" s="117" t="s">
        <v>475</v>
      </c>
      <c r="B42" s="115">
        <v>27</v>
      </c>
      <c r="C42" s="115">
        <v>17</v>
      </c>
      <c r="D42" s="116">
        <v>51</v>
      </c>
      <c r="E42" s="115">
        <v>74</v>
      </c>
      <c r="F42" s="115">
        <v>66</v>
      </c>
      <c r="G42" s="114">
        <v>44</v>
      </c>
      <c r="H42" s="114">
        <v>54</v>
      </c>
    </row>
    <row r="43" spans="1:9">
      <c r="A43" s="113"/>
      <c r="B43" s="112"/>
      <c r="C43" s="112"/>
      <c r="D43" s="112"/>
      <c r="E43" s="112"/>
      <c r="F43" s="112"/>
      <c r="G43" s="112"/>
      <c r="H43" s="112"/>
    </row>
    <row r="44" spans="1:9">
      <c r="A44" s="111"/>
      <c r="F44" s="44"/>
      <c r="G44" s="44"/>
      <c r="H44" s="44"/>
    </row>
    <row r="45" spans="1:9">
      <c r="A45" s="111"/>
      <c r="F45" s="44"/>
      <c r="G45" s="44"/>
      <c r="H45" s="44"/>
    </row>
    <row r="46" spans="1:9">
      <c r="A46" s="111"/>
      <c r="F46" s="44"/>
      <c r="G46" s="44"/>
      <c r="H46" s="44"/>
    </row>
    <row r="47" spans="1:9">
      <c r="A47" s="111"/>
      <c r="F47" s="44"/>
      <c r="G47" s="44"/>
      <c r="H47" s="44"/>
    </row>
    <row r="48" spans="1:9" ht="13" thickBot="1"/>
    <row r="49" spans="1:18" ht="15.75" customHeight="1" thickBot="1">
      <c r="A49" s="537" t="s">
        <v>267</v>
      </c>
      <c r="B49" s="538"/>
      <c r="C49" s="538"/>
      <c r="D49" s="538"/>
      <c r="E49" s="538"/>
      <c r="F49" s="538"/>
      <c r="G49" s="538"/>
      <c r="H49" s="538"/>
      <c r="I49" s="538"/>
      <c r="J49" s="538"/>
      <c r="K49" s="538"/>
      <c r="L49" s="538"/>
      <c r="M49" s="538"/>
      <c r="N49" s="538"/>
      <c r="O49" s="538"/>
      <c r="P49" s="538"/>
      <c r="Q49" s="538"/>
      <c r="R49" s="539"/>
    </row>
    <row r="50" spans="1:18" ht="15.75" customHeight="1" thickBot="1">
      <c r="A50" s="523" t="s">
        <v>266</v>
      </c>
      <c r="B50" s="525" t="s">
        <v>474</v>
      </c>
      <c r="C50" s="526"/>
      <c r="D50" s="526"/>
      <c r="E50" s="526"/>
      <c r="F50" s="526"/>
      <c r="G50" s="526"/>
      <c r="H50" s="526"/>
      <c r="I50" s="527"/>
      <c r="J50" s="110"/>
      <c r="K50" s="534" t="s">
        <v>473</v>
      </c>
      <c r="L50" s="535"/>
      <c r="M50" s="535"/>
      <c r="N50" s="535"/>
      <c r="O50" s="535"/>
      <c r="P50" s="535"/>
      <c r="Q50" s="535"/>
      <c r="R50" s="536"/>
    </row>
    <row r="51" spans="1:18" ht="13" thickBot="1">
      <c r="A51" s="524"/>
      <c r="B51" s="97" t="s">
        <v>264</v>
      </c>
      <c r="C51" s="528" t="s">
        <v>263</v>
      </c>
      <c r="D51" s="533"/>
      <c r="E51" s="521" t="s">
        <v>262</v>
      </c>
      <c r="F51" s="522"/>
      <c r="G51" s="521" t="s">
        <v>472</v>
      </c>
      <c r="H51" s="522"/>
      <c r="I51" s="97" t="s">
        <v>471</v>
      </c>
      <c r="J51" s="109"/>
      <c r="K51" s="108" t="s">
        <v>264</v>
      </c>
      <c r="L51" s="528" t="s">
        <v>263</v>
      </c>
      <c r="M51" s="529"/>
      <c r="N51" s="530" t="s">
        <v>262</v>
      </c>
      <c r="O51" s="531"/>
      <c r="P51" s="530" t="s">
        <v>470</v>
      </c>
      <c r="Q51" s="522"/>
      <c r="R51" s="107" t="s">
        <v>469</v>
      </c>
    </row>
    <row r="52" spans="1:18">
      <c r="A52" s="96">
        <v>1</v>
      </c>
      <c r="B52" s="95" t="s">
        <v>216</v>
      </c>
      <c r="C52" s="532" t="s">
        <v>468</v>
      </c>
      <c r="D52" s="532"/>
      <c r="E52" s="532" t="s">
        <v>467</v>
      </c>
      <c r="F52" s="532"/>
      <c r="G52" s="532" t="s">
        <v>466</v>
      </c>
      <c r="H52" s="532"/>
      <c r="I52" s="94">
        <v>3114</v>
      </c>
      <c r="J52" s="103"/>
      <c r="K52" s="105" t="s">
        <v>216</v>
      </c>
      <c r="L52" s="532" t="s">
        <v>307</v>
      </c>
      <c r="M52" s="532" t="s">
        <v>307</v>
      </c>
      <c r="N52" s="532" t="s">
        <v>306</v>
      </c>
      <c r="O52" s="532" t="s">
        <v>306</v>
      </c>
      <c r="P52" s="532" t="s">
        <v>465</v>
      </c>
      <c r="Q52" s="532" t="s">
        <v>465</v>
      </c>
      <c r="R52" s="94">
        <v>1393</v>
      </c>
    </row>
    <row r="53" spans="1:18">
      <c r="A53" s="93">
        <v>2</v>
      </c>
      <c r="B53" s="91" t="s">
        <v>216</v>
      </c>
      <c r="C53" s="532" t="s">
        <v>383</v>
      </c>
      <c r="D53" s="532" t="s">
        <v>383</v>
      </c>
      <c r="E53" s="532" t="s">
        <v>382</v>
      </c>
      <c r="F53" s="532" t="s">
        <v>382</v>
      </c>
      <c r="G53" s="532" t="s">
        <v>381</v>
      </c>
      <c r="H53" s="532" t="s">
        <v>381</v>
      </c>
      <c r="I53" s="90">
        <v>2758</v>
      </c>
      <c r="J53" s="103"/>
      <c r="K53" s="102" t="s">
        <v>152</v>
      </c>
      <c r="L53" s="532" t="s">
        <v>464</v>
      </c>
      <c r="M53" s="532" t="s">
        <v>464</v>
      </c>
      <c r="N53" s="532" t="s">
        <v>463</v>
      </c>
      <c r="O53" s="532" t="s">
        <v>463</v>
      </c>
      <c r="P53" s="532" t="s">
        <v>462</v>
      </c>
      <c r="Q53" s="532" t="s">
        <v>462</v>
      </c>
      <c r="R53" s="90">
        <v>942</v>
      </c>
    </row>
    <row r="54" spans="1:18">
      <c r="A54" s="92">
        <v>3</v>
      </c>
      <c r="B54" s="91" t="s">
        <v>152</v>
      </c>
      <c r="C54" s="532" t="s">
        <v>461</v>
      </c>
      <c r="D54" s="532" t="s">
        <v>461</v>
      </c>
      <c r="E54" s="532" t="s">
        <v>460</v>
      </c>
      <c r="F54" s="532" t="s">
        <v>460</v>
      </c>
      <c r="G54" s="532" t="s">
        <v>459</v>
      </c>
      <c r="H54" s="532" t="s">
        <v>459</v>
      </c>
      <c r="I54" s="90">
        <v>2653</v>
      </c>
      <c r="J54" s="103"/>
      <c r="K54" s="102" t="s">
        <v>152</v>
      </c>
      <c r="L54" s="532" t="s">
        <v>458</v>
      </c>
      <c r="M54" s="532" t="s">
        <v>458</v>
      </c>
      <c r="N54" s="532" t="s">
        <v>457</v>
      </c>
      <c r="O54" s="532" t="s">
        <v>457</v>
      </c>
      <c r="P54" s="532" t="s">
        <v>456</v>
      </c>
      <c r="Q54" s="532" t="s">
        <v>456</v>
      </c>
      <c r="R54" s="90">
        <v>837</v>
      </c>
    </row>
    <row r="55" spans="1:18">
      <c r="A55" s="93">
        <v>4</v>
      </c>
      <c r="B55" s="91" t="s">
        <v>152</v>
      </c>
      <c r="C55" s="532" t="s">
        <v>417</v>
      </c>
      <c r="D55" s="532" t="s">
        <v>417</v>
      </c>
      <c r="E55" s="532" t="s">
        <v>455</v>
      </c>
      <c r="F55" s="532" t="s">
        <v>455</v>
      </c>
      <c r="G55" s="532" t="s">
        <v>454</v>
      </c>
      <c r="H55" s="532" t="s">
        <v>454</v>
      </c>
      <c r="I55" s="90">
        <v>2203</v>
      </c>
      <c r="J55" s="103"/>
      <c r="K55" s="102" t="s">
        <v>216</v>
      </c>
      <c r="L55" s="532" t="s">
        <v>453</v>
      </c>
      <c r="M55" s="532" t="s">
        <v>453</v>
      </c>
      <c r="N55" s="532" t="s">
        <v>452</v>
      </c>
      <c r="O55" s="532" t="s">
        <v>452</v>
      </c>
      <c r="P55" s="532" t="s">
        <v>451</v>
      </c>
      <c r="Q55" s="532" t="s">
        <v>451</v>
      </c>
      <c r="R55" s="90">
        <v>349</v>
      </c>
    </row>
    <row r="56" spans="1:18">
      <c r="A56" s="92">
        <v>5</v>
      </c>
      <c r="B56" s="91" t="s">
        <v>152</v>
      </c>
      <c r="C56" s="532" t="s">
        <v>450</v>
      </c>
      <c r="D56" s="532" t="s">
        <v>450</v>
      </c>
      <c r="E56" s="532" t="s">
        <v>449</v>
      </c>
      <c r="F56" s="532" t="s">
        <v>449</v>
      </c>
      <c r="G56" s="532" t="s">
        <v>448</v>
      </c>
      <c r="H56" s="532" t="s">
        <v>448</v>
      </c>
      <c r="I56" s="90">
        <v>2130</v>
      </c>
      <c r="J56" s="103"/>
      <c r="K56" s="102" t="s">
        <v>152</v>
      </c>
      <c r="L56" s="532" t="s">
        <v>417</v>
      </c>
      <c r="M56" s="532" t="s">
        <v>417</v>
      </c>
      <c r="N56" s="532" t="s">
        <v>447</v>
      </c>
      <c r="O56" s="532" t="s">
        <v>447</v>
      </c>
      <c r="P56" s="532" t="s">
        <v>446</v>
      </c>
      <c r="Q56" s="532" t="s">
        <v>446</v>
      </c>
      <c r="R56" s="90">
        <v>313</v>
      </c>
    </row>
    <row r="57" spans="1:18">
      <c r="A57" s="93">
        <v>6</v>
      </c>
      <c r="B57" s="91" t="s">
        <v>152</v>
      </c>
      <c r="C57" s="532" t="s">
        <v>445</v>
      </c>
      <c r="D57" s="532" t="s">
        <v>445</v>
      </c>
      <c r="E57" s="532" t="s">
        <v>444</v>
      </c>
      <c r="F57" s="532" t="s">
        <v>444</v>
      </c>
      <c r="G57" s="532" t="s">
        <v>443</v>
      </c>
      <c r="H57" s="532" t="s">
        <v>443</v>
      </c>
      <c r="I57" s="90">
        <v>1975</v>
      </c>
      <c r="J57" s="103"/>
      <c r="K57" s="102" t="s">
        <v>216</v>
      </c>
      <c r="L57" s="532" t="s">
        <v>394</v>
      </c>
      <c r="M57" s="532" t="s">
        <v>394</v>
      </c>
      <c r="N57" s="532" t="s">
        <v>393</v>
      </c>
      <c r="O57" s="532" t="s">
        <v>393</v>
      </c>
      <c r="P57" s="532" t="s">
        <v>442</v>
      </c>
      <c r="Q57" s="532" t="s">
        <v>442</v>
      </c>
      <c r="R57" s="90">
        <v>304</v>
      </c>
    </row>
    <row r="58" spans="1:18">
      <c r="A58" s="92">
        <v>7</v>
      </c>
      <c r="B58" s="91" t="s">
        <v>216</v>
      </c>
      <c r="C58" s="532" t="s">
        <v>307</v>
      </c>
      <c r="D58" s="532" t="s">
        <v>307</v>
      </c>
      <c r="E58" s="532" t="s">
        <v>88</v>
      </c>
      <c r="F58" s="532" t="s">
        <v>88</v>
      </c>
      <c r="G58" s="532" t="s">
        <v>441</v>
      </c>
      <c r="H58" s="532" t="s">
        <v>441</v>
      </c>
      <c r="I58" s="90">
        <v>1708</v>
      </c>
      <c r="J58" s="103"/>
      <c r="K58" s="102" t="s">
        <v>152</v>
      </c>
      <c r="L58" s="532" t="s">
        <v>440</v>
      </c>
      <c r="M58" s="532" t="s">
        <v>440</v>
      </c>
      <c r="N58" s="532" t="s">
        <v>379</v>
      </c>
      <c r="O58" s="532" t="s">
        <v>379</v>
      </c>
      <c r="P58" s="532" t="s">
        <v>439</v>
      </c>
      <c r="Q58" s="532" t="s">
        <v>439</v>
      </c>
      <c r="R58" s="90">
        <v>280</v>
      </c>
    </row>
    <row r="59" spans="1:18">
      <c r="A59" s="93">
        <v>8</v>
      </c>
      <c r="B59" s="91" t="s">
        <v>216</v>
      </c>
      <c r="C59" s="532" t="s">
        <v>307</v>
      </c>
      <c r="D59" s="532" t="s">
        <v>307</v>
      </c>
      <c r="E59" s="532" t="s">
        <v>88</v>
      </c>
      <c r="F59" s="532" t="s">
        <v>88</v>
      </c>
      <c r="G59" s="532" t="s">
        <v>438</v>
      </c>
      <c r="H59" s="532" t="s">
        <v>438</v>
      </c>
      <c r="I59" s="90">
        <v>1685</v>
      </c>
      <c r="J59" s="103"/>
      <c r="K59" s="102" t="s">
        <v>216</v>
      </c>
      <c r="L59" s="532" t="s">
        <v>437</v>
      </c>
      <c r="M59" s="532" t="s">
        <v>437</v>
      </c>
      <c r="N59" s="532" t="s">
        <v>436</v>
      </c>
      <c r="O59" s="532" t="s">
        <v>436</v>
      </c>
      <c r="P59" s="532" t="s">
        <v>435</v>
      </c>
      <c r="Q59" s="532" t="s">
        <v>435</v>
      </c>
      <c r="R59" s="90">
        <v>267</v>
      </c>
    </row>
    <row r="60" spans="1:18">
      <c r="A60" s="92">
        <v>9</v>
      </c>
      <c r="B60" s="91" t="s">
        <v>216</v>
      </c>
      <c r="C60" s="532" t="s">
        <v>307</v>
      </c>
      <c r="D60" s="532" t="s">
        <v>307</v>
      </c>
      <c r="E60" s="532" t="s">
        <v>88</v>
      </c>
      <c r="F60" s="532" t="s">
        <v>88</v>
      </c>
      <c r="G60" s="532" t="s">
        <v>434</v>
      </c>
      <c r="H60" s="532" t="s">
        <v>434</v>
      </c>
      <c r="I60" s="90">
        <v>1556</v>
      </c>
      <c r="J60" s="103"/>
      <c r="K60" s="102" t="s">
        <v>152</v>
      </c>
      <c r="L60" s="532" t="s">
        <v>433</v>
      </c>
      <c r="M60" s="532" t="s">
        <v>433</v>
      </c>
      <c r="N60" s="532" t="s">
        <v>432</v>
      </c>
      <c r="O60" s="532" t="s">
        <v>432</v>
      </c>
      <c r="P60" s="532" t="s">
        <v>431</v>
      </c>
      <c r="Q60" s="532" t="s">
        <v>431</v>
      </c>
      <c r="R60" s="90">
        <v>259</v>
      </c>
    </row>
    <row r="61" spans="1:18">
      <c r="A61" s="93">
        <v>10</v>
      </c>
      <c r="B61" s="91" t="s">
        <v>216</v>
      </c>
      <c r="C61" s="532" t="s">
        <v>307</v>
      </c>
      <c r="D61" s="532" t="s">
        <v>307</v>
      </c>
      <c r="E61" s="532" t="s">
        <v>88</v>
      </c>
      <c r="F61" s="532" t="s">
        <v>88</v>
      </c>
      <c r="G61" s="532" t="s">
        <v>430</v>
      </c>
      <c r="H61" s="532" t="s">
        <v>430</v>
      </c>
      <c r="I61" s="90">
        <v>1525</v>
      </c>
      <c r="J61" s="103"/>
      <c r="K61" s="102" t="s">
        <v>216</v>
      </c>
      <c r="L61" s="532" t="s">
        <v>429</v>
      </c>
      <c r="M61" s="532" t="s">
        <v>429</v>
      </c>
      <c r="N61" s="532" t="s">
        <v>428</v>
      </c>
      <c r="O61" s="532" t="s">
        <v>428</v>
      </c>
      <c r="P61" s="532" t="s">
        <v>427</v>
      </c>
      <c r="Q61" s="532" t="s">
        <v>427</v>
      </c>
      <c r="R61" s="90">
        <v>256</v>
      </c>
    </row>
    <row r="62" spans="1:18">
      <c r="A62" s="92">
        <v>11</v>
      </c>
      <c r="B62" s="91" t="s">
        <v>152</v>
      </c>
      <c r="C62" s="532" t="s">
        <v>426</v>
      </c>
      <c r="D62" s="532" t="s">
        <v>426</v>
      </c>
      <c r="E62" s="532" t="s">
        <v>425</v>
      </c>
      <c r="F62" s="532" t="s">
        <v>425</v>
      </c>
      <c r="G62" s="532" t="s">
        <v>424</v>
      </c>
      <c r="H62" s="532" t="s">
        <v>424</v>
      </c>
      <c r="I62" s="90">
        <v>1509</v>
      </c>
      <c r="J62" s="103"/>
      <c r="K62" s="102" t="s">
        <v>216</v>
      </c>
      <c r="L62" s="532" t="s">
        <v>307</v>
      </c>
      <c r="M62" s="532" t="s">
        <v>307</v>
      </c>
      <c r="N62" s="532" t="s">
        <v>423</v>
      </c>
      <c r="O62" s="532" t="s">
        <v>423</v>
      </c>
      <c r="P62" s="532" t="s">
        <v>422</v>
      </c>
      <c r="Q62" s="532" t="s">
        <v>422</v>
      </c>
      <c r="R62" s="90">
        <v>256</v>
      </c>
    </row>
    <row r="63" spans="1:18">
      <c r="A63" s="93">
        <v>12</v>
      </c>
      <c r="B63" s="91" t="s">
        <v>216</v>
      </c>
      <c r="C63" s="532" t="s">
        <v>388</v>
      </c>
      <c r="D63" s="532" t="s">
        <v>388</v>
      </c>
      <c r="E63" s="532" t="s">
        <v>421</v>
      </c>
      <c r="F63" s="532" t="s">
        <v>421</v>
      </c>
      <c r="G63" s="532" t="s">
        <v>420</v>
      </c>
      <c r="H63" s="532" t="s">
        <v>420</v>
      </c>
      <c r="I63" s="90">
        <v>1192</v>
      </c>
      <c r="J63" s="103"/>
      <c r="K63" s="102" t="s">
        <v>216</v>
      </c>
      <c r="L63" s="532" t="s">
        <v>397</v>
      </c>
      <c r="M63" s="532" t="s">
        <v>397</v>
      </c>
      <c r="N63" s="532" t="s">
        <v>419</v>
      </c>
      <c r="O63" s="532" t="s">
        <v>419</v>
      </c>
      <c r="P63" s="532" t="s">
        <v>418</v>
      </c>
      <c r="Q63" s="532" t="s">
        <v>418</v>
      </c>
      <c r="R63" s="90">
        <v>250</v>
      </c>
    </row>
    <row r="64" spans="1:18">
      <c r="A64" s="92">
        <v>13</v>
      </c>
      <c r="B64" s="91" t="s">
        <v>152</v>
      </c>
      <c r="C64" s="532" t="s">
        <v>417</v>
      </c>
      <c r="D64" s="532" t="s">
        <v>417</v>
      </c>
      <c r="E64" s="532" t="s">
        <v>416</v>
      </c>
      <c r="F64" s="532" t="s">
        <v>416</v>
      </c>
      <c r="G64" s="532" t="s">
        <v>415</v>
      </c>
      <c r="H64" s="532" t="s">
        <v>415</v>
      </c>
      <c r="I64" s="90">
        <v>1120</v>
      </c>
      <c r="J64" s="103"/>
      <c r="K64" s="102" t="s">
        <v>152</v>
      </c>
      <c r="L64" s="532" t="s">
        <v>414</v>
      </c>
      <c r="M64" s="532" t="s">
        <v>414</v>
      </c>
      <c r="N64" s="532" t="s">
        <v>413</v>
      </c>
      <c r="O64" s="532" t="s">
        <v>413</v>
      </c>
      <c r="P64" s="532" t="s">
        <v>412</v>
      </c>
      <c r="Q64" s="532" t="s">
        <v>412</v>
      </c>
      <c r="R64" s="90">
        <v>248</v>
      </c>
    </row>
    <row r="65" spans="1:18">
      <c r="A65" s="93">
        <v>14</v>
      </c>
      <c r="B65" s="91" t="s">
        <v>216</v>
      </c>
      <c r="C65" s="532" t="s">
        <v>411</v>
      </c>
      <c r="D65" s="532" t="s">
        <v>411</v>
      </c>
      <c r="E65" s="532" t="s">
        <v>410</v>
      </c>
      <c r="F65" s="532" t="s">
        <v>410</v>
      </c>
      <c r="G65" s="532" t="s">
        <v>409</v>
      </c>
      <c r="H65" s="532" t="s">
        <v>409</v>
      </c>
      <c r="I65" s="90">
        <v>1074</v>
      </c>
      <c r="J65" s="103"/>
      <c r="K65" s="102" t="s">
        <v>216</v>
      </c>
      <c r="L65" s="532" t="s">
        <v>408</v>
      </c>
      <c r="M65" s="532" t="s">
        <v>408</v>
      </c>
      <c r="N65" s="532" t="s">
        <v>407</v>
      </c>
      <c r="O65" s="532" t="s">
        <v>407</v>
      </c>
      <c r="P65" s="532" t="s">
        <v>406</v>
      </c>
      <c r="Q65" s="532" t="s">
        <v>406</v>
      </c>
      <c r="R65" s="90">
        <v>246</v>
      </c>
    </row>
    <row r="66" spans="1:18">
      <c r="A66" s="92">
        <v>15</v>
      </c>
      <c r="B66" s="91" t="s">
        <v>216</v>
      </c>
      <c r="C66" s="532" t="s">
        <v>405</v>
      </c>
      <c r="D66" s="532" t="s">
        <v>405</v>
      </c>
      <c r="E66" s="532" t="s">
        <v>405</v>
      </c>
      <c r="F66" s="532" t="s">
        <v>405</v>
      </c>
      <c r="G66" s="532" t="s">
        <v>404</v>
      </c>
      <c r="H66" s="532" t="s">
        <v>404</v>
      </c>
      <c r="I66" s="90">
        <v>1017</v>
      </c>
      <c r="J66" s="103"/>
      <c r="K66" s="102" t="s">
        <v>216</v>
      </c>
      <c r="L66" s="532" t="s">
        <v>403</v>
      </c>
      <c r="M66" s="532" t="s">
        <v>403</v>
      </c>
      <c r="N66" s="532" t="s">
        <v>402</v>
      </c>
      <c r="O66" s="532" t="s">
        <v>402</v>
      </c>
      <c r="P66" s="532" t="s">
        <v>401</v>
      </c>
      <c r="Q66" s="532" t="s">
        <v>401</v>
      </c>
      <c r="R66" s="90">
        <v>245</v>
      </c>
    </row>
    <row r="67" spans="1:18">
      <c r="A67" s="93">
        <v>16</v>
      </c>
      <c r="B67" s="91" t="s">
        <v>152</v>
      </c>
      <c r="C67" s="532" t="s">
        <v>400</v>
      </c>
      <c r="D67" s="532" t="s">
        <v>400</v>
      </c>
      <c r="E67" s="532" t="s">
        <v>399</v>
      </c>
      <c r="F67" s="532" t="s">
        <v>399</v>
      </c>
      <c r="G67" s="532" t="s">
        <v>398</v>
      </c>
      <c r="H67" s="532" t="s">
        <v>398</v>
      </c>
      <c r="I67" s="90">
        <v>902</v>
      </c>
      <c r="J67" s="103"/>
      <c r="K67" s="102" t="s">
        <v>216</v>
      </c>
      <c r="L67" s="532" t="s">
        <v>397</v>
      </c>
      <c r="M67" s="532" t="s">
        <v>397</v>
      </c>
      <c r="N67" s="532" t="s">
        <v>396</v>
      </c>
      <c r="O67" s="532" t="s">
        <v>396</v>
      </c>
      <c r="P67" s="532" t="s">
        <v>395</v>
      </c>
      <c r="Q67" s="532" t="s">
        <v>395</v>
      </c>
      <c r="R67" s="90">
        <v>242</v>
      </c>
    </row>
    <row r="68" spans="1:18">
      <c r="A68" s="92">
        <v>17</v>
      </c>
      <c r="B68" s="91" t="s">
        <v>216</v>
      </c>
      <c r="C68" s="532" t="s">
        <v>394</v>
      </c>
      <c r="D68" s="532" t="s">
        <v>394</v>
      </c>
      <c r="E68" s="532" t="s">
        <v>393</v>
      </c>
      <c r="F68" s="532" t="s">
        <v>393</v>
      </c>
      <c r="G68" s="532" t="s">
        <v>392</v>
      </c>
      <c r="H68" s="532" t="s">
        <v>392</v>
      </c>
      <c r="I68" s="90">
        <v>876</v>
      </c>
      <c r="J68" s="103"/>
      <c r="K68" s="102" t="s">
        <v>216</v>
      </c>
      <c r="L68" s="532" t="s">
        <v>391</v>
      </c>
      <c r="M68" s="532" t="s">
        <v>391</v>
      </c>
      <c r="N68" s="532" t="s">
        <v>390</v>
      </c>
      <c r="O68" s="532" t="s">
        <v>390</v>
      </c>
      <c r="P68" s="532" t="s">
        <v>389</v>
      </c>
      <c r="Q68" s="532" t="s">
        <v>389</v>
      </c>
      <c r="R68" s="90">
        <v>236</v>
      </c>
    </row>
    <row r="69" spans="1:18">
      <c r="A69" s="93">
        <v>18</v>
      </c>
      <c r="B69" s="91" t="s">
        <v>216</v>
      </c>
      <c r="C69" s="532" t="s">
        <v>388</v>
      </c>
      <c r="D69" s="532" t="s">
        <v>388</v>
      </c>
      <c r="E69" s="532" t="s">
        <v>387</v>
      </c>
      <c r="F69" s="532" t="s">
        <v>387</v>
      </c>
      <c r="G69" s="532" t="s">
        <v>386</v>
      </c>
      <c r="H69" s="532" t="s">
        <v>386</v>
      </c>
      <c r="I69" s="90">
        <v>835</v>
      </c>
      <c r="J69" s="103"/>
      <c r="K69" s="102" t="s">
        <v>216</v>
      </c>
      <c r="L69" s="532" t="s">
        <v>307</v>
      </c>
      <c r="M69" s="532" t="s">
        <v>307</v>
      </c>
      <c r="N69" s="532" t="s">
        <v>385</v>
      </c>
      <c r="O69" s="532" t="s">
        <v>385</v>
      </c>
      <c r="P69" s="532" t="s">
        <v>384</v>
      </c>
      <c r="Q69" s="532" t="s">
        <v>384</v>
      </c>
      <c r="R69" s="90">
        <v>230</v>
      </c>
    </row>
    <row r="70" spans="1:18">
      <c r="A70" s="92">
        <v>19</v>
      </c>
      <c r="B70" s="91" t="s">
        <v>216</v>
      </c>
      <c r="C70" s="532" t="s">
        <v>383</v>
      </c>
      <c r="D70" s="532" t="s">
        <v>383</v>
      </c>
      <c r="E70" s="532" t="s">
        <v>382</v>
      </c>
      <c r="F70" s="532" t="s">
        <v>382</v>
      </c>
      <c r="G70" s="532" t="s">
        <v>381</v>
      </c>
      <c r="H70" s="532" t="s">
        <v>381</v>
      </c>
      <c r="I70" s="90">
        <v>832</v>
      </c>
      <c r="J70" s="103"/>
      <c r="K70" s="102" t="s">
        <v>152</v>
      </c>
      <c r="L70" s="532" t="s">
        <v>380</v>
      </c>
      <c r="M70" s="532" t="s">
        <v>380</v>
      </c>
      <c r="N70" s="532" t="s">
        <v>379</v>
      </c>
      <c r="O70" s="532" t="s">
        <v>379</v>
      </c>
      <c r="P70" s="532" t="s">
        <v>378</v>
      </c>
      <c r="Q70" s="532" t="s">
        <v>378</v>
      </c>
      <c r="R70" s="90">
        <v>219</v>
      </c>
    </row>
    <row r="71" spans="1:18" ht="13" thickBot="1">
      <c r="A71" s="89">
        <v>20</v>
      </c>
      <c r="B71" s="88" t="s">
        <v>216</v>
      </c>
      <c r="C71" s="542" t="s">
        <v>377</v>
      </c>
      <c r="D71" s="542" t="s">
        <v>377</v>
      </c>
      <c r="E71" s="542" t="s">
        <v>376</v>
      </c>
      <c r="F71" s="542" t="s">
        <v>376</v>
      </c>
      <c r="G71" s="542" t="s">
        <v>375</v>
      </c>
      <c r="H71" s="542" t="s">
        <v>375</v>
      </c>
      <c r="I71" s="87">
        <v>792</v>
      </c>
      <c r="J71" s="100"/>
      <c r="K71" s="99" t="s">
        <v>152</v>
      </c>
      <c r="L71" s="542" t="s">
        <v>331</v>
      </c>
      <c r="M71" s="542" t="s">
        <v>331</v>
      </c>
      <c r="N71" s="542" t="s">
        <v>374</v>
      </c>
      <c r="O71" s="542" t="s">
        <v>374</v>
      </c>
      <c r="P71" s="542" t="s">
        <v>373</v>
      </c>
      <c r="Q71" s="542" t="s">
        <v>373</v>
      </c>
      <c r="R71" s="87">
        <v>213</v>
      </c>
    </row>
    <row r="72" spans="1:18">
      <c r="A72" s="86"/>
      <c r="B72" s="83"/>
      <c r="C72" s="85"/>
      <c r="D72" s="85"/>
      <c r="E72" s="83"/>
      <c r="F72" s="83"/>
      <c r="G72" s="83"/>
      <c r="H72" s="83"/>
      <c r="I72" s="83"/>
      <c r="J72" s="103"/>
      <c r="K72" s="83"/>
      <c r="L72" s="83"/>
      <c r="M72" s="83"/>
      <c r="N72" s="83"/>
      <c r="O72" s="83"/>
      <c r="P72" s="83"/>
      <c r="Q72" s="83"/>
      <c r="R72" s="83"/>
    </row>
    <row r="73" spans="1:18" ht="13" thickBot="1">
      <c r="A73" s="86"/>
      <c r="B73" s="83"/>
      <c r="C73" s="85"/>
      <c r="D73" s="85"/>
      <c r="E73" s="83"/>
      <c r="F73" s="83"/>
      <c r="G73" s="83"/>
      <c r="H73" s="83"/>
      <c r="I73" s="83"/>
      <c r="J73" s="103"/>
      <c r="K73" s="83"/>
      <c r="L73" s="83"/>
      <c r="M73" s="83"/>
      <c r="N73" s="83"/>
      <c r="O73" s="83"/>
      <c r="P73" s="83"/>
      <c r="Q73" s="83"/>
      <c r="R73" s="83"/>
    </row>
    <row r="74" spans="1:18" ht="14" thickBot="1">
      <c r="A74" s="537" t="s">
        <v>267</v>
      </c>
      <c r="B74" s="538"/>
      <c r="C74" s="538"/>
      <c r="D74" s="538"/>
      <c r="E74" s="538"/>
      <c r="F74" s="538"/>
      <c r="G74" s="538"/>
      <c r="H74" s="538"/>
      <c r="I74" s="538"/>
      <c r="J74" s="538"/>
      <c r="K74" s="538"/>
      <c r="L74" s="538"/>
      <c r="M74" s="538"/>
      <c r="N74" s="538"/>
      <c r="O74" s="538"/>
      <c r="P74" s="538"/>
      <c r="Q74" s="538"/>
      <c r="R74" s="539"/>
    </row>
    <row r="75" spans="1:18" ht="15.75" customHeight="1" thickBot="1">
      <c r="A75" s="547" t="s">
        <v>266</v>
      </c>
      <c r="B75" s="525" t="s">
        <v>372</v>
      </c>
      <c r="C75" s="526"/>
      <c r="D75" s="526"/>
      <c r="E75" s="526"/>
      <c r="F75" s="526"/>
      <c r="G75" s="526"/>
      <c r="H75" s="526"/>
      <c r="I75" s="527"/>
      <c r="J75" s="109"/>
      <c r="K75" s="534" t="s">
        <v>371</v>
      </c>
      <c r="L75" s="535"/>
      <c r="M75" s="535"/>
      <c r="N75" s="535"/>
      <c r="O75" s="535"/>
      <c r="P75" s="535"/>
      <c r="Q75" s="535"/>
      <c r="R75" s="536"/>
    </row>
    <row r="76" spans="1:18" ht="13" thickBot="1">
      <c r="A76" s="524"/>
      <c r="B76" s="97" t="s">
        <v>264</v>
      </c>
      <c r="C76" s="528" t="s">
        <v>263</v>
      </c>
      <c r="D76" s="533"/>
      <c r="E76" s="521" t="s">
        <v>262</v>
      </c>
      <c r="F76" s="522"/>
      <c r="G76" s="521" t="s">
        <v>370</v>
      </c>
      <c r="H76" s="522"/>
      <c r="I76" s="97" t="s">
        <v>260</v>
      </c>
      <c r="J76" s="109"/>
      <c r="K76" s="108" t="s">
        <v>264</v>
      </c>
      <c r="L76" s="528" t="s">
        <v>263</v>
      </c>
      <c r="M76" s="529"/>
      <c r="N76" s="530" t="s">
        <v>262</v>
      </c>
      <c r="O76" s="531"/>
      <c r="P76" s="530" t="s">
        <v>369</v>
      </c>
      <c r="Q76" s="522"/>
      <c r="R76" s="107" t="s">
        <v>260</v>
      </c>
    </row>
    <row r="77" spans="1:18">
      <c r="A77" s="96">
        <v>1</v>
      </c>
      <c r="B77" s="95" t="s">
        <v>152</v>
      </c>
      <c r="C77" s="545" t="s">
        <v>368</v>
      </c>
      <c r="D77" s="545" t="s">
        <v>368</v>
      </c>
      <c r="E77" s="545" t="s">
        <v>367</v>
      </c>
      <c r="F77" s="545" t="s">
        <v>367</v>
      </c>
      <c r="G77" s="545" t="s">
        <v>366</v>
      </c>
      <c r="H77" s="545" t="s">
        <v>366</v>
      </c>
      <c r="I77" s="94">
        <v>91</v>
      </c>
      <c r="J77" s="106"/>
      <c r="K77" s="105" t="s">
        <v>152</v>
      </c>
      <c r="L77" s="545" t="s">
        <v>365</v>
      </c>
      <c r="M77" s="545" t="s">
        <v>365</v>
      </c>
      <c r="N77" s="545" t="s">
        <v>364</v>
      </c>
      <c r="O77" s="545" t="s">
        <v>364</v>
      </c>
      <c r="P77" s="545" t="s">
        <v>363</v>
      </c>
      <c r="Q77" s="545" t="s">
        <v>363</v>
      </c>
      <c r="R77" s="104">
        <v>236</v>
      </c>
    </row>
    <row r="78" spans="1:18">
      <c r="A78" s="93">
        <v>2</v>
      </c>
      <c r="B78" s="91" t="s">
        <v>152</v>
      </c>
      <c r="C78" s="532" t="s">
        <v>362</v>
      </c>
      <c r="D78" s="532" t="s">
        <v>362</v>
      </c>
      <c r="E78" s="532" t="s">
        <v>361</v>
      </c>
      <c r="F78" s="532" t="s">
        <v>361</v>
      </c>
      <c r="G78" s="532" t="s">
        <v>360</v>
      </c>
      <c r="H78" s="532" t="s">
        <v>360</v>
      </c>
      <c r="I78" s="90">
        <v>69</v>
      </c>
      <c r="J78" s="103"/>
      <c r="K78" s="102" t="s">
        <v>152</v>
      </c>
      <c r="L78" s="532" t="s">
        <v>234</v>
      </c>
      <c r="M78" s="532" t="s">
        <v>234</v>
      </c>
      <c r="N78" s="532" t="s">
        <v>359</v>
      </c>
      <c r="O78" s="532" t="s">
        <v>359</v>
      </c>
      <c r="P78" s="532" t="s">
        <v>358</v>
      </c>
      <c r="Q78" s="532" t="s">
        <v>358</v>
      </c>
      <c r="R78" s="101">
        <v>92</v>
      </c>
    </row>
    <row r="79" spans="1:18">
      <c r="A79" s="92">
        <v>3</v>
      </c>
      <c r="B79" s="91" t="s">
        <v>216</v>
      </c>
      <c r="C79" s="532" t="s">
        <v>357</v>
      </c>
      <c r="D79" s="532" t="s">
        <v>357</v>
      </c>
      <c r="E79" s="532" t="s">
        <v>356</v>
      </c>
      <c r="F79" s="532" t="s">
        <v>356</v>
      </c>
      <c r="G79" s="532" t="s">
        <v>355</v>
      </c>
      <c r="H79" s="532" t="s">
        <v>355</v>
      </c>
      <c r="I79" s="90">
        <v>31</v>
      </c>
      <c r="J79" s="103"/>
      <c r="K79" s="102" t="s">
        <v>152</v>
      </c>
      <c r="L79" s="532" t="s">
        <v>354</v>
      </c>
      <c r="M79" s="532" t="s">
        <v>354</v>
      </c>
      <c r="N79" s="532" t="s">
        <v>353</v>
      </c>
      <c r="O79" s="532" t="s">
        <v>353</v>
      </c>
      <c r="P79" s="532" t="s">
        <v>352</v>
      </c>
      <c r="Q79" s="532" t="s">
        <v>352</v>
      </c>
      <c r="R79" s="101">
        <v>65</v>
      </c>
    </row>
    <row r="80" spans="1:18">
      <c r="A80" s="93">
        <v>4</v>
      </c>
      <c r="B80" s="91" t="s">
        <v>152</v>
      </c>
      <c r="C80" s="532" t="s">
        <v>344</v>
      </c>
      <c r="D80" s="532" t="s">
        <v>344</v>
      </c>
      <c r="E80" s="532" t="s">
        <v>343</v>
      </c>
      <c r="F80" s="532" t="s">
        <v>343</v>
      </c>
      <c r="G80" s="532" t="s">
        <v>351</v>
      </c>
      <c r="H80" s="532" t="s">
        <v>351</v>
      </c>
      <c r="I80" s="90">
        <v>29</v>
      </c>
      <c r="J80" s="103"/>
      <c r="K80" s="102" t="s">
        <v>152</v>
      </c>
      <c r="L80" s="532" t="s">
        <v>350</v>
      </c>
      <c r="M80" s="532" t="s">
        <v>350</v>
      </c>
      <c r="N80" s="532" t="s">
        <v>349</v>
      </c>
      <c r="O80" s="532" t="s">
        <v>349</v>
      </c>
      <c r="P80" s="532" t="s">
        <v>348</v>
      </c>
      <c r="Q80" s="532" t="s">
        <v>348</v>
      </c>
      <c r="R80" s="101">
        <v>65</v>
      </c>
    </row>
    <row r="81" spans="1:18">
      <c r="A81" s="92">
        <v>5</v>
      </c>
      <c r="B81" s="91" t="s">
        <v>216</v>
      </c>
      <c r="C81" s="532" t="s">
        <v>301</v>
      </c>
      <c r="D81" s="532" t="s">
        <v>301</v>
      </c>
      <c r="E81" s="532" t="s">
        <v>347</v>
      </c>
      <c r="F81" s="532" t="s">
        <v>347</v>
      </c>
      <c r="G81" s="532" t="s">
        <v>346</v>
      </c>
      <c r="H81" s="532" t="s">
        <v>346</v>
      </c>
      <c r="I81" s="90">
        <v>27</v>
      </c>
      <c r="J81" s="103"/>
      <c r="K81" s="102" t="s">
        <v>152</v>
      </c>
      <c r="L81" s="532" t="s">
        <v>287</v>
      </c>
      <c r="M81" s="532" t="s">
        <v>287</v>
      </c>
      <c r="N81" s="532" t="s">
        <v>286</v>
      </c>
      <c r="O81" s="532" t="s">
        <v>286</v>
      </c>
      <c r="P81" s="532" t="s">
        <v>345</v>
      </c>
      <c r="Q81" s="532" t="s">
        <v>345</v>
      </c>
      <c r="R81" s="101">
        <v>65</v>
      </c>
    </row>
    <row r="82" spans="1:18">
      <c r="A82" s="93">
        <v>6</v>
      </c>
      <c r="B82" s="91" t="s">
        <v>152</v>
      </c>
      <c r="C82" s="532" t="s">
        <v>344</v>
      </c>
      <c r="D82" s="532" t="s">
        <v>344</v>
      </c>
      <c r="E82" s="532" t="s">
        <v>343</v>
      </c>
      <c r="F82" s="532" t="s">
        <v>343</v>
      </c>
      <c r="G82" s="532" t="s">
        <v>342</v>
      </c>
      <c r="H82" s="532" t="s">
        <v>342</v>
      </c>
      <c r="I82" s="90">
        <v>22</v>
      </c>
      <c r="J82" s="103"/>
      <c r="K82" s="102" t="s">
        <v>152</v>
      </c>
      <c r="L82" s="532" t="s">
        <v>287</v>
      </c>
      <c r="M82" s="532" t="s">
        <v>287</v>
      </c>
      <c r="N82" s="532" t="s">
        <v>286</v>
      </c>
      <c r="O82" s="532" t="s">
        <v>286</v>
      </c>
      <c r="P82" s="532" t="s">
        <v>341</v>
      </c>
      <c r="Q82" s="532" t="s">
        <v>341</v>
      </c>
      <c r="R82" s="101">
        <v>62</v>
      </c>
    </row>
    <row r="83" spans="1:18">
      <c r="A83" s="92">
        <v>7</v>
      </c>
      <c r="B83" s="91" t="s">
        <v>216</v>
      </c>
      <c r="C83" s="532" t="s">
        <v>340</v>
      </c>
      <c r="D83" s="532" t="s">
        <v>340</v>
      </c>
      <c r="E83" s="532" t="s">
        <v>339</v>
      </c>
      <c r="F83" s="532" t="s">
        <v>339</v>
      </c>
      <c r="G83" s="532" t="s">
        <v>338</v>
      </c>
      <c r="H83" s="532" t="s">
        <v>338</v>
      </c>
      <c r="I83" s="90">
        <v>22</v>
      </c>
      <c r="J83" s="103"/>
      <c r="K83" s="102" t="s">
        <v>152</v>
      </c>
      <c r="L83" s="532" t="s">
        <v>337</v>
      </c>
      <c r="M83" s="532" t="s">
        <v>337</v>
      </c>
      <c r="N83" s="532" t="s">
        <v>337</v>
      </c>
      <c r="O83" s="532" t="s">
        <v>337</v>
      </c>
      <c r="P83" s="532" t="s">
        <v>336</v>
      </c>
      <c r="Q83" s="532" t="s">
        <v>336</v>
      </c>
      <c r="R83" s="101">
        <v>53</v>
      </c>
    </row>
    <row r="84" spans="1:18">
      <c r="A84" s="93">
        <v>8</v>
      </c>
      <c r="B84" s="91" t="s">
        <v>152</v>
      </c>
      <c r="C84" s="532" t="s">
        <v>296</v>
      </c>
      <c r="D84" s="532" t="s">
        <v>296</v>
      </c>
      <c r="E84" s="532" t="s">
        <v>335</v>
      </c>
      <c r="F84" s="532" t="s">
        <v>335</v>
      </c>
      <c r="G84" s="532" t="s">
        <v>334</v>
      </c>
      <c r="H84" s="532" t="s">
        <v>334</v>
      </c>
      <c r="I84" s="90">
        <v>19</v>
      </c>
      <c r="J84" s="103"/>
      <c r="K84" s="102" t="s">
        <v>152</v>
      </c>
      <c r="L84" s="532" t="s">
        <v>333</v>
      </c>
      <c r="M84" s="532" t="s">
        <v>333</v>
      </c>
      <c r="N84" s="532" t="s">
        <v>333</v>
      </c>
      <c r="O84" s="532" t="s">
        <v>333</v>
      </c>
      <c r="P84" s="532" t="s">
        <v>332</v>
      </c>
      <c r="Q84" s="532" t="s">
        <v>332</v>
      </c>
      <c r="R84" s="101">
        <v>50</v>
      </c>
    </row>
    <row r="85" spans="1:18">
      <c r="A85" s="92">
        <v>9</v>
      </c>
      <c r="B85" s="91" t="s">
        <v>152</v>
      </c>
      <c r="C85" s="532" t="s">
        <v>331</v>
      </c>
      <c r="D85" s="532" t="s">
        <v>331</v>
      </c>
      <c r="E85" s="532" t="s">
        <v>330</v>
      </c>
      <c r="F85" s="532" t="s">
        <v>330</v>
      </c>
      <c r="G85" s="532" t="s">
        <v>329</v>
      </c>
      <c r="H85" s="532" t="s">
        <v>329</v>
      </c>
      <c r="I85" s="90">
        <v>18</v>
      </c>
      <c r="J85" s="103"/>
      <c r="K85" s="102" t="s">
        <v>152</v>
      </c>
      <c r="L85" s="532" t="s">
        <v>328</v>
      </c>
      <c r="M85" s="532" t="s">
        <v>328</v>
      </c>
      <c r="N85" s="532" t="s">
        <v>327</v>
      </c>
      <c r="O85" s="532" t="s">
        <v>327</v>
      </c>
      <c r="P85" s="532" t="s">
        <v>326</v>
      </c>
      <c r="Q85" s="532" t="s">
        <v>326</v>
      </c>
      <c r="R85" s="101">
        <v>48</v>
      </c>
    </row>
    <row r="86" spans="1:18">
      <c r="A86" s="93">
        <v>10</v>
      </c>
      <c r="B86" s="91" t="s">
        <v>152</v>
      </c>
      <c r="C86" s="532" t="s">
        <v>325</v>
      </c>
      <c r="D86" s="532" t="s">
        <v>325</v>
      </c>
      <c r="E86" s="532" t="s">
        <v>324</v>
      </c>
      <c r="F86" s="532" t="s">
        <v>324</v>
      </c>
      <c r="G86" s="532" t="s">
        <v>323</v>
      </c>
      <c r="H86" s="532" t="s">
        <v>323</v>
      </c>
      <c r="I86" s="90">
        <v>16</v>
      </c>
      <c r="J86" s="103"/>
      <c r="K86" s="102" t="s">
        <v>152</v>
      </c>
      <c r="L86" s="532" t="s">
        <v>322</v>
      </c>
      <c r="M86" s="532" t="s">
        <v>322</v>
      </c>
      <c r="N86" s="532" t="s">
        <v>321</v>
      </c>
      <c r="O86" s="532" t="s">
        <v>321</v>
      </c>
      <c r="P86" s="532" t="s">
        <v>320</v>
      </c>
      <c r="Q86" s="532" t="s">
        <v>320</v>
      </c>
      <c r="R86" s="101">
        <v>46</v>
      </c>
    </row>
    <row r="87" spans="1:18">
      <c r="A87" s="92">
        <v>11</v>
      </c>
      <c r="B87" s="91" t="s">
        <v>152</v>
      </c>
      <c r="C87" s="532" t="s">
        <v>290</v>
      </c>
      <c r="D87" s="532" t="s">
        <v>290</v>
      </c>
      <c r="E87" s="532" t="s">
        <v>312</v>
      </c>
      <c r="F87" s="532" t="s">
        <v>312</v>
      </c>
      <c r="G87" s="532" t="s">
        <v>319</v>
      </c>
      <c r="H87" s="532" t="s">
        <v>319</v>
      </c>
      <c r="I87" s="90">
        <v>15</v>
      </c>
      <c r="J87" s="103"/>
      <c r="K87" s="102" t="s">
        <v>152</v>
      </c>
      <c r="L87" s="532" t="s">
        <v>318</v>
      </c>
      <c r="M87" s="532" t="s">
        <v>318</v>
      </c>
      <c r="N87" s="532" t="s">
        <v>318</v>
      </c>
      <c r="O87" s="532" t="s">
        <v>318</v>
      </c>
      <c r="P87" s="532" t="s">
        <v>317</v>
      </c>
      <c r="Q87" s="532" t="s">
        <v>317</v>
      </c>
      <c r="R87" s="101">
        <v>43</v>
      </c>
    </row>
    <row r="88" spans="1:18">
      <c r="A88" s="93">
        <v>12</v>
      </c>
      <c r="B88" s="91" t="s">
        <v>152</v>
      </c>
      <c r="C88" s="532" t="s">
        <v>296</v>
      </c>
      <c r="D88" s="532" t="s">
        <v>296</v>
      </c>
      <c r="E88" s="532" t="s">
        <v>295</v>
      </c>
      <c r="F88" s="532" t="s">
        <v>295</v>
      </c>
      <c r="G88" s="532" t="s">
        <v>316</v>
      </c>
      <c r="H88" s="532" t="s">
        <v>316</v>
      </c>
      <c r="I88" s="90">
        <v>15</v>
      </c>
      <c r="J88" s="103"/>
      <c r="K88" s="102" t="s">
        <v>152</v>
      </c>
      <c r="L88" s="532" t="s">
        <v>315</v>
      </c>
      <c r="M88" s="532" t="s">
        <v>315</v>
      </c>
      <c r="N88" s="532" t="s">
        <v>314</v>
      </c>
      <c r="O88" s="532" t="s">
        <v>314</v>
      </c>
      <c r="P88" s="532" t="s">
        <v>313</v>
      </c>
      <c r="Q88" s="532" t="s">
        <v>313</v>
      </c>
      <c r="R88" s="101">
        <v>43</v>
      </c>
    </row>
    <row r="89" spans="1:18">
      <c r="A89" s="92">
        <v>13</v>
      </c>
      <c r="B89" s="91" t="s">
        <v>152</v>
      </c>
      <c r="C89" s="532" t="s">
        <v>290</v>
      </c>
      <c r="D89" s="532" t="s">
        <v>290</v>
      </c>
      <c r="E89" s="532" t="s">
        <v>312</v>
      </c>
      <c r="F89" s="532" t="s">
        <v>312</v>
      </c>
      <c r="G89" s="532" t="s">
        <v>311</v>
      </c>
      <c r="H89" s="532" t="s">
        <v>311</v>
      </c>
      <c r="I89" s="90">
        <v>14</v>
      </c>
      <c r="J89" s="103"/>
      <c r="K89" s="102" t="s">
        <v>152</v>
      </c>
      <c r="L89" s="532" t="s">
        <v>310</v>
      </c>
      <c r="M89" s="532" t="s">
        <v>310</v>
      </c>
      <c r="N89" s="532" t="s">
        <v>309</v>
      </c>
      <c r="O89" s="532" t="s">
        <v>309</v>
      </c>
      <c r="P89" s="532" t="s">
        <v>308</v>
      </c>
      <c r="Q89" s="532" t="s">
        <v>308</v>
      </c>
      <c r="R89" s="101">
        <v>42</v>
      </c>
    </row>
    <row r="90" spans="1:18">
      <c r="A90" s="93">
        <v>14</v>
      </c>
      <c r="B90" s="91" t="s">
        <v>216</v>
      </c>
      <c r="C90" s="532" t="s">
        <v>307</v>
      </c>
      <c r="D90" s="532" t="s">
        <v>307</v>
      </c>
      <c r="E90" s="532" t="s">
        <v>306</v>
      </c>
      <c r="F90" s="532" t="s">
        <v>306</v>
      </c>
      <c r="G90" s="532" t="s">
        <v>305</v>
      </c>
      <c r="H90" s="532" t="s">
        <v>305</v>
      </c>
      <c r="I90" s="90">
        <v>13</v>
      </c>
      <c r="J90" s="103"/>
      <c r="K90" s="102" t="s">
        <v>152</v>
      </c>
      <c r="L90" s="532" t="s">
        <v>304</v>
      </c>
      <c r="M90" s="532" t="s">
        <v>304</v>
      </c>
      <c r="N90" s="532" t="s">
        <v>303</v>
      </c>
      <c r="O90" s="532" t="s">
        <v>303</v>
      </c>
      <c r="P90" s="532" t="s">
        <v>302</v>
      </c>
      <c r="Q90" s="532" t="s">
        <v>302</v>
      </c>
      <c r="R90" s="101">
        <v>42</v>
      </c>
    </row>
    <row r="91" spans="1:18">
      <c r="A91" s="92">
        <v>15</v>
      </c>
      <c r="B91" s="91" t="s">
        <v>216</v>
      </c>
      <c r="C91" s="532" t="s">
        <v>301</v>
      </c>
      <c r="D91" s="532" t="s">
        <v>301</v>
      </c>
      <c r="E91" s="532" t="s">
        <v>300</v>
      </c>
      <c r="F91" s="532" t="s">
        <v>300</v>
      </c>
      <c r="G91" s="532" t="s">
        <v>299</v>
      </c>
      <c r="H91" s="532" t="s">
        <v>299</v>
      </c>
      <c r="I91" s="90">
        <v>13</v>
      </c>
      <c r="J91" s="103"/>
      <c r="K91" s="102" t="s">
        <v>152</v>
      </c>
      <c r="L91" s="532" t="s">
        <v>298</v>
      </c>
      <c r="M91" s="532" t="s">
        <v>298</v>
      </c>
      <c r="N91" s="532" t="s">
        <v>298</v>
      </c>
      <c r="O91" s="532" t="s">
        <v>298</v>
      </c>
      <c r="P91" s="532" t="s">
        <v>297</v>
      </c>
      <c r="Q91" s="532" t="s">
        <v>297</v>
      </c>
      <c r="R91" s="101">
        <v>40</v>
      </c>
    </row>
    <row r="92" spans="1:18">
      <c r="A92" s="93">
        <v>16</v>
      </c>
      <c r="B92" s="91" t="s">
        <v>152</v>
      </c>
      <c r="C92" s="532" t="s">
        <v>296</v>
      </c>
      <c r="D92" s="532" t="s">
        <v>296</v>
      </c>
      <c r="E92" s="532" t="s">
        <v>295</v>
      </c>
      <c r="F92" s="532" t="s">
        <v>295</v>
      </c>
      <c r="G92" s="532" t="s">
        <v>294</v>
      </c>
      <c r="H92" s="532" t="s">
        <v>294</v>
      </c>
      <c r="I92" s="90">
        <v>11</v>
      </c>
      <c r="J92" s="103"/>
      <c r="K92" s="102" t="s">
        <v>152</v>
      </c>
      <c r="L92" s="532" t="s">
        <v>293</v>
      </c>
      <c r="M92" s="532" t="s">
        <v>293</v>
      </c>
      <c r="N92" s="532" t="s">
        <v>292</v>
      </c>
      <c r="O92" s="532" t="s">
        <v>292</v>
      </c>
      <c r="P92" s="532" t="s">
        <v>291</v>
      </c>
      <c r="Q92" s="532" t="s">
        <v>291</v>
      </c>
      <c r="R92" s="101">
        <v>35</v>
      </c>
    </row>
    <row r="93" spans="1:18">
      <c r="A93" s="92">
        <v>17</v>
      </c>
      <c r="B93" s="91" t="s">
        <v>152</v>
      </c>
      <c r="C93" s="532" t="s">
        <v>290</v>
      </c>
      <c r="D93" s="532" t="s">
        <v>290</v>
      </c>
      <c r="E93" s="532" t="s">
        <v>289</v>
      </c>
      <c r="F93" s="532" t="s">
        <v>289</v>
      </c>
      <c r="G93" s="532" t="s">
        <v>288</v>
      </c>
      <c r="H93" s="532" t="s">
        <v>288</v>
      </c>
      <c r="I93" s="90">
        <v>11</v>
      </c>
      <c r="J93" s="103"/>
      <c r="K93" s="102" t="s">
        <v>152</v>
      </c>
      <c r="L93" s="532" t="s">
        <v>287</v>
      </c>
      <c r="M93" s="532" t="s">
        <v>287</v>
      </c>
      <c r="N93" s="532" t="s">
        <v>286</v>
      </c>
      <c r="O93" s="532" t="s">
        <v>286</v>
      </c>
      <c r="P93" s="532" t="s">
        <v>285</v>
      </c>
      <c r="Q93" s="532" t="s">
        <v>285</v>
      </c>
      <c r="R93" s="101">
        <v>33</v>
      </c>
    </row>
    <row r="94" spans="1:18">
      <c r="A94" s="93">
        <v>18</v>
      </c>
      <c r="B94" s="91" t="s">
        <v>152</v>
      </c>
      <c r="C94" s="532" t="s">
        <v>284</v>
      </c>
      <c r="D94" s="532" t="s">
        <v>284</v>
      </c>
      <c r="E94" s="532" t="s">
        <v>283</v>
      </c>
      <c r="F94" s="532" t="s">
        <v>283</v>
      </c>
      <c r="G94" s="532" t="s">
        <v>282</v>
      </c>
      <c r="H94" s="532" t="s">
        <v>282</v>
      </c>
      <c r="I94" s="90">
        <v>10</v>
      </c>
      <c r="J94" s="103"/>
      <c r="K94" s="102" t="s">
        <v>152</v>
      </c>
      <c r="L94" s="532" t="s">
        <v>281</v>
      </c>
      <c r="M94" s="532" t="s">
        <v>281</v>
      </c>
      <c r="N94" s="532" t="s">
        <v>280</v>
      </c>
      <c r="O94" s="532" t="s">
        <v>280</v>
      </c>
      <c r="P94" s="532" t="s">
        <v>279</v>
      </c>
      <c r="Q94" s="532" t="s">
        <v>279</v>
      </c>
      <c r="R94" s="101">
        <v>32</v>
      </c>
    </row>
    <row r="95" spans="1:18">
      <c r="A95" s="92">
        <v>19</v>
      </c>
      <c r="B95" s="91" t="s">
        <v>216</v>
      </c>
      <c r="C95" s="532" t="s">
        <v>278</v>
      </c>
      <c r="D95" s="532" t="s">
        <v>278</v>
      </c>
      <c r="E95" s="532" t="s">
        <v>277</v>
      </c>
      <c r="F95" s="532" t="s">
        <v>277</v>
      </c>
      <c r="G95" s="532" t="s">
        <v>276</v>
      </c>
      <c r="H95" s="532" t="s">
        <v>276</v>
      </c>
      <c r="I95" s="90">
        <v>10</v>
      </c>
      <c r="J95" s="103"/>
      <c r="K95" s="102" t="s">
        <v>152</v>
      </c>
      <c r="L95" s="532" t="s">
        <v>275</v>
      </c>
      <c r="M95" s="532" t="s">
        <v>275</v>
      </c>
      <c r="N95" s="532" t="s">
        <v>274</v>
      </c>
      <c r="O95" s="532" t="s">
        <v>274</v>
      </c>
      <c r="P95" s="532" t="s">
        <v>273</v>
      </c>
      <c r="Q95" s="532" t="s">
        <v>273</v>
      </c>
      <c r="R95" s="101">
        <v>32</v>
      </c>
    </row>
    <row r="96" spans="1:18" ht="13" thickBot="1">
      <c r="A96" s="89">
        <v>20</v>
      </c>
      <c r="B96" s="88" t="s">
        <v>152</v>
      </c>
      <c r="C96" s="542" t="s">
        <v>272</v>
      </c>
      <c r="D96" s="542" t="s">
        <v>272</v>
      </c>
      <c r="E96" s="542" t="s">
        <v>271</v>
      </c>
      <c r="F96" s="542" t="s">
        <v>271</v>
      </c>
      <c r="G96" s="542" t="s">
        <v>270</v>
      </c>
      <c r="H96" s="542" t="s">
        <v>270</v>
      </c>
      <c r="I96" s="87">
        <v>9</v>
      </c>
      <c r="J96" s="100"/>
      <c r="K96" s="99" t="s">
        <v>152</v>
      </c>
      <c r="L96" s="542" t="s">
        <v>269</v>
      </c>
      <c r="M96" s="542" t="s">
        <v>269</v>
      </c>
      <c r="N96" s="542" t="s">
        <v>269</v>
      </c>
      <c r="O96" s="542" t="s">
        <v>269</v>
      </c>
      <c r="P96" s="542" t="s">
        <v>268</v>
      </c>
      <c r="Q96" s="542" t="s">
        <v>268</v>
      </c>
      <c r="R96" s="98">
        <v>30</v>
      </c>
    </row>
    <row r="97" spans="1:21" ht="12.75" customHeight="1">
      <c r="A97" s="86"/>
      <c r="B97" s="83"/>
      <c r="C97" s="85"/>
      <c r="D97" s="85"/>
      <c r="E97" s="83"/>
      <c r="F97" s="83"/>
      <c r="G97" s="83"/>
      <c r="H97" s="83"/>
      <c r="I97" s="83"/>
      <c r="J97" s="84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</row>
    <row r="98" spans="1:21" ht="13" thickBot="1">
      <c r="A98" s="86"/>
      <c r="B98" s="83"/>
      <c r="C98" s="85"/>
      <c r="D98" s="85"/>
      <c r="E98" s="83"/>
      <c r="F98" s="83"/>
      <c r="G98" s="83"/>
      <c r="H98" s="83"/>
      <c r="I98" s="83"/>
      <c r="J98" s="84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</row>
    <row r="99" spans="1:21" ht="14" thickBot="1">
      <c r="A99" s="537" t="s">
        <v>267</v>
      </c>
      <c r="B99" s="538"/>
      <c r="C99" s="538"/>
      <c r="D99" s="538"/>
      <c r="E99" s="538"/>
      <c r="F99" s="538"/>
      <c r="G99" s="538"/>
      <c r="H99" s="538"/>
      <c r="I99" s="539"/>
      <c r="J99" s="82"/>
    </row>
    <row r="100" spans="1:21" ht="12.75" customHeight="1" thickBot="1">
      <c r="A100" s="546" t="s">
        <v>266</v>
      </c>
      <c r="B100" s="525" t="s">
        <v>265</v>
      </c>
      <c r="C100" s="526"/>
      <c r="D100" s="526"/>
      <c r="E100" s="526"/>
      <c r="F100" s="526"/>
      <c r="G100" s="526"/>
      <c r="H100" s="526"/>
      <c r="I100" s="527"/>
    </row>
    <row r="101" spans="1:21" ht="12.75" customHeight="1" thickBot="1">
      <c r="A101" s="547"/>
      <c r="B101" s="97" t="s">
        <v>264</v>
      </c>
      <c r="C101" s="528" t="s">
        <v>263</v>
      </c>
      <c r="D101" s="533"/>
      <c r="E101" s="521" t="s">
        <v>262</v>
      </c>
      <c r="F101" s="522"/>
      <c r="G101" s="521" t="s">
        <v>261</v>
      </c>
      <c r="H101" s="522"/>
      <c r="I101" s="97" t="s">
        <v>260</v>
      </c>
    </row>
    <row r="102" spans="1:21" ht="12.75" customHeight="1">
      <c r="A102" s="96">
        <v>1</v>
      </c>
      <c r="B102" s="95" t="s">
        <v>152</v>
      </c>
      <c r="C102" s="545" t="s">
        <v>231</v>
      </c>
      <c r="D102" s="545" t="s">
        <v>231</v>
      </c>
      <c r="E102" s="545" t="s">
        <v>236</v>
      </c>
      <c r="F102" s="545" t="s">
        <v>236</v>
      </c>
      <c r="G102" s="545" t="s">
        <v>259</v>
      </c>
      <c r="H102" s="545" t="s">
        <v>259</v>
      </c>
      <c r="I102" s="94">
        <v>39</v>
      </c>
    </row>
    <row r="103" spans="1:21" ht="12.75" customHeight="1">
      <c r="A103" s="93">
        <v>2</v>
      </c>
      <c r="B103" s="91" t="s">
        <v>152</v>
      </c>
      <c r="C103" s="532" t="s">
        <v>234</v>
      </c>
      <c r="D103" s="532" t="s">
        <v>234</v>
      </c>
      <c r="E103" s="532" t="s">
        <v>233</v>
      </c>
      <c r="F103" s="532" t="s">
        <v>233</v>
      </c>
      <c r="G103" s="532" t="s">
        <v>258</v>
      </c>
      <c r="H103" s="532" t="s">
        <v>258</v>
      </c>
      <c r="I103" s="90">
        <v>39</v>
      </c>
    </row>
    <row r="104" spans="1:21" ht="12.75" customHeight="1">
      <c r="A104" s="92">
        <v>3</v>
      </c>
      <c r="B104" s="91" t="s">
        <v>152</v>
      </c>
      <c r="C104" s="532" t="s">
        <v>234</v>
      </c>
      <c r="D104" s="532" t="s">
        <v>234</v>
      </c>
      <c r="E104" s="532" t="s">
        <v>242</v>
      </c>
      <c r="F104" s="532" t="s">
        <v>242</v>
      </c>
      <c r="G104" s="532" t="s">
        <v>257</v>
      </c>
      <c r="H104" s="532" t="s">
        <v>257</v>
      </c>
      <c r="I104" s="90">
        <v>32</v>
      </c>
    </row>
    <row r="105" spans="1:21" ht="12.75" customHeight="1">
      <c r="A105" s="93">
        <v>4</v>
      </c>
      <c r="B105" s="91" t="s">
        <v>152</v>
      </c>
      <c r="C105" s="532" t="s">
        <v>234</v>
      </c>
      <c r="D105" s="532" t="s">
        <v>234</v>
      </c>
      <c r="E105" s="532" t="s">
        <v>242</v>
      </c>
      <c r="F105" s="532" t="s">
        <v>242</v>
      </c>
      <c r="G105" s="532" t="s">
        <v>256</v>
      </c>
      <c r="H105" s="532" t="s">
        <v>256</v>
      </c>
      <c r="I105" s="90">
        <v>27</v>
      </c>
    </row>
    <row r="106" spans="1:21" ht="12.75" customHeight="1">
      <c r="A106" s="92">
        <v>5</v>
      </c>
      <c r="B106" s="91" t="s">
        <v>152</v>
      </c>
      <c r="C106" s="532" t="s">
        <v>234</v>
      </c>
      <c r="D106" s="532" t="s">
        <v>234</v>
      </c>
      <c r="E106" s="532" t="s">
        <v>242</v>
      </c>
      <c r="F106" s="532" t="s">
        <v>242</v>
      </c>
      <c r="G106" s="532" t="s">
        <v>255</v>
      </c>
      <c r="H106" s="532" t="s">
        <v>255</v>
      </c>
      <c r="I106" s="90">
        <v>24</v>
      </c>
    </row>
    <row r="107" spans="1:21" ht="12.75" customHeight="1">
      <c r="A107" s="93">
        <v>6</v>
      </c>
      <c r="B107" s="91" t="s">
        <v>152</v>
      </c>
      <c r="C107" s="532" t="s">
        <v>234</v>
      </c>
      <c r="D107" s="532" t="s">
        <v>234</v>
      </c>
      <c r="E107" s="532" t="s">
        <v>242</v>
      </c>
      <c r="F107" s="532" t="s">
        <v>242</v>
      </c>
      <c r="G107" s="532" t="s">
        <v>254</v>
      </c>
      <c r="H107" s="532" t="s">
        <v>254</v>
      </c>
      <c r="I107" s="90">
        <v>23</v>
      </c>
    </row>
    <row r="108" spans="1:21" ht="12.75" customHeight="1">
      <c r="A108" s="92">
        <v>7</v>
      </c>
      <c r="B108" s="91" t="s">
        <v>152</v>
      </c>
      <c r="C108" s="532" t="s">
        <v>252</v>
      </c>
      <c r="D108" s="532" t="s">
        <v>252</v>
      </c>
      <c r="E108" s="532" t="s">
        <v>251</v>
      </c>
      <c r="F108" s="532" t="s">
        <v>251</v>
      </c>
      <c r="G108" s="532" t="s">
        <v>253</v>
      </c>
      <c r="H108" s="532" t="s">
        <v>253</v>
      </c>
      <c r="I108" s="90">
        <v>19</v>
      </c>
    </row>
    <row r="109" spans="1:21" ht="12.75" customHeight="1">
      <c r="A109" s="93">
        <v>8</v>
      </c>
      <c r="B109" s="91" t="s">
        <v>152</v>
      </c>
      <c r="C109" s="532" t="s">
        <v>252</v>
      </c>
      <c r="D109" s="532" t="s">
        <v>252</v>
      </c>
      <c r="E109" s="532" t="s">
        <v>251</v>
      </c>
      <c r="F109" s="532" t="s">
        <v>251</v>
      </c>
      <c r="G109" s="532" t="s">
        <v>250</v>
      </c>
      <c r="H109" s="532" t="s">
        <v>250</v>
      </c>
      <c r="I109" s="90">
        <v>18</v>
      </c>
    </row>
    <row r="110" spans="1:21" ht="12.75" customHeight="1">
      <c r="A110" s="92">
        <v>9</v>
      </c>
      <c r="B110" s="91" t="s">
        <v>152</v>
      </c>
      <c r="C110" s="532" t="s">
        <v>234</v>
      </c>
      <c r="D110" s="532" t="s">
        <v>234</v>
      </c>
      <c r="E110" s="532" t="s">
        <v>233</v>
      </c>
      <c r="F110" s="532" t="s">
        <v>233</v>
      </c>
      <c r="G110" s="532" t="s">
        <v>249</v>
      </c>
      <c r="H110" s="532" t="s">
        <v>249</v>
      </c>
      <c r="I110" s="90">
        <v>17</v>
      </c>
    </row>
    <row r="111" spans="1:21" ht="12.75" customHeight="1">
      <c r="A111" s="93">
        <v>10</v>
      </c>
      <c r="B111" s="91" t="s">
        <v>152</v>
      </c>
      <c r="C111" s="532" t="s">
        <v>234</v>
      </c>
      <c r="D111" s="532" t="s">
        <v>234</v>
      </c>
      <c r="E111" s="532" t="s">
        <v>242</v>
      </c>
      <c r="F111" s="532" t="s">
        <v>242</v>
      </c>
      <c r="G111" s="532" t="s">
        <v>248</v>
      </c>
      <c r="H111" s="532" t="s">
        <v>248</v>
      </c>
      <c r="I111" s="90">
        <v>16</v>
      </c>
    </row>
    <row r="112" spans="1:21" ht="12.75" customHeight="1">
      <c r="A112" s="92">
        <v>11</v>
      </c>
      <c r="B112" s="91" t="s">
        <v>152</v>
      </c>
      <c r="C112" s="532" t="s">
        <v>234</v>
      </c>
      <c r="D112" s="532" t="s">
        <v>234</v>
      </c>
      <c r="E112" s="532" t="s">
        <v>233</v>
      </c>
      <c r="F112" s="532" t="s">
        <v>233</v>
      </c>
      <c r="G112" s="532" t="s">
        <v>247</v>
      </c>
      <c r="H112" s="532" t="s">
        <v>247</v>
      </c>
      <c r="I112" s="90">
        <v>16</v>
      </c>
    </row>
    <row r="113" spans="1:21" ht="12.75" customHeight="1">
      <c r="A113" s="93">
        <v>12</v>
      </c>
      <c r="B113" s="91" t="s">
        <v>152</v>
      </c>
      <c r="C113" s="532" t="s">
        <v>231</v>
      </c>
      <c r="D113" s="532" t="s">
        <v>231</v>
      </c>
      <c r="E113" s="532" t="s">
        <v>246</v>
      </c>
      <c r="F113" s="532" t="s">
        <v>246</v>
      </c>
      <c r="G113" s="532" t="s">
        <v>245</v>
      </c>
      <c r="H113" s="532" t="s">
        <v>245</v>
      </c>
      <c r="I113" s="90">
        <v>16</v>
      </c>
    </row>
    <row r="114" spans="1:21" ht="12.75" customHeight="1">
      <c r="A114" s="92">
        <v>13</v>
      </c>
      <c r="B114" s="91" t="s">
        <v>152</v>
      </c>
      <c r="C114" s="532" t="s">
        <v>231</v>
      </c>
      <c r="D114" s="532" t="s">
        <v>231</v>
      </c>
      <c r="E114" s="532" t="s">
        <v>238</v>
      </c>
      <c r="F114" s="532" t="s">
        <v>238</v>
      </c>
      <c r="G114" s="532" t="s">
        <v>244</v>
      </c>
      <c r="H114" s="532" t="s">
        <v>244</v>
      </c>
      <c r="I114" s="90">
        <v>16</v>
      </c>
    </row>
    <row r="115" spans="1:21" ht="12.75" customHeight="1">
      <c r="A115" s="93">
        <v>14</v>
      </c>
      <c r="B115" s="91" t="s">
        <v>152</v>
      </c>
      <c r="C115" s="532" t="s">
        <v>234</v>
      </c>
      <c r="D115" s="532" t="s">
        <v>234</v>
      </c>
      <c r="E115" s="532" t="s">
        <v>242</v>
      </c>
      <c r="F115" s="532" t="s">
        <v>242</v>
      </c>
      <c r="G115" s="532" t="s">
        <v>243</v>
      </c>
      <c r="H115" s="532" t="s">
        <v>243</v>
      </c>
      <c r="I115" s="90">
        <v>14</v>
      </c>
    </row>
    <row r="116" spans="1:21" ht="12.75" customHeight="1">
      <c r="A116" s="92">
        <v>15</v>
      </c>
      <c r="B116" s="91" t="s">
        <v>152</v>
      </c>
      <c r="C116" s="532" t="s">
        <v>234</v>
      </c>
      <c r="D116" s="532" t="s">
        <v>234</v>
      </c>
      <c r="E116" s="532" t="s">
        <v>242</v>
      </c>
      <c r="F116" s="532" t="s">
        <v>242</v>
      </c>
      <c r="G116" s="532" t="s">
        <v>241</v>
      </c>
      <c r="H116" s="532" t="s">
        <v>241</v>
      </c>
      <c r="I116" s="90">
        <v>13</v>
      </c>
    </row>
    <row r="117" spans="1:21" ht="12.75" customHeight="1">
      <c r="A117" s="93">
        <v>16</v>
      </c>
      <c r="B117" s="91" t="s">
        <v>152</v>
      </c>
      <c r="C117" s="532" t="s">
        <v>231</v>
      </c>
      <c r="D117" s="532" t="s">
        <v>231</v>
      </c>
      <c r="E117" s="532" t="s">
        <v>240</v>
      </c>
      <c r="F117" s="532" t="s">
        <v>240</v>
      </c>
      <c r="G117" s="532" t="s">
        <v>239</v>
      </c>
      <c r="H117" s="532" t="s">
        <v>239</v>
      </c>
      <c r="I117" s="90">
        <v>13</v>
      </c>
    </row>
    <row r="118" spans="1:21" ht="12.75" customHeight="1">
      <c r="A118" s="92">
        <v>17</v>
      </c>
      <c r="B118" s="91" t="s">
        <v>152</v>
      </c>
      <c r="C118" s="532" t="s">
        <v>231</v>
      </c>
      <c r="D118" s="532" t="s">
        <v>231</v>
      </c>
      <c r="E118" s="532" t="s">
        <v>238</v>
      </c>
      <c r="F118" s="532" t="s">
        <v>238</v>
      </c>
      <c r="G118" s="532" t="s">
        <v>237</v>
      </c>
      <c r="H118" s="532" t="s">
        <v>237</v>
      </c>
      <c r="I118" s="90">
        <v>13</v>
      </c>
    </row>
    <row r="119" spans="1:21" ht="12.75" customHeight="1">
      <c r="A119" s="93">
        <v>18</v>
      </c>
      <c r="B119" s="91" t="s">
        <v>152</v>
      </c>
      <c r="C119" s="532" t="s">
        <v>231</v>
      </c>
      <c r="D119" s="532" t="s">
        <v>231</v>
      </c>
      <c r="E119" s="532" t="s">
        <v>236</v>
      </c>
      <c r="F119" s="532" t="s">
        <v>236</v>
      </c>
      <c r="G119" s="532" t="s">
        <v>235</v>
      </c>
      <c r="H119" s="532" t="s">
        <v>235</v>
      </c>
      <c r="I119" s="90">
        <v>13</v>
      </c>
    </row>
    <row r="120" spans="1:21" ht="12.75" customHeight="1">
      <c r="A120" s="92">
        <v>19</v>
      </c>
      <c r="B120" s="91" t="s">
        <v>152</v>
      </c>
      <c r="C120" s="532" t="s">
        <v>234</v>
      </c>
      <c r="D120" s="532" t="s">
        <v>234</v>
      </c>
      <c r="E120" s="532" t="s">
        <v>233</v>
      </c>
      <c r="F120" s="532" t="s">
        <v>233</v>
      </c>
      <c r="G120" s="532" t="s">
        <v>232</v>
      </c>
      <c r="H120" s="532" t="s">
        <v>232</v>
      </c>
      <c r="I120" s="90">
        <v>12</v>
      </c>
    </row>
    <row r="121" spans="1:21" ht="12.75" customHeight="1" thickBot="1">
      <c r="A121" s="89">
        <v>20</v>
      </c>
      <c r="B121" s="88" t="s">
        <v>152</v>
      </c>
      <c r="C121" s="542" t="s">
        <v>231</v>
      </c>
      <c r="D121" s="542" t="s">
        <v>231</v>
      </c>
      <c r="E121" s="542" t="s">
        <v>230</v>
      </c>
      <c r="F121" s="542" t="s">
        <v>230</v>
      </c>
      <c r="G121" s="542" t="s">
        <v>229</v>
      </c>
      <c r="H121" s="542" t="s">
        <v>229</v>
      </c>
      <c r="I121" s="87">
        <v>12</v>
      </c>
      <c r="J121" s="82"/>
    </row>
    <row r="122" spans="1:21" ht="12.75" customHeight="1">
      <c r="A122" s="86"/>
      <c r="B122" s="83"/>
      <c r="C122" s="85"/>
      <c r="D122" s="85"/>
      <c r="E122" s="83"/>
      <c r="F122" s="83"/>
      <c r="G122" s="83"/>
      <c r="H122" s="83"/>
      <c r="I122" s="83"/>
      <c r="J122" s="84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</row>
    <row r="123" spans="1:21" ht="12.75" customHeight="1">
      <c r="A123" s="86"/>
      <c r="B123" s="83"/>
      <c r="C123" s="85"/>
      <c r="D123" s="85"/>
      <c r="E123" s="83"/>
      <c r="F123" s="83"/>
      <c r="G123" s="83"/>
      <c r="H123" s="83"/>
      <c r="I123" s="83"/>
      <c r="J123" s="84"/>
      <c r="K123" s="83"/>
      <c r="L123" s="83"/>
      <c r="M123" s="83"/>
      <c r="N123" s="83"/>
      <c r="O123" s="83"/>
      <c r="P123" s="83"/>
      <c r="Q123" s="83"/>
      <c r="R123" s="83"/>
      <c r="S123" s="83"/>
    </row>
    <row r="124" spans="1:21">
      <c r="J124" s="82"/>
    </row>
    <row r="125" spans="1:21" ht="13" thickBot="1"/>
    <row r="126" spans="1:21" ht="13.5" customHeight="1" thickBot="1">
      <c r="A126" s="543" t="s">
        <v>228</v>
      </c>
      <c r="B126" s="540" t="s">
        <v>213</v>
      </c>
      <c r="C126" s="541"/>
      <c r="D126" s="540" t="s">
        <v>227</v>
      </c>
      <c r="E126" s="541"/>
      <c r="H126" s="558" t="s">
        <v>226</v>
      </c>
      <c r="I126" s="559"/>
      <c r="J126" s="559"/>
      <c r="K126" s="559"/>
      <c r="L126" s="560"/>
      <c r="O126" s="543" t="s">
        <v>225</v>
      </c>
      <c r="P126" s="548" t="s">
        <v>224</v>
      </c>
      <c r="Q126" s="549"/>
      <c r="R126" s="550"/>
    </row>
    <row r="127" spans="1:21" ht="25" thickBot="1">
      <c r="A127" s="544"/>
      <c r="B127" s="81" t="s">
        <v>223</v>
      </c>
      <c r="C127" s="79" t="s">
        <v>222</v>
      </c>
      <c r="D127" s="80" t="s">
        <v>223</v>
      </c>
      <c r="E127" s="79" t="s">
        <v>222</v>
      </c>
      <c r="H127" s="551" t="s">
        <v>221</v>
      </c>
      <c r="I127" s="552"/>
      <c r="J127" s="78">
        <v>2013</v>
      </c>
      <c r="K127" s="76">
        <v>2014</v>
      </c>
      <c r="L127" s="75" t="s">
        <v>220</v>
      </c>
      <c r="O127" s="557"/>
      <c r="P127" s="77">
        <v>2013</v>
      </c>
      <c r="Q127" s="76">
        <v>2014</v>
      </c>
      <c r="R127" s="75" t="s">
        <v>220</v>
      </c>
    </row>
    <row r="128" spans="1:21" ht="14">
      <c r="A128" s="74" t="s">
        <v>219</v>
      </c>
      <c r="B128" s="73">
        <v>26858</v>
      </c>
      <c r="C128" s="72">
        <v>2778223.5223359996</v>
      </c>
      <c r="D128" s="71">
        <v>228</v>
      </c>
      <c r="E128" s="70">
        <v>26141.970522999993</v>
      </c>
      <c r="F128" s="44"/>
      <c r="G128" s="44"/>
      <c r="H128" s="555" t="s">
        <v>218</v>
      </c>
      <c r="I128" s="556"/>
      <c r="J128" s="69">
        <v>843744000</v>
      </c>
      <c r="K128" s="68">
        <v>735143000</v>
      </c>
      <c r="L128" s="67">
        <f>(K128-J128)/J128</f>
        <v>-0.12871321159024537</v>
      </c>
      <c r="O128" s="66" t="s">
        <v>217</v>
      </c>
      <c r="P128" s="65">
        <v>10122283</v>
      </c>
      <c r="Q128" s="64">
        <v>8729365</v>
      </c>
      <c r="R128" s="63">
        <f>(Q128-P128)/P128</f>
        <v>-0.13760907494880353</v>
      </c>
    </row>
    <row r="129" spans="1:25" ht="15" thickBot="1">
      <c r="A129" s="62" t="s">
        <v>216</v>
      </c>
      <c r="B129" s="61">
        <v>10336</v>
      </c>
      <c r="C129" s="60">
        <v>1553413.1629389997</v>
      </c>
      <c r="D129" s="59">
        <v>44</v>
      </c>
      <c r="E129" s="58">
        <v>5021.0609380000005</v>
      </c>
      <c r="F129" s="44"/>
      <c r="G129" s="44"/>
      <c r="H129" s="553" t="s">
        <v>215</v>
      </c>
      <c r="I129" s="554"/>
      <c r="J129" s="57">
        <v>75185000</v>
      </c>
      <c r="K129" s="56">
        <v>66579000</v>
      </c>
      <c r="L129" s="55">
        <f>(K129-J129)/J129</f>
        <v>-0.11446432134069295</v>
      </c>
      <c r="O129" s="54" t="s">
        <v>214</v>
      </c>
      <c r="P129" s="53">
        <v>902504</v>
      </c>
      <c r="Q129" s="53">
        <v>792013</v>
      </c>
      <c r="R129" s="52">
        <f>(Q129-P129)/P129</f>
        <v>-0.12242715821758131</v>
      </c>
    </row>
    <row r="130" spans="1:25" ht="14" thickTop="1" thickBot="1">
      <c r="A130" s="51" t="s">
        <v>213</v>
      </c>
      <c r="B130" s="50">
        <f>SUM(B128:B129)</f>
        <v>37194</v>
      </c>
      <c r="C130" s="49">
        <f>SUM(C128:C129)</f>
        <v>4331636.6852749996</v>
      </c>
      <c r="D130" s="48">
        <f>SUM(D128:D129)</f>
        <v>272</v>
      </c>
      <c r="E130" s="47">
        <f>SUM(E128:E129)</f>
        <v>31163.031460999991</v>
      </c>
      <c r="O130" s="46" t="s">
        <v>212</v>
      </c>
    </row>
    <row r="131" spans="1:25">
      <c r="D131" s="44"/>
      <c r="V131" s="44"/>
      <c r="W131" s="45"/>
      <c r="Y131" s="45"/>
    </row>
    <row r="132" spans="1:25">
      <c r="B132" s="44"/>
      <c r="C132" s="44"/>
      <c r="D132" s="44"/>
    </row>
    <row r="133" spans="1:25" s="40" customFormat="1" ht="24">
      <c r="A133" s="43" t="s">
        <v>211</v>
      </c>
      <c r="B133" s="42">
        <v>41122</v>
      </c>
      <c r="C133" s="42">
        <v>41153</v>
      </c>
      <c r="D133" s="42">
        <v>41183</v>
      </c>
      <c r="E133" s="42">
        <v>41214</v>
      </c>
      <c r="F133" s="42">
        <v>41244</v>
      </c>
      <c r="G133" s="42">
        <v>41275</v>
      </c>
      <c r="H133" s="42">
        <v>41487</v>
      </c>
      <c r="I133" s="42">
        <v>41518</v>
      </c>
      <c r="J133" s="42">
        <v>41548</v>
      </c>
      <c r="K133" s="42">
        <v>41579</v>
      </c>
      <c r="L133" s="42">
        <v>41609</v>
      </c>
      <c r="M133" s="42">
        <v>41640</v>
      </c>
      <c r="N133" s="41" t="s">
        <v>210</v>
      </c>
      <c r="O133" s="41" t="s">
        <v>209</v>
      </c>
      <c r="P133" s="41" t="s">
        <v>208</v>
      </c>
      <c r="Q133" s="41" t="s">
        <v>207</v>
      </c>
      <c r="R133" s="41" t="s">
        <v>206</v>
      </c>
      <c r="S133" s="41" t="s">
        <v>205</v>
      </c>
    </row>
    <row r="134" spans="1:25" s="36" customFormat="1" ht="11">
      <c r="A134" s="39" t="s">
        <v>204</v>
      </c>
      <c r="B134" s="38">
        <v>7275892.8265312053</v>
      </c>
      <c r="C134" s="38">
        <v>7475402.2487751916</v>
      </c>
      <c r="D134" s="38">
        <v>9811267.213820301</v>
      </c>
      <c r="E134" s="38">
        <v>7670547.1074670376</v>
      </c>
      <c r="F134" s="38">
        <v>9890367.614717707</v>
      </c>
      <c r="G134" s="38">
        <v>10713194.876421001</v>
      </c>
      <c r="H134" s="38">
        <v>6891138.4810640002</v>
      </c>
      <c r="I134" s="38">
        <v>6574006.5705159996</v>
      </c>
      <c r="J134" s="38">
        <v>8426066.1477409992</v>
      </c>
      <c r="K134" s="38">
        <v>6897525.7840050003</v>
      </c>
      <c r="L134" s="38">
        <v>8548585.3482569996</v>
      </c>
      <c r="M134" s="38">
        <v>9142961.5528420005</v>
      </c>
      <c r="N134" s="37">
        <f t="shared" ref="N134:S141" si="12">(H134-B134)/B134</f>
        <v>-5.2880705452974283E-2</v>
      </c>
      <c r="O134" s="37">
        <f t="shared" si="12"/>
        <v>-0.12058156180249449</v>
      </c>
      <c r="P134" s="37">
        <f t="shared" si="12"/>
        <v>-0.14118472526444764</v>
      </c>
      <c r="Q134" s="37">
        <f t="shared" si="12"/>
        <v>-0.10077786012284903</v>
      </c>
      <c r="R134" s="37">
        <f t="shared" si="12"/>
        <v>-0.13566556054640694</v>
      </c>
      <c r="S134" s="37">
        <f t="shared" si="12"/>
        <v>-0.14657003272058225</v>
      </c>
    </row>
    <row r="135" spans="1:25" s="36" customFormat="1" ht="11">
      <c r="A135" s="39" t="s">
        <v>177</v>
      </c>
      <c r="B135" s="38">
        <v>1869127.6121840198</v>
      </c>
      <c r="C135" s="38">
        <v>1981625.4905913949</v>
      </c>
      <c r="D135" s="38">
        <v>2095235.228644155</v>
      </c>
      <c r="E135" s="38">
        <v>2144609.2794329002</v>
      </c>
      <c r="F135" s="38">
        <v>2511730.05727538</v>
      </c>
      <c r="G135" s="38">
        <v>2373571.2208199999</v>
      </c>
      <c r="H135" s="38">
        <v>2601123.1342560002</v>
      </c>
      <c r="I135" s="38">
        <v>3132086.3907260001</v>
      </c>
      <c r="J135" s="38">
        <v>3233466.153707</v>
      </c>
      <c r="K135" s="38">
        <v>3250268.6583759999</v>
      </c>
      <c r="L135" s="38">
        <v>3773584.246909</v>
      </c>
      <c r="M135" s="38">
        <v>3193149.491744</v>
      </c>
      <c r="N135" s="37">
        <f t="shared" si="12"/>
        <v>0.39162415519433985</v>
      </c>
      <c r="O135" s="37">
        <f t="shared" si="12"/>
        <v>0.58056424162734321</v>
      </c>
      <c r="P135" s="37">
        <f t="shared" si="12"/>
        <v>0.54324732111315455</v>
      </c>
      <c r="Q135" s="37">
        <f t="shared" si="12"/>
        <v>0.51555282798900759</v>
      </c>
      <c r="R135" s="37">
        <f t="shared" si="12"/>
        <v>0.5023844763805656</v>
      </c>
      <c r="S135" s="37">
        <f t="shared" si="12"/>
        <v>0.34529331318773726</v>
      </c>
    </row>
    <row r="136" spans="1:25" s="36" customFormat="1" ht="11">
      <c r="A136" s="39" t="s">
        <v>203</v>
      </c>
      <c r="B136" s="38">
        <v>1079414.0859330001</v>
      </c>
      <c r="C136" s="38">
        <v>1040915.282595</v>
      </c>
      <c r="D136" s="38">
        <v>1100028.5210230001</v>
      </c>
      <c r="E136" s="38">
        <v>1122574.085737</v>
      </c>
      <c r="F136" s="38">
        <v>1411771.02733</v>
      </c>
      <c r="G136" s="38">
        <v>1340053.006081</v>
      </c>
      <c r="H136" s="38">
        <v>1097146.847727</v>
      </c>
      <c r="I136" s="38">
        <v>1039426.530564</v>
      </c>
      <c r="J136" s="38">
        <v>1140295.3914689999</v>
      </c>
      <c r="K136" s="38">
        <v>1115379.9774150001</v>
      </c>
      <c r="L136" s="38">
        <v>1316623.263729</v>
      </c>
      <c r="M136" s="38">
        <v>1155425.2411770001</v>
      </c>
      <c r="N136" s="37">
        <f t="shared" si="12"/>
        <v>1.6428136361285744E-2</v>
      </c>
      <c r="O136" s="37">
        <f t="shared" si="12"/>
        <v>-1.4302336183291743E-3</v>
      </c>
      <c r="P136" s="37">
        <f t="shared" si="12"/>
        <v>3.6605296750444757E-2</v>
      </c>
      <c r="Q136" s="37">
        <f t="shared" si="12"/>
        <v>-6.4085822160029407E-3</v>
      </c>
      <c r="R136" s="37">
        <f t="shared" si="12"/>
        <v>-6.7396030772034862E-2</v>
      </c>
      <c r="S136" s="37">
        <f t="shared" si="12"/>
        <v>-0.13777646411461428</v>
      </c>
    </row>
    <row r="137" spans="1:25" s="36" customFormat="1" ht="11">
      <c r="A137" s="39" t="s">
        <v>202</v>
      </c>
      <c r="B137" s="38">
        <v>735478.54520599986</v>
      </c>
      <c r="C137" s="38">
        <v>833524.22373700002</v>
      </c>
      <c r="D137" s="38">
        <v>970171.01541199978</v>
      </c>
      <c r="E137" s="38">
        <v>893783.83157700021</v>
      </c>
      <c r="F137" s="38">
        <v>995855.63833900006</v>
      </c>
      <c r="G137" s="38">
        <v>612486.68383300002</v>
      </c>
      <c r="H137" s="38">
        <v>824645.41237999999</v>
      </c>
      <c r="I137" s="38">
        <v>1140086.763418</v>
      </c>
      <c r="J137" s="38">
        <v>1277872.9551540001</v>
      </c>
      <c r="K137" s="38">
        <v>1472315.5741330001</v>
      </c>
      <c r="L137" s="38">
        <v>2016650.748284</v>
      </c>
      <c r="M137" s="38">
        <v>1204452.1694440001</v>
      </c>
      <c r="N137" s="37">
        <f t="shared" si="12"/>
        <v>0.12123653063057797</v>
      </c>
      <c r="O137" s="37">
        <f t="shared" si="12"/>
        <v>0.36779079833644873</v>
      </c>
      <c r="P137" s="37">
        <f t="shared" si="12"/>
        <v>0.31716257737439146</v>
      </c>
      <c r="Q137" s="37">
        <f t="shared" si="12"/>
        <v>0.64728374145595502</v>
      </c>
      <c r="R137" s="37">
        <f t="shared" si="12"/>
        <v>1.0250432599323298</v>
      </c>
      <c r="S137" s="37">
        <f t="shared" si="12"/>
        <v>0.96649527448731409</v>
      </c>
    </row>
    <row r="138" spans="1:25" s="36" customFormat="1" ht="11">
      <c r="A138" s="39" t="s">
        <v>201</v>
      </c>
      <c r="B138" s="38">
        <v>158460.07672400001</v>
      </c>
      <c r="C138" s="38">
        <v>199623.10089</v>
      </c>
      <c r="D138" s="38">
        <v>216245.39797399999</v>
      </c>
      <c r="E138" s="38">
        <v>212264.47356299998</v>
      </c>
      <c r="F138" s="38">
        <v>268290.79989799997</v>
      </c>
      <c r="G138" s="38">
        <v>295816.12430700002</v>
      </c>
      <c r="H138" s="38">
        <v>499299.12220300001</v>
      </c>
      <c r="I138" s="38">
        <v>515217.14907500002</v>
      </c>
      <c r="J138" s="38">
        <v>524537.57747500006</v>
      </c>
      <c r="K138" s="38">
        <v>544739.53329699999</v>
      </c>
      <c r="L138" s="38">
        <v>589455.97304800001</v>
      </c>
      <c r="M138" s="38">
        <v>585826.58188299998</v>
      </c>
      <c r="N138" s="37">
        <f t="shared" si="12"/>
        <v>2.1509458566820019</v>
      </c>
      <c r="O138" s="37">
        <f t="shared" si="12"/>
        <v>1.5809495332852508</v>
      </c>
      <c r="P138" s="37">
        <f t="shared" si="12"/>
        <v>1.4256589152388215</v>
      </c>
      <c r="Q138" s="37">
        <f t="shared" si="12"/>
        <v>1.5663245674284803</v>
      </c>
      <c r="R138" s="37">
        <f t="shared" si="12"/>
        <v>1.1970785926021394</v>
      </c>
      <c r="S138" s="37">
        <f t="shared" si="12"/>
        <v>0.98037406938313176</v>
      </c>
    </row>
    <row r="139" spans="1:25" s="36" customFormat="1" ht="11">
      <c r="A139" s="39" t="s">
        <v>180</v>
      </c>
      <c r="B139" s="38">
        <v>159536.91</v>
      </c>
      <c r="C139" s="38">
        <v>151059.89000000001</v>
      </c>
      <c r="D139" s="38">
        <v>162643.64000000001</v>
      </c>
      <c r="E139" s="38">
        <v>202671.29311</v>
      </c>
      <c r="F139" s="38">
        <v>266181.331167</v>
      </c>
      <c r="G139" s="38">
        <v>255316.794395</v>
      </c>
      <c r="H139" s="38">
        <v>417425.82367200003</v>
      </c>
      <c r="I139" s="38">
        <v>437235.08830599999</v>
      </c>
      <c r="J139" s="38">
        <v>491477.98757400003</v>
      </c>
      <c r="K139" s="38">
        <v>511159.72783400002</v>
      </c>
      <c r="L139" s="38">
        <v>608176.10104099999</v>
      </c>
      <c r="M139" s="38">
        <v>614058.129571</v>
      </c>
      <c r="N139" s="37">
        <f t="shared" si="12"/>
        <v>1.6164843212269815</v>
      </c>
      <c r="O139" s="37">
        <f t="shared" si="12"/>
        <v>1.8944486078071416</v>
      </c>
      <c r="P139" s="37">
        <f t="shared" si="12"/>
        <v>2.0218088304836264</v>
      </c>
      <c r="Q139" s="37">
        <f t="shared" si="12"/>
        <v>1.5221121353213438</v>
      </c>
      <c r="R139" s="37">
        <f t="shared" si="12"/>
        <v>1.2848187676221188</v>
      </c>
      <c r="S139" s="37">
        <f t="shared" si="12"/>
        <v>1.4050831870503284</v>
      </c>
    </row>
    <row r="140" spans="1:25" s="36" customFormat="1" ht="11">
      <c r="A140" s="39" t="s">
        <v>200</v>
      </c>
      <c r="B140" s="38">
        <v>181808.71584095</v>
      </c>
      <c r="C140" s="38">
        <v>196464.94199565001</v>
      </c>
      <c r="D140" s="38">
        <v>203672.77637510002</v>
      </c>
      <c r="E140" s="38">
        <v>201339.98128599999</v>
      </c>
      <c r="F140" s="38">
        <v>262432.68446700001</v>
      </c>
      <c r="G140" s="38">
        <v>250555.75505000001</v>
      </c>
      <c r="H140" s="38">
        <v>329491.16599100002</v>
      </c>
      <c r="I140" s="38">
        <v>351147.53929599997</v>
      </c>
      <c r="J140" s="38">
        <v>373551.11549400003</v>
      </c>
      <c r="K140" s="38">
        <v>415433.94730699999</v>
      </c>
      <c r="L140" s="38">
        <v>484645.87532799999</v>
      </c>
      <c r="M140" s="38">
        <v>447036.70016200002</v>
      </c>
      <c r="N140" s="37">
        <f t="shared" si="12"/>
        <v>0.81229576627803513</v>
      </c>
      <c r="O140" s="37">
        <f t="shared" si="12"/>
        <v>0.78732925950613031</v>
      </c>
      <c r="P140" s="37">
        <f t="shared" si="12"/>
        <v>0.83407484368965701</v>
      </c>
      <c r="Q140" s="37">
        <f t="shared" si="12"/>
        <v>1.0633455146540576</v>
      </c>
      <c r="R140" s="37">
        <f t="shared" si="12"/>
        <v>0.84674358040544495</v>
      </c>
      <c r="S140" s="37">
        <f t="shared" si="12"/>
        <v>0.78418053128650345</v>
      </c>
    </row>
    <row r="141" spans="1:25" s="36" customFormat="1" ht="11">
      <c r="A141" s="39" t="s">
        <v>175</v>
      </c>
      <c r="B141" s="38">
        <v>302603.95281249401</v>
      </c>
      <c r="C141" s="38">
        <v>293897.48925659899</v>
      </c>
      <c r="D141" s="38">
        <v>282919.112693</v>
      </c>
      <c r="E141" s="38">
        <v>278467.07698299998</v>
      </c>
      <c r="F141" s="38">
        <v>301493.26179199998</v>
      </c>
      <c r="G141" s="38">
        <v>273881.279461</v>
      </c>
      <c r="H141" s="38">
        <v>266474.75897999998</v>
      </c>
      <c r="I141" s="38">
        <v>269952.46395300003</v>
      </c>
      <c r="J141" s="38">
        <v>278760.96075000003</v>
      </c>
      <c r="K141" s="38">
        <v>290040.10369000002</v>
      </c>
      <c r="L141" s="38">
        <v>329429.85453200003</v>
      </c>
      <c r="M141" s="38">
        <v>301718.34977600002</v>
      </c>
      <c r="N141" s="37">
        <f t="shared" si="12"/>
        <v>-0.11939432217159826</v>
      </c>
      <c r="O141" s="37">
        <f t="shared" si="12"/>
        <v>-8.1474072351440857E-2</v>
      </c>
      <c r="P141" s="37">
        <f t="shared" si="12"/>
        <v>-1.469731720639196E-2</v>
      </c>
      <c r="Q141" s="37">
        <f t="shared" si="12"/>
        <v>4.1559766534650551E-2</v>
      </c>
      <c r="R141" s="37">
        <f t="shared" si="12"/>
        <v>9.2660753258470799E-2</v>
      </c>
      <c r="S141" s="37">
        <f t="shared" si="12"/>
        <v>0.10163918603631303</v>
      </c>
    </row>
    <row r="142" spans="1:25" s="36" customFormat="1" ht="11">
      <c r="A142" s="39" t="s">
        <v>199</v>
      </c>
      <c r="B142" s="38">
        <v>139207.102255203</v>
      </c>
      <c r="C142" s="38">
        <v>142590.32777471899</v>
      </c>
      <c r="D142" s="38">
        <v>135156.06885899999</v>
      </c>
      <c r="E142" s="38">
        <v>156704.34242500001</v>
      </c>
      <c r="F142" s="38">
        <v>201373.83379100001</v>
      </c>
      <c r="G142" s="38">
        <v>230528.91876999999</v>
      </c>
      <c r="H142" s="38">
        <v>220537.00500800001</v>
      </c>
      <c r="I142" s="38">
        <v>204554.12848799999</v>
      </c>
      <c r="J142" s="38">
        <v>199213.58324400001</v>
      </c>
      <c r="K142" s="38">
        <v>209977.54060899999</v>
      </c>
      <c r="L142" s="38"/>
      <c r="M142" s="38"/>
      <c r="N142" s="37">
        <f>(H142-B142)/B142</f>
        <v>0.58423673386791741</v>
      </c>
      <c r="O142" s="37">
        <f>(I142-C142)/C142</f>
        <v>0.43455823182606551</v>
      </c>
      <c r="P142" s="37">
        <f>(J142-D142)/D142</f>
        <v>0.47395218672590483</v>
      </c>
      <c r="Q142" s="37">
        <f>(K142-E142)/E142</f>
        <v>0.33995993575925931</v>
      </c>
      <c r="R142" s="37"/>
      <c r="S142" s="37"/>
    </row>
    <row r="143" spans="1:25">
      <c r="A143" s="35" t="s">
        <v>198</v>
      </c>
      <c r="M143" s="34"/>
      <c r="N143" s="34"/>
      <c r="O143" s="34"/>
      <c r="P143" s="34"/>
      <c r="Q143" s="34"/>
      <c r="R143" s="34"/>
      <c r="S143" s="34"/>
    </row>
  </sheetData>
  <mergeCells count="342">
    <mergeCell ref="A74:R74"/>
    <mergeCell ref="A13:C13"/>
    <mergeCell ref="P60:Q60"/>
    <mergeCell ref="P61:Q61"/>
    <mergeCell ref="N84:O84"/>
    <mergeCell ref="N85:O85"/>
    <mergeCell ref="N86:O86"/>
    <mergeCell ref="P76:Q76"/>
    <mergeCell ref="P77:Q77"/>
    <mergeCell ref="P78:Q78"/>
    <mergeCell ref="P79:Q79"/>
    <mergeCell ref="E60:F60"/>
    <mergeCell ref="C80:D80"/>
    <mergeCell ref="E80:F80"/>
    <mergeCell ref="G80:H80"/>
    <mergeCell ref="E71:F71"/>
    <mergeCell ref="E81:F81"/>
    <mergeCell ref="G81:H81"/>
    <mergeCell ref="E82:F82"/>
    <mergeCell ref="G82:H82"/>
    <mergeCell ref="C83:D83"/>
    <mergeCell ref="E83:F83"/>
    <mergeCell ref="G83:H83"/>
    <mergeCell ref="C81:D81"/>
    <mergeCell ref="L71:M71"/>
    <mergeCell ref="N1:P1"/>
    <mergeCell ref="N21:P21"/>
    <mergeCell ref="R1:X1"/>
    <mergeCell ref="L85:M85"/>
    <mergeCell ref="L86:M86"/>
    <mergeCell ref="L87:M87"/>
    <mergeCell ref="A1:M1"/>
    <mergeCell ref="A21:M21"/>
    <mergeCell ref="G85:H85"/>
    <mergeCell ref="C82:D82"/>
    <mergeCell ref="C79:D79"/>
    <mergeCell ref="E79:F79"/>
    <mergeCell ref="L68:M68"/>
    <mergeCell ref="G67:H67"/>
    <mergeCell ref="L67:M67"/>
    <mergeCell ref="N80:O80"/>
    <mergeCell ref="E67:F67"/>
    <mergeCell ref="L60:M60"/>
    <mergeCell ref="L62:M62"/>
    <mergeCell ref="L63:M63"/>
    <mergeCell ref="P62:Q62"/>
    <mergeCell ref="N79:O79"/>
    <mergeCell ref="K75:R75"/>
    <mergeCell ref="P82:Q82"/>
    <mergeCell ref="L59:M59"/>
    <mergeCell ref="P69:Q69"/>
    <mergeCell ref="P70:Q70"/>
    <mergeCell ref="P80:Q80"/>
    <mergeCell ref="L70:M70"/>
    <mergeCell ref="L69:M69"/>
    <mergeCell ref="L61:M61"/>
    <mergeCell ref="C85:D85"/>
    <mergeCell ref="E85:F85"/>
    <mergeCell ref="N68:O68"/>
    <mergeCell ref="N69:O69"/>
    <mergeCell ref="N70:O70"/>
    <mergeCell ref="N71:O71"/>
    <mergeCell ref="P59:Q59"/>
    <mergeCell ref="P71:Q71"/>
    <mergeCell ref="P63:Q63"/>
    <mergeCell ref="P64:Q64"/>
    <mergeCell ref="P65:Q65"/>
    <mergeCell ref="N62:O62"/>
    <mergeCell ref="P66:Q66"/>
    <mergeCell ref="P67:Q67"/>
    <mergeCell ref="P68:Q68"/>
    <mergeCell ref="L66:M66"/>
    <mergeCell ref="E78:F78"/>
    <mergeCell ref="G78:H78"/>
    <mergeCell ref="C86:D86"/>
    <mergeCell ref="E86:F86"/>
    <mergeCell ref="G86:H86"/>
    <mergeCell ref="N87:O87"/>
    <mergeCell ref="N81:O81"/>
    <mergeCell ref="N82:O82"/>
    <mergeCell ref="N83:O83"/>
    <mergeCell ref="N78:O78"/>
    <mergeCell ref="C78:D78"/>
    <mergeCell ref="P93:Q93"/>
    <mergeCell ref="C88:D88"/>
    <mergeCell ref="E88:F88"/>
    <mergeCell ref="L92:M92"/>
    <mergeCell ref="G90:H90"/>
    <mergeCell ref="C91:D91"/>
    <mergeCell ref="E91:F91"/>
    <mergeCell ref="G91:H91"/>
    <mergeCell ref="P84:Q84"/>
    <mergeCell ref="P85:Q85"/>
    <mergeCell ref="C92:D92"/>
    <mergeCell ref="E92:F92"/>
    <mergeCell ref="G92:H92"/>
    <mergeCell ref="G84:H84"/>
    <mergeCell ref="C87:D87"/>
    <mergeCell ref="E87:F87"/>
    <mergeCell ref="G87:H87"/>
    <mergeCell ref="P91:Q91"/>
    <mergeCell ref="L89:M89"/>
    <mergeCell ref="N91:O91"/>
    <mergeCell ref="N90:O90"/>
    <mergeCell ref="C89:D89"/>
    <mergeCell ref="E89:F89"/>
    <mergeCell ref="G89:H89"/>
    <mergeCell ref="C106:D106"/>
    <mergeCell ref="E106:F106"/>
    <mergeCell ref="P95:Q95"/>
    <mergeCell ref="P96:Q96"/>
    <mergeCell ref="E70:F70"/>
    <mergeCell ref="L64:M64"/>
    <mergeCell ref="L65:M65"/>
    <mergeCell ref="G69:H69"/>
    <mergeCell ref="P94:Q94"/>
    <mergeCell ref="P86:Q86"/>
    <mergeCell ref="P87:Q87"/>
    <mergeCell ref="P88:Q88"/>
    <mergeCell ref="P89:Q89"/>
    <mergeCell ref="P90:Q90"/>
    <mergeCell ref="L83:M83"/>
    <mergeCell ref="L84:M84"/>
    <mergeCell ref="L76:M76"/>
    <mergeCell ref="P81:Q81"/>
    <mergeCell ref="P83:Q83"/>
    <mergeCell ref="P92:Q92"/>
    <mergeCell ref="N89:O89"/>
    <mergeCell ref="N88:O88"/>
    <mergeCell ref="L88:M88"/>
    <mergeCell ref="L90:M90"/>
    <mergeCell ref="N94:O94"/>
    <mergeCell ref="L94:M94"/>
    <mergeCell ref="L93:M93"/>
    <mergeCell ref="C63:D63"/>
    <mergeCell ref="E65:F65"/>
    <mergeCell ref="C70:D70"/>
    <mergeCell ref="N63:O63"/>
    <mergeCell ref="N64:O64"/>
    <mergeCell ref="N65:O65"/>
    <mergeCell ref="N66:O66"/>
    <mergeCell ref="N67:O67"/>
    <mergeCell ref="L77:M77"/>
    <mergeCell ref="L78:M78"/>
    <mergeCell ref="L79:M79"/>
    <mergeCell ref="L80:M80"/>
    <mergeCell ref="L81:M81"/>
    <mergeCell ref="L82:M82"/>
    <mergeCell ref="G88:H88"/>
    <mergeCell ref="N76:O76"/>
    <mergeCell ref="N77:O77"/>
    <mergeCell ref="C93:D93"/>
    <mergeCell ref="E93:F93"/>
    <mergeCell ref="G93:H93"/>
    <mergeCell ref="L91:M91"/>
    <mergeCell ref="G106:H106"/>
    <mergeCell ref="C107:D107"/>
    <mergeCell ref="E107:F107"/>
    <mergeCell ref="G107:H107"/>
    <mergeCell ref="G109:H109"/>
    <mergeCell ref="G111:H111"/>
    <mergeCell ref="N55:O55"/>
    <mergeCell ref="N57:O57"/>
    <mergeCell ref="N58:O58"/>
    <mergeCell ref="N59:O59"/>
    <mergeCell ref="N60:O60"/>
    <mergeCell ref="N61:O61"/>
    <mergeCell ref="C104:D104"/>
    <mergeCell ref="E104:F104"/>
    <mergeCell ref="C105:D105"/>
    <mergeCell ref="E105:F105"/>
    <mergeCell ref="G105:H105"/>
    <mergeCell ref="G104:H104"/>
    <mergeCell ref="N95:O95"/>
    <mergeCell ref="N96:O96"/>
    <mergeCell ref="N92:O92"/>
    <mergeCell ref="N93:O93"/>
    <mergeCell ref="L95:M95"/>
    <mergeCell ref="L96:M96"/>
    <mergeCell ref="C111:D111"/>
    <mergeCell ref="E112:F112"/>
    <mergeCell ref="G112:H112"/>
    <mergeCell ref="C113:D113"/>
    <mergeCell ref="E113:F113"/>
    <mergeCell ref="G113:H113"/>
    <mergeCell ref="G114:H114"/>
    <mergeCell ref="C108:D108"/>
    <mergeCell ref="E108:F108"/>
    <mergeCell ref="G108:H108"/>
    <mergeCell ref="C109:D109"/>
    <mergeCell ref="P126:R126"/>
    <mergeCell ref="H127:I127"/>
    <mergeCell ref="H129:I129"/>
    <mergeCell ref="H128:I128"/>
    <mergeCell ref="C116:D116"/>
    <mergeCell ref="E116:F116"/>
    <mergeCell ref="G116:H116"/>
    <mergeCell ref="C117:D117"/>
    <mergeCell ref="E117:F117"/>
    <mergeCell ref="G117:H117"/>
    <mergeCell ref="O126:O127"/>
    <mergeCell ref="C118:D118"/>
    <mergeCell ref="E118:F118"/>
    <mergeCell ref="G118:H118"/>
    <mergeCell ref="C119:D119"/>
    <mergeCell ref="E119:F119"/>
    <mergeCell ref="G119:H119"/>
    <mergeCell ref="H126:L126"/>
    <mergeCell ref="C121:D121"/>
    <mergeCell ref="E121:F121"/>
    <mergeCell ref="G121:H121"/>
    <mergeCell ref="C120:D120"/>
    <mergeCell ref="E120:F120"/>
    <mergeCell ref="G120:H120"/>
    <mergeCell ref="A75:A76"/>
    <mergeCell ref="B75:I75"/>
    <mergeCell ref="C76:D76"/>
    <mergeCell ref="E76:F76"/>
    <mergeCell ref="G76:H76"/>
    <mergeCell ref="C77:D77"/>
    <mergeCell ref="E77:F77"/>
    <mergeCell ref="G77:H77"/>
    <mergeCell ref="E115:F115"/>
    <mergeCell ref="E109:F109"/>
    <mergeCell ref="C84:D84"/>
    <mergeCell ref="E84:F84"/>
    <mergeCell ref="C90:D90"/>
    <mergeCell ref="E90:F90"/>
    <mergeCell ref="C110:D110"/>
    <mergeCell ref="E111:F111"/>
    <mergeCell ref="C114:D114"/>
    <mergeCell ref="E114:F114"/>
    <mergeCell ref="G94:H94"/>
    <mergeCell ref="G95:H95"/>
    <mergeCell ref="G115:H115"/>
    <mergeCell ref="C112:D112"/>
    <mergeCell ref="E110:F110"/>
    <mergeCell ref="G110:H110"/>
    <mergeCell ref="A126:A127"/>
    <mergeCell ref="C71:D71"/>
    <mergeCell ref="C67:D67"/>
    <mergeCell ref="C102:D102"/>
    <mergeCell ref="E102:F102"/>
    <mergeCell ref="C103:D103"/>
    <mergeCell ref="E103:F103"/>
    <mergeCell ref="C96:D96"/>
    <mergeCell ref="E96:F96"/>
    <mergeCell ref="C115:D115"/>
    <mergeCell ref="C95:D95"/>
    <mergeCell ref="E95:F95"/>
    <mergeCell ref="B100:I100"/>
    <mergeCell ref="C101:D101"/>
    <mergeCell ref="G79:H79"/>
    <mergeCell ref="E101:F101"/>
    <mergeCell ref="G101:H101"/>
    <mergeCell ref="A99:I99"/>
    <mergeCell ref="A100:A101"/>
    <mergeCell ref="G103:H103"/>
    <mergeCell ref="G102:H102"/>
    <mergeCell ref="G96:H96"/>
    <mergeCell ref="C94:D94"/>
    <mergeCell ref="E94:F94"/>
    <mergeCell ref="C62:D62"/>
    <mergeCell ref="C68:D68"/>
    <mergeCell ref="E68:F68"/>
    <mergeCell ref="C59:D59"/>
    <mergeCell ref="B126:C126"/>
    <mergeCell ref="D126:E126"/>
    <mergeCell ref="G59:H59"/>
    <mergeCell ref="G60:H60"/>
    <mergeCell ref="G61:H61"/>
    <mergeCell ref="E61:F61"/>
    <mergeCell ref="G63:H63"/>
    <mergeCell ref="C65:D65"/>
    <mergeCell ref="C64:D64"/>
    <mergeCell ref="G68:H68"/>
    <mergeCell ref="E64:F64"/>
    <mergeCell ref="C61:D61"/>
    <mergeCell ref="C60:D60"/>
    <mergeCell ref="G64:H64"/>
    <mergeCell ref="G71:H71"/>
    <mergeCell ref="G66:H66"/>
    <mergeCell ref="G65:H65"/>
    <mergeCell ref="G70:H70"/>
    <mergeCell ref="C69:D69"/>
    <mergeCell ref="E69:F69"/>
    <mergeCell ref="E58:F58"/>
    <mergeCell ref="E57:F57"/>
    <mergeCell ref="G53:H53"/>
    <mergeCell ref="G57:H57"/>
    <mergeCell ref="C57:D57"/>
    <mergeCell ref="C56:D56"/>
    <mergeCell ref="E53:F53"/>
    <mergeCell ref="E54:F54"/>
    <mergeCell ref="C66:D66"/>
    <mergeCell ref="G54:H54"/>
    <mergeCell ref="E55:F55"/>
    <mergeCell ref="C55:D55"/>
    <mergeCell ref="C58:D58"/>
    <mergeCell ref="C53:D53"/>
    <mergeCell ref="G55:H55"/>
    <mergeCell ref="G56:H56"/>
    <mergeCell ref="G58:H58"/>
    <mergeCell ref="C54:D54"/>
    <mergeCell ref="E59:F59"/>
    <mergeCell ref="E63:F63"/>
    <mergeCell ref="E56:F56"/>
    <mergeCell ref="E66:F66"/>
    <mergeCell ref="E62:F62"/>
    <mergeCell ref="G62:H62"/>
    <mergeCell ref="L57:M57"/>
    <mergeCell ref="L54:M54"/>
    <mergeCell ref="L52:M52"/>
    <mergeCell ref="L53:M53"/>
    <mergeCell ref="L58:M58"/>
    <mergeCell ref="L56:M56"/>
    <mergeCell ref="L55:M55"/>
    <mergeCell ref="P58:Q58"/>
    <mergeCell ref="P57:Q57"/>
    <mergeCell ref="P56:Q56"/>
    <mergeCell ref="P53:Q53"/>
    <mergeCell ref="N52:O52"/>
    <mergeCell ref="N53:O53"/>
    <mergeCell ref="P55:Q55"/>
    <mergeCell ref="P54:Q54"/>
    <mergeCell ref="N56:O56"/>
    <mergeCell ref="N54:O54"/>
    <mergeCell ref="A34:H34"/>
    <mergeCell ref="E51:F51"/>
    <mergeCell ref="A50:A51"/>
    <mergeCell ref="B50:I50"/>
    <mergeCell ref="G51:H51"/>
    <mergeCell ref="L51:M51"/>
    <mergeCell ref="N51:O51"/>
    <mergeCell ref="P51:Q51"/>
    <mergeCell ref="P52:Q52"/>
    <mergeCell ref="C51:D51"/>
    <mergeCell ref="K50:R50"/>
    <mergeCell ref="A49:R49"/>
    <mergeCell ref="C52:D52"/>
    <mergeCell ref="G52:H52"/>
    <mergeCell ref="E52:F52"/>
  </mergeCells>
  <pageMargins left="0.25" right="0.25" top="0" bottom="0" header="0.3" footer="0.3"/>
  <pageSetup scale="25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8"/>
  <sheetViews>
    <sheetView workbookViewId="0">
      <selection activeCell="E56" sqref="E56"/>
    </sheetView>
  </sheetViews>
  <sheetFormatPr baseColWidth="10" defaultColWidth="8.83203125" defaultRowHeight="14" x14ac:dyDescent="0"/>
  <cols>
    <col min="1" max="1" width="13.1640625" customWidth="1"/>
    <col min="2" max="2" width="16.33203125" customWidth="1"/>
    <col min="3" max="16" width="12" customWidth="1"/>
    <col min="17" max="17" width="19.6640625" customWidth="1"/>
    <col min="18" max="18" width="12.5" customWidth="1"/>
    <col min="19" max="19" width="19.6640625" bestFit="1" customWidth="1"/>
    <col min="20" max="20" width="12.5" customWidth="1"/>
    <col min="21" max="21" width="19.6640625" bestFit="1" customWidth="1"/>
    <col min="22" max="22" width="12.5" customWidth="1"/>
    <col min="23" max="23" width="19.6640625" customWidth="1"/>
    <col min="24" max="24" width="12.5" customWidth="1"/>
    <col min="25" max="25" width="19.6640625" bestFit="1" customWidth="1"/>
    <col min="26" max="26" width="17.33203125" customWidth="1"/>
    <col min="27" max="27" width="24.33203125" customWidth="1"/>
    <col min="28" max="28" width="17.6640625" customWidth="1"/>
    <col min="29" max="29" width="24.6640625" customWidth="1"/>
    <col min="30" max="30" width="13.83203125" bestFit="1" customWidth="1"/>
    <col min="31" max="31" width="19.6640625" bestFit="1" customWidth="1"/>
    <col min="32" max="32" width="12.5" customWidth="1"/>
    <col min="33" max="33" width="13.83203125" bestFit="1" customWidth="1"/>
    <col min="34" max="34" width="19.6640625" bestFit="1" customWidth="1"/>
    <col min="35" max="35" width="12.5" customWidth="1"/>
    <col min="36" max="36" width="13.83203125" bestFit="1" customWidth="1"/>
    <col min="37" max="37" width="19.6640625" bestFit="1" customWidth="1"/>
    <col min="38" max="38" width="17.33203125" customWidth="1"/>
    <col min="39" max="39" width="18.5" bestFit="1" customWidth="1"/>
    <col min="40" max="40" width="24.33203125" bestFit="1" customWidth="1"/>
    <col min="41" max="41" width="17.6640625" customWidth="1"/>
    <col min="42" max="42" width="18.83203125" bestFit="1" customWidth="1"/>
    <col min="43" max="43" width="24.6640625" bestFit="1" customWidth="1"/>
  </cols>
  <sheetData>
    <row r="3" spans="1:16">
      <c r="A3" s="9" t="s">
        <v>113</v>
      </c>
      <c r="B3" s="9" t="s">
        <v>108</v>
      </c>
    </row>
    <row r="4" spans="1:16">
      <c r="B4">
        <v>2013</v>
      </c>
      <c r="H4" t="s">
        <v>110</v>
      </c>
      <c r="I4">
        <v>2014</v>
      </c>
      <c r="O4" t="s">
        <v>111</v>
      </c>
      <c r="P4" t="s">
        <v>109</v>
      </c>
    </row>
    <row r="5" spans="1:16">
      <c r="A5" s="9" t="s">
        <v>112</v>
      </c>
      <c r="B5">
        <v>1</v>
      </c>
      <c r="C5">
        <v>2</v>
      </c>
      <c r="D5">
        <v>3</v>
      </c>
      <c r="E5">
        <v>4</v>
      </c>
      <c r="F5">
        <v>5</v>
      </c>
      <c r="G5">
        <v>6</v>
      </c>
      <c r="I5">
        <v>1</v>
      </c>
      <c r="J5">
        <v>2</v>
      </c>
      <c r="K5">
        <v>3</v>
      </c>
      <c r="L5">
        <v>4</v>
      </c>
      <c r="M5">
        <v>5</v>
      </c>
      <c r="N5">
        <v>6</v>
      </c>
    </row>
    <row r="6" spans="1:16">
      <c r="A6" s="10" t="s">
        <v>152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>
      <c r="A7" s="12" t="s">
        <v>7</v>
      </c>
      <c r="B7" s="11">
        <v>192647.18335600002</v>
      </c>
      <c r="C7" s="11">
        <v>180219.17776300001</v>
      </c>
      <c r="D7" s="11">
        <v>233279.27573399997</v>
      </c>
      <c r="E7" s="11">
        <v>198885.49944400002</v>
      </c>
      <c r="F7" s="11">
        <v>204803.81931299999</v>
      </c>
      <c r="G7" s="11">
        <v>252726.64150199998</v>
      </c>
      <c r="H7" s="11">
        <v>1262561.5971119998</v>
      </c>
      <c r="I7" s="11">
        <v>353729.54171900009</v>
      </c>
      <c r="J7" s="11">
        <v>403283.00574600004</v>
      </c>
      <c r="K7" s="11">
        <v>536667.87000600004</v>
      </c>
      <c r="L7" s="11">
        <v>629030.64419500006</v>
      </c>
      <c r="M7" s="11">
        <v>585272.4090059998</v>
      </c>
      <c r="N7" s="11">
        <v>607196.70023773913</v>
      </c>
      <c r="O7" s="11">
        <v>3115180.1709097391</v>
      </c>
      <c r="P7" s="11">
        <v>4377741.7680217391</v>
      </c>
    </row>
    <row r="8" spans="1:16">
      <c r="A8" s="12" t="s">
        <v>12</v>
      </c>
      <c r="B8" s="11">
        <v>2122879.4556249995</v>
      </c>
      <c r="C8" s="11">
        <v>2081238.4542240005</v>
      </c>
      <c r="D8" s="11">
        <v>2181676.9809099981</v>
      </c>
      <c r="E8" s="11">
        <v>1919959.4975800004</v>
      </c>
      <c r="F8" s="11">
        <v>2046603.4612300005</v>
      </c>
      <c r="G8" s="11">
        <v>2061147.2732260001</v>
      </c>
      <c r="H8" s="11">
        <v>12413505.122795001</v>
      </c>
      <c r="I8" s="11">
        <v>2772912.0832030014</v>
      </c>
      <c r="J8" s="11">
        <v>2826172.0900969999</v>
      </c>
      <c r="K8" s="11">
        <v>2829922.6815739996</v>
      </c>
      <c r="L8" s="11">
        <v>3480710.3271759995</v>
      </c>
      <c r="M8" s="11">
        <v>2670414.4534800011</v>
      </c>
      <c r="N8" s="11">
        <v>2748744.4273956735</v>
      </c>
      <c r="O8" s="11">
        <v>17328876.062925674</v>
      </c>
      <c r="P8" s="11">
        <v>29742381.185720675</v>
      </c>
    </row>
    <row r="9" spans="1:16">
      <c r="A9" s="10" t="s">
        <v>151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>
      <c r="A10" s="12" t="s">
        <v>7</v>
      </c>
      <c r="B10" s="11">
        <v>8916.3417890000001</v>
      </c>
      <c r="C10" s="11">
        <v>7645.7207170000001</v>
      </c>
      <c r="D10" s="11">
        <v>9184.1457559999981</v>
      </c>
      <c r="E10" s="11">
        <v>5127.2592350000004</v>
      </c>
      <c r="F10" s="11">
        <v>4850.3307919999997</v>
      </c>
      <c r="G10" s="11">
        <v>6017.1802820000003</v>
      </c>
      <c r="H10" s="11">
        <v>41740.978571</v>
      </c>
      <c r="I10" s="11">
        <v>9681.7169369999992</v>
      </c>
      <c r="J10" s="11">
        <v>11554.327563000006</v>
      </c>
      <c r="K10" s="11">
        <v>16307.686382</v>
      </c>
      <c r="L10" s="11">
        <v>19885.484829000001</v>
      </c>
      <c r="M10" s="11">
        <v>19744.407363999995</v>
      </c>
      <c r="N10" s="11">
        <v>22200.875826104617</v>
      </c>
      <c r="O10" s="11">
        <v>99374.498901104613</v>
      </c>
      <c r="P10" s="11">
        <v>141115.47747210463</v>
      </c>
    </row>
    <row r="11" spans="1:16">
      <c r="A11" s="12" t="s">
        <v>12</v>
      </c>
      <c r="B11" s="11">
        <v>40460.954204000009</v>
      </c>
      <c r="C11" s="11">
        <v>38134.412946000011</v>
      </c>
      <c r="D11" s="11">
        <v>43421.716888000017</v>
      </c>
      <c r="E11" s="11">
        <v>37729.437298999983</v>
      </c>
      <c r="F11" s="11">
        <v>38578.785233999995</v>
      </c>
      <c r="G11" s="11">
        <v>37572.268774000004</v>
      </c>
      <c r="H11" s="11">
        <v>235897.57534500002</v>
      </c>
      <c r="I11" s="11">
        <v>57132.04327699999</v>
      </c>
      <c r="J11" s="11">
        <v>57381.765176000015</v>
      </c>
      <c r="K11" s="11">
        <v>59177.45557999998</v>
      </c>
      <c r="L11" s="11">
        <v>74356.19286400007</v>
      </c>
      <c r="M11" s="11">
        <v>58840.500754999979</v>
      </c>
      <c r="N11" s="11">
        <v>63180.402548997597</v>
      </c>
      <c r="O11" s="11">
        <v>370068.36020099762</v>
      </c>
      <c r="P11" s="11">
        <v>605965.93554599758</v>
      </c>
    </row>
    <row r="12" spans="1:16">
      <c r="A12" s="10" t="s">
        <v>150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>
      <c r="A13" s="12" t="s">
        <v>7</v>
      </c>
      <c r="B13" s="11">
        <v>66074.394967000015</v>
      </c>
      <c r="C13" s="11">
        <v>56087.660454999997</v>
      </c>
      <c r="D13" s="11">
        <v>68091.276404000004</v>
      </c>
      <c r="E13" s="11">
        <v>41936.233362999992</v>
      </c>
      <c r="F13" s="11">
        <v>39015.531454999997</v>
      </c>
      <c r="G13" s="11">
        <v>51705.364523000004</v>
      </c>
      <c r="H13" s="11">
        <v>322910.461167</v>
      </c>
      <c r="I13" s="11">
        <v>41968.857703999995</v>
      </c>
      <c r="J13" s="11">
        <v>48520.198455999984</v>
      </c>
      <c r="K13" s="11">
        <v>69383.569476999997</v>
      </c>
      <c r="L13" s="11">
        <v>78134.215039999995</v>
      </c>
      <c r="M13" s="11">
        <v>76152.881191999986</v>
      </c>
      <c r="N13" s="11">
        <v>84923.962738477145</v>
      </c>
      <c r="O13" s="11">
        <v>399083.6846074771</v>
      </c>
      <c r="P13" s="11">
        <v>721994.14577447705</v>
      </c>
    </row>
    <row r="14" spans="1:16">
      <c r="A14" s="12" t="s">
        <v>12</v>
      </c>
      <c r="B14" s="11">
        <v>212131.78968500003</v>
      </c>
      <c r="C14" s="11">
        <v>206181.01023299998</v>
      </c>
      <c r="D14" s="11">
        <v>238244.20637199996</v>
      </c>
      <c r="E14" s="11">
        <v>225590.85710300007</v>
      </c>
      <c r="F14" s="11">
        <v>237170.08041699999</v>
      </c>
      <c r="G14" s="11">
        <v>250960.36934599999</v>
      </c>
      <c r="H14" s="11">
        <v>1370278.3131560001</v>
      </c>
      <c r="I14" s="11">
        <v>393232.53565400006</v>
      </c>
      <c r="J14" s="11">
        <v>392404.92102400004</v>
      </c>
      <c r="K14" s="11">
        <v>400764.88645800005</v>
      </c>
      <c r="L14" s="11">
        <v>548532.22483500012</v>
      </c>
      <c r="M14" s="11">
        <v>443889.85618800001</v>
      </c>
      <c r="N14" s="11">
        <v>477936.89082869719</v>
      </c>
      <c r="O14" s="11">
        <v>2656761.3149876972</v>
      </c>
      <c r="P14" s="11">
        <v>4027039.6281436975</v>
      </c>
    </row>
    <row r="15" spans="1:16">
      <c r="A15" s="10" t="s">
        <v>109</v>
      </c>
      <c r="B15" s="11">
        <v>2643110.1196260001</v>
      </c>
      <c r="C15" s="11">
        <v>2569506.4363380005</v>
      </c>
      <c r="D15" s="11">
        <v>2773897.6020639976</v>
      </c>
      <c r="E15" s="11">
        <v>2429228.7840240006</v>
      </c>
      <c r="F15" s="11">
        <v>2571022.0084410002</v>
      </c>
      <c r="G15" s="11">
        <v>2660129.0976530001</v>
      </c>
      <c r="H15" s="11">
        <v>15646894.048146</v>
      </c>
      <c r="I15" s="11">
        <v>3628656.7784940018</v>
      </c>
      <c r="J15" s="11">
        <v>3739316.3080620002</v>
      </c>
      <c r="K15" s="11">
        <v>3912224.1494769994</v>
      </c>
      <c r="L15" s="11">
        <v>4830649.0889389999</v>
      </c>
      <c r="M15" s="11">
        <v>3854314.5079850014</v>
      </c>
      <c r="N15" s="11">
        <v>4004183.2595756887</v>
      </c>
      <c r="O15" s="11">
        <v>23969344.092532691</v>
      </c>
      <c r="P15" s="11">
        <v>39616238.140678689</v>
      </c>
    </row>
    <row r="26" spans="1:16">
      <c r="A26" s="9" t="s">
        <v>114</v>
      </c>
      <c r="B26" s="9" t="s">
        <v>108</v>
      </c>
    </row>
    <row r="27" spans="1:16">
      <c r="B27">
        <v>2013</v>
      </c>
      <c r="H27" t="s">
        <v>110</v>
      </c>
      <c r="I27">
        <v>2014</v>
      </c>
      <c r="O27" t="s">
        <v>111</v>
      </c>
      <c r="P27" t="s">
        <v>109</v>
      </c>
    </row>
    <row r="28" spans="1:16">
      <c r="A28" s="9" t="s">
        <v>112</v>
      </c>
      <c r="B28">
        <v>1</v>
      </c>
      <c r="C28">
        <v>2</v>
      </c>
      <c r="D28">
        <v>3</v>
      </c>
      <c r="E28">
        <v>4</v>
      </c>
      <c r="F28">
        <v>5</v>
      </c>
      <c r="G28">
        <v>6</v>
      </c>
      <c r="I28">
        <v>1</v>
      </c>
      <c r="J28">
        <v>2</v>
      </c>
      <c r="K28">
        <v>3</v>
      </c>
      <c r="L28">
        <v>4</v>
      </c>
      <c r="M28">
        <v>5</v>
      </c>
      <c r="N28">
        <v>6</v>
      </c>
    </row>
    <row r="29" spans="1:16">
      <c r="A29" s="10" t="s">
        <v>152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>
      <c r="A30" s="12" t="s">
        <v>7</v>
      </c>
      <c r="B30" s="11">
        <v>148527690</v>
      </c>
      <c r="C30" s="11">
        <v>145924842</v>
      </c>
      <c r="D30" s="11">
        <v>156155873</v>
      </c>
      <c r="E30" s="11">
        <v>143886407</v>
      </c>
      <c r="F30" s="11">
        <v>150286603</v>
      </c>
      <c r="G30" s="11">
        <v>135998598</v>
      </c>
      <c r="H30" s="11">
        <v>880780013</v>
      </c>
      <c r="I30" s="11">
        <v>236170245</v>
      </c>
      <c r="J30" s="11">
        <v>252965067</v>
      </c>
      <c r="K30" s="11">
        <v>295856039</v>
      </c>
      <c r="L30" s="11">
        <v>302483234</v>
      </c>
      <c r="M30" s="11">
        <v>336097495</v>
      </c>
      <c r="N30" s="11">
        <v>325737849</v>
      </c>
      <c r="O30" s="11">
        <v>1749309929</v>
      </c>
      <c r="P30" s="11">
        <v>2630089942</v>
      </c>
    </row>
    <row r="31" spans="1:16">
      <c r="A31" s="12" t="s">
        <v>12</v>
      </c>
      <c r="B31" s="11">
        <v>229638478</v>
      </c>
      <c r="C31" s="11">
        <v>224033501</v>
      </c>
      <c r="D31" s="11">
        <v>249415280</v>
      </c>
      <c r="E31" s="11">
        <v>234967971</v>
      </c>
      <c r="F31" s="11">
        <v>252595112</v>
      </c>
      <c r="G31" s="11">
        <v>243660106</v>
      </c>
      <c r="H31" s="11">
        <v>1434310448</v>
      </c>
      <c r="I31" s="11">
        <v>303445832</v>
      </c>
      <c r="J31" s="11">
        <v>284455601</v>
      </c>
      <c r="K31" s="11">
        <v>318091685</v>
      </c>
      <c r="L31" s="11">
        <v>304725698</v>
      </c>
      <c r="M31" s="11">
        <v>314767755</v>
      </c>
      <c r="N31" s="11">
        <v>294284477</v>
      </c>
      <c r="O31" s="11">
        <v>1819771048</v>
      </c>
      <c r="P31" s="11">
        <v>3254081496</v>
      </c>
    </row>
    <row r="32" spans="1:16">
      <c r="A32" s="10" t="s">
        <v>151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16">
      <c r="A33" s="12" t="s">
        <v>7</v>
      </c>
      <c r="B33" s="11">
        <v>4055381</v>
      </c>
      <c r="C33" s="11">
        <v>4072262</v>
      </c>
      <c r="D33" s="11">
        <v>4263077</v>
      </c>
      <c r="E33" s="11">
        <v>3728293</v>
      </c>
      <c r="F33" s="11">
        <v>3745011</v>
      </c>
      <c r="G33" s="11">
        <v>3276226</v>
      </c>
      <c r="H33" s="11">
        <v>23140250</v>
      </c>
      <c r="I33" s="11">
        <v>7266521</v>
      </c>
      <c r="J33" s="11">
        <v>8245743</v>
      </c>
      <c r="K33" s="11">
        <v>10276741</v>
      </c>
      <c r="L33" s="11">
        <v>10972852</v>
      </c>
      <c r="M33" s="11">
        <v>12787331</v>
      </c>
      <c r="N33" s="11">
        <v>13197241</v>
      </c>
      <c r="O33" s="11">
        <v>62746429</v>
      </c>
      <c r="P33" s="11">
        <v>85886679</v>
      </c>
    </row>
    <row r="34" spans="1:16">
      <c r="A34" s="12" t="s">
        <v>12</v>
      </c>
      <c r="B34" s="11">
        <v>4595160</v>
      </c>
      <c r="C34" s="11">
        <v>4482509</v>
      </c>
      <c r="D34" s="11">
        <v>5166509</v>
      </c>
      <c r="E34" s="11">
        <v>4895848</v>
      </c>
      <c r="F34" s="11">
        <v>5082206</v>
      </c>
      <c r="G34" s="11">
        <v>4728937</v>
      </c>
      <c r="H34" s="11">
        <v>28951169</v>
      </c>
      <c r="I34" s="11">
        <v>6725220</v>
      </c>
      <c r="J34" s="11">
        <v>6382221</v>
      </c>
      <c r="K34" s="11">
        <v>7383729</v>
      </c>
      <c r="L34" s="11">
        <v>7294875</v>
      </c>
      <c r="M34" s="11">
        <v>7745927</v>
      </c>
      <c r="N34" s="11">
        <v>7658761</v>
      </c>
      <c r="O34" s="11">
        <v>43190733</v>
      </c>
      <c r="P34" s="11">
        <v>72141902</v>
      </c>
    </row>
    <row r="35" spans="1:16">
      <c r="A35" s="10" t="s">
        <v>150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1:16">
      <c r="A36" s="12" t="s">
        <v>7</v>
      </c>
      <c r="B36" s="11">
        <v>27968488</v>
      </c>
      <c r="C36" s="11">
        <v>28595735</v>
      </c>
      <c r="D36" s="11">
        <v>30578259</v>
      </c>
      <c r="E36" s="11">
        <v>30176570</v>
      </c>
      <c r="F36" s="11">
        <v>30106836</v>
      </c>
      <c r="G36" s="11">
        <v>27762657</v>
      </c>
      <c r="H36" s="11">
        <v>175188545</v>
      </c>
      <c r="I36" s="11">
        <v>42533157</v>
      </c>
      <c r="J36" s="11">
        <v>44926410</v>
      </c>
      <c r="K36" s="11">
        <v>51667464</v>
      </c>
      <c r="L36" s="11">
        <v>56302806</v>
      </c>
      <c r="M36" s="11">
        <v>59917808</v>
      </c>
      <c r="N36" s="11">
        <v>57828572</v>
      </c>
      <c r="O36" s="11">
        <v>313176217</v>
      </c>
      <c r="P36" s="11">
        <v>488364762</v>
      </c>
    </row>
    <row r="37" spans="1:16">
      <c r="A37" s="12" t="s">
        <v>12</v>
      </c>
      <c r="B37" s="11">
        <v>23672213</v>
      </c>
      <c r="C37" s="11">
        <v>24605470</v>
      </c>
      <c r="D37" s="11">
        <v>28388393</v>
      </c>
      <c r="E37" s="11">
        <v>29965169</v>
      </c>
      <c r="F37" s="11">
        <v>32072119</v>
      </c>
      <c r="G37" s="11">
        <v>32121833</v>
      </c>
      <c r="H37" s="11">
        <v>170825197</v>
      </c>
      <c r="I37" s="11">
        <v>45398650</v>
      </c>
      <c r="J37" s="11">
        <v>42907088</v>
      </c>
      <c r="K37" s="11">
        <v>48807958</v>
      </c>
      <c r="L37" s="11">
        <v>52674851</v>
      </c>
      <c r="M37" s="11">
        <v>56642809</v>
      </c>
      <c r="N37" s="11">
        <v>55783199</v>
      </c>
      <c r="O37" s="11">
        <v>302214555</v>
      </c>
      <c r="P37" s="11">
        <v>473039752</v>
      </c>
    </row>
    <row r="38" spans="1:16">
      <c r="A38" s="10" t="s">
        <v>109</v>
      </c>
      <c r="B38" s="11">
        <v>438457410</v>
      </c>
      <c r="C38" s="11">
        <v>431714319</v>
      </c>
      <c r="D38" s="11">
        <v>473967391</v>
      </c>
      <c r="E38" s="11">
        <v>447620258</v>
      </c>
      <c r="F38" s="11">
        <v>473887887</v>
      </c>
      <c r="G38" s="11">
        <v>447548357</v>
      </c>
      <c r="H38" s="11">
        <v>2713195622</v>
      </c>
      <c r="I38" s="11">
        <v>641539625</v>
      </c>
      <c r="J38" s="11">
        <v>639882130</v>
      </c>
      <c r="K38" s="11">
        <v>732083616</v>
      </c>
      <c r="L38" s="11">
        <v>734454316</v>
      </c>
      <c r="M38" s="11">
        <v>787959125</v>
      </c>
      <c r="N38" s="11">
        <v>754490099</v>
      </c>
      <c r="O38" s="11">
        <v>4290408911</v>
      </c>
      <c r="P38" s="11">
        <v>7003604533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33"/>
  <sheetViews>
    <sheetView workbookViewId="0">
      <selection sqref="A1:I1048576"/>
    </sheetView>
  </sheetViews>
  <sheetFormatPr baseColWidth="10" defaultColWidth="8.83203125" defaultRowHeight="14" x14ac:dyDescent="0"/>
  <cols>
    <col min="6" max="6" width="12.5" style="8" bestFit="1" customWidth="1"/>
    <col min="7" max="7" width="15.33203125" style="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106</v>
      </c>
      <c r="G1" s="3" t="s">
        <v>107</v>
      </c>
      <c r="H1" s="1" t="s">
        <v>6</v>
      </c>
      <c r="I1" s="1" t="s">
        <v>149</v>
      </c>
    </row>
    <row r="2" spans="1:9">
      <c r="A2" s="2">
        <v>2013</v>
      </c>
      <c r="B2" s="2">
        <v>10</v>
      </c>
      <c r="C2" s="2" t="s">
        <v>12</v>
      </c>
      <c r="D2" s="2" t="s">
        <v>65</v>
      </c>
      <c r="E2" s="2" t="s">
        <v>25</v>
      </c>
      <c r="F2" s="7">
        <v>8.7290000000000006E-3</v>
      </c>
      <c r="G2" s="4">
        <v>1</v>
      </c>
      <c r="H2" s="2">
        <v>8.6999999999999994E-3</v>
      </c>
      <c r="I2" t="s">
        <v>150</v>
      </c>
    </row>
    <row r="3" spans="1:9">
      <c r="A3" s="2">
        <v>2013</v>
      </c>
      <c r="B3" s="2">
        <v>8</v>
      </c>
      <c r="C3" s="2" t="s">
        <v>12</v>
      </c>
      <c r="D3" s="2" t="s">
        <v>65</v>
      </c>
      <c r="E3" s="2" t="s">
        <v>25</v>
      </c>
      <c r="F3" s="7">
        <v>2.1673999999999999E-2</v>
      </c>
      <c r="G3" s="4">
        <v>6</v>
      </c>
      <c r="H3" s="2">
        <v>3.5999999999999999E-3</v>
      </c>
      <c r="I3" t="s">
        <v>150</v>
      </c>
    </row>
    <row r="4" spans="1:9">
      <c r="A4" s="2">
        <v>2014</v>
      </c>
      <c r="B4" s="2">
        <v>1</v>
      </c>
      <c r="C4" s="2" t="s">
        <v>7</v>
      </c>
      <c r="D4" s="2" t="s">
        <v>23</v>
      </c>
      <c r="E4" s="2" t="s">
        <v>14</v>
      </c>
      <c r="F4" s="7">
        <v>47.284177</v>
      </c>
      <c r="G4" s="4">
        <v>21640</v>
      </c>
      <c r="H4" s="2">
        <v>2.0999999999999999E-3</v>
      </c>
      <c r="I4" t="s">
        <v>150</v>
      </c>
    </row>
    <row r="5" spans="1:9">
      <c r="A5" s="2">
        <v>2013</v>
      </c>
      <c r="B5" s="2">
        <v>9</v>
      </c>
      <c r="C5" s="2" t="s">
        <v>12</v>
      </c>
      <c r="D5" s="2" t="s">
        <v>68</v>
      </c>
      <c r="E5" s="2" t="s">
        <v>14</v>
      </c>
      <c r="F5" s="7">
        <v>1.0407E-2</v>
      </c>
      <c r="G5" s="4">
        <v>2</v>
      </c>
      <c r="H5" s="2">
        <v>5.1999999999999998E-3</v>
      </c>
      <c r="I5" t="s">
        <v>150</v>
      </c>
    </row>
    <row r="6" spans="1:9">
      <c r="A6" s="2">
        <v>2014</v>
      </c>
      <c r="B6" s="2">
        <v>3</v>
      </c>
      <c r="C6" s="2" t="s">
        <v>12</v>
      </c>
      <c r="D6" s="2" t="s">
        <v>88</v>
      </c>
      <c r="E6" s="2" t="s">
        <v>14</v>
      </c>
      <c r="F6" s="7">
        <v>2.9362689999999998</v>
      </c>
      <c r="G6" s="4">
        <v>1077</v>
      </c>
      <c r="H6" s="2">
        <v>2.7000000000000001E-3</v>
      </c>
      <c r="I6" t="s">
        <v>150</v>
      </c>
    </row>
    <row r="7" spans="1:9">
      <c r="A7" s="2">
        <v>2014</v>
      </c>
      <c r="B7" s="2">
        <v>3</v>
      </c>
      <c r="C7" s="2" t="s">
        <v>12</v>
      </c>
      <c r="D7" s="2" t="s">
        <v>85</v>
      </c>
      <c r="E7" s="2" t="s">
        <v>25</v>
      </c>
      <c r="F7" s="7">
        <v>0.625</v>
      </c>
      <c r="G7" s="4">
        <v>1</v>
      </c>
      <c r="H7" s="2">
        <v>0.625</v>
      </c>
      <c r="I7" t="s">
        <v>150</v>
      </c>
    </row>
    <row r="8" spans="1:9">
      <c r="A8" s="2">
        <v>2014</v>
      </c>
      <c r="B8" s="2">
        <v>5</v>
      </c>
      <c r="C8" s="2" t="s">
        <v>12</v>
      </c>
      <c r="D8" s="2" t="s">
        <v>34</v>
      </c>
      <c r="E8" s="2" t="s">
        <v>14</v>
      </c>
      <c r="F8" s="7">
        <v>2.6315469999999999</v>
      </c>
      <c r="G8" s="4">
        <v>138</v>
      </c>
      <c r="H8" s="2">
        <v>1.9E-2</v>
      </c>
      <c r="I8" t="s">
        <v>150</v>
      </c>
    </row>
    <row r="9" spans="1:9">
      <c r="A9" s="2">
        <v>2014</v>
      </c>
      <c r="B9" s="2">
        <v>5</v>
      </c>
      <c r="C9" s="2" t="s">
        <v>7</v>
      </c>
      <c r="D9" s="2" t="s">
        <v>67</v>
      </c>
      <c r="E9" s="2" t="s">
        <v>9</v>
      </c>
      <c r="F9" s="7">
        <v>8.4993999999999996</v>
      </c>
      <c r="G9" s="4">
        <v>6538</v>
      </c>
      <c r="H9" s="2">
        <v>1.2999999999999999E-3</v>
      </c>
      <c r="I9" t="s">
        <v>150</v>
      </c>
    </row>
    <row r="10" spans="1:9">
      <c r="A10" s="2">
        <v>2014</v>
      </c>
      <c r="B10" s="2">
        <v>1</v>
      </c>
      <c r="C10" s="2" t="s">
        <v>12</v>
      </c>
      <c r="D10" s="2" t="s">
        <v>86</v>
      </c>
      <c r="E10" s="2" t="s">
        <v>9</v>
      </c>
      <c r="F10" s="7">
        <v>416.59420499999999</v>
      </c>
      <c r="G10" s="4">
        <v>223003</v>
      </c>
      <c r="H10" s="2">
        <v>1.8E-3</v>
      </c>
      <c r="I10" t="s">
        <v>150</v>
      </c>
    </row>
    <row r="11" spans="1:9">
      <c r="A11" s="2">
        <v>2013</v>
      </c>
      <c r="B11" s="2">
        <v>2</v>
      </c>
      <c r="C11" s="2" t="s">
        <v>12</v>
      </c>
      <c r="D11" s="2" t="s">
        <v>76</v>
      </c>
      <c r="E11" s="2" t="s">
        <v>25</v>
      </c>
      <c r="F11" s="7">
        <v>0.15490799999999999</v>
      </c>
      <c r="G11" s="4">
        <v>3</v>
      </c>
      <c r="H11" s="2">
        <v>5.16E-2</v>
      </c>
      <c r="I11" t="s">
        <v>150</v>
      </c>
    </row>
    <row r="12" spans="1:9">
      <c r="A12" s="2">
        <v>2014</v>
      </c>
      <c r="B12" s="2">
        <v>1</v>
      </c>
      <c r="C12" s="2" t="s">
        <v>12</v>
      </c>
      <c r="D12" s="2" t="s">
        <v>21</v>
      </c>
      <c r="E12" s="2" t="s">
        <v>14</v>
      </c>
      <c r="F12" s="7">
        <v>826.26186700000005</v>
      </c>
      <c r="G12" s="4">
        <v>76095</v>
      </c>
      <c r="H12" s="2">
        <v>1.0800000000000001E-2</v>
      </c>
      <c r="I12" t="s">
        <v>150</v>
      </c>
    </row>
    <row r="13" spans="1:9">
      <c r="A13" s="2">
        <v>2014</v>
      </c>
      <c r="B13" s="2">
        <v>2</v>
      </c>
      <c r="C13" s="2" t="s">
        <v>12</v>
      </c>
      <c r="D13" s="2" t="s">
        <v>21</v>
      </c>
      <c r="E13" s="2" t="s">
        <v>14</v>
      </c>
      <c r="F13" s="7">
        <v>833.06373799999994</v>
      </c>
      <c r="G13" s="4">
        <v>68139</v>
      </c>
      <c r="H13" s="2">
        <v>1.2200000000000001E-2</v>
      </c>
      <c r="I13" t="s">
        <v>150</v>
      </c>
    </row>
    <row r="14" spans="1:9">
      <c r="A14" s="2">
        <v>2013</v>
      </c>
      <c r="B14" s="2">
        <v>1</v>
      </c>
      <c r="C14" s="2" t="s">
        <v>7</v>
      </c>
      <c r="D14" s="2" t="s">
        <v>47</v>
      </c>
      <c r="E14" s="2" t="s">
        <v>14</v>
      </c>
      <c r="F14" s="7">
        <v>0.13077900000000001</v>
      </c>
      <c r="G14" s="4">
        <v>882</v>
      </c>
      <c r="H14" s="2">
        <v>1E-4</v>
      </c>
      <c r="I14" t="s">
        <v>150</v>
      </c>
    </row>
    <row r="15" spans="1:9">
      <c r="A15" s="2">
        <v>2013</v>
      </c>
      <c r="B15" s="2">
        <v>4</v>
      </c>
      <c r="C15" s="2" t="s">
        <v>12</v>
      </c>
      <c r="D15" s="2" t="s">
        <v>70</v>
      </c>
      <c r="E15" s="2" t="s">
        <v>14</v>
      </c>
      <c r="F15" s="7">
        <v>3572.7577820000001</v>
      </c>
      <c r="G15" s="4">
        <v>439308</v>
      </c>
      <c r="H15" s="2">
        <v>8.0999999999999996E-3</v>
      </c>
      <c r="I15" t="s">
        <v>150</v>
      </c>
    </row>
    <row r="16" spans="1:9">
      <c r="A16" s="2">
        <v>2013</v>
      </c>
      <c r="B16" s="2">
        <v>7</v>
      </c>
      <c r="C16" s="2" t="s">
        <v>7</v>
      </c>
      <c r="D16" s="2" t="s">
        <v>40</v>
      </c>
      <c r="E16" s="2" t="s">
        <v>14</v>
      </c>
      <c r="F16" s="7">
        <v>302.16107099999999</v>
      </c>
      <c r="G16" s="4">
        <v>229919</v>
      </c>
      <c r="H16" s="2">
        <v>1.2999999999999999E-3</v>
      </c>
      <c r="I16" t="s">
        <v>150</v>
      </c>
    </row>
    <row r="17" spans="1:9">
      <c r="A17" s="2">
        <v>2013</v>
      </c>
      <c r="B17" s="2">
        <v>4</v>
      </c>
      <c r="C17" s="2" t="s">
        <v>12</v>
      </c>
      <c r="D17" s="2" t="s">
        <v>66</v>
      </c>
      <c r="E17" s="2" t="s">
        <v>9</v>
      </c>
      <c r="F17" s="7">
        <v>6.8626999999999994E-2</v>
      </c>
      <c r="G17" s="4">
        <v>91</v>
      </c>
      <c r="H17" s="2">
        <v>6.9999999999999999E-4</v>
      </c>
      <c r="I17" t="s">
        <v>150</v>
      </c>
    </row>
    <row r="18" spans="1:9">
      <c r="A18" s="2">
        <v>2013</v>
      </c>
      <c r="B18" s="2">
        <v>7</v>
      </c>
      <c r="C18" s="2" t="s">
        <v>7</v>
      </c>
      <c r="D18" s="2" t="s">
        <v>28</v>
      </c>
      <c r="E18" s="2" t="s">
        <v>14</v>
      </c>
      <c r="F18" s="7">
        <v>119.33702599999999</v>
      </c>
      <c r="G18" s="4">
        <v>59885</v>
      </c>
      <c r="H18" s="2">
        <v>1.9E-3</v>
      </c>
      <c r="I18" t="s">
        <v>150</v>
      </c>
    </row>
    <row r="19" spans="1:9">
      <c r="A19" s="2">
        <v>2013</v>
      </c>
      <c r="B19" s="2">
        <v>5</v>
      </c>
      <c r="C19" s="2" t="s">
        <v>12</v>
      </c>
      <c r="D19" s="2" t="s">
        <v>55</v>
      </c>
      <c r="E19" s="2" t="s">
        <v>14</v>
      </c>
      <c r="F19" s="7">
        <v>5.1589999999999997E-2</v>
      </c>
      <c r="G19" s="4">
        <v>11</v>
      </c>
      <c r="H19" s="2">
        <v>4.5999999999999999E-3</v>
      </c>
      <c r="I19" t="s">
        <v>150</v>
      </c>
    </row>
    <row r="20" spans="1:9">
      <c r="A20" s="2">
        <v>2013</v>
      </c>
      <c r="B20" s="2">
        <v>11</v>
      </c>
      <c r="C20" s="2" t="s">
        <v>12</v>
      </c>
      <c r="D20" s="2" t="s">
        <v>87</v>
      </c>
      <c r="E20" s="2" t="s">
        <v>14</v>
      </c>
      <c r="F20" s="7">
        <v>990.08534899999995</v>
      </c>
      <c r="G20" s="4">
        <v>79706</v>
      </c>
      <c r="H20" s="2">
        <v>1.24E-2</v>
      </c>
      <c r="I20" t="s">
        <v>150</v>
      </c>
    </row>
    <row r="21" spans="1:9">
      <c r="A21" s="2">
        <v>2013</v>
      </c>
      <c r="B21" s="2">
        <v>1</v>
      </c>
      <c r="C21" s="2" t="s">
        <v>53</v>
      </c>
      <c r="D21" s="2" t="s">
        <v>13</v>
      </c>
      <c r="E21" s="2" t="s">
        <v>14</v>
      </c>
      <c r="F21" s="7">
        <v>3.6134970000000002</v>
      </c>
      <c r="G21" s="4">
        <v>2</v>
      </c>
      <c r="H21" s="2">
        <v>1.8067</v>
      </c>
      <c r="I21" t="s">
        <v>150</v>
      </c>
    </row>
    <row r="22" spans="1:9">
      <c r="A22" s="2">
        <v>2013</v>
      </c>
      <c r="B22" s="2">
        <v>4</v>
      </c>
      <c r="C22" s="2" t="s">
        <v>7</v>
      </c>
      <c r="D22" s="2" t="s">
        <v>42</v>
      </c>
      <c r="E22" s="2" t="s">
        <v>14</v>
      </c>
      <c r="F22" s="7">
        <v>138.80600000000001</v>
      </c>
      <c r="G22" s="4">
        <v>108784</v>
      </c>
      <c r="H22" s="2">
        <v>1.1999999999999999E-3</v>
      </c>
      <c r="I22" t="s">
        <v>150</v>
      </c>
    </row>
    <row r="23" spans="1:9">
      <c r="A23" s="2">
        <v>2014</v>
      </c>
      <c r="B23" s="2">
        <v>5</v>
      </c>
      <c r="C23" s="2" t="s">
        <v>7</v>
      </c>
      <c r="D23" s="2" t="s">
        <v>56</v>
      </c>
      <c r="E23" s="2" t="s">
        <v>14</v>
      </c>
      <c r="F23" s="7">
        <v>533.38206700000001</v>
      </c>
      <c r="G23" s="4">
        <v>511194</v>
      </c>
      <c r="H23" s="2">
        <v>1E-3</v>
      </c>
      <c r="I23" t="s">
        <v>150</v>
      </c>
    </row>
    <row r="24" spans="1:9">
      <c r="A24" s="2">
        <v>2013</v>
      </c>
      <c r="B24" s="2">
        <v>3</v>
      </c>
      <c r="C24" s="2" t="s">
        <v>12</v>
      </c>
      <c r="D24" s="2" t="s">
        <v>23</v>
      </c>
      <c r="E24" s="2" t="s">
        <v>14</v>
      </c>
      <c r="F24" s="7">
        <v>3.4125000000000003E-2</v>
      </c>
      <c r="G24" s="4">
        <v>5</v>
      </c>
      <c r="H24" s="2">
        <v>6.7999999999999996E-3</v>
      </c>
      <c r="I24" t="s">
        <v>150</v>
      </c>
    </row>
    <row r="25" spans="1:9">
      <c r="A25" s="2">
        <v>2013</v>
      </c>
      <c r="B25" s="2">
        <v>12</v>
      </c>
      <c r="C25" s="2" t="s">
        <v>12</v>
      </c>
      <c r="D25" s="2" t="s">
        <v>91</v>
      </c>
      <c r="E25" s="2" t="s">
        <v>9</v>
      </c>
      <c r="F25" s="7">
        <v>7.5399999999999995E-2</v>
      </c>
      <c r="G25" s="4">
        <v>58</v>
      </c>
      <c r="H25" s="2">
        <v>1.2999999999999999E-3</v>
      </c>
      <c r="I25" t="s">
        <v>150</v>
      </c>
    </row>
    <row r="26" spans="1:9">
      <c r="A26" s="2">
        <v>2014</v>
      </c>
      <c r="B26" s="2">
        <v>2</v>
      </c>
      <c r="C26" s="2" t="s">
        <v>12</v>
      </c>
      <c r="D26" s="2" t="s">
        <v>73</v>
      </c>
      <c r="E26" s="2" t="s">
        <v>14</v>
      </c>
      <c r="F26" s="7">
        <v>4.0854860000000004</v>
      </c>
      <c r="G26" s="4">
        <v>2467</v>
      </c>
      <c r="H26" s="2">
        <v>1.6000000000000001E-3</v>
      </c>
      <c r="I26" t="s">
        <v>150</v>
      </c>
    </row>
    <row r="27" spans="1:9">
      <c r="A27" s="2">
        <v>2013</v>
      </c>
      <c r="B27" s="2">
        <v>3</v>
      </c>
      <c r="C27" s="2" t="s">
        <v>12</v>
      </c>
      <c r="D27" s="2" t="s">
        <v>94</v>
      </c>
      <c r="E27" s="2" t="s">
        <v>25</v>
      </c>
      <c r="F27" s="7">
        <v>0.33927000000000002</v>
      </c>
      <c r="G27" s="4">
        <v>8</v>
      </c>
      <c r="H27" s="2">
        <v>4.24E-2</v>
      </c>
      <c r="I27" t="s">
        <v>150</v>
      </c>
    </row>
    <row r="28" spans="1:9">
      <c r="A28" s="2">
        <v>2013</v>
      </c>
      <c r="B28" s="2">
        <v>4</v>
      </c>
      <c r="C28" s="2" t="s">
        <v>12</v>
      </c>
      <c r="D28" s="2" t="s">
        <v>60</v>
      </c>
      <c r="E28" s="2" t="s">
        <v>14</v>
      </c>
      <c r="F28" s="7">
        <v>6.6516000000000006E-2</v>
      </c>
      <c r="G28" s="4">
        <v>10</v>
      </c>
      <c r="H28" s="2">
        <v>6.6E-3</v>
      </c>
      <c r="I28" t="s">
        <v>150</v>
      </c>
    </row>
    <row r="29" spans="1:9">
      <c r="A29" s="2">
        <v>2013</v>
      </c>
      <c r="B29" s="2">
        <v>3</v>
      </c>
      <c r="C29" s="2" t="s">
        <v>7</v>
      </c>
      <c r="D29" s="2" t="s">
        <v>34</v>
      </c>
      <c r="E29" s="2" t="s">
        <v>14</v>
      </c>
      <c r="F29" s="7">
        <v>1.3481E-2</v>
      </c>
      <c r="G29" s="4">
        <v>40</v>
      </c>
      <c r="H29" s="2">
        <v>2.9999999999999997E-4</v>
      </c>
      <c r="I29" t="s">
        <v>150</v>
      </c>
    </row>
    <row r="30" spans="1:9">
      <c r="A30" s="2">
        <v>2013</v>
      </c>
      <c r="B30" s="2">
        <v>2</v>
      </c>
      <c r="C30" s="2" t="s">
        <v>12</v>
      </c>
      <c r="D30" s="2" t="s">
        <v>54</v>
      </c>
      <c r="E30" s="2" t="s">
        <v>14</v>
      </c>
      <c r="F30" s="7">
        <v>0.30618400000000001</v>
      </c>
      <c r="G30" s="4">
        <v>9</v>
      </c>
      <c r="H30" s="2">
        <v>3.4000000000000002E-2</v>
      </c>
      <c r="I30" t="s">
        <v>150</v>
      </c>
    </row>
    <row r="31" spans="1:9">
      <c r="A31" s="2">
        <v>2013</v>
      </c>
      <c r="B31" s="2">
        <v>12</v>
      </c>
      <c r="C31" s="2" t="s">
        <v>12</v>
      </c>
      <c r="D31" s="2" t="s">
        <v>86</v>
      </c>
      <c r="E31" s="2" t="s">
        <v>9</v>
      </c>
      <c r="F31" s="7">
        <v>1268.700963</v>
      </c>
      <c r="G31" s="4">
        <v>190207</v>
      </c>
      <c r="H31" s="2">
        <v>6.6E-3</v>
      </c>
      <c r="I31" t="s">
        <v>150</v>
      </c>
    </row>
    <row r="32" spans="1:9">
      <c r="A32" s="2">
        <v>2014</v>
      </c>
      <c r="B32" s="2">
        <v>4</v>
      </c>
      <c r="C32" s="2" t="s">
        <v>7</v>
      </c>
      <c r="D32" s="2" t="s">
        <v>86</v>
      </c>
      <c r="E32" s="2" t="s">
        <v>9</v>
      </c>
      <c r="F32" s="7">
        <v>2574.4364249999999</v>
      </c>
      <c r="G32" s="4">
        <v>1088743</v>
      </c>
      <c r="H32" s="2">
        <v>2.3E-3</v>
      </c>
      <c r="I32" t="s">
        <v>150</v>
      </c>
    </row>
    <row r="33" spans="1:9">
      <c r="A33" s="2">
        <v>2013</v>
      </c>
      <c r="B33" s="2">
        <v>10</v>
      </c>
      <c r="C33" s="2" t="s">
        <v>7</v>
      </c>
      <c r="D33" s="2" t="s">
        <v>63</v>
      </c>
      <c r="E33" s="2" t="s">
        <v>14</v>
      </c>
      <c r="F33" s="7">
        <v>124.111541</v>
      </c>
      <c r="G33" s="4">
        <v>83066</v>
      </c>
      <c r="H33" s="2">
        <v>1.4E-3</v>
      </c>
      <c r="I33" t="s">
        <v>150</v>
      </c>
    </row>
    <row r="34" spans="1:9">
      <c r="A34" s="2">
        <v>2014</v>
      </c>
      <c r="B34" s="2">
        <v>1</v>
      </c>
      <c r="C34" s="2" t="s">
        <v>7</v>
      </c>
      <c r="D34" s="2" t="s">
        <v>63</v>
      </c>
      <c r="E34" s="2" t="s">
        <v>14</v>
      </c>
      <c r="F34" s="7">
        <v>49.139180000000003</v>
      </c>
      <c r="G34" s="4">
        <v>197784</v>
      </c>
      <c r="H34" s="2">
        <v>2.0000000000000001E-4</v>
      </c>
      <c r="I34" t="s">
        <v>150</v>
      </c>
    </row>
    <row r="35" spans="1:9">
      <c r="A35" s="2">
        <v>2013</v>
      </c>
      <c r="B35" s="2">
        <v>12</v>
      </c>
      <c r="C35" s="2" t="s">
        <v>7</v>
      </c>
      <c r="D35" s="2" t="s">
        <v>70</v>
      </c>
      <c r="E35" s="2" t="s">
        <v>14</v>
      </c>
      <c r="F35" s="7">
        <v>1530.686391</v>
      </c>
      <c r="G35" s="4">
        <v>725066</v>
      </c>
      <c r="H35" s="2">
        <v>2.0999999999999999E-3</v>
      </c>
      <c r="I35" t="s">
        <v>150</v>
      </c>
    </row>
    <row r="36" spans="1:9">
      <c r="A36" s="2">
        <v>2013</v>
      </c>
      <c r="B36" s="2">
        <v>4</v>
      </c>
      <c r="C36" s="2" t="s">
        <v>7</v>
      </c>
      <c r="D36" s="2" t="s">
        <v>24</v>
      </c>
      <c r="E36" s="2" t="s">
        <v>25</v>
      </c>
      <c r="F36" s="7">
        <v>21.36</v>
      </c>
      <c r="G36" s="4">
        <v>14240</v>
      </c>
      <c r="H36" s="2">
        <v>1.5E-3</v>
      </c>
      <c r="I36" t="s">
        <v>150</v>
      </c>
    </row>
    <row r="37" spans="1:9">
      <c r="A37" s="2">
        <v>2014</v>
      </c>
      <c r="B37" s="2">
        <v>5</v>
      </c>
      <c r="C37" s="2" t="s">
        <v>12</v>
      </c>
      <c r="D37" s="2" t="s">
        <v>49</v>
      </c>
      <c r="E37" s="2" t="s">
        <v>11</v>
      </c>
      <c r="F37" s="7">
        <v>0.68459999999999999</v>
      </c>
      <c r="G37" s="4">
        <v>489</v>
      </c>
      <c r="H37" s="2">
        <v>1.4E-3</v>
      </c>
      <c r="I37" t="s">
        <v>150</v>
      </c>
    </row>
    <row r="38" spans="1:9">
      <c r="A38" s="2">
        <v>2013</v>
      </c>
      <c r="B38" s="2">
        <v>12</v>
      </c>
      <c r="C38" s="2" t="s">
        <v>12</v>
      </c>
      <c r="D38" s="2" t="s">
        <v>28</v>
      </c>
      <c r="E38" s="2" t="s">
        <v>14</v>
      </c>
      <c r="F38" s="7">
        <v>40.448213000000003</v>
      </c>
      <c r="G38" s="4">
        <v>14862</v>
      </c>
      <c r="H38" s="2">
        <v>2.7000000000000001E-3</v>
      </c>
      <c r="I38" t="s">
        <v>150</v>
      </c>
    </row>
    <row r="39" spans="1:9">
      <c r="A39" s="2">
        <v>2014</v>
      </c>
      <c r="B39" s="2">
        <v>5</v>
      </c>
      <c r="C39" s="2" t="s">
        <v>7</v>
      </c>
      <c r="D39" s="2" t="s">
        <v>45</v>
      </c>
      <c r="E39" s="2" t="s">
        <v>14</v>
      </c>
      <c r="F39" s="7">
        <v>398.109128</v>
      </c>
      <c r="G39" s="4">
        <v>233150</v>
      </c>
      <c r="H39" s="2">
        <v>1.6999999999999999E-3</v>
      </c>
      <c r="I39" t="s">
        <v>150</v>
      </c>
    </row>
    <row r="40" spans="1:9">
      <c r="A40" s="2">
        <v>2014</v>
      </c>
      <c r="B40" s="2">
        <v>4</v>
      </c>
      <c r="C40" s="2" t="s">
        <v>12</v>
      </c>
      <c r="D40" s="2" t="s">
        <v>56</v>
      </c>
      <c r="E40" s="2" t="s">
        <v>14</v>
      </c>
      <c r="F40" s="7">
        <v>37307.786840000001</v>
      </c>
      <c r="G40" s="4">
        <v>2837960</v>
      </c>
      <c r="H40" s="2">
        <v>1.3100000000000001E-2</v>
      </c>
      <c r="I40" t="s">
        <v>150</v>
      </c>
    </row>
    <row r="41" spans="1:9">
      <c r="A41" s="2">
        <v>2013</v>
      </c>
      <c r="B41" s="2">
        <v>10</v>
      </c>
      <c r="C41" s="2" t="s">
        <v>12</v>
      </c>
      <c r="D41" s="2" t="s">
        <v>39</v>
      </c>
      <c r="E41" s="2" t="s">
        <v>14</v>
      </c>
      <c r="F41" s="7">
        <v>17631.542404</v>
      </c>
      <c r="G41" s="4">
        <v>1339132</v>
      </c>
      <c r="H41" s="2">
        <v>1.3100000000000001E-2</v>
      </c>
      <c r="I41" t="s">
        <v>150</v>
      </c>
    </row>
    <row r="42" spans="1:9">
      <c r="A42" s="2">
        <v>2014</v>
      </c>
      <c r="B42" s="2">
        <v>2</v>
      </c>
      <c r="C42" s="2" t="s">
        <v>12</v>
      </c>
      <c r="D42" s="2" t="s">
        <v>80</v>
      </c>
      <c r="E42" s="2" t="s">
        <v>14</v>
      </c>
      <c r="F42" s="7">
        <v>8.6307829999999992</v>
      </c>
      <c r="G42" s="4">
        <v>4373</v>
      </c>
      <c r="H42" s="2">
        <v>1.9E-3</v>
      </c>
      <c r="I42" t="s">
        <v>150</v>
      </c>
    </row>
    <row r="43" spans="1:9">
      <c r="A43" s="2">
        <v>2014</v>
      </c>
      <c r="B43" s="2">
        <v>2</v>
      </c>
      <c r="C43" s="2" t="s">
        <v>7</v>
      </c>
      <c r="D43" s="2" t="s">
        <v>88</v>
      </c>
      <c r="E43" s="2" t="s">
        <v>14</v>
      </c>
      <c r="F43" s="7">
        <v>6.0638079999999999</v>
      </c>
      <c r="G43" s="4">
        <v>2219</v>
      </c>
      <c r="H43" s="2">
        <v>2.7000000000000001E-3</v>
      </c>
      <c r="I43" t="s">
        <v>150</v>
      </c>
    </row>
    <row r="44" spans="1:9">
      <c r="A44" s="2">
        <v>2013</v>
      </c>
      <c r="B44" s="2">
        <v>5</v>
      </c>
      <c r="C44" s="2" t="s">
        <v>12</v>
      </c>
      <c r="D44" s="2" t="s">
        <v>10</v>
      </c>
      <c r="E44" s="2" t="s">
        <v>11</v>
      </c>
      <c r="F44" s="7">
        <v>1.0416999999999999E-2</v>
      </c>
      <c r="G44" s="4">
        <v>8</v>
      </c>
      <c r="H44" s="2">
        <v>1.2999999999999999E-3</v>
      </c>
      <c r="I44" t="s">
        <v>150</v>
      </c>
    </row>
    <row r="45" spans="1:9">
      <c r="A45" s="2">
        <v>2013</v>
      </c>
      <c r="B45" s="2">
        <v>7</v>
      </c>
      <c r="C45" s="2" t="s">
        <v>12</v>
      </c>
      <c r="D45" s="2" t="s">
        <v>71</v>
      </c>
      <c r="E45" s="2" t="s">
        <v>14</v>
      </c>
      <c r="F45" s="7">
        <v>37.826453000000001</v>
      </c>
      <c r="G45" s="4">
        <v>3711</v>
      </c>
      <c r="H45" s="2">
        <v>1.01E-2</v>
      </c>
      <c r="I45" t="s">
        <v>150</v>
      </c>
    </row>
    <row r="46" spans="1:9">
      <c r="A46" s="2">
        <v>2013</v>
      </c>
      <c r="B46" s="2">
        <v>2</v>
      </c>
      <c r="C46" s="2" t="s">
        <v>12</v>
      </c>
      <c r="D46" s="2" t="s">
        <v>22</v>
      </c>
      <c r="E46" s="2" t="s">
        <v>14</v>
      </c>
      <c r="F46" s="7">
        <v>192.784843</v>
      </c>
      <c r="G46" s="4">
        <v>19619</v>
      </c>
      <c r="H46" s="2">
        <v>9.7999999999999997E-3</v>
      </c>
      <c r="I46" t="s">
        <v>150</v>
      </c>
    </row>
    <row r="47" spans="1:9">
      <c r="A47" s="2">
        <v>2013</v>
      </c>
      <c r="B47" s="2">
        <v>10</v>
      </c>
      <c r="C47" s="2" t="s">
        <v>7</v>
      </c>
      <c r="D47" s="2" t="s">
        <v>60</v>
      </c>
      <c r="E47" s="2" t="s">
        <v>14</v>
      </c>
      <c r="F47" s="7">
        <v>56.820472000000002</v>
      </c>
      <c r="G47" s="4">
        <v>20134</v>
      </c>
      <c r="H47" s="2">
        <v>2.8E-3</v>
      </c>
      <c r="I47" t="s">
        <v>150</v>
      </c>
    </row>
    <row r="48" spans="1:9">
      <c r="A48" s="2">
        <v>2014</v>
      </c>
      <c r="B48" s="2">
        <v>1</v>
      </c>
      <c r="C48" s="2" t="s">
        <v>7</v>
      </c>
      <c r="D48" s="2" t="s">
        <v>60</v>
      </c>
      <c r="E48" s="2" t="s">
        <v>14</v>
      </c>
      <c r="F48" s="7">
        <v>11.091324</v>
      </c>
      <c r="G48" s="4">
        <v>46622</v>
      </c>
      <c r="H48" s="2">
        <v>2.0000000000000001E-4</v>
      </c>
      <c r="I48" t="s">
        <v>150</v>
      </c>
    </row>
    <row r="49" spans="1:9">
      <c r="A49" s="2">
        <v>2014</v>
      </c>
      <c r="B49" s="2">
        <v>2</v>
      </c>
      <c r="C49" s="2" t="s">
        <v>7</v>
      </c>
      <c r="D49" s="2" t="s">
        <v>60</v>
      </c>
      <c r="E49" s="2" t="s">
        <v>14</v>
      </c>
      <c r="F49" s="7">
        <v>116.83487</v>
      </c>
      <c r="G49" s="4">
        <v>38611</v>
      </c>
      <c r="H49" s="2">
        <v>3.0000000000000001E-3</v>
      </c>
      <c r="I49" t="s">
        <v>150</v>
      </c>
    </row>
    <row r="50" spans="1:9">
      <c r="A50" s="2">
        <v>2013</v>
      </c>
      <c r="B50" s="2">
        <v>3</v>
      </c>
      <c r="C50" s="2" t="s">
        <v>7</v>
      </c>
      <c r="D50" s="2" t="s">
        <v>44</v>
      </c>
      <c r="E50" s="2" t="s">
        <v>16</v>
      </c>
      <c r="F50" s="7">
        <v>113.598463</v>
      </c>
      <c r="G50" s="4">
        <v>45928</v>
      </c>
      <c r="H50" s="2">
        <v>2.3999999999999998E-3</v>
      </c>
      <c r="I50" t="s">
        <v>150</v>
      </c>
    </row>
    <row r="51" spans="1:9">
      <c r="A51" s="2">
        <v>2013</v>
      </c>
      <c r="B51" s="2">
        <v>5</v>
      </c>
      <c r="C51" s="2" t="s">
        <v>12</v>
      </c>
      <c r="D51" s="2" t="s">
        <v>52</v>
      </c>
      <c r="E51" s="2" t="s">
        <v>25</v>
      </c>
      <c r="F51" s="7">
        <v>9.3266000000000002E-2</v>
      </c>
      <c r="G51" s="4">
        <v>48</v>
      </c>
      <c r="H51" s="2">
        <v>1.9E-3</v>
      </c>
      <c r="I51" t="s">
        <v>150</v>
      </c>
    </row>
    <row r="52" spans="1:9">
      <c r="A52" s="2">
        <v>2013</v>
      </c>
      <c r="B52" s="2">
        <v>3</v>
      </c>
      <c r="C52" s="2" t="s">
        <v>12</v>
      </c>
      <c r="D52" s="2" t="s">
        <v>76</v>
      </c>
      <c r="E52" s="2" t="s">
        <v>25</v>
      </c>
      <c r="F52" s="7">
        <v>0.435504</v>
      </c>
      <c r="G52" s="4">
        <v>12</v>
      </c>
      <c r="H52" s="2">
        <v>3.6200000000000003E-2</v>
      </c>
      <c r="I52" t="s">
        <v>150</v>
      </c>
    </row>
    <row r="53" spans="1:9">
      <c r="A53" s="2">
        <v>2013</v>
      </c>
      <c r="B53" s="2">
        <v>3</v>
      </c>
      <c r="C53" s="2" t="s">
        <v>12</v>
      </c>
      <c r="D53" s="2" t="s">
        <v>66</v>
      </c>
      <c r="E53" s="2" t="s">
        <v>9</v>
      </c>
      <c r="F53" s="7">
        <v>0.17644499999999999</v>
      </c>
      <c r="G53" s="4">
        <v>14</v>
      </c>
      <c r="H53" s="2">
        <v>1.26E-2</v>
      </c>
      <c r="I53" t="s">
        <v>150</v>
      </c>
    </row>
    <row r="54" spans="1:9">
      <c r="A54" s="2">
        <v>2014</v>
      </c>
      <c r="B54" s="2">
        <v>4</v>
      </c>
      <c r="C54" s="2" t="s">
        <v>7</v>
      </c>
      <c r="D54" s="2" t="s">
        <v>28</v>
      </c>
      <c r="E54" s="2" t="s">
        <v>14</v>
      </c>
      <c r="F54" s="7">
        <v>398.57611800000001</v>
      </c>
      <c r="G54" s="4">
        <v>114217</v>
      </c>
      <c r="H54" s="2">
        <v>3.3999999999999998E-3</v>
      </c>
      <c r="I54" t="s">
        <v>150</v>
      </c>
    </row>
    <row r="55" spans="1:9">
      <c r="A55" s="2">
        <v>2013</v>
      </c>
      <c r="B55" s="2">
        <v>7</v>
      </c>
      <c r="C55" s="2" t="s">
        <v>7</v>
      </c>
      <c r="D55" s="2" t="s">
        <v>87</v>
      </c>
      <c r="E55" s="2" t="s">
        <v>14</v>
      </c>
      <c r="F55" s="7">
        <v>38.634464999999999</v>
      </c>
      <c r="G55" s="4">
        <v>16413</v>
      </c>
      <c r="H55" s="2">
        <v>2.3E-3</v>
      </c>
      <c r="I55" t="s">
        <v>150</v>
      </c>
    </row>
    <row r="56" spans="1:9">
      <c r="A56" s="2">
        <v>2013</v>
      </c>
      <c r="B56" s="2">
        <v>8</v>
      </c>
      <c r="C56" s="2" t="s">
        <v>12</v>
      </c>
      <c r="D56" s="2" t="s">
        <v>45</v>
      </c>
      <c r="E56" s="2" t="s">
        <v>14</v>
      </c>
      <c r="F56" s="7">
        <v>188.44315499999999</v>
      </c>
      <c r="G56" s="4">
        <v>48038</v>
      </c>
      <c r="H56" s="2">
        <v>3.8999999999999998E-3</v>
      </c>
      <c r="I56" t="s">
        <v>150</v>
      </c>
    </row>
    <row r="57" spans="1:9">
      <c r="A57" s="2">
        <v>2013</v>
      </c>
      <c r="B57" s="2">
        <v>9</v>
      </c>
      <c r="C57" s="2" t="s">
        <v>7</v>
      </c>
      <c r="D57" s="2" t="s">
        <v>8</v>
      </c>
      <c r="E57" s="2" t="s">
        <v>9</v>
      </c>
      <c r="F57" s="7">
        <v>45156.838660000001</v>
      </c>
      <c r="G57" s="4">
        <v>26113886</v>
      </c>
      <c r="H57" s="2">
        <v>1.6999999999999999E-3</v>
      </c>
      <c r="I57" t="s">
        <v>150</v>
      </c>
    </row>
    <row r="58" spans="1:9">
      <c r="A58" s="2">
        <v>2013</v>
      </c>
      <c r="B58" s="2">
        <v>11</v>
      </c>
      <c r="C58" s="2" t="s">
        <v>7</v>
      </c>
      <c r="D58" s="2" t="s">
        <v>71</v>
      </c>
      <c r="E58" s="2" t="s">
        <v>14</v>
      </c>
      <c r="F58" s="7">
        <v>0.43704599999999999</v>
      </c>
      <c r="G58" s="4">
        <v>6943</v>
      </c>
      <c r="H58" s="2">
        <v>0</v>
      </c>
      <c r="I58" t="s">
        <v>150</v>
      </c>
    </row>
    <row r="59" spans="1:9">
      <c r="A59" s="2">
        <v>2013</v>
      </c>
      <c r="B59" s="2">
        <v>4</v>
      </c>
      <c r="C59" s="2" t="s">
        <v>12</v>
      </c>
      <c r="D59" s="2" t="s">
        <v>48</v>
      </c>
      <c r="E59" s="2" t="s">
        <v>14</v>
      </c>
      <c r="F59" s="7">
        <v>0.34860999999999998</v>
      </c>
      <c r="G59" s="4">
        <v>537</v>
      </c>
      <c r="H59" s="2">
        <v>5.9999999999999995E-4</v>
      </c>
      <c r="I59" t="s">
        <v>150</v>
      </c>
    </row>
    <row r="60" spans="1:9">
      <c r="A60" s="2">
        <v>2013</v>
      </c>
      <c r="B60" s="2">
        <v>9</v>
      </c>
      <c r="C60" s="2" t="s">
        <v>12</v>
      </c>
      <c r="D60" s="2" t="s">
        <v>34</v>
      </c>
      <c r="E60" s="2" t="s">
        <v>14</v>
      </c>
      <c r="F60" s="7">
        <v>1.394862</v>
      </c>
      <c r="G60" s="4">
        <v>66</v>
      </c>
      <c r="H60" s="2">
        <v>2.1100000000000001E-2</v>
      </c>
      <c r="I60" t="s">
        <v>150</v>
      </c>
    </row>
    <row r="61" spans="1:9">
      <c r="A61" s="2">
        <v>2014</v>
      </c>
      <c r="B61" s="2">
        <v>4</v>
      </c>
      <c r="C61" s="2" t="s">
        <v>12</v>
      </c>
      <c r="D61" s="2" t="s">
        <v>86</v>
      </c>
      <c r="E61" s="2" t="s">
        <v>9</v>
      </c>
      <c r="F61" s="7">
        <v>753.28944300000001</v>
      </c>
      <c r="G61" s="4">
        <v>292992</v>
      </c>
      <c r="H61" s="2">
        <v>2.5000000000000001E-3</v>
      </c>
      <c r="I61" t="s">
        <v>150</v>
      </c>
    </row>
    <row r="62" spans="1:9">
      <c r="A62" s="2">
        <v>2013</v>
      </c>
      <c r="B62" s="2">
        <v>5</v>
      </c>
      <c r="C62" s="2" t="s">
        <v>7</v>
      </c>
      <c r="D62" s="2" t="s">
        <v>20</v>
      </c>
      <c r="E62" s="2" t="s">
        <v>14</v>
      </c>
      <c r="F62" s="7">
        <v>196.02372299999999</v>
      </c>
      <c r="G62" s="4">
        <v>114908</v>
      </c>
      <c r="H62" s="2">
        <v>1.6999999999999999E-3</v>
      </c>
      <c r="I62" t="s">
        <v>150</v>
      </c>
    </row>
    <row r="63" spans="1:9">
      <c r="A63" s="2">
        <v>2013</v>
      </c>
      <c r="B63" s="2">
        <v>8</v>
      </c>
      <c r="C63" s="2" t="s">
        <v>12</v>
      </c>
      <c r="D63" s="2" t="s">
        <v>76</v>
      </c>
      <c r="E63" s="2" t="s">
        <v>25</v>
      </c>
      <c r="F63" s="7">
        <v>3.2863999999999997E-2</v>
      </c>
      <c r="G63" s="4">
        <v>2</v>
      </c>
      <c r="H63" s="2">
        <v>1.6400000000000001E-2</v>
      </c>
      <c r="I63" t="s">
        <v>150</v>
      </c>
    </row>
    <row r="64" spans="1:9">
      <c r="A64" s="2">
        <v>2014</v>
      </c>
      <c r="B64" s="2">
        <v>3</v>
      </c>
      <c r="C64" s="2" t="s">
        <v>7</v>
      </c>
      <c r="D64" s="2" t="s">
        <v>59</v>
      </c>
      <c r="E64" s="2" t="s">
        <v>11</v>
      </c>
      <c r="F64" s="7">
        <v>217.74511799999999</v>
      </c>
      <c r="G64" s="4">
        <v>125937</v>
      </c>
      <c r="H64" s="2">
        <v>1.6999999999999999E-3</v>
      </c>
      <c r="I64" t="s">
        <v>150</v>
      </c>
    </row>
    <row r="65" spans="1:9">
      <c r="A65" s="2">
        <v>2013</v>
      </c>
      <c r="B65" s="2">
        <v>6</v>
      </c>
      <c r="C65" s="2" t="s">
        <v>12</v>
      </c>
      <c r="D65" s="2" t="s">
        <v>47</v>
      </c>
      <c r="E65" s="2" t="s">
        <v>14</v>
      </c>
      <c r="F65" s="7">
        <v>10.920774</v>
      </c>
      <c r="G65" s="4">
        <v>1082</v>
      </c>
      <c r="H65" s="2">
        <v>0.01</v>
      </c>
      <c r="I65" t="s">
        <v>150</v>
      </c>
    </row>
    <row r="66" spans="1:9">
      <c r="A66" s="2">
        <v>2014</v>
      </c>
      <c r="B66" s="2">
        <v>5</v>
      </c>
      <c r="C66" s="2" t="s">
        <v>12</v>
      </c>
      <c r="D66" s="2" t="s">
        <v>89</v>
      </c>
      <c r="E66" s="2" t="s">
        <v>9</v>
      </c>
      <c r="F66" s="7">
        <v>7.7480000000000002</v>
      </c>
      <c r="G66" s="4">
        <v>5960</v>
      </c>
      <c r="H66" s="2">
        <v>1.2999999999999999E-3</v>
      </c>
      <c r="I66" t="s">
        <v>150</v>
      </c>
    </row>
    <row r="67" spans="1:9">
      <c r="A67" s="2">
        <v>2013</v>
      </c>
      <c r="B67" s="2">
        <v>1</v>
      </c>
      <c r="C67" s="2" t="s">
        <v>12</v>
      </c>
      <c r="D67" s="2" t="s">
        <v>63</v>
      </c>
      <c r="E67" s="2" t="s">
        <v>14</v>
      </c>
      <c r="F67" s="7">
        <v>2580.3832649999999</v>
      </c>
      <c r="G67" s="4">
        <v>231767</v>
      </c>
      <c r="H67" s="2">
        <v>1.11E-2</v>
      </c>
      <c r="I67" t="s">
        <v>150</v>
      </c>
    </row>
    <row r="68" spans="1:9">
      <c r="A68" s="2">
        <v>2013</v>
      </c>
      <c r="B68" s="2">
        <v>4</v>
      </c>
      <c r="C68" s="2" t="s">
        <v>12</v>
      </c>
      <c r="D68" s="2" t="s">
        <v>63</v>
      </c>
      <c r="E68" s="2" t="s">
        <v>14</v>
      </c>
      <c r="F68" s="7">
        <v>2202.600003</v>
      </c>
      <c r="G68" s="4">
        <v>234652</v>
      </c>
      <c r="H68" s="2">
        <v>9.2999999999999992E-3</v>
      </c>
      <c r="I68" t="s">
        <v>150</v>
      </c>
    </row>
    <row r="69" spans="1:9">
      <c r="A69" s="2">
        <v>2014</v>
      </c>
      <c r="B69" s="2">
        <v>1</v>
      </c>
      <c r="C69" s="2" t="s">
        <v>12</v>
      </c>
      <c r="D69" s="2" t="s">
        <v>43</v>
      </c>
      <c r="E69" s="2" t="s">
        <v>11</v>
      </c>
      <c r="F69" s="7">
        <v>4.9023000000000003</v>
      </c>
      <c r="G69" s="4">
        <v>3771</v>
      </c>
      <c r="H69" s="2">
        <v>1.2999999999999999E-3</v>
      </c>
      <c r="I69" t="s">
        <v>150</v>
      </c>
    </row>
    <row r="70" spans="1:9">
      <c r="A70" s="2">
        <v>2013</v>
      </c>
      <c r="B70" s="2">
        <v>10</v>
      </c>
      <c r="C70" s="2" t="s">
        <v>12</v>
      </c>
      <c r="D70" s="2" t="s">
        <v>43</v>
      </c>
      <c r="E70" s="2" t="s">
        <v>11</v>
      </c>
      <c r="F70" s="7">
        <v>1.0840000000000001E-2</v>
      </c>
      <c r="G70" s="4">
        <v>2</v>
      </c>
      <c r="H70" s="2">
        <v>5.4000000000000003E-3</v>
      </c>
      <c r="I70" t="s">
        <v>150</v>
      </c>
    </row>
    <row r="71" spans="1:9">
      <c r="A71" s="2">
        <v>2014</v>
      </c>
      <c r="B71" s="2">
        <v>2</v>
      </c>
      <c r="C71" s="2" t="s">
        <v>7</v>
      </c>
      <c r="D71" s="2" t="s">
        <v>81</v>
      </c>
      <c r="E71" s="2" t="s">
        <v>11</v>
      </c>
      <c r="F71" s="7">
        <v>11.6753</v>
      </c>
      <c r="G71" s="4">
        <v>8981</v>
      </c>
      <c r="H71" s="2">
        <v>1.2999999999999999E-3</v>
      </c>
      <c r="I71" t="s">
        <v>150</v>
      </c>
    </row>
    <row r="72" spans="1:9">
      <c r="A72" s="2">
        <v>2014</v>
      </c>
      <c r="B72" s="2">
        <v>4</v>
      </c>
      <c r="C72" s="2" t="s">
        <v>7</v>
      </c>
      <c r="D72" s="2" t="s">
        <v>81</v>
      </c>
      <c r="E72" s="2" t="s">
        <v>11</v>
      </c>
      <c r="F72" s="7">
        <v>22.754227</v>
      </c>
      <c r="G72" s="4">
        <v>13772</v>
      </c>
      <c r="H72" s="2">
        <v>1.6000000000000001E-3</v>
      </c>
      <c r="I72" t="s">
        <v>150</v>
      </c>
    </row>
    <row r="73" spans="1:9">
      <c r="A73" s="2">
        <v>2013</v>
      </c>
      <c r="B73" s="2">
        <v>12</v>
      </c>
      <c r="C73" s="2" t="s">
        <v>12</v>
      </c>
      <c r="D73" s="2" t="s">
        <v>24</v>
      </c>
      <c r="E73" s="2" t="s">
        <v>25</v>
      </c>
      <c r="F73" s="7">
        <v>267.38085100000001</v>
      </c>
      <c r="G73" s="4">
        <v>28857</v>
      </c>
      <c r="H73" s="2">
        <v>9.1999999999999998E-3</v>
      </c>
      <c r="I73" t="s">
        <v>150</v>
      </c>
    </row>
    <row r="74" spans="1:9">
      <c r="A74" s="2">
        <v>2014</v>
      </c>
      <c r="B74" s="2">
        <v>4</v>
      </c>
      <c r="C74" s="2" t="s">
        <v>7</v>
      </c>
      <c r="D74" s="2" t="s">
        <v>24</v>
      </c>
      <c r="E74" s="2" t="s">
        <v>25</v>
      </c>
      <c r="F74" s="7">
        <v>52.446809000000002</v>
      </c>
      <c r="G74" s="4">
        <v>80958</v>
      </c>
      <c r="H74" s="2">
        <v>5.9999999999999995E-4</v>
      </c>
      <c r="I74" t="s">
        <v>150</v>
      </c>
    </row>
    <row r="75" spans="1:9">
      <c r="A75" s="2">
        <v>2014</v>
      </c>
      <c r="B75" s="2">
        <v>1</v>
      </c>
      <c r="C75" s="2" t="s">
        <v>7</v>
      </c>
      <c r="D75" s="2" t="s">
        <v>41</v>
      </c>
      <c r="E75" s="2" t="s">
        <v>25</v>
      </c>
      <c r="F75" s="7">
        <v>72.671859999999995</v>
      </c>
      <c r="G75" s="4">
        <v>44097</v>
      </c>
      <c r="H75" s="2">
        <v>1.6000000000000001E-3</v>
      </c>
      <c r="I75" t="s">
        <v>150</v>
      </c>
    </row>
    <row r="76" spans="1:9">
      <c r="A76" s="2">
        <v>2014</v>
      </c>
      <c r="B76" s="2">
        <v>2</v>
      </c>
      <c r="C76" s="2" t="s">
        <v>12</v>
      </c>
      <c r="D76" s="2" t="s">
        <v>31</v>
      </c>
      <c r="E76" s="2" t="s">
        <v>14</v>
      </c>
      <c r="F76" s="7">
        <v>8.1275340000000007</v>
      </c>
      <c r="G76" s="4">
        <v>3116</v>
      </c>
      <c r="H76" s="2">
        <v>2.5999999999999999E-3</v>
      </c>
      <c r="I76" t="s">
        <v>150</v>
      </c>
    </row>
    <row r="77" spans="1:9">
      <c r="A77" s="2">
        <v>2013</v>
      </c>
      <c r="B77" s="2">
        <v>8</v>
      </c>
      <c r="C77" s="2" t="s">
        <v>12</v>
      </c>
      <c r="D77" s="2" t="s">
        <v>87</v>
      </c>
      <c r="E77" s="2" t="s">
        <v>14</v>
      </c>
      <c r="F77" s="7">
        <v>632.83266400000002</v>
      </c>
      <c r="G77" s="4">
        <v>55574</v>
      </c>
      <c r="H77" s="2">
        <v>1.1299999999999999E-2</v>
      </c>
      <c r="I77" t="s">
        <v>150</v>
      </c>
    </row>
    <row r="78" spans="1:9">
      <c r="A78" s="2">
        <v>2013</v>
      </c>
      <c r="B78" s="2">
        <v>5</v>
      </c>
      <c r="C78" s="2" t="s">
        <v>7</v>
      </c>
      <c r="D78" s="2" t="s">
        <v>39</v>
      </c>
      <c r="E78" s="2" t="s">
        <v>14</v>
      </c>
      <c r="F78" s="7">
        <v>1326.249233</v>
      </c>
      <c r="G78" s="4">
        <v>492133</v>
      </c>
      <c r="H78" s="2">
        <v>2.5999999999999999E-3</v>
      </c>
      <c r="I78" t="s">
        <v>150</v>
      </c>
    </row>
    <row r="79" spans="1:9">
      <c r="A79" s="2">
        <v>2014</v>
      </c>
      <c r="B79" s="2">
        <v>3</v>
      </c>
      <c r="C79" s="2" t="s">
        <v>12</v>
      </c>
      <c r="D79" s="2" t="s">
        <v>80</v>
      </c>
      <c r="E79" s="2" t="s">
        <v>14</v>
      </c>
      <c r="F79" s="7">
        <v>13.578747</v>
      </c>
      <c r="G79" s="4">
        <v>6896</v>
      </c>
      <c r="H79" s="2">
        <v>1.9E-3</v>
      </c>
      <c r="I79" t="s">
        <v>150</v>
      </c>
    </row>
    <row r="80" spans="1:9">
      <c r="A80" s="2">
        <v>2014</v>
      </c>
      <c r="B80" s="2">
        <v>1</v>
      </c>
      <c r="C80" s="2" t="s">
        <v>12</v>
      </c>
      <c r="D80" s="2" t="s">
        <v>10</v>
      </c>
      <c r="E80" s="2" t="s">
        <v>11</v>
      </c>
      <c r="F80" s="7">
        <v>30.237247</v>
      </c>
      <c r="G80" s="4">
        <v>21767</v>
      </c>
      <c r="H80" s="2">
        <v>1.2999999999999999E-3</v>
      </c>
      <c r="I80" t="s">
        <v>150</v>
      </c>
    </row>
    <row r="81" spans="1:9">
      <c r="A81" s="2">
        <v>2014</v>
      </c>
      <c r="B81" s="2">
        <v>1</v>
      </c>
      <c r="C81" s="2" t="s">
        <v>12</v>
      </c>
      <c r="D81" s="2" t="s">
        <v>85</v>
      </c>
      <c r="E81" s="2" t="s">
        <v>25</v>
      </c>
      <c r="F81" s="7">
        <v>7.1653999999999995E-2</v>
      </c>
      <c r="G81" s="4">
        <v>29</v>
      </c>
      <c r="H81" s="2">
        <v>2.3999999999999998E-3</v>
      </c>
      <c r="I81" t="s">
        <v>150</v>
      </c>
    </row>
    <row r="82" spans="1:9">
      <c r="A82" s="2">
        <v>2014</v>
      </c>
      <c r="B82" s="2">
        <v>4</v>
      </c>
      <c r="C82" s="2" t="s">
        <v>12</v>
      </c>
      <c r="D82" s="2" t="s">
        <v>71</v>
      </c>
      <c r="E82" s="2" t="s">
        <v>14</v>
      </c>
      <c r="F82" s="7">
        <v>223.271061</v>
      </c>
      <c r="G82" s="4">
        <v>12724</v>
      </c>
      <c r="H82" s="2">
        <v>1.7500000000000002E-2</v>
      </c>
      <c r="I82" t="s">
        <v>150</v>
      </c>
    </row>
    <row r="83" spans="1:9">
      <c r="A83" s="2">
        <v>2013</v>
      </c>
      <c r="B83" s="2">
        <v>3</v>
      </c>
      <c r="C83" s="2" t="s">
        <v>12</v>
      </c>
      <c r="D83" s="2" t="s">
        <v>22</v>
      </c>
      <c r="E83" s="2" t="s">
        <v>14</v>
      </c>
      <c r="F83" s="7">
        <v>208.11704700000001</v>
      </c>
      <c r="G83" s="4">
        <v>22354</v>
      </c>
      <c r="H83" s="2">
        <v>9.2999999999999992E-3</v>
      </c>
      <c r="I83" t="s">
        <v>150</v>
      </c>
    </row>
    <row r="84" spans="1:9">
      <c r="A84" s="2">
        <v>2013</v>
      </c>
      <c r="B84" s="2">
        <v>5</v>
      </c>
      <c r="C84" s="2" t="s">
        <v>12</v>
      </c>
      <c r="D84" s="2" t="s">
        <v>34</v>
      </c>
      <c r="E84" s="2" t="s">
        <v>14</v>
      </c>
      <c r="F84" s="7">
        <v>1.551733</v>
      </c>
      <c r="G84" s="4">
        <v>136</v>
      </c>
      <c r="H84" s="2">
        <v>1.14E-2</v>
      </c>
      <c r="I84" t="s">
        <v>150</v>
      </c>
    </row>
    <row r="85" spans="1:9">
      <c r="A85" s="2">
        <v>2013</v>
      </c>
      <c r="B85" s="2">
        <v>9</v>
      </c>
      <c r="C85" s="2" t="s">
        <v>12</v>
      </c>
      <c r="D85" s="2" t="s">
        <v>54</v>
      </c>
      <c r="E85" s="2" t="s">
        <v>14</v>
      </c>
      <c r="F85" s="7">
        <v>5.9890540000000003</v>
      </c>
      <c r="G85" s="4">
        <v>211</v>
      </c>
      <c r="H85" s="2">
        <v>2.8299999999999999E-2</v>
      </c>
      <c r="I85" t="s">
        <v>150</v>
      </c>
    </row>
    <row r="86" spans="1:9">
      <c r="A86" s="2">
        <v>2013</v>
      </c>
      <c r="B86" s="2">
        <v>1</v>
      </c>
      <c r="C86" s="2" t="s">
        <v>53</v>
      </c>
      <c r="D86" s="2" t="s">
        <v>20</v>
      </c>
      <c r="E86" s="2" t="s">
        <v>14</v>
      </c>
      <c r="F86" s="7">
        <v>14.509881999999999</v>
      </c>
      <c r="G86" s="4">
        <v>12</v>
      </c>
      <c r="H86" s="2">
        <v>1.2091000000000001</v>
      </c>
      <c r="I86" t="s">
        <v>150</v>
      </c>
    </row>
    <row r="87" spans="1:9">
      <c r="A87" s="2">
        <v>2013</v>
      </c>
      <c r="B87" s="2">
        <v>5</v>
      </c>
      <c r="C87" s="2" t="s">
        <v>12</v>
      </c>
      <c r="D87" s="2" t="s">
        <v>59</v>
      </c>
      <c r="E87" s="2" t="s">
        <v>11</v>
      </c>
      <c r="F87" s="7">
        <v>2.3088000000000001E-2</v>
      </c>
      <c r="G87" s="4">
        <v>3</v>
      </c>
      <c r="H87" s="2">
        <v>7.6E-3</v>
      </c>
      <c r="I87" t="s">
        <v>150</v>
      </c>
    </row>
    <row r="88" spans="1:9">
      <c r="A88" s="2">
        <v>2013</v>
      </c>
      <c r="B88" s="2">
        <v>11</v>
      </c>
      <c r="C88" s="2" t="s">
        <v>12</v>
      </c>
      <c r="D88" s="2" t="s">
        <v>47</v>
      </c>
      <c r="E88" s="2" t="s">
        <v>14</v>
      </c>
      <c r="F88" s="7">
        <v>26.597670999999998</v>
      </c>
      <c r="G88" s="4">
        <v>2163</v>
      </c>
      <c r="H88" s="2">
        <v>1.2200000000000001E-2</v>
      </c>
      <c r="I88" t="s">
        <v>150</v>
      </c>
    </row>
    <row r="89" spans="1:9">
      <c r="A89" s="2">
        <v>2013</v>
      </c>
      <c r="B89" s="2">
        <v>7</v>
      </c>
      <c r="C89" s="2" t="s">
        <v>12</v>
      </c>
      <c r="D89" s="2" t="s">
        <v>50</v>
      </c>
      <c r="E89" s="2" t="s">
        <v>11</v>
      </c>
      <c r="F89" s="7">
        <v>1.081577</v>
      </c>
      <c r="G89" s="4">
        <v>79</v>
      </c>
      <c r="H89" s="2">
        <v>1.3599999999999999E-2</v>
      </c>
      <c r="I89" t="s">
        <v>150</v>
      </c>
    </row>
    <row r="90" spans="1:9">
      <c r="A90" s="2">
        <v>2014</v>
      </c>
      <c r="B90" s="2">
        <v>3</v>
      </c>
      <c r="C90" s="2" t="s">
        <v>12</v>
      </c>
      <c r="D90" s="2" t="s">
        <v>89</v>
      </c>
      <c r="E90" s="2" t="s">
        <v>9</v>
      </c>
      <c r="F90" s="7">
        <v>4.6969000000000003</v>
      </c>
      <c r="G90" s="4">
        <v>3613</v>
      </c>
      <c r="H90" s="2">
        <v>1.2999999999999999E-3</v>
      </c>
      <c r="I90" t="s">
        <v>150</v>
      </c>
    </row>
    <row r="91" spans="1:9">
      <c r="A91" s="2">
        <v>2013</v>
      </c>
      <c r="B91" s="2">
        <v>11</v>
      </c>
      <c r="C91" s="2" t="s">
        <v>12</v>
      </c>
      <c r="D91" s="2" t="s">
        <v>64</v>
      </c>
      <c r="E91" s="2" t="s">
        <v>14</v>
      </c>
      <c r="F91" s="7">
        <v>1.8678699999999999</v>
      </c>
      <c r="G91" s="4">
        <v>151</v>
      </c>
      <c r="H91" s="2">
        <v>1.23E-2</v>
      </c>
      <c r="I91" t="s">
        <v>150</v>
      </c>
    </row>
    <row r="92" spans="1:9">
      <c r="A92" s="2">
        <v>2014</v>
      </c>
      <c r="B92" s="2">
        <v>3</v>
      </c>
      <c r="C92" s="2" t="s">
        <v>12</v>
      </c>
      <c r="D92" s="2" t="s">
        <v>83</v>
      </c>
      <c r="E92" s="2" t="s">
        <v>14</v>
      </c>
      <c r="F92" s="7">
        <v>0.43825500000000001</v>
      </c>
      <c r="G92" s="4">
        <v>56</v>
      </c>
      <c r="H92" s="2">
        <v>7.7999999999999996E-3</v>
      </c>
      <c r="I92" t="s">
        <v>150</v>
      </c>
    </row>
    <row r="93" spans="1:9">
      <c r="A93" s="2">
        <v>2013</v>
      </c>
      <c r="B93" s="2">
        <v>6</v>
      </c>
      <c r="C93" s="2" t="s">
        <v>7</v>
      </c>
      <c r="D93" s="2" t="s">
        <v>26</v>
      </c>
      <c r="E93" s="2" t="s">
        <v>14</v>
      </c>
      <c r="F93" s="7">
        <v>40.775652999999998</v>
      </c>
      <c r="G93" s="4">
        <v>22646</v>
      </c>
      <c r="H93" s="2">
        <v>1.8E-3</v>
      </c>
      <c r="I93" t="s">
        <v>150</v>
      </c>
    </row>
    <row r="94" spans="1:9">
      <c r="A94" s="2">
        <v>2013</v>
      </c>
      <c r="B94" s="2">
        <v>7</v>
      </c>
      <c r="C94" s="2" t="s">
        <v>12</v>
      </c>
      <c r="D94" s="2" t="s">
        <v>26</v>
      </c>
      <c r="E94" s="2" t="s">
        <v>14</v>
      </c>
      <c r="F94" s="7">
        <v>261.95484399999998</v>
      </c>
      <c r="G94" s="4">
        <v>25954</v>
      </c>
      <c r="H94" s="2">
        <v>0.01</v>
      </c>
      <c r="I94" t="s">
        <v>150</v>
      </c>
    </row>
    <row r="95" spans="1:9">
      <c r="A95" s="2">
        <v>2013</v>
      </c>
      <c r="B95" s="2">
        <v>9</v>
      </c>
      <c r="C95" s="2" t="s">
        <v>12</v>
      </c>
      <c r="D95" s="2" t="s">
        <v>31</v>
      </c>
      <c r="E95" s="2" t="s">
        <v>14</v>
      </c>
      <c r="F95" s="7">
        <v>5.600816</v>
      </c>
      <c r="G95" s="4">
        <v>2177</v>
      </c>
      <c r="H95" s="2">
        <v>2.5000000000000001E-3</v>
      </c>
      <c r="I95" t="s">
        <v>150</v>
      </c>
    </row>
    <row r="96" spans="1:9">
      <c r="A96" s="2">
        <v>2014</v>
      </c>
      <c r="B96" s="2">
        <v>4</v>
      </c>
      <c r="C96" s="2" t="s">
        <v>7</v>
      </c>
      <c r="D96" s="2" t="s">
        <v>87</v>
      </c>
      <c r="E96" s="2" t="s">
        <v>14</v>
      </c>
      <c r="F96" s="7">
        <v>47.094569</v>
      </c>
      <c r="G96" s="4">
        <v>51363</v>
      </c>
      <c r="H96" s="2">
        <v>8.9999999999999998E-4</v>
      </c>
      <c r="I96" t="s">
        <v>150</v>
      </c>
    </row>
    <row r="97" spans="1:9">
      <c r="A97" s="2">
        <v>2013</v>
      </c>
      <c r="B97" s="2">
        <v>7</v>
      </c>
      <c r="C97" s="2" t="s">
        <v>7</v>
      </c>
      <c r="D97" s="2" t="s">
        <v>45</v>
      </c>
      <c r="E97" s="2" t="s">
        <v>14</v>
      </c>
      <c r="F97" s="7">
        <v>34.883375999999998</v>
      </c>
      <c r="G97" s="4">
        <v>99897</v>
      </c>
      <c r="H97" s="2">
        <v>2.9999999999999997E-4</v>
      </c>
      <c r="I97" t="s">
        <v>150</v>
      </c>
    </row>
    <row r="98" spans="1:9">
      <c r="A98" s="2">
        <v>2013</v>
      </c>
      <c r="B98" s="2">
        <v>11</v>
      </c>
      <c r="C98" s="2" t="s">
        <v>12</v>
      </c>
      <c r="D98" s="2" t="s">
        <v>18</v>
      </c>
      <c r="E98" s="2" t="s">
        <v>14</v>
      </c>
      <c r="F98" s="7">
        <v>1685.394847</v>
      </c>
      <c r="G98" s="4">
        <v>173122</v>
      </c>
      <c r="H98" s="2">
        <v>9.7000000000000003E-3</v>
      </c>
      <c r="I98" t="s">
        <v>150</v>
      </c>
    </row>
    <row r="99" spans="1:9">
      <c r="A99" s="2">
        <v>2014</v>
      </c>
      <c r="B99" s="2">
        <v>4</v>
      </c>
      <c r="C99" s="2" t="s">
        <v>12</v>
      </c>
      <c r="D99" s="2" t="s">
        <v>65</v>
      </c>
      <c r="E99" s="2" t="s">
        <v>25</v>
      </c>
      <c r="F99" s="7">
        <v>5.7679999999999997E-3</v>
      </c>
      <c r="G99" s="4">
        <v>1</v>
      </c>
      <c r="H99" s="2">
        <v>5.7000000000000002E-3</v>
      </c>
      <c r="I99" t="s">
        <v>150</v>
      </c>
    </row>
    <row r="100" spans="1:9">
      <c r="A100" s="2">
        <v>2014</v>
      </c>
      <c r="B100" s="2">
        <v>1</v>
      </c>
      <c r="C100" s="2" t="s">
        <v>7</v>
      </c>
      <c r="D100" s="2" t="s">
        <v>10</v>
      </c>
      <c r="E100" s="2" t="s">
        <v>11</v>
      </c>
      <c r="F100" s="7">
        <v>98.056745000000006</v>
      </c>
      <c r="G100" s="4">
        <v>70588</v>
      </c>
      <c r="H100" s="2">
        <v>1.2999999999999999E-3</v>
      </c>
      <c r="I100" t="s">
        <v>150</v>
      </c>
    </row>
    <row r="101" spans="1:9">
      <c r="A101" s="2">
        <v>2014</v>
      </c>
      <c r="B101" s="2">
        <v>2</v>
      </c>
      <c r="C101" s="2" t="s">
        <v>7</v>
      </c>
      <c r="D101" s="2" t="s">
        <v>10</v>
      </c>
      <c r="E101" s="2" t="s">
        <v>11</v>
      </c>
      <c r="F101" s="7">
        <v>66.815033</v>
      </c>
      <c r="G101" s="4">
        <v>83960</v>
      </c>
      <c r="H101" s="2">
        <v>6.9999999999999999E-4</v>
      </c>
      <c r="I101" t="s">
        <v>150</v>
      </c>
    </row>
    <row r="102" spans="1:9">
      <c r="A102" s="2">
        <v>2014</v>
      </c>
      <c r="B102" s="2">
        <v>1</v>
      </c>
      <c r="C102" s="2" t="s">
        <v>12</v>
      </c>
      <c r="D102" s="2" t="s">
        <v>33</v>
      </c>
      <c r="E102" s="2" t="s">
        <v>11</v>
      </c>
      <c r="F102" s="7">
        <v>1.4313</v>
      </c>
      <c r="G102" s="4">
        <v>1101</v>
      </c>
      <c r="H102" s="2">
        <v>1.2999999999999999E-3</v>
      </c>
      <c r="I102" t="s">
        <v>150</v>
      </c>
    </row>
    <row r="103" spans="1:9">
      <c r="A103" s="2">
        <v>2014</v>
      </c>
      <c r="B103" s="2">
        <v>4</v>
      </c>
      <c r="C103" s="2" t="s">
        <v>7</v>
      </c>
      <c r="D103" s="2" t="s">
        <v>82</v>
      </c>
      <c r="E103" s="2" t="s">
        <v>14</v>
      </c>
      <c r="F103" s="7">
        <v>84.593138999999994</v>
      </c>
      <c r="G103" s="4">
        <v>35554</v>
      </c>
      <c r="H103" s="2">
        <v>2.3E-3</v>
      </c>
      <c r="I103" t="s">
        <v>150</v>
      </c>
    </row>
    <row r="104" spans="1:9">
      <c r="A104" s="2">
        <v>2013</v>
      </c>
      <c r="B104" s="2">
        <v>6</v>
      </c>
      <c r="C104" s="2" t="s">
        <v>12</v>
      </c>
      <c r="D104" s="2" t="s">
        <v>15</v>
      </c>
      <c r="E104" s="2" t="s">
        <v>16</v>
      </c>
      <c r="F104" s="7">
        <v>2219.957296</v>
      </c>
      <c r="G104" s="4">
        <v>221610</v>
      </c>
      <c r="H104" s="2">
        <v>0.01</v>
      </c>
      <c r="I104" t="s">
        <v>150</v>
      </c>
    </row>
    <row r="105" spans="1:9">
      <c r="A105" s="2">
        <v>2014</v>
      </c>
      <c r="B105" s="2">
        <v>4</v>
      </c>
      <c r="C105" s="2" t="s">
        <v>12</v>
      </c>
      <c r="D105" s="2" t="s">
        <v>48</v>
      </c>
      <c r="E105" s="2" t="s">
        <v>14</v>
      </c>
      <c r="F105" s="7">
        <v>38.883547999999998</v>
      </c>
      <c r="G105" s="4">
        <v>11551</v>
      </c>
      <c r="H105" s="2">
        <v>3.3E-3</v>
      </c>
      <c r="I105" t="s">
        <v>150</v>
      </c>
    </row>
    <row r="106" spans="1:9">
      <c r="A106" s="2">
        <v>2013</v>
      </c>
      <c r="B106" s="2">
        <v>10</v>
      </c>
      <c r="C106" s="2" t="s">
        <v>12</v>
      </c>
      <c r="D106" s="2" t="s">
        <v>38</v>
      </c>
      <c r="E106" s="2" t="s">
        <v>14</v>
      </c>
      <c r="F106" s="7">
        <v>1.2378E-2</v>
      </c>
      <c r="G106" s="4">
        <v>1</v>
      </c>
      <c r="H106" s="2">
        <v>1.23E-2</v>
      </c>
      <c r="I106" t="s">
        <v>150</v>
      </c>
    </row>
    <row r="107" spans="1:9">
      <c r="A107" s="2">
        <v>2013</v>
      </c>
      <c r="B107" s="2">
        <v>1</v>
      </c>
      <c r="C107" s="2" t="s">
        <v>7</v>
      </c>
      <c r="D107" s="2" t="s">
        <v>21</v>
      </c>
      <c r="E107" s="2" t="s">
        <v>14</v>
      </c>
      <c r="F107" s="7">
        <v>65.954442</v>
      </c>
      <c r="G107" s="4">
        <v>67184</v>
      </c>
      <c r="H107" s="2">
        <v>8.9999999999999998E-4</v>
      </c>
      <c r="I107" t="s">
        <v>150</v>
      </c>
    </row>
    <row r="108" spans="1:9">
      <c r="A108" s="2">
        <v>2013</v>
      </c>
      <c r="B108" s="2">
        <v>2</v>
      </c>
      <c r="C108" s="2" t="s">
        <v>7</v>
      </c>
      <c r="D108" s="2" t="s">
        <v>21</v>
      </c>
      <c r="E108" s="2" t="s">
        <v>14</v>
      </c>
      <c r="F108" s="7">
        <v>101.692922</v>
      </c>
      <c r="G108" s="4">
        <v>61331</v>
      </c>
      <c r="H108" s="2">
        <v>1.6000000000000001E-3</v>
      </c>
      <c r="I108" t="s">
        <v>150</v>
      </c>
    </row>
    <row r="109" spans="1:9">
      <c r="A109" s="2">
        <v>2014</v>
      </c>
      <c r="B109" s="2">
        <v>2</v>
      </c>
      <c r="C109" s="2" t="s">
        <v>12</v>
      </c>
      <c r="D109" s="2" t="s">
        <v>63</v>
      </c>
      <c r="E109" s="2" t="s">
        <v>14</v>
      </c>
      <c r="F109" s="7">
        <v>4735.677608</v>
      </c>
      <c r="G109" s="4">
        <v>380582</v>
      </c>
      <c r="H109" s="2">
        <v>1.24E-2</v>
      </c>
      <c r="I109" t="s">
        <v>150</v>
      </c>
    </row>
    <row r="110" spans="1:9">
      <c r="A110" s="2">
        <v>2013</v>
      </c>
      <c r="B110" s="2">
        <v>5</v>
      </c>
      <c r="C110" s="2" t="s">
        <v>12</v>
      </c>
      <c r="D110" s="2" t="s">
        <v>40</v>
      </c>
      <c r="E110" s="2" t="s">
        <v>14</v>
      </c>
      <c r="F110" s="7">
        <v>1838.5126889999999</v>
      </c>
      <c r="G110" s="4">
        <v>334127</v>
      </c>
      <c r="H110" s="2">
        <v>5.4999999999999997E-3</v>
      </c>
      <c r="I110" t="s">
        <v>150</v>
      </c>
    </row>
    <row r="111" spans="1:9">
      <c r="A111" s="2">
        <v>2014</v>
      </c>
      <c r="B111" s="2">
        <v>4</v>
      </c>
      <c r="C111" s="2" t="s">
        <v>12</v>
      </c>
      <c r="D111" s="2" t="s">
        <v>24</v>
      </c>
      <c r="E111" s="2" t="s">
        <v>25</v>
      </c>
      <c r="F111" s="7">
        <v>353.20596399999999</v>
      </c>
      <c r="G111" s="4">
        <v>37629</v>
      </c>
      <c r="H111" s="2">
        <v>9.2999999999999992E-3</v>
      </c>
      <c r="I111" t="s">
        <v>150</v>
      </c>
    </row>
    <row r="112" spans="1:9">
      <c r="A112" s="2">
        <v>2013</v>
      </c>
      <c r="B112" s="2">
        <v>11</v>
      </c>
      <c r="C112" s="2" t="s">
        <v>7</v>
      </c>
      <c r="D112" s="2" t="s">
        <v>17</v>
      </c>
      <c r="E112" s="2" t="s">
        <v>14</v>
      </c>
      <c r="F112" s="7">
        <v>52.652993000000002</v>
      </c>
      <c r="G112" s="4">
        <v>19565</v>
      </c>
      <c r="H112" s="2">
        <v>2.5999999999999999E-3</v>
      </c>
      <c r="I112" t="s">
        <v>150</v>
      </c>
    </row>
    <row r="113" spans="1:9">
      <c r="A113" s="2">
        <v>2014</v>
      </c>
      <c r="B113" s="2">
        <v>2</v>
      </c>
      <c r="C113" s="2" t="s">
        <v>7</v>
      </c>
      <c r="D113" s="2" t="s">
        <v>19</v>
      </c>
      <c r="E113" s="2" t="s">
        <v>14</v>
      </c>
      <c r="F113" s="7">
        <v>302.43615599999998</v>
      </c>
      <c r="G113" s="4">
        <v>148340</v>
      </c>
      <c r="H113" s="2">
        <v>2E-3</v>
      </c>
      <c r="I113" t="s">
        <v>150</v>
      </c>
    </row>
    <row r="114" spans="1:9">
      <c r="A114" s="2">
        <v>2014</v>
      </c>
      <c r="B114" s="2">
        <v>4</v>
      </c>
      <c r="C114" s="2" t="s">
        <v>7</v>
      </c>
      <c r="D114" s="2" t="s">
        <v>19</v>
      </c>
      <c r="E114" s="2" t="s">
        <v>14</v>
      </c>
      <c r="F114" s="7">
        <v>393.79631499999999</v>
      </c>
      <c r="G114" s="4">
        <v>164056</v>
      </c>
      <c r="H114" s="2">
        <v>2.3999999999999998E-3</v>
      </c>
      <c r="I114" t="s">
        <v>150</v>
      </c>
    </row>
    <row r="115" spans="1:9">
      <c r="A115" s="2">
        <v>2013</v>
      </c>
      <c r="B115" s="2">
        <v>3</v>
      </c>
      <c r="C115" s="2" t="s">
        <v>7</v>
      </c>
      <c r="D115" s="2" t="s">
        <v>56</v>
      </c>
      <c r="E115" s="2" t="s">
        <v>14</v>
      </c>
      <c r="F115" s="7">
        <v>476.939368</v>
      </c>
      <c r="G115" s="4">
        <v>208006</v>
      </c>
      <c r="H115" s="2">
        <v>2.2000000000000001E-3</v>
      </c>
      <c r="I115" t="s">
        <v>150</v>
      </c>
    </row>
    <row r="116" spans="1:9">
      <c r="A116" s="2">
        <v>2014</v>
      </c>
      <c r="B116" s="2">
        <v>4</v>
      </c>
      <c r="C116" s="2" t="s">
        <v>12</v>
      </c>
      <c r="D116" s="2" t="s">
        <v>30</v>
      </c>
      <c r="E116" s="2" t="s">
        <v>9</v>
      </c>
      <c r="F116" s="7">
        <v>25.442360999999998</v>
      </c>
      <c r="G116" s="4">
        <v>14299</v>
      </c>
      <c r="H116" s="2">
        <v>1.6999999999999999E-3</v>
      </c>
      <c r="I116" t="s">
        <v>150</v>
      </c>
    </row>
    <row r="117" spans="1:9">
      <c r="A117" s="2">
        <v>2014</v>
      </c>
      <c r="B117" s="2">
        <v>1</v>
      </c>
      <c r="C117" s="2" t="s">
        <v>7</v>
      </c>
      <c r="D117" s="2" t="s">
        <v>72</v>
      </c>
      <c r="E117" s="2" t="s">
        <v>11</v>
      </c>
      <c r="F117" s="7">
        <v>231.200143</v>
      </c>
      <c r="G117" s="4">
        <v>116771</v>
      </c>
      <c r="H117" s="2">
        <v>1.9E-3</v>
      </c>
      <c r="I117" t="s">
        <v>150</v>
      </c>
    </row>
    <row r="118" spans="1:9">
      <c r="A118" s="2">
        <v>2014</v>
      </c>
      <c r="B118" s="2">
        <v>5</v>
      </c>
      <c r="C118" s="2" t="s">
        <v>7</v>
      </c>
      <c r="D118" s="2" t="s">
        <v>73</v>
      </c>
      <c r="E118" s="2" t="s">
        <v>14</v>
      </c>
      <c r="F118" s="7">
        <v>29.895557</v>
      </c>
      <c r="G118" s="4">
        <v>18275</v>
      </c>
      <c r="H118" s="2">
        <v>1.6000000000000001E-3</v>
      </c>
      <c r="I118" t="s">
        <v>150</v>
      </c>
    </row>
    <row r="119" spans="1:9">
      <c r="A119" s="2">
        <v>2014</v>
      </c>
      <c r="B119" s="2">
        <v>3</v>
      </c>
      <c r="C119" s="2" t="s">
        <v>7</v>
      </c>
      <c r="D119" s="2" t="s">
        <v>82</v>
      </c>
      <c r="E119" s="2" t="s">
        <v>14</v>
      </c>
      <c r="F119" s="7">
        <v>59.299109999999999</v>
      </c>
      <c r="G119" s="4">
        <v>31899</v>
      </c>
      <c r="H119" s="2">
        <v>1.8E-3</v>
      </c>
      <c r="I119" t="s">
        <v>150</v>
      </c>
    </row>
    <row r="120" spans="1:9">
      <c r="A120" s="2">
        <v>2013</v>
      </c>
      <c r="B120" s="2">
        <v>7</v>
      </c>
      <c r="C120" s="2" t="s">
        <v>12</v>
      </c>
      <c r="D120" s="2" t="s">
        <v>86</v>
      </c>
      <c r="E120" s="2" t="s">
        <v>9</v>
      </c>
      <c r="F120" s="7">
        <v>587.36756600000001</v>
      </c>
      <c r="G120" s="4">
        <v>148334</v>
      </c>
      <c r="H120" s="2">
        <v>3.8999999999999998E-3</v>
      </c>
      <c r="I120" t="s">
        <v>150</v>
      </c>
    </row>
    <row r="121" spans="1:9">
      <c r="A121" s="2">
        <v>2013</v>
      </c>
      <c r="B121" s="2">
        <v>10</v>
      </c>
      <c r="C121" s="2" t="s">
        <v>12</v>
      </c>
      <c r="D121" s="2" t="s">
        <v>20</v>
      </c>
      <c r="E121" s="2" t="s">
        <v>14</v>
      </c>
      <c r="F121" s="7">
        <v>4367.6673579999997</v>
      </c>
      <c r="G121" s="4">
        <v>413342</v>
      </c>
      <c r="H121" s="2">
        <v>1.0500000000000001E-2</v>
      </c>
      <c r="I121" t="s">
        <v>150</v>
      </c>
    </row>
    <row r="122" spans="1:9">
      <c r="A122" s="2">
        <v>2014</v>
      </c>
      <c r="B122" s="2">
        <v>3</v>
      </c>
      <c r="C122" s="2" t="s">
        <v>7</v>
      </c>
      <c r="D122" s="2" t="s">
        <v>20</v>
      </c>
      <c r="E122" s="2" t="s">
        <v>14</v>
      </c>
      <c r="F122" s="7">
        <v>212.885167</v>
      </c>
      <c r="G122" s="4">
        <v>305673</v>
      </c>
      <c r="H122" s="2">
        <v>5.9999999999999995E-4</v>
      </c>
      <c r="I122" t="s">
        <v>150</v>
      </c>
    </row>
    <row r="123" spans="1:9">
      <c r="A123" s="2">
        <v>2014</v>
      </c>
      <c r="B123" s="2">
        <v>5</v>
      </c>
      <c r="C123" s="2" t="s">
        <v>12</v>
      </c>
      <c r="D123" s="2" t="s">
        <v>93</v>
      </c>
      <c r="E123" s="2" t="s">
        <v>9</v>
      </c>
      <c r="F123" s="7">
        <v>2.7873999999999999</v>
      </c>
      <c r="G123" s="4">
        <v>1991</v>
      </c>
      <c r="H123" s="2">
        <v>1.4E-3</v>
      </c>
      <c r="I123" t="s">
        <v>150</v>
      </c>
    </row>
    <row r="124" spans="1:9">
      <c r="A124" s="2">
        <v>2014</v>
      </c>
      <c r="B124" s="2">
        <v>2</v>
      </c>
      <c r="C124" s="2" t="s">
        <v>12</v>
      </c>
      <c r="D124" s="2" t="s">
        <v>64</v>
      </c>
      <c r="E124" s="2" t="s">
        <v>14</v>
      </c>
      <c r="F124" s="7">
        <v>0.85703300000000004</v>
      </c>
      <c r="G124" s="4">
        <v>207</v>
      </c>
      <c r="H124" s="2">
        <v>4.1000000000000003E-3</v>
      </c>
      <c r="I124" t="s">
        <v>150</v>
      </c>
    </row>
    <row r="125" spans="1:9">
      <c r="A125" s="2">
        <v>2014</v>
      </c>
      <c r="B125" s="2">
        <v>3</v>
      </c>
      <c r="C125" s="2" t="s">
        <v>12</v>
      </c>
      <c r="D125" s="2" t="s">
        <v>24</v>
      </c>
      <c r="E125" s="2" t="s">
        <v>25</v>
      </c>
      <c r="F125" s="7">
        <v>254.63929300000001</v>
      </c>
      <c r="G125" s="4">
        <v>33440</v>
      </c>
      <c r="H125" s="2">
        <v>7.6E-3</v>
      </c>
      <c r="I125" t="s">
        <v>150</v>
      </c>
    </row>
    <row r="126" spans="1:9">
      <c r="A126" s="2">
        <v>2014</v>
      </c>
      <c r="B126" s="2">
        <v>3</v>
      </c>
      <c r="C126" s="2" t="s">
        <v>7</v>
      </c>
      <c r="D126" s="2" t="s">
        <v>17</v>
      </c>
      <c r="E126" s="2" t="s">
        <v>14</v>
      </c>
      <c r="F126" s="7">
        <v>97.622202000000001</v>
      </c>
      <c r="G126" s="4">
        <v>35806</v>
      </c>
      <c r="H126" s="2">
        <v>2.7000000000000001E-3</v>
      </c>
      <c r="I126" t="s">
        <v>150</v>
      </c>
    </row>
    <row r="127" spans="1:9">
      <c r="A127" s="2">
        <v>2013</v>
      </c>
      <c r="B127" s="2">
        <v>9</v>
      </c>
      <c r="C127" s="2" t="s">
        <v>12</v>
      </c>
      <c r="D127" s="2" t="s">
        <v>17</v>
      </c>
      <c r="E127" s="2" t="s">
        <v>14</v>
      </c>
      <c r="F127" s="7">
        <v>0.77078400000000002</v>
      </c>
      <c r="G127" s="4">
        <v>286</v>
      </c>
      <c r="H127" s="2">
        <v>2.5999999999999999E-3</v>
      </c>
      <c r="I127" t="s">
        <v>150</v>
      </c>
    </row>
    <row r="128" spans="1:9">
      <c r="A128" s="2">
        <v>2013</v>
      </c>
      <c r="B128" s="2">
        <v>12</v>
      </c>
      <c r="C128" s="2" t="s">
        <v>7</v>
      </c>
      <c r="D128" s="2" t="s">
        <v>41</v>
      </c>
      <c r="E128" s="2" t="s">
        <v>25</v>
      </c>
      <c r="F128" s="7">
        <v>71.485335000000006</v>
      </c>
      <c r="G128" s="4">
        <v>42792</v>
      </c>
      <c r="H128" s="2">
        <v>1.6000000000000001E-3</v>
      </c>
      <c r="I128" t="s">
        <v>150</v>
      </c>
    </row>
    <row r="129" spans="1:9">
      <c r="A129" s="2">
        <v>2013</v>
      </c>
      <c r="B129" s="2">
        <v>8</v>
      </c>
      <c r="C129" s="2" t="s">
        <v>12</v>
      </c>
      <c r="D129" s="2" t="s">
        <v>23</v>
      </c>
      <c r="E129" s="2" t="s">
        <v>14</v>
      </c>
      <c r="F129" s="7">
        <v>1.0722000000000001E-2</v>
      </c>
      <c r="G129" s="4">
        <v>2</v>
      </c>
      <c r="H129" s="2">
        <v>5.3E-3</v>
      </c>
      <c r="I129" t="s">
        <v>150</v>
      </c>
    </row>
    <row r="130" spans="1:9">
      <c r="A130" s="2">
        <v>2013</v>
      </c>
      <c r="B130" s="2">
        <v>12</v>
      </c>
      <c r="C130" s="2" t="s">
        <v>12</v>
      </c>
      <c r="D130" s="2" t="s">
        <v>71</v>
      </c>
      <c r="E130" s="2" t="s">
        <v>14</v>
      </c>
      <c r="F130" s="7">
        <v>185.88598200000001</v>
      </c>
      <c r="G130" s="4">
        <v>12580</v>
      </c>
      <c r="H130" s="2">
        <v>1.47E-2</v>
      </c>
      <c r="I130" t="s">
        <v>150</v>
      </c>
    </row>
    <row r="131" spans="1:9">
      <c r="A131" s="2">
        <v>2014</v>
      </c>
      <c r="B131" s="2">
        <v>3</v>
      </c>
      <c r="C131" s="2" t="s">
        <v>7</v>
      </c>
      <c r="D131" s="2" t="s">
        <v>22</v>
      </c>
      <c r="E131" s="2" t="s">
        <v>14</v>
      </c>
      <c r="F131" s="7">
        <v>53.010294999999999</v>
      </c>
      <c r="G131" s="4">
        <v>52423</v>
      </c>
      <c r="H131" s="2">
        <v>1E-3</v>
      </c>
      <c r="I131" t="s">
        <v>150</v>
      </c>
    </row>
    <row r="132" spans="1:9">
      <c r="A132" s="2">
        <v>2013</v>
      </c>
      <c r="B132" s="2">
        <v>5</v>
      </c>
      <c r="C132" s="2" t="s">
        <v>12</v>
      </c>
      <c r="D132" s="2" t="s">
        <v>82</v>
      </c>
      <c r="E132" s="2" t="s">
        <v>14</v>
      </c>
      <c r="F132" s="7">
        <v>1.3573E-2</v>
      </c>
      <c r="G132" s="4">
        <v>1</v>
      </c>
      <c r="H132" s="2">
        <v>1.35E-2</v>
      </c>
      <c r="I132" t="s">
        <v>150</v>
      </c>
    </row>
    <row r="133" spans="1:9">
      <c r="A133" s="2">
        <v>2014</v>
      </c>
      <c r="B133" s="2">
        <v>2</v>
      </c>
      <c r="C133" s="2" t="s">
        <v>12</v>
      </c>
      <c r="D133" s="2" t="s">
        <v>48</v>
      </c>
      <c r="E133" s="2" t="s">
        <v>14</v>
      </c>
      <c r="F133" s="7">
        <v>60.378157999999999</v>
      </c>
      <c r="G133" s="4">
        <v>8512</v>
      </c>
      <c r="H133" s="2">
        <v>7.0000000000000001E-3</v>
      </c>
      <c r="I133" t="s">
        <v>150</v>
      </c>
    </row>
    <row r="134" spans="1:9">
      <c r="A134" s="2">
        <v>2013</v>
      </c>
      <c r="B134" s="2">
        <v>7</v>
      </c>
      <c r="C134" s="2" t="s">
        <v>12</v>
      </c>
      <c r="D134" s="2" t="s">
        <v>44</v>
      </c>
      <c r="E134" s="2" t="s">
        <v>16</v>
      </c>
      <c r="F134" s="7">
        <v>504.13840800000003</v>
      </c>
      <c r="G134" s="4">
        <v>53799</v>
      </c>
      <c r="H134" s="2">
        <v>9.2999999999999992E-3</v>
      </c>
      <c r="I134" t="s">
        <v>150</v>
      </c>
    </row>
    <row r="135" spans="1:9">
      <c r="A135" s="2">
        <v>2013</v>
      </c>
      <c r="B135" s="2">
        <v>6</v>
      </c>
      <c r="C135" s="2" t="s">
        <v>12</v>
      </c>
      <c r="D135" s="2" t="s">
        <v>57</v>
      </c>
      <c r="E135" s="2" t="s">
        <v>14</v>
      </c>
      <c r="F135" s="7">
        <v>6.6206000000000001E-2</v>
      </c>
      <c r="G135" s="4">
        <v>7</v>
      </c>
      <c r="H135" s="2">
        <v>9.4000000000000004E-3</v>
      </c>
      <c r="I135" t="s">
        <v>150</v>
      </c>
    </row>
    <row r="136" spans="1:9">
      <c r="A136" s="2">
        <v>2014</v>
      </c>
      <c r="B136" s="2">
        <v>4</v>
      </c>
      <c r="C136" s="2" t="s">
        <v>7</v>
      </c>
      <c r="D136" s="2" t="s">
        <v>29</v>
      </c>
      <c r="E136" s="2" t="s">
        <v>25</v>
      </c>
      <c r="F136" s="7">
        <v>72.703479000000002</v>
      </c>
      <c r="G136" s="4">
        <v>82338</v>
      </c>
      <c r="H136" s="2">
        <v>8.0000000000000004E-4</v>
      </c>
      <c r="I136" t="s">
        <v>150</v>
      </c>
    </row>
    <row r="137" spans="1:9">
      <c r="A137" s="2">
        <v>2013</v>
      </c>
      <c r="B137" s="2">
        <v>10</v>
      </c>
      <c r="C137" s="2" t="s">
        <v>7</v>
      </c>
      <c r="D137" s="2" t="s">
        <v>86</v>
      </c>
      <c r="E137" s="2" t="s">
        <v>9</v>
      </c>
      <c r="F137" s="7">
        <v>768.79851299999996</v>
      </c>
      <c r="G137" s="4">
        <v>567998</v>
      </c>
      <c r="H137" s="2">
        <v>1.2999999999999999E-3</v>
      </c>
      <c r="I137" t="s">
        <v>150</v>
      </c>
    </row>
    <row r="138" spans="1:9">
      <c r="A138" s="2">
        <v>2014</v>
      </c>
      <c r="B138" s="2">
        <v>1</v>
      </c>
      <c r="C138" s="2" t="s">
        <v>7</v>
      </c>
      <c r="D138" s="2" t="s">
        <v>86</v>
      </c>
      <c r="E138" s="2" t="s">
        <v>9</v>
      </c>
      <c r="F138" s="7">
        <v>1365.3299500000001</v>
      </c>
      <c r="G138" s="4">
        <v>749534</v>
      </c>
      <c r="H138" s="2">
        <v>1.8E-3</v>
      </c>
      <c r="I138" t="s">
        <v>150</v>
      </c>
    </row>
    <row r="139" spans="1:9">
      <c r="A139" s="2">
        <v>2013</v>
      </c>
      <c r="B139" s="2">
        <v>10</v>
      </c>
      <c r="C139" s="2" t="s">
        <v>7</v>
      </c>
      <c r="D139" s="2" t="s">
        <v>21</v>
      </c>
      <c r="E139" s="2" t="s">
        <v>14</v>
      </c>
      <c r="F139" s="7">
        <v>163.196392</v>
      </c>
      <c r="G139" s="4">
        <v>59039</v>
      </c>
      <c r="H139" s="2">
        <v>2.7000000000000001E-3</v>
      </c>
      <c r="I139" t="s">
        <v>150</v>
      </c>
    </row>
    <row r="140" spans="1:9">
      <c r="A140" s="2">
        <v>2014</v>
      </c>
      <c r="B140" s="2">
        <v>1</v>
      </c>
      <c r="C140" s="2" t="s">
        <v>7</v>
      </c>
      <c r="D140" s="2" t="s">
        <v>21</v>
      </c>
      <c r="E140" s="2" t="s">
        <v>14</v>
      </c>
      <c r="F140" s="7">
        <v>110.402916</v>
      </c>
      <c r="G140" s="4">
        <v>118220</v>
      </c>
      <c r="H140" s="2">
        <v>8.9999999999999998E-4</v>
      </c>
      <c r="I140" t="s">
        <v>150</v>
      </c>
    </row>
    <row r="141" spans="1:9">
      <c r="A141" s="2">
        <v>2014</v>
      </c>
      <c r="B141" s="2">
        <v>3</v>
      </c>
      <c r="C141" s="2" t="s">
        <v>12</v>
      </c>
      <c r="D141" s="2" t="s">
        <v>59</v>
      </c>
      <c r="E141" s="2" t="s">
        <v>11</v>
      </c>
      <c r="F141" s="7">
        <v>37.521031000000001</v>
      </c>
      <c r="G141" s="4">
        <v>21701</v>
      </c>
      <c r="H141" s="2">
        <v>1.6999999999999999E-3</v>
      </c>
      <c r="I141" t="s">
        <v>150</v>
      </c>
    </row>
    <row r="142" spans="1:9">
      <c r="A142" s="2">
        <v>2014</v>
      </c>
      <c r="B142" s="2">
        <v>3</v>
      </c>
      <c r="C142" s="2" t="s">
        <v>12</v>
      </c>
      <c r="D142" s="2" t="s">
        <v>93</v>
      </c>
      <c r="E142" s="2" t="s">
        <v>9</v>
      </c>
      <c r="F142" s="7">
        <v>1.4882</v>
      </c>
      <c r="G142" s="4">
        <v>1063</v>
      </c>
      <c r="H142" s="2">
        <v>1.4E-3</v>
      </c>
      <c r="I142" t="s">
        <v>150</v>
      </c>
    </row>
    <row r="143" spans="1:9">
      <c r="A143" s="2">
        <v>2013</v>
      </c>
      <c r="B143" s="2">
        <v>10</v>
      </c>
      <c r="C143" s="2" t="s">
        <v>12</v>
      </c>
      <c r="D143" s="2" t="s">
        <v>35</v>
      </c>
      <c r="E143" s="2" t="s">
        <v>9</v>
      </c>
      <c r="F143" s="7">
        <v>0.74333300000000002</v>
      </c>
      <c r="G143" s="4">
        <v>2</v>
      </c>
      <c r="H143" s="2">
        <v>0.37159999999999999</v>
      </c>
      <c r="I143" t="s">
        <v>150</v>
      </c>
    </row>
    <row r="144" spans="1:9">
      <c r="A144" s="2">
        <v>2014</v>
      </c>
      <c r="B144" s="2">
        <v>5</v>
      </c>
      <c r="C144" s="2" t="s">
        <v>7</v>
      </c>
      <c r="D144" s="2" t="s">
        <v>43</v>
      </c>
      <c r="E144" s="2" t="s">
        <v>11</v>
      </c>
      <c r="F144" s="7">
        <v>189.8442</v>
      </c>
      <c r="G144" s="4">
        <v>146034</v>
      </c>
      <c r="H144" s="2">
        <v>1.2999999999999999E-3</v>
      </c>
      <c r="I144" t="s">
        <v>150</v>
      </c>
    </row>
    <row r="145" spans="1:9">
      <c r="A145" s="2">
        <v>2013</v>
      </c>
      <c r="B145" s="2">
        <v>8</v>
      </c>
      <c r="C145" s="2" t="s">
        <v>7</v>
      </c>
      <c r="D145" s="2" t="s">
        <v>26</v>
      </c>
      <c r="E145" s="2" t="s">
        <v>14</v>
      </c>
      <c r="F145" s="7">
        <v>44.200837999999997</v>
      </c>
      <c r="G145" s="4">
        <v>19735</v>
      </c>
      <c r="H145" s="2">
        <v>2.2000000000000001E-3</v>
      </c>
      <c r="I145" t="s">
        <v>150</v>
      </c>
    </row>
    <row r="146" spans="1:9">
      <c r="A146" s="2">
        <v>2014</v>
      </c>
      <c r="B146" s="2">
        <v>4</v>
      </c>
      <c r="C146" s="2" t="s">
        <v>12</v>
      </c>
      <c r="D146" s="2" t="s">
        <v>81</v>
      </c>
      <c r="E146" s="2" t="s">
        <v>11</v>
      </c>
      <c r="F146" s="7">
        <v>3.643027</v>
      </c>
      <c r="G146" s="4">
        <v>2205</v>
      </c>
      <c r="H146" s="2">
        <v>1.6000000000000001E-3</v>
      </c>
      <c r="I146" t="s">
        <v>150</v>
      </c>
    </row>
    <row r="147" spans="1:9">
      <c r="A147" s="2">
        <v>2014</v>
      </c>
      <c r="B147" s="2">
        <v>4</v>
      </c>
      <c r="C147" s="2" t="s">
        <v>12</v>
      </c>
      <c r="D147" s="2" t="s">
        <v>75</v>
      </c>
      <c r="E147" s="2" t="s">
        <v>14</v>
      </c>
      <c r="F147" s="7">
        <v>1.853038</v>
      </c>
      <c r="G147" s="4">
        <v>531</v>
      </c>
      <c r="H147" s="2">
        <v>3.3999999999999998E-3</v>
      </c>
      <c r="I147" t="s">
        <v>150</v>
      </c>
    </row>
    <row r="148" spans="1:9">
      <c r="A148" s="2">
        <v>2014</v>
      </c>
      <c r="B148" s="2">
        <v>1</v>
      </c>
      <c r="C148" s="2" t="s">
        <v>7</v>
      </c>
      <c r="D148" s="2" t="s">
        <v>49</v>
      </c>
      <c r="E148" s="2" t="s">
        <v>11</v>
      </c>
      <c r="F148" s="7">
        <v>4.4912000000000001</v>
      </c>
      <c r="G148" s="4">
        <v>3208</v>
      </c>
      <c r="H148" s="2">
        <v>1.4E-3</v>
      </c>
      <c r="I148" t="s">
        <v>150</v>
      </c>
    </row>
    <row r="149" spans="1:9">
      <c r="A149" s="2">
        <v>2013</v>
      </c>
      <c r="B149" s="2">
        <v>1</v>
      </c>
      <c r="C149" s="2" t="s">
        <v>12</v>
      </c>
      <c r="D149" s="2" t="s">
        <v>56</v>
      </c>
      <c r="E149" s="2" t="s">
        <v>14</v>
      </c>
      <c r="F149" s="7">
        <v>22516.984757999999</v>
      </c>
      <c r="G149" s="4">
        <v>2182587</v>
      </c>
      <c r="H149" s="2">
        <v>1.03E-2</v>
      </c>
      <c r="I149" t="s">
        <v>150</v>
      </c>
    </row>
    <row r="150" spans="1:9">
      <c r="A150" s="2">
        <v>2014</v>
      </c>
      <c r="B150" s="2">
        <v>3</v>
      </c>
      <c r="C150" s="2" t="s">
        <v>12</v>
      </c>
      <c r="D150" s="2" t="s">
        <v>8</v>
      </c>
      <c r="E150" s="2" t="s">
        <v>9</v>
      </c>
      <c r="F150" s="7">
        <v>299077.64180699998</v>
      </c>
      <c r="G150" s="4">
        <v>38629434</v>
      </c>
      <c r="H150" s="2">
        <v>7.7000000000000002E-3</v>
      </c>
      <c r="I150" t="s">
        <v>150</v>
      </c>
    </row>
    <row r="151" spans="1:9">
      <c r="A151" s="2">
        <v>2013</v>
      </c>
      <c r="B151" s="2">
        <v>10</v>
      </c>
      <c r="C151" s="2" t="s">
        <v>12</v>
      </c>
      <c r="D151" s="2" t="s">
        <v>10</v>
      </c>
      <c r="E151" s="2" t="s">
        <v>11</v>
      </c>
      <c r="F151" s="7">
        <v>5.3411530000000003</v>
      </c>
      <c r="G151" s="4">
        <v>2832</v>
      </c>
      <c r="H151" s="2">
        <v>1.8E-3</v>
      </c>
      <c r="I151" t="s">
        <v>150</v>
      </c>
    </row>
    <row r="152" spans="1:9">
      <c r="A152" s="2">
        <v>2013</v>
      </c>
      <c r="B152" s="2">
        <v>11</v>
      </c>
      <c r="C152" s="2" t="s">
        <v>12</v>
      </c>
      <c r="D152" s="2" t="s">
        <v>71</v>
      </c>
      <c r="E152" s="2" t="s">
        <v>14</v>
      </c>
      <c r="F152" s="7">
        <v>124.197563</v>
      </c>
      <c r="G152" s="4">
        <v>9056</v>
      </c>
      <c r="H152" s="2">
        <v>1.37E-2</v>
      </c>
      <c r="I152" t="s">
        <v>150</v>
      </c>
    </row>
    <row r="153" spans="1:9">
      <c r="A153" s="2">
        <v>2013</v>
      </c>
      <c r="B153" s="2">
        <v>11</v>
      </c>
      <c r="C153" s="2" t="s">
        <v>12</v>
      </c>
      <c r="D153" s="2" t="s">
        <v>58</v>
      </c>
      <c r="E153" s="2" t="s">
        <v>9</v>
      </c>
      <c r="F153" s="7">
        <v>0.18757499999999999</v>
      </c>
      <c r="G153" s="4">
        <v>46</v>
      </c>
      <c r="H153" s="2">
        <v>4.0000000000000001E-3</v>
      </c>
      <c r="I153" t="s">
        <v>150</v>
      </c>
    </row>
    <row r="154" spans="1:9">
      <c r="A154" s="2">
        <v>2013</v>
      </c>
      <c r="B154" s="2">
        <v>7</v>
      </c>
      <c r="C154" s="2" t="s">
        <v>7</v>
      </c>
      <c r="D154" s="2" t="s">
        <v>48</v>
      </c>
      <c r="E154" s="2" t="s">
        <v>14</v>
      </c>
      <c r="F154" s="7">
        <v>4.1666540000000003</v>
      </c>
      <c r="G154" s="4">
        <v>12602</v>
      </c>
      <c r="H154" s="2">
        <v>2.9999999999999997E-4</v>
      </c>
      <c r="I154" t="s">
        <v>150</v>
      </c>
    </row>
    <row r="155" spans="1:9">
      <c r="A155" s="2">
        <v>2013</v>
      </c>
      <c r="B155" s="2">
        <v>2</v>
      </c>
      <c r="C155" s="2" t="s">
        <v>12</v>
      </c>
      <c r="D155" s="2" t="s">
        <v>52</v>
      </c>
      <c r="E155" s="2" t="s">
        <v>25</v>
      </c>
      <c r="F155" s="7">
        <v>7.3125999999999997E-2</v>
      </c>
      <c r="G155" s="4">
        <v>14</v>
      </c>
      <c r="H155" s="2">
        <v>5.1999999999999998E-3</v>
      </c>
      <c r="I155" t="s">
        <v>150</v>
      </c>
    </row>
    <row r="156" spans="1:9">
      <c r="A156" s="2">
        <v>2013</v>
      </c>
      <c r="B156" s="2">
        <v>5</v>
      </c>
      <c r="C156" s="2" t="s">
        <v>12</v>
      </c>
      <c r="D156" s="2" t="s">
        <v>20</v>
      </c>
      <c r="E156" s="2" t="s">
        <v>14</v>
      </c>
      <c r="F156" s="7">
        <v>2809.2691719999998</v>
      </c>
      <c r="G156" s="4">
        <v>292647</v>
      </c>
      <c r="H156" s="2">
        <v>9.4999999999999998E-3</v>
      </c>
      <c r="I156" t="s">
        <v>150</v>
      </c>
    </row>
    <row r="157" spans="1:9">
      <c r="A157" s="2">
        <v>2013</v>
      </c>
      <c r="B157" s="2">
        <v>9</v>
      </c>
      <c r="C157" s="2" t="s">
        <v>7</v>
      </c>
      <c r="D157" s="2" t="s">
        <v>63</v>
      </c>
      <c r="E157" s="2" t="s">
        <v>14</v>
      </c>
      <c r="F157" s="7">
        <v>121.717474</v>
      </c>
      <c r="G157" s="4">
        <v>81645</v>
      </c>
      <c r="H157" s="2">
        <v>1.4E-3</v>
      </c>
      <c r="I157" t="s">
        <v>150</v>
      </c>
    </row>
    <row r="158" spans="1:9">
      <c r="A158" s="2">
        <v>2013</v>
      </c>
      <c r="B158" s="2">
        <v>1</v>
      </c>
      <c r="C158" s="2" t="s">
        <v>7</v>
      </c>
      <c r="D158" s="2" t="s">
        <v>70</v>
      </c>
      <c r="E158" s="2" t="s">
        <v>14</v>
      </c>
      <c r="F158" s="7">
        <v>366.06579900000003</v>
      </c>
      <c r="G158" s="4">
        <v>862540</v>
      </c>
      <c r="H158" s="2">
        <v>4.0000000000000002E-4</v>
      </c>
      <c r="I158" t="s">
        <v>150</v>
      </c>
    </row>
    <row r="159" spans="1:9">
      <c r="A159" s="2">
        <v>2013</v>
      </c>
      <c r="B159" s="2">
        <v>2</v>
      </c>
      <c r="C159" s="2" t="s">
        <v>7</v>
      </c>
      <c r="D159" s="2" t="s">
        <v>70</v>
      </c>
      <c r="E159" s="2" t="s">
        <v>14</v>
      </c>
      <c r="F159" s="7">
        <v>344.577563</v>
      </c>
      <c r="G159" s="4">
        <v>777505</v>
      </c>
      <c r="H159" s="2">
        <v>4.0000000000000002E-4</v>
      </c>
      <c r="I159" t="s">
        <v>150</v>
      </c>
    </row>
    <row r="160" spans="1:9">
      <c r="A160" s="2">
        <v>2014</v>
      </c>
      <c r="B160" s="2">
        <v>2</v>
      </c>
      <c r="C160" s="2" t="s">
        <v>12</v>
      </c>
      <c r="D160" s="2" t="s">
        <v>75</v>
      </c>
      <c r="E160" s="2" t="s">
        <v>14</v>
      </c>
      <c r="F160" s="7">
        <v>1.0411589999999999</v>
      </c>
      <c r="G160" s="4">
        <v>381</v>
      </c>
      <c r="H160" s="2">
        <v>2.7000000000000001E-3</v>
      </c>
      <c r="I160" t="s">
        <v>150</v>
      </c>
    </row>
    <row r="161" spans="1:9">
      <c r="A161" s="2">
        <v>2014</v>
      </c>
      <c r="B161" s="2">
        <v>3</v>
      </c>
      <c r="C161" s="2" t="s">
        <v>7</v>
      </c>
      <c r="D161" s="2" t="s">
        <v>28</v>
      </c>
      <c r="E161" s="2" t="s">
        <v>14</v>
      </c>
      <c r="F161" s="7">
        <v>309.36971899999998</v>
      </c>
      <c r="G161" s="4">
        <v>113470</v>
      </c>
      <c r="H161" s="2">
        <v>2.7000000000000001E-3</v>
      </c>
      <c r="I161" t="s">
        <v>150</v>
      </c>
    </row>
    <row r="162" spans="1:9">
      <c r="A162" s="2">
        <v>2013</v>
      </c>
      <c r="B162" s="2">
        <v>4</v>
      </c>
      <c r="C162" s="2" t="s">
        <v>53</v>
      </c>
      <c r="D162" s="2" t="s">
        <v>18</v>
      </c>
      <c r="E162" s="2" t="s">
        <v>14</v>
      </c>
      <c r="F162" s="7">
        <v>0.57672699999999999</v>
      </c>
      <c r="G162" s="4">
        <v>1</v>
      </c>
      <c r="H162" s="2">
        <v>0.57669999999999999</v>
      </c>
      <c r="I162" t="s">
        <v>150</v>
      </c>
    </row>
    <row r="163" spans="1:9">
      <c r="A163" s="2">
        <v>2014</v>
      </c>
      <c r="B163" s="2">
        <v>3</v>
      </c>
      <c r="C163" s="2" t="s">
        <v>7</v>
      </c>
      <c r="D163" s="2" t="s">
        <v>56</v>
      </c>
      <c r="E163" s="2" t="s">
        <v>14</v>
      </c>
      <c r="F163" s="7">
        <v>387.11346200000003</v>
      </c>
      <c r="G163" s="4">
        <v>488539</v>
      </c>
      <c r="H163" s="2">
        <v>6.9999999999999999E-4</v>
      </c>
      <c r="I163" t="s">
        <v>150</v>
      </c>
    </row>
    <row r="164" spans="1:9">
      <c r="A164" s="2">
        <v>2013</v>
      </c>
      <c r="B164" s="2">
        <v>1</v>
      </c>
      <c r="C164" s="2" t="s">
        <v>12</v>
      </c>
      <c r="D164" s="2" t="s">
        <v>65</v>
      </c>
      <c r="E164" s="2" t="s">
        <v>25</v>
      </c>
      <c r="F164" s="7">
        <v>5.7822999999999999E-2</v>
      </c>
      <c r="G164" s="4">
        <v>8</v>
      </c>
      <c r="H164" s="2">
        <v>7.1999999999999998E-3</v>
      </c>
      <c r="I164" t="s">
        <v>150</v>
      </c>
    </row>
    <row r="165" spans="1:9">
      <c r="A165" s="2">
        <v>2014</v>
      </c>
      <c r="B165" s="2">
        <v>2</v>
      </c>
      <c r="C165" s="2" t="s">
        <v>12</v>
      </c>
      <c r="D165" s="2" t="s">
        <v>10</v>
      </c>
      <c r="E165" s="2" t="s">
        <v>11</v>
      </c>
      <c r="F165" s="7">
        <v>99.098532000000006</v>
      </c>
      <c r="G165" s="4">
        <v>22676</v>
      </c>
      <c r="H165" s="2">
        <v>4.3E-3</v>
      </c>
      <c r="I165" t="s">
        <v>150</v>
      </c>
    </row>
    <row r="166" spans="1:9">
      <c r="A166" s="2">
        <v>2013</v>
      </c>
      <c r="B166" s="2">
        <v>8</v>
      </c>
      <c r="C166" s="2" t="s">
        <v>7</v>
      </c>
      <c r="D166" s="2" t="s">
        <v>22</v>
      </c>
      <c r="E166" s="2" t="s">
        <v>14</v>
      </c>
      <c r="F166" s="7">
        <v>32.238605999999997</v>
      </c>
      <c r="G166" s="4">
        <v>21480</v>
      </c>
      <c r="H166" s="2">
        <v>1.5E-3</v>
      </c>
      <c r="I166" t="s">
        <v>150</v>
      </c>
    </row>
    <row r="167" spans="1:9">
      <c r="A167" s="2">
        <v>2013</v>
      </c>
      <c r="B167" s="2">
        <v>5</v>
      </c>
      <c r="C167" s="2" t="s">
        <v>12</v>
      </c>
      <c r="D167" s="2" t="s">
        <v>100</v>
      </c>
      <c r="E167" s="2" t="s">
        <v>14</v>
      </c>
      <c r="F167" s="7">
        <v>1.278024</v>
      </c>
      <c r="G167" s="4">
        <v>95</v>
      </c>
      <c r="H167" s="2">
        <v>1.34E-2</v>
      </c>
      <c r="I167" t="s">
        <v>150</v>
      </c>
    </row>
    <row r="168" spans="1:9">
      <c r="A168" s="2">
        <v>2013</v>
      </c>
      <c r="B168" s="2">
        <v>3</v>
      </c>
      <c r="C168" s="2" t="s">
        <v>12</v>
      </c>
      <c r="D168" s="2" t="s">
        <v>60</v>
      </c>
      <c r="E168" s="2" t="s">
        <v>14</v>
      </c>
      <c r="F168" s="7">
        <v>0.30619299999999999</v>
      </c>
      <c r="G168" s="4">
        <v>18</v>
      </c>
      <c r="H168" s="2">
        <v>1.7000000000000001E-2</v>
      </c>
      <c r="I168" t="s">
        <v>150</v>
      </c>
    </row>
    <row r="169" spans="1:9">
      <c r="A169" s="2">
        <v>2014</v>
      </c>
      <c r="B169" s="2">
        <v>5</v>
      </c>
      <c r="C169" s="2" t="s">
        <v>12</v>
      </c>
      <c r="D169" s="2" t="s">
        <v>99</v>
      </c>
      <c r="E169" s="2" t="s">
        <v>25</v>
      </c>
      <c r="F169" s="7">
        <v>3.8592000000000001E-2</v>
      </c>
      <c r="G169" s="4">
        <v>9</v>
      </c>
      <c r="H169" s="2">
        <v>4.1999999999999997E-3</v>
      </c>
      <c r="I169" t="s">
        <v>150</v>
      </c>
    </row>
    <row r="170" spans="1:9">
      <c r="A170" s="2">
        <v>2013</v>
      </c>
      <c r="B170" s="2">
        <v>6</v>
      </c>
      <c r="C170" s="2" t="s">
        <v>7</v>
      </c>
      <c r="D170" s="2" t="s">
        <v>48</v>
      </c>
      <c r="E170" s="2" t="s">
        <v>14</v>
      </c>
      <c r="F170" s="7">
        <v>4.4006829999999999</v>
      </c>
      <c r="G170" s="4">
        <v>12953</v>
      </c>
      <c r="H170" s="2">
        <v>2.9999999999999997E-4</v>
      </c>
      <c r="I170" t="s">
        <v>150</v>
      </c>
    </row>
    <row r="171" spans="1:9">
      <c r="A171" s="2">
        <v>2013</v>
      </c>
      <c r="B171" s="2">
        <v>2</v>
      </c>
      <c r="C171" s="2" t="s">
        <v>7</v>
      </c>
      <c r="D171" s="2" t="s">
        <v>44</v>
      </c>
      <c r="E171" s="2" t="s">
        <v>16</v>
      </c>
      <c r="F171" s="7">
        <v>95.747153999999995</v>
      </c>
      <c r="G171" s="4">
        <v>41420</v>
      </c>
      <c r="H171" s="2">
        <v>2.3E-3</v>
      </c>
      <c r="I171" t="s">
        <v>150</v>
      </c>
    </row>
    <row r="172" spans="1:9">
      <c r="A172" s="2">
        <v>2013</v>
      </c>
      <c r="B172" s="2">
        <v>12</v>
      </c>
      <c r="C172" s="2" t="s">
        <v>7</v>
      </c>
      <c r="D172" s="2" t="s">
        <v>67</v>
      </c>
      <c r="E172" s="2" t="s">
        <v>9</v>
      </c>
      <c r="F172" s="7">
        <v>1.6666000000000001</v>
      </c>
      <c r="G172" s="4">
        <v>1282</v>
      </c>
      <c r="H172" s="2">
        <v>1.2999999999999999E-3</v>
      </c>
      <c r="I172" t="s">
        <v>150</v>
      </c>
    </row>
    <row r="173" spans="1:9">
      <c r="A173" s="2">
        <v>2014</v>
      </c>
      <c r="B173" s="2">
        <v>3</v>
      </c>
      <c r="C173" s="2" t="s">
        <v>7</v>
      </c>
      <c r="D173" s="2" t="s">
        <v>86</v>
      </c>
      <c r="E173" s="2" t="s">
        <v>9</v>
      </c>
      <c r="F173" s="7">
        <v>1686.889889</v>
      </c>
      <c r="G173" s="4">
        <v>905511</v>
      </c>
      <c r="H173" s="2">
        <v>1.8E-3</v>
      </c>
      <c r="I173" t="s">
        <v>150</v>
      </c>
    </row>
    <row r="174" spans="1:9">
      <c r="A174" s="2">
        <v>2013</v>
      </c>
      <c r="B174" s="2">
        <v>10</v>
      </c>
      <c r="C174" s="2" t="s">
        <v>12</v>
      </c>
      <c r="D174" s="2" t="s">
        <v>21</v>
      </c>
      <c r="E174" s="2" t="s">
        <v>14</v>
      </c>
      <c r="F174" s="7">
        <v>714.47728199999995</v>
      </c>
      <c r="G174" s="4">
        <v>60204</v>
      </c>
      <c r="H174" s="2">
        <v>1.18E-2</v>
      </c>
      <c r="I174" t="s">
        <v>150</v>
      </c>
    </row>
    <row r="175" spans="1:9">
      <c r="A175" s="2">
        <v>2013</v>
      </c>
      <c r="B175" s="2">
        <v>6</v>
      </c>
      <c r="C175" s="2" t="s">
        <v>7</v>
      </c>
      <c r="D175" s="2" t="s">
        <v>63</v>
      </c>
      <c r="E175" s="2" t="s">
        <v>14</v>
      </c>
      <c r="F175" s="7">
        <v>88.756924999999995</v>
      </c>
      <c r="G175" s="4">
        <v>64333</v>
      </c>
      <c r="H175" s="2">
        <v>1.2999999999999999E-3</v>
      </c>
      <c r="I175" t="s">
        <v>150</v>
      </c>
    </row>
    <row r="176" spans="1:9">
      <c r="A176" s="2">
        <v>2014</v>
      </c>
      <c r="B176" s="2">
        <v>2</v>
      </c>
      <c r="C176" s="2" t="s">
        <v>7</v>
      </c>
      <c r="D176" s="2" t="s">
        <v>70</v>
      </c>
      <c r="E176" s="2" t="s">
        <v>14</v>
      </c>
      <c r="F176" s="7">
        <v>686.02377200000001</v>
      </c>
      <c r="G176" s="4">
        <v>941989</v>
      </c>
      <c r="H176" s="2">
        <v>6.9999999999999999E-4</v>
      </c>
      <c r="I176" t="s">
        <v>150</v>
      </c>
    </row>
    <row r="177" spans="1:9">
      <c r="A177" s="2">
        <v>2013</v>
      </c>
      <c r="B177" s="2">
        <v>8</v>
      </c>
      <c r="C177" s="2" t="s">
        <v>12</v>
      </c>
      <c r="D177" s="2" t="s">
        <v>26</v>
      </c>
      <c r="E177" s="2" t="s">
        <v>14</v>
      </c>
      <c r="F177" s="7">
        <v>311.26881900000001</v>
      </c>
      <c r="G177" s="4">
        <v>29355</v>
      </c>
      <c r="H177" s="2">
        <v>1.06E-2</v>
      </c>
      <c r="I177" t="s">
        <v>150</v>
      </c>
    </row>
    <row r="178" spans="1:9">
      <c r="A178" s="2">
        <v>2013</v>
      </c>
      <c r="B178" s="2">
        <v>10</v>
      </c>
      <c r="C178" s="2" t="s">
        <v>12</v>
      </c>
      <c r="D178" s="2" t="s">
        <v>26</v>
      </c>
      <c r="E178" s="2" t="s">
        <v>14</v>
      </c>
      <c r="F178" s="7">
        <v>415.69795099999999</v>
      </c>
      <c r="G178" s="4">
        <v>33903</v>
      </c>
      <c r="H178" s="2">
        <v>1.2200000000000001E-2</v>
      </c>
      <c r="I178" t="s">
        <v>150</v>
      </c>
    </row>
    <row r="179" spans="1:9">
      <c r="A179" s="2">
        <v>2013</v>
      </c>
      <c r="B179" s="2">
        <v>5</v>
      </c>
      <c r="C179" s="2" t="s">
        <v>7</v>
      </c>
      <c r="D179" s="2" t="s">
        <v>31</v>
      </c>
      <c r="E179" s="2" t="s">
        <v>14</v>
      </c>
      <c r="F179" s="7">
        <v>0.93686100000000005</v>
      </c>
      <c r="G179" s="4">
        <v>6742</v>
      </c>
      <c r="H179" s="2">
        <v>1E-4</v>
      </c>
      <c r="I179" t="s">
        <v>150</v>
      </c>
    </row>
    <row r="180" spans="1:9">
      <c r="A180" s="2">
        <v>2013</v>
      </c>
      <c r="B180" s="2">
        <v>11</v>
      </c>
      <c r="C180" s="2" t="s">
        <v>7</v>
      </c>
      <c r="D180" s="2" t="s">
        <v>10</v>
      </c>
      <c r="E180" s="2" t="s">
        <v>11</v>
      </c>
      <c r="F180" s="7">
        <v>62.169381000000001</v>
      </c>
      <c r="G180" s="4">
        <v>44371</v>
      </c>
      <c r="H180" s="2">
        <v>1.4E-3</v>
      </c>
      <c r="I180" t="s">
        <v>150</v>
      </c>
    </row>
    <row r="181" spans="1:9">
      <c r="A181" s="2">
        <v>2013</v>
      </c>
      <c r="B181" s="2">
        <v>10</v>
      </c>
      <c r="C181" s="2" t="s">
        <v>12</v>
      </c>
      <c r="D181" s="2" t="s">
        <v>100</v>
      </c>
      <c r="E181" s="2" t="s">
        <v>14</v>
      </c>
      <c r="F181" s="7">
        <v>4.7238000000000002E-2</v>
      </c>
      <c r="G181" s="4">
        <v>1</v>
      </c>
      <c r="H181" s="2">
        <v>4.7199999999999999E-2</v>
      </c>
      <c r="I181" t="s">
        <v>150</v>
      </c>
    </row>
    <row r="182" spans="1:9">
      <c r="A182" s="2">
        <v>2014</v>
      </c>
      <c r="B182" s="2">
        <v>2</v>
      </c>
      <c r="C182" s="2" t="s">
        <v>12</v>
      </c>
      <c r="D182" s="2" t="s">
        <v>100</v>
      </c>
      <c r="E182" s="2" t="s">
        <v>14</v>
      </c>
      <c r="F182" s="7">
        <v>0.15675500000000001</v>
      </c>
      <c r="G182" s="4">
        <v>5</v>
      </c>
      <c r="H182" s="2">
        <v>3.1300000000000001E-2</v>
      </c>
      <c r="I182" t="s">
        <v>150</v>
      </c>
    </row>
    <row r="183" spans="1:9">
      <c r="A183" s="2">
        <v>2014</v>
      </c>
      <c r="B183" s="2">
        <v>1</v>
      </c>
      <c r="C183" s="2" t="s">
        <v>12</v>
      </c>
      <c r="D183" s="2" t="s">
        <v>100</v>
      </c>
      <c r="E183" s="2" t="s">
        <v>14</v>
      </c>
      <c r="F183" s="7">
        <v>9.5147999999999996E-2</v>
      </c>
      <c r="G183" s="4">
        <v>3</v>
      </c>
      <c r="H183" s="2">
        <v>3.1699999999999999E-2</v>
      </c>
      <c r="I183" t="s">
        <v>150</v>
      </c>
    </row>
    <row r="184" spans="1:9">
      <c r="A184" s="2">
        <v>2013</v>
      </c>
      <c r="B184" s="2">
        <v>8</v>
      </c>
      <c r="C184" s="2" t="s">
        <v>12</v>
      </c>
      <c r="D184" s="2" t="s">
        <v>48</v>
      </c>
      <c r="E184" s="2" t="s">
        <v>14</v>
      </c>
      <c r="F184" s="7">
        <v>25.035640000000001</v>
      </c>
      <c r="G184" s="4">
        <v>4635</v>
      </c>
      <c r="H184" s="2">
        <v>5.4000000000000003E-3</v>
      </c>
      <c r="I184" t="s">
        <v>150</v>
      </c>
    </row>
    <row r="185" spans="1:9">
      <c r="A185" s="2">
        <v>2013</v>
      </c>
      <c r="B185" s="2">
        <v>4</v>
      </c>
      <c r="C185" s="2" t="s">
        <v>7</v>
      </c>
      <c r="D185" s="2" t="s">
        <v>86</v>
      </c>
      <c r="E185" s="2" t="s">
        <v>9</v>
      </c>
      <c r="F185" s="7">
        <v>179.06039999999999</v>
      </c>
      <c r="G185" s="4">
        <v>149217</v>
      </c>
      <c r="H185" s="2">
        <v>1.1999999999999999E-3</v>
      </c>
      <c r="I185" t="s">
        <v>150</v>
      </c>
    </row>
    <row r="186" spans="1:9">
      <c r="A186" s="2">
        <v>2013</v>
      </c>
      <c r="B186" s="2">
        <v>6</v>
      </c>
      <c r="C186" s="2" t="s">
        <v>12</v>
      </c>
      <c r="D186" s="2" t="s">
        <v>86</v>
      </c>
      <c r="E186" s="2" t="s">
        <v>9</v>
      </c>
      <c r="F186" s="7">
        <v>503.83837799999998</v>
      </c>
      <c r="G186" s="4">
        <v>126783</v>
      </c>
      <c r="H186" s="2">
        <v>3.8999999999999998E-3</v>
      </c>
      <c r="I186" t="s">
        <v>150</v>
      </c>
    </row>
    <row r="187" spans="1:9">
      <c r="A187" s="2">
        <v>2013</v>
      </c>
      <c r="B187" s="2">
        <v>6</v>
      </c>
      <c r="C187" s="2" t="s">
        <v>12</v>
      </c>
      <c r="D187" s="2" t="s">
        <v>21</v>
      </c>
      <c r="E187" s="2" t="s">
        <v>14</v>
      </c>
      <c r="F187" s="7">
        <v>429.391932</v>
      </c>
      <c r="G187" s="4">
        <v>44872</v>
      </c>
      <c r="H187" s="2">
        <v>9.4999999999999998E-3</v>
      </c>
      <c r="I187" t="s">
        <v>150</v>
      </c>
    </row>
    <row r="188" spans="1:9">
      <c r="A188" s="2">
        <v>2013</v>
      </c>
      <c r="B188" s="2">
        <v>8</v>
      </c>
      <c r="C188" s="2" t="s">
        <v>12</v>
      </c>
      <c r="D188" s="2" t="s">
        <v>24</v>
      </c>
      <c r="E188" s="2" t="s">
        <v>25</v>
      </c>
      <c r="F188" s="7">
        <v>129.77513200000001</v>
      </c>
      <c r="G188" s="4">
        <v>20266</v>
      </c>
      <c r="H188" s="2">
        <v>6.4000000000000003E-3</v>
      </c>
      <c r="I188" t="s">
        <v>150</v>
      </c>
    </row>
    <row r="189" spans="1:9">
      <c r="A189" s="2">
        <v>2014</v>
      </c>
      <c r="B189" s="2">
        <v>5</v>
      </c>
      <c r="C189" s="2" t="s">
        <v>7</v>
      </c>
      <c r="D189" s="2" t="s">
        <v>17</v>
      </c>
      <c r="E189" s="2" t="s">
        <v>14</v>
      </c>
      <c r="F189" s="7">
        <v>125.77110500000001</v>
      </c>
      <c r="G189" s="4">
        <v>46597</v>
      </c>
      <c r="H189" s="2">
        <v>2.5999999999999999E-3</v>
      </c>
      <c r="I189" t="s">
        <v>150</v>
      </c>
    </row>
    <row r="190" spans="1:9">
      <c r="A190" s="2">
        <v>2013</v>
      </c>
      <c r="B190" s="2">
        <v>2</v>
      </c>
      <c r="C190" s="2" t="s">
        <v>7</v>
      </c>
      <c r="D190" s="2" t="s">
        <v>28</v>
      </c>
      <c r="E190" s="2" t="s">
        <v>14</v>
      </c>
      <c r="F190" s="7">
        <v>12.553728</v>
      </c>
      <c r="G190" s="4">
        <v>14760</v>
      </c>
      <c r="H190" s="2">
        <v>8.0000000000000004E-4</v>
      </c>
      <c r="I190" t="s">
        <v>150</v>
      </c>
    </row>
    <row r="191" spans="1:9">
      <c r="A191" s="2">
        <v>2013</v>
      </c>
      <c r="B191" s="2">
        <v>5</v>
      </c>
      <c r="C191" s="2" t="s">
        <v>7</v>
      </c>
      <c r="D191" s="2" t="s">
        <v>27</v>
      </c>
      <c r="E191" s="2" t="s">
        <v>14</v>
      </c>
      <c r="F191" s="7">
        <v>1.242815</v>
      </c>
      <c r="G191" s="4">
        <v>9912</v>
      </c>
      <c r="H191" s="2">
        <v>1E-4</v>
      </c>
      <c r="I191" t="s">
        <v>150</v>
      </c>
    </row>
    <row r="192" spans="1:9">
      <c r="A192" s="2">
        <v>2013</v>
      </c>
      <c r="B192" s="2">
        <v>9</v>
      </c>
      <c r="C192" s="2" t="s">
        <v>12</v>
      </c>
      <c r="D192" s="2" t="s">
        <v>45</v>
      </c>
      <c r="E192" s="2" t="s">
        <v>14</v>
      </c>
      <c r="F192" s="7">
        <v>252.94853900000001</v>
      </c>
      <c r="G192" s="4">
        <v>57016</v>
      </c>
      <c r="H192" s="2">
        <v>4.4000000000000003E-3</v>
      </c>
      <c r="I192" t="s">
        <v>150</v>
      </c>
    </row>
    <row r="193" spans="1:9">
      <c r="A193" s="2">
        <v>2014</v>
      </c>
      <c r="B193" s="2">
        <v>1</v>
      </c>
      <c r="C193" s="2" t="s">
        <v>12</v>
      </c>
      <c r="D193" s="2" t="s">
        <v>13</v>
      </c>
      <c r="E193" s="2" t="s">
        <v>14</v>
      </c>
      <c r="F193" s="7">
        <v>3663.6367449999998</v>
      </c>
      <c r="G193" s="4">
        <v>298465</v>
      </c>
      <c r="H193" s="2">
        <v>1.2200000000000001E-2</v>
      </c>
      <c r="I193" t="s">
        <v>150</v>
      </c>
    </row>
    <row r="194" spans="1:9">
      <c r="A194" s="2">
        <v>2013</v>
      </c>
      <c r="B194" s="2">
        <v>10</v>
      </c>
      <c r="C194" s="2" t="s">
        <v>7</v>
      </c>
      <c r="D194" s="2" t="s">
        <v>18</v>
      </c>
      <c r="E194" s="2" t="s">
        <v>14</v>
      </c>
      <c r="F194" s="7">
        <v>298.141051</v>
      </c>
      <c r="G194" s="4">
        <v>90018</v>
      </c>
      <c r="H194" s="2">
        <v>3.3E-3</v>
      </c>
      <c r="I194" t="s">
        <v>150</v>
      </c>
    </row>
    <row r="195" spans="1:9">
      <c r="A195" s="2">
        <v>2014</v>
      </c>
      <c r="B195" s="2">
        <v>1</v>
      </c>
      <c r="C195" s="2" t="s">
        <v>7</v>
      </c>
      <c r="D195" s="2" t="s">
        <v>18</v>
      </c>
      <c r="E195" s="2" t="s">
        <v>14</v>
      </c>
      <c r="F195" s="7">
        <v>76.968474999999998</v>
      </c>
      <c r="G195" s="4">
        <v>186095</v>
      </c>
      <c r="H195" s="2">
        <v>4.0000000000000002E-4</v>
      </c>
      <c r="I195" t="s">
        <v>150</v>
      </c>
    </row>
    <row r="196" spans="1:9">
      <c r="A196" s="2">
        <v>2014</v>
      </c>
      <c r="B196" s="2">
        <v>2</v>
      </c>
      <c r="C196" s="2" t="s">
        <v>7</v>
      </c>
      <c r="D196" s="2" t="s">
        <v>56</v>
      </c>
      <c r="E196" s="2" t="s">
        <v>14</v>
      </c>
      <c r="F196" s="7">
        <v>270.01339000000002</v>
      </c>
      <c r="G196" s="4">
        <v>418524</v>
      </c>
      <c r="H196" s="2">
        <v>5.9999999999999995E-4</v>
      </c>
      <c r="I196" t="s">
        <v>150</v>
      </c>
    </row>
    <row r="197" spans="1:9">
      <c r="A197" s="2">
        <v>2014</v>
      </c>
      <c r="B197" s="2">
        <v>4</v>
      </c>
      <c r="C197" s="2" t="s">
        <v>7</v>
      </c>
      <c r="D197" s="2" t="s">
        <v>56</v>
      </c>
      <c r="E197" s="2" t="s">
        <v>14</v>
      </c>
      <c r="F197" s="7">
        <v>615.93702900000005</v>
      </c>
      <c r="G197" s="4">
        <v>487328</v>
      </c>
      <c r="H197" s="2">
        <v>1.1999999999999999E-3</v>
      </c>
      <c r="I197" t="s">
        <v>150</v>
      </c>
    </row>
    <row r="198" spans="1:9">
      <c r="A198" s="2">
        <v>2013</v>
      </c>
      <c r="B198" s="2">
        <v>9</v>
      </c>
      <c r="C198" s="2" t="s">
        <v>7</v>
      </c>
      <c r="D198" s="2" t="s">
        <v>39</v>
      </c>
      <c r="E198" s="2" t="s">
        <v>14</v>
      </c>
      <c r="F198" s="7">
        <v>2294.9007390000002</v>
      </c>
      <c r="G198" s="4">
        <v>404026</v>
      </c>
      <c r="H198" s="2">
        <v>5.5999999999999999E-3</v>
      </c>
      <c r="I198" t="s">
        <v>150</v>
      </c>
    </row>
    <row r="199" spans="1:9">
      <c r="A199" s="2">
        <v>2013</v>
      </c>
      <c r="B199" s="2">
        <v>8</v>
      </c>
      <c r="C199" s="2" t="s">
        <v>12</v>
      </c>
      <c r="D199" s="2" t="s">
        <v>60</v>
      </c>
      <c r="E199" s="2" t="s">
        <v>14</v>
      </c>
      <c r="F199" s="7">
        <v>0.129996</v>
      </c>
      <c r="G199" s="4">
        <v>12</v>
      </c>
      <c r="H199" s="2">
        <v>1.0800000000000001E-2</v>
      </c>
      <c r="I199" t="s">
        <v>150</v>
      </c>
    </row>
    <row r="200" spans="1:9">
      <c r="A200" s="2">
        <v>2014</v>
      </c>
      <c r="B200" s="2">
        <v>2</v>
      </c>
      <c r="C200" s="2" t="s">
        <v>12</v>
      </c>
      <c r="D200" s="2" t="s">
        <v>58</v>
      </c>
      <c r="E200" s="2" t="s">
        <v>9</v>
      </c>
      <c r="F200" s="7">
        <v>0.14905199999999999</v>
      </c>
      <c r="G200" s="4">
        <v>36</v>
      </c>
      <c r="H200" s="2">
        <v>4.1000000000000003E-3</v>
      </c>
      <c r="I200" t="s">
        <v>150</v>
      </c>
    </row>
    <row r="201" spans="1:9">
      <c r="A201" s="2">
        <v>2014</v>
      </c>
      <c r="B201" s="2">
        <v>4</v>
      </c>
      <c r="C201" s="2" t="s">
        <v>12</v>
      </c>
      <c r="D201" s="2" t="s">
        <v>44</v>
      </c>
      <c r="E201" s="2" t="s">
        <v>16</v>
      </c>
      <c r="F201" s="7">
        <v>1272.3709409999999</v>
      </c>
      <c r="G201" s="4">
        <v>93860</v>
      </c>
      <c r="H201" s="2">
        <v>1.35E-2</v>
      </c>
      <c r="I201" t="s">
        <v>150</v>
      </c>
    </row>
    <row r="202" spans="1:9">
      <c r="A202" s="2">
        <v>2013</v>
      </c>
      <c r="B202" s="2">
        <v>9</v>
      </c>
      <c r="C202" s="2" t="s">
        <v>12</v>
      </c>
      <c r="D202" s="2" t="s">
        <v>52</v>
      </c>
      <c r="E202" s="2" t="s">
        <v>25</v>
      </c>
      <c r="F202" s="7">
        <v>0.45394200000000001</v>
      </c>
      <c r="G202" s="4">
        <v>7</v>
      </c>
      <c r="H202" s="2">
        <v>6.4799999999999996E-2</v>
      </c>
      <c r="I202" t="s">
        <v>150</v>
      </c>
    </row>
    <row r="203" spans="1:9">
      <c r="A203" s="2">
        <v>2013</v>
      </c>
      <c r="B203" s="2">
        <v>8</v>
      </c>
      <c r="C203" s="2" t="s">
        <v>12</v>
      </c>
      <c r="D203" s="2" t="s">
        <v>54</v>
      </c>
      <c r="E203" s="2" t="s">
        <v>14</v>
      </c>
      <c r="F203" s="7">
        <v>0.96340599999999998</v>
      </c>
      <c r="G203" s="4">
        <v>74</v>
      </c>
      <c r="H203" s="2">
        <v>1.2999999999999999E-2</v>
      </c>
      <c r="I203" t="s">
        <v>150</v>
      </c>
    </row>
    <row r="204" spans="1:9">
      <c r="A204" s="2">
        <v>2013</v>
      </c>
      <c r="B204" s="2">
        <v>6</v>
      </c>
      <c r="C204" s="2" t="s">
        <v>7</v>
      </c>
      <c r="D204" s="2" t="s">
        <v>86</v>
      </c>
      <c r="E204" s="2" t="s">
        <v>9</v>
      </c>
      <c r="F204" s="7">
        <v>801.31249000000003</v>
      </c>
      <c r="G204" s="4">
        <v>411091</v>
      </c>
      <c r="H204" s="2">
        <v>1.9E-3</v>
      </c>
      <c r="I204" t="s">
        <v>150</v>
      </c>
    </row>
    <row r="205" spans="1:9">
      <c r="A205" s="2">
        <v>2013</v>
      </c>
      <c r="B205" s="2">
        <v>6</v>
      </c>
      <c r="C205" s="2" t="s">
        <v>7</v>
      </c>
      <c r="D205" s="2" t="s">
        <v>21</v>
      </c>
      <c r="E205" s="2" t="s">
        <v>14</v>
      </c>
      <c r="F205" s="7">
        <v>97.704933999999994</v>
      </c>
      <c r="G205" s="4">
        <v>55868</v>
      </c>
      <c r="H205" s="2">
        <v>1.6999999999999999E-3</v>
      </c>
      <c r="I205" t="s">
        <v>150</v>
      </c>
    </row>
    <row r="206" spans="1:9">
      <c r="A206" s="2">
        <v>2014</v>
      </c>
      <c r="B206" s="2">
        <v>3</v>
      </c>
      <c r="C206" s="2" t="s">
        <v>12</v>
      </c>
      <c r="D206" s="2" t="s">
        <v>63</v>
      </c>
      <c r="E206" s="2" t="s">
        <v>14</v>
      </c>
      <c r="F206" s="7">
        <v>4945.9595799999997</v>
      </c>
      <c r="G206" s="4">
        <v>461804</v>
      </c>
      <c r="H206" s="2">
        <v>1.0699999999999999E-2</v>
      </c>
      <c r="I206" t="s">
        <v>150</v>
      </c>
    </row>
    <row r="207" spans="1:9">
      <c r="A207" s="2">
        <v>2014</v>
      </c>
      <c r="B207" s="2">
        <v>1</v>
      </c>
      <c r="C207" s="2" t="s">
        <v>12</v>
      </c>
      <c r="D207" s="2" t="s">
        <v>40</v>
      </c>
      <c r="E207" s="2" t="s">
        <v>14</v>
      </c>
      <c r="F207" s="7">
        <v>1686.2062969999999</v>
      </c>
      <c r="G207" s="4">
        <v>376417</v>
      </c>
      <c r="H207" s="2">
        <v>4.4000000000000003E-3</v>
      </c>
      <c r="I207" t="s">
        <v>150</v>
      </c>
    </row>
    <row r="208" spans="1:9">
      <c r="A208" s="2">
        <v>2014</v>
      </c>
      <c r="B208" s="2">
        <v>5</v>
      </c>
      <c r="C208" s="2" t="s">
        <v>7</v>
      </c>
      <c r="D208" s="2" t="s">
        <v>24</v>
      </c>
      <c r="E208" s="2" t="s">
        <v>25</v>
      </c>
      <c r="F208" s="7">
        <v>65.703945000000004</v>
      </c>
      <c r="G208" s="4">
        <v>97625</v>
      </c>
      <c r="H208" s="2">
        <v>5.9999999999999995E-4</v>
      </c>
      <c r="I208" t="s">
        <v>150</v>
      </c>
    </row>
    <row r="209" spans="1:9">
      <c r="A209" s="2">
        <v>2013</v>
      </c>
      <c r="B209" s="2">
        <v>10</v>
      </c>
      <c r="C209" s="2" t="s">
        <v>12</v>
      </c>
      <c r="D209" s="2" t="s">
        <v>19</v>
      </c>
      <c r="E209" s="2" t="s">
        <v>14</v>
      </c>
      <c r="F209" s="7">
        <v>13421.542465</v>
      </c>
      <c r="G209" s="4">
        <v>1043713</v>
      </c>
      <c r="H209" s="2">
        <v>1.2800000000000001E-2</v>
      </c>
      <c r="I209" t="s">
        <v>150</v>
      </c>
    </row>
    <row r="210" spans="1:9">
      <c r="A210" s="2">
        <v>2013</v>
      </c>
      <c r="B210" s="2">
        <v>11</v>
      </c>
      <c r="C210" s="2" t="s">
        <v>12</v>
      </c>
      <c r="D210" s="2" t="s">
        <v>39</v>
      </c>
      <c r="E210" s="2" t="s">
        <v>14</v>
      </c>
      <c r="F210" s="7">
        <v>19832.407885000001</v>
      </c>
      <c r="G210" s="4">
        <v>1383834</v>
      </c>
      <c r="H210" s="2">
        <v>1.43E-2</v>
      </c>
      <c r="I210" t="s">
        <v>150</v>
      </c>
    </row>
    <row r="211" spans="1:9">
      <c r="A211" s="2">
        <v>2013</v>
      </c>
      <c r="B211" s="2">
        <v>9</v>
      </c>
      <c r="C211" s="2" t="s">
        <v>12</v>
      </c>
      <c r="D211" s="2" t="s">
        <v>23</v>
      </c>
      <c r="E211" s="2" t="s">
        <v>14</v>
      </c>
      <c r="F211" s="7">
        <v>9.9570000000000006E-2</v>
      </c>
      <c r="G211" s="4">
        <v>15</v>
      </c>
      <c r="H211" s="2">
        <v>6.6E-3</v>
      </c>
      <c r="I211" t="s">
        <v>150</v>
      </c>
    </row>
    <row r="212" spans="1:9">
      <c r="A212" s="2">
        <v>2013</v>
      </c>
      <c r="B212" s="2">
        <v>3</v>
      </c>
      <c r="C212" s="2" t="s">
        <v>12</v>
      </c>
      <c r="D212" s="2" t="s">
        <v>72</v>
      </c>
      <c r="E212" s="2" t="s">
        <v>11</v>
      </c>
      <c r="F212" s="7">
        <v>5.287E-3</v>
      </c>
      <c r="G212" s="4">
        <v>1</v>
      </c>
      <c r="H212" s="2">
        <v>5.1999999999999998E-3</v>
      </c>
      <c r="I212" t="s">
        <v>150</v>
      </c>
    </row>
    <row r="213" spans="1:9">
      <c r="A213" s="2">
        <v>2013</v>
      </c>
      <c r="B213" s="2">
        <v>10</v>
      </c>
      <c r="C213" s="2" t="s">
        <v>12</v>
      </c>
      <c r="D213" s="2" t="s">
        <v>94</v>
      </c>
      <c r="E213" s="2" t="s">
        <v>25</v>
      </c>
      <c r="F213" s="7">
        <v>0.31888300000000003</v>
      </c>
      <c r="G213" s="4">
        <v>7</v>
      </c>
      <c r="H213" s="2">
        <v>4.5499999999999999E-2</v>
      </c>
      <c r="I213" t="s">
        <v>150</v>
      </c>
    </row>
    <row r="214" spans="1:9">
      <c r="A214" s="2">
        <v>2013</v>
      </c>
      <c r="B214" s="2">
        <v>3</v>
      </c>
      <c r="C214" s="2" t="s">
        <v>12</v>
      </c>
      <c r="D214" s="2" t="s">
        <v>100</v>
      </c>
      <c r="E214" s="2" t="s">
        <v>14</v>
      </c>
      <c r="F214" s="7">
        <v>0.38364500000000001</v>
      </c>
      <c r="G214" s="4">
        <v>23</v>
      </c>
      <c r="H214" s="2">
        <v>1.66E-2</v>
      </c>
      <c r="I214" t="s">
        <v>150</v>
      </c>
    </row>
    <row r="215" spans="1:9">
      <c r="A215" s="2">
        <v>2013</v>
      </c>
      <c r="B215" s="2">
        <v>6</v>
      </c>
      <c r="C215" s="2" t="s">
        <v>12</v>
      </c>
      <c r="D215" s="2" t="s">
        <v>99</v>
      </c>
      <c r="E215" s="2" t="s">
        <v>25</v>
      </c>
      <c r="F215" s="7">
        <v>6.3839999999999999E-3</v>
      </c>
      <c r="G215" s="4">
        <v>5</v>
      </c>
      <c r="H215" s="2">
        <v>1.1999999999999999E-3</v>
      </c>
      <c r="I215" t="s">
        <v>150</v>
      </c>
    </row>
    <row r="216" spans="1:9">
      <c r="A216" s="2">
        <v>2014</v>
      </c>
      <c r="B216" s="2">
        <v>5</v>
      </c>
      <c r="C216" s="2" t="s">
        <v>12</v>
      </c>
      <c r="D216" s="2" t="s">
        <v>52</v>
      </c>
      <c r="E216" s="2" t="s">
        <v>25</v>
      </c>
      <c r="F216" s="7">
        <v>0.59542899999999999</v>
      </c>
      <c r="G216" s="4">
        <v>8</v>
      </c>
      <c r="H216" s="2">
        <v>7.4399999999999994E-2</v>
      </c>
      <c r="I216" t="s">
        <v>150</v>
      </c>
    </row>
    <row r="217" spans="1:9">
      <c r="A217" s="2">
        <v>2013</v>
      </c>
      <c r="B217" s="2">
        <v>11</v>
      </c>
      <c r="C217" s="2" t="s">
        <v>7</v>
      </c>
      <c r="D217" s="2" t="s">
        <v>20</v>
      </c>
      <c r="E217" s="2" t="s">
        <v>14</v>
      </c>
      <c r="F217" s="7">
        <v>228.433865</v>
      </c>
      <c r="G217" s="4">
        <v>126654</v>
      </c>
      <c r="H217" s="2">
        <v>1.8E-3</v>
      </c>
      <c r="I217" t="s">
        <v>150</v>
      </c>
    </row>
    <row r="218" spans="1:9">
      <c r="A218" s="2">
        <v>2014</v>
      </c>
      <c r="B218" s="2">
        <v>1</v>
      </c>
      <c r="C218" s="2" t="s">
        <v>7</v>
      </c>
      <c r="D218" s="2" t="s">
        <v>50</v>
      </c>
      <c r="E218" s="2" t="s">
        <v>11</v>
      </c>
      <c r="F218" s="7">
        <v>4.3215019999999997</v>
      </c>
      <c r="G218" s="4">
        <v>2453</v>
      </c>
      <c r="H218" s="2">
        <v>1.6999999999999999E-3</v>
      </c>
      <c r="I218" t="s">
        <v>150</v>
      </c>
    </row>
    <row r="219" spans="1:9">
      <c r="A219" s="2">
        <v>2014</v>
      </c>
      <c r="B219" s="2">
        <v>4</v>
      </c>
      <c r="C219" s="2" t="s">
        <v>12</v>
      </c>
      <c r="D219" s="2" t="s">
        <v>89</v>
      </c>
      <c r="E219" s="2" t="s">
        <v>9</v>
      </c>
      <c r="F219" s="7">
        <v>8.8772260000000003</v>
      </c>
      <c r="G219" s="4">
        <v>5373</v>
      </c>
      <c r="H219" s="2">
        <v>1.6000000000000001E-3</v>
      </c>
      <c r="I219" t="s">
        <v>150</v>
      </c>
    </row>
    <row r="220" spans="1:9">
      <c r="A220" s="2">
        <v>2013</v>
      </c>
      <c r="B220" s="2">
        <v>11</v>
      </c>
      <c r="C220" s="2" t="s">
        <v>12</v>
      </c>
      <c r="D220" s="2" t="s">
        <v>78</v>
      </c>
      <c r="E220" s="2" t="s">
        <v>25</v>
      </c>
      <c r="F220" s="7">
        <v>1.7500000000000002E-2</v>
      </c>
      <c r="G220" s="4">
        <v>3</v>
      </c>
      <c r="H220" s="2">
        <v>5.7999999999999996E-3</v>
      </c>
      <c r="I220" t="s">
        <v>150</v>
      </c>
    </row>
    <row r="221" spans="1:9">
      <c r="A221" s="2">
        <v>2013</v>
      </c>
      <c r="B221" s="2">
        <v>5</v>
      </c>
      <c r="C221" s="2" t="s">
        <v>7</v>
      </c>
      <c r="D221" s="2" t="s">
        <v>70</v>
      </c>
      <c r="E221" s="2" t="s">
        <v>14</v>
      </c>
      <c r="F221" s="7">
        <v>652.09623599999998</v>
      </c>
      <c r="G221" s="4">
        <v>707665</v>
      </c>
      <c r="H221" s="2">
        <v>8.9999999999999998E-4</v>
      </c>
      <c r="I221" t="s">
        <v>150</v>
      </c>
    </row>
    <row r="222" spans="1:9">
      <c r="A222" s="2">
        <v>2013</v>
      </c>
      <c r="B222" s="2">
        <v>12</v>
      </c>
      <c r="C222" s="2" t="s">
        <v>12</v>
      </c>
      <c r="D222" s="2" t="s">
        <v>40</v>
      </c>
      <c r="E222" s="2" t="s">
        <v>14</v>
      </c>
      <c r="F222" s="7">
        <v>3200.3076259999998</v>
      </c>
      <c r="G222" s="4">
        <v>368580</v>
      </c>
      <c r="H222" s="2">
        <v>8.6E-3</v>
      </c>
      <c r="I222" t="s">
        <v>150</v>
      </c>
    </row>
    <row r="223" spans="1:9">
      <c r="A223" s="2">
        <v>2014</v>
      </c>
      <c r="B223" s="2">
        <v>4</v>
      </c>
      <c r="C223" s="2" t="s">
        <v>7</v>
      </c>
      <c r="D223" s="2" t="s">
        <v>40</v>
      </c>
      <c r="E223" s="2" t="s">
        <v>14</v>
      </c>
      <c r="F223" s="7">
        <v>3578.4605019999999</v>
      </c>
      <c r="G223" s="4">
        <v>676801</v>
      </c>
      <c r="H223" s="2">
        <v>5.1999999999999998E-3</v>
      </c>
      <c r="I223" t="s">
        <v>150</v>
      </c>
    </row>
    <row r="224" spans="1:9">
      <c r="A224" s="2">
        <v>2014</v>
      </c>
      <c r="B224" s="2">
        <v>4</v>
      </c>
      <c r="C224" s="2" t="s">
        <v>12</v>
      </c>
      <c r="D224" s="2" t="s">
        <v>83</v>
      </c>
      <c r="E224" s="2" t="s">
        <v>14</v>
      </c>
      <c r="F224" s="7">
        <v>0.55973799999999996</v>
      </c>
      <c r="G224" s="4">
        <v>55</v>
      </c>
      <c r="H224" s="2">
        <v>1.01E-2</v>
      </c>
      <c r="I224" t="s">
        <v>150</v>
      </c>
    </row>
    <row r="225" spans="1:9">
      <c r="A225" s="2">
        <v>2014</v>
      </c>
      <c r="B225" s="2">
        <v>5</v>
      </c>
      <c r="C225" s="2" t="s">
        <v>12</v>
      </c>
      <c r="D225" s="2" t="s">
        <v>75</v>
      </c>
      <c r="E225" s="2" t="s">
        <v>14</v>
      </c>
      <c r="F225" s="7">
        <v>2.933913</v>
      </c>
      <c r="G225" s="4">
        <v>1087</v>
      </c>
      <c r="H225" s="2">
        <v>2.5999999999999999E-3</v>
      </c>
      <c r="I225" t="s">
        <v>150</v>
      </c>
    </row>
    <row r="226" spans="1:9">
      <c r="A226" s="2">
        <v>2014</v>
      </c>
      <c r="B226" s="2">
        <v>5</v>
      </c>
      <c r="C226" s="2" t="s">
        <v>7</v>
      </c>
      <c r="D226" s="2" t="s">
        <v>87</v>
      </c>
      <c r="E226" s="2" t="s">
        <v>14</v>
      </c>
      <c r="F226" s="7">
        <v>55.936543</v>
      </c>
      <c r="G226" s="4">
        <v>61943</v>
      </c>
      <c r="H226" s="2">
        <v>8.9999999999999998E-4</v>
      </c>
      <c r="I226" t="s">
        <v>150</v>
      </c>
    </row>
    <row r="227" spans="1:9">
      <c r="A227" s="2">
        <v>2013</v>
      </c>
      <c r="B227" s="2">
        <v>12</v>
      </c>
      <c r="C227" s="2" t="s">
        <v>7</v>
      </c>
      <c r="D227" s="2" t="s">
        <v>13</v>
      </c>
      <c r="E227" s="2" t="s">
        <v>14</v>
      </c>
      <c r="F227" s="7">
        <v>74.828800000000001</v>
      </c>
      <c r="G227" s="4">
        <v>103701</v>
      </c>
      <c r="H227" s="2">
        <v>6.9999999999999999E-4</v>
      </c>
      <c r="I227" t="s">
        <v>150</v>
      </c>
    </row>
    <row r="228" spans="1:9">
      <c r="A228" s="2">
        <v>2013</v>
      </c>
      <c r="B228" s="2">
        <v>3</v>
      </c>
      <c r="C228" s="2" t="s">
        <v>7</v>
      </c>
      <c r="D228" s="2" t="s">
        <v>42</v>
      </c>
      <c r="E228" s="2" t="s">
        <v>14</v>
      </c>
      <c r="F228" s="7">
        <v>237.45081200000001</v>
      </c>
      <c r="G228" s="4">
        <v>97256</v>
      </c>
      <c r="H228" s="2">
        <v>2.3999999999999998E-3</v>
      </c>
      <c r="I228" t="s">
        <v>150</v>
      </c>
    </row>
    <row r="229" spans="1:9">
      <c r="A229" s="2">
        <v>2013</v>
      </c>
      <c r="B229" s="2">
        <v>1</v>
      </c>
      <c r="C229" s="2" t="s">
        <v>12</v>
      </c>
      <c r="D229" s="2" t="s">
        <v>42</v>
      </c>
      <c r="E229" s="2" t="s">
        <v>14</v>
      </c>
      <c r="F229" s="7">
        <v>1.410558</v>
      </c>
      <c r="G229" s="4">
        <v>71</v>
      </c>
      <c r="H229" s="2">
        <v>1.9800000000000002E-2</v>
      </c>
      <c r="I229" t="s">
        <v>150</v>
      </c>
    </row>
    <row r="230" spans="1:9">
      <c r="A230" s="2">
        <v>2014</v>
      </c>
      <c r="B230" s="2">
        <v>3</v>
      </c>
      <c r="C230" s="2" t="s">
        <v>7</v>
      </c>
      <c r="D230" s="2" t="s">
        <v>80</v>
      </c>
      <c r="E230" s="2" t="s">
        <v>14</v>
      </c>
      <c r="F230" s="7">
        <v>23.465515</v>
      </c>
      <c r="G230" s="4">
        <v>11917</v>
      </c>
      <c r="H230" s="2">
        <v>1.9E-3</v>
      </c>
      <c r="I230" t="s">
        <v>150</v>
      </c>
    </row>
    <row r="231" spans="1:9">
      <c r="A231" s="2">
        <v>2014</v>
      </c>
      <c r="B231" s="2">
        <v>4</v>
      </c>
      <c r="C231" s="2" t="s">
        <v>7</v>
      </c>
      <c r="D231" s="2" t="s">
        <v>71</v>
      </c>
      <c r="E231" s="2" t="s">
        <v>14</v>
      </c>
      <c r="F231" s="7">
        <v>2.3414030000000001</v>
      </c>
      <c r="G231" s="4">
        <v>11489</v>
      </c>
      <c r="H231" s="2">
        <v>2.0000000000000001E-4</v>
      </c>
      <c r="I231" t="s">
        <v>150</v>
      </c>
    </row>
    <row r="232" spans="1:9">
      <c r="A232" s="2">
        <v>2013</v>
      </c>
      <c r="B232" s="2">
        <v>3</v>
      </c>
      <c r="C232" s="2" t="s">
        <v>7</v>
      </c>
      <c r="D232" s="2" t="s">
        <v>22</v>
      </c>
      <c r="E232" s="2" t="s">
        <v>14</v>
      </c>
      <c r="F232" s="7">
        <v>23.718056000000001</v>
      </c>
      <c r="G232" s="4">
        <v>34362</v>
      </c>
      <c r="H232" s="2">
        <v>5.9999999999999995E-4</v>
      </c>
      <c r="I232" t="s">
        <v>150</v>
      </c>
    </row>
    <row r="233" spans="1:9">
      <c r="A233" s="2">
        <v>2014</v>
      </c>
      <c r="B233" s="2">
        <v>3</v>
      </c>
      <c r="C233" s="2" t="s">
        <v>12</v>
      </c>
      <c r="D233" s="2" t="s">
        <v>58</v>
      </c>
      <c r="E233" s="2" t="s">
        <v>9</v>
      </c>
      <c r="F233" s="7">
        <v>3.7178000000000003E-2</v>
      </c>
      <c r="G233" s="4">
        <v>9</v>
      </c>
      <c r="H233" s="2">
        <v>4.1000000000000003E-3</v>
      </c>
      <c r="I233" t="s">
        <v>150</v>
      </c>
    </row>
    <row r="234" spans="1:9">
      <c r="A234" s="2">
        <v>2013</v>
      </c>
      <c r="B234" s="2">
        <v>2</v>
      </c>
      <c r="C234" s="2" t="s">
        <v>12</v>
      </c>
      <c r="D234" s="2" t="s">
        <v>48</v>
      </c>
      <c r="E234" s="2" t="s">
        <v>14</v>
      </c>
      <c r="F234" s="7">
        <v>0.12445000000000001</v>
      </c>
      <c r="G234" s="4">
        <v>22</v>
      </c>
      <c r="H234" s="2">
        <v>5.5999999999999999E-3</v>
      </c>
      <c r="I234" t="s">
        <v>150</v>
      </c>
    </row>
    <row r="235" spans="1:9">
      <c r="A235" s="2">
        <v>2014</v>
      </c>
      <c r="B235" s="2">
        <v>3</v>
      </c>
      <c r="C235" s="2" t="s">
        <v>12</v>
      </c>
      <c r="D235" s="2" t="s">
        <v>44</v>
      </c>
      <c r="E235" s="2" t="s">
        <v>16</v>
      </c>
      <c r="F235" s="7">
        <v>885.32344699999999</v>
      </c>
      <c r="G235" s="4">
        <v>85628</v>
      </c>
      <c r="H235" s="2">
        <v>1.03E-2</v>
      </c>
      <c r="I235" t="s">
        <v>150</v>
      </c>
    </row>
    <row r="236" spans="1:9">
      <c r="A236" s="2">
        <v>2013</v>
      </c>
      <c r="B236" s="2">
        <v>6</v>
      </c>
      <c r="C236" s="2" t="s">
        <v>12</v>
      </c>
      <c r="D236" s="2" t="s">
        <v>29</v>
      </c>
      <c r="E236" s="2" t="s">
        <v>25</v>
      </c>
      <c r="F236" s="7">
        <v>29.659877000000002</v>
      </c>
      <c r="G236" s="4">
        <v>7386</v>
      </c>
      <c r="H236" s="2">
        <v>4.0000000000000001E-3</v>
      </c>
      <c r="I236" t="s">
        <v>150</v>
      </c>
    </row>
    <row r="237" spans="1:9">
      <c r="A237" s="2">
        <v>2013</v>
      </c>
      <c r="B237" s="2">
        <v>2</v>
      </c>
      <c r="C237" s="2" t="s">
        <v>7</v>
      </c>
      <c r="D237" s="2" t="s">
        <v>64</v>
      </c>
      <c r="E237" s="2" t="s">
        <v>14</v>
      </c>
      <c r="F237" s="7">
        <v>7.1347999999999995E-2</v>
      </c>
      <c r="G237" s="4">
        <v>309</v>
      </c>
      <c r="H237" s="2">
        <v>2.0000000000000001E-4</v>
      </c>
      <c r="I237" t="s">
        <v>150</v>
      </c>
    </row>
    <row r="238" spans="1:9">
      <c r="A238" s="2">
        <v>2013</v>
      </c>
      <c r="B238" s="2">
        <v>7</v>
      </c>
      <c r="C238" s="2" t="s">
        <v>12</v>
      </c>
      <c r="D238" s="2" t="s">
        <v>70</v>
      </c>
      <c r="E238" s="2" t="s">
        <v>14</v>
      </c>
      <c r="F238" s="7">
        <v>4913.2179770000002</v>
      </c>
      <c r="G238" s="4">
        <v>590150</v>
      </c>
      <c r="H238" s="2">
        <v>8.3000000000000001E-3</v>
      </c>
      <c r="I238" t="s">
        <v>150</v>
      </c>
    </row>
    <row r="239" spans="1:9">
      <c r="A239" s="2">
        <v>2013</v>
      </c>
      <c r="B239" s="2">
        <v>8</v>
      </c>
      <c r="C239" s="2" t="s">
        <v>12</v>
      </c>
      <c r="D239" s="2" t="s">
        <v>66</v>
      </c>
      <c r="E239" s="2" t="s">
        <v>9</v>
      </c>
      <c r="F239" s="7">
        <v>1.5123599999999999</v>
      </c>
      <c r="G239" s="4">
        <v>101</v>
      </c>
      <c r="H239" s="2">
        <v>1.49E-2</v>
      </c>
      <c r="I239" t="s">
        <v>150</v>
      </c>
    </row>
    <row r="240" spans="1:9">
      <c r="A240" s="2">
        <v>2014</v>
      </c>
      <c r="B240" s="2">
        <v>5</v>
      </c>
      <c r="C240" s="2" t="s">
        <v>12</v>
      </c>
      <c r="D240" s="2" t="s">
        <v>83</v>
      </c>
      <c r="E240" s="2" t="s">
        <v>14</v>
      </c>
      <c r="F240" s="7">
        <v>0.236875</v>
      </c>
      <c r="G240" s="4">
        <v>25</v>
      </c>
      <c r="H240" s="2">
        <v>9.4000000000000004E-3</v>
      </c>
      <c r="I240" t="s">
        <v>150</v>
      </c>
    </row>
    <row r="241" spans="1:9">
      <c r="A241" s="2">
        <v>2013</v>
      </c>
      <c r="B241" s="2">
        <v>11</v>
      </c>
      <c r="C241" s="2" t="s">
        <v>12</v>
      </c>
      <c r="D241" s="2" t="s">
        <v>101</v>
      </c>
      <c r="E241" s="2" t="s">
        <v>62</v>
      </c>
      <c r="F241" s="7">
        <v>0.28054400000000002</v>
      </c>
      <c r="G241" s="4">
        <v>15</v>
      </c>
      <c r="H241" s="2">
        <v>1.8700000000000001E-2</v>
      </c>
      <c r="I241" t="s">
        <v>150</v>
      </c>
    </row>
    <row r="242" spans="1:9">
      <c r="A242" s="2">
        <v>2014</v>
      </c>
      <c r="B242" s="2">
        <v>4</v>
      </c>
      <c r="C242" s="2" t="s">
        <v>7</v>
      </c>
      <c r="D242" s="2" t="s">
        <v>75</v>
      </c>
      <c r="E242" s="2" t="s">
        <v>14</v>
      </c>
      <c r="F242" s="7">
        <v>9.4047249999999991</v>
      </c>
      <c r="G242" s="4">
        <v>2695</v>
      </c>
      <c r="H242" s="2">
        <v>3.3999999999999998E-3</v>
      </c>
      <c r="I242" t="s">
        <v>150</v>
      </c>
    </row>
    <row r="243" spans="1:9">
      <c r="A243" s="2">
        <v>2013</v>
      </c>
      <c r="B243" s="2">
        <v>11</v>
      </c>
      <c r="C243" s="2" t="s">
        <v>12</v>
      </c>
      <c r="D243" s="2" t="s">
        <v>27</v>
      </c>
      <c r="E243" s="2" t="s">
        <v>14</v>
      </c>
      <c r="F243" s="7">
        <v>14.166409</v>
      </c>
      <c r="G243" s="4">
        <v>5544</v>
      </c>
      <c r="H243" s="2">
        <v>2.5000000000000001E-3</v>
      </c>
      <c r="I243" t="s">
        <v>150</v>
      </c>
    </row>
    <row r="244" spans="1:9">
      <c r="A244" s="2">
        <v>2013</v>
      </c>
      <c r="B244" s="2">
        <v>4</v>
      </c>
      <c r="C244" s="2" t="s">
        <v>7</v>
      </c>
      <c r="D244" s="2" t="s">
        <v>18</v>
      </c>
      <c r="E244" s="2" t="s">
        <v>14</v>
      </c>
      <c r="F244" s="7">
        <v>175.29699099999999</v>
      </c>
      <c r="G244" s="4">
        <v>87220</v>
      </c>
      <c r="H244" s="2">
        <v>2E-3</v>
      </c>
      <c r="I244" t="s">
        <v>150</v>
      </c>
    </row>
    <row r="245" spans="1:9">
      <c r="A245" s="2">
        <v>2013</v>
      </c>
      <c r="B245" s="2">
        <v>9</v>
      </c>
      <c r="C245" s="2" t="s">
        <v>7</v>
      </c>
      <c r="D245" s="2" t="s">
        <v>56</v>
      </c>
      <c r="E245" s="2" t="s">
        <v>14</v>
      </c>
      <c r="F245" s="7">
        <v>638.94365500000004</v>
      </c>
      <c r="G245" s="4">
        <v>173206</v>
      </c>
      <c r="H245" s="2">
        <v>3.5999999999999999E-3</v>
      </c>
      <c r="I245" t="s">
        <v>150</v>
      </c>
    </row>
    <row r="246" spans="1:9">
      <c r="A246" s="2">
        <v>2014</v>
      </c>
      <c r="B246" s="2">
        <v>2</v>
      </c>
      <c r="C246" s="2" t="s">
        <v>7</v>
      </c>
      <c r="D246" s="2" t="s">
        <v>73</v>
      </c>
      <c r="E246" s="2" t="s">
        <v>14</v>
      </c>
      <c r="F246" s="7">
        <v>22.075569000000002</v>
      </c>
      <c r="G246" s="4">
        <v>13330</v>
      </c>
      <c r="H246" s="2">
        <v>1.6000000000000001E-3</v>
      </c>
      <c r="I246" t="s">
        <v>150</v>
      </c>
    </row>
    <row r="247" spans="1:9">
      <c r="A247" s="2">
        <v>2013</v>
      </c>
      <c r="B247" s="2">
        <v>11</v>
      </c>
      <c r="C247" s="2" t="s">
        <v>12</v>
      </c>
      <c r="D247" s="2" t="s">
        <v>80</v>
      </c>
      <c r="E247" s="2" t="s">
        <v>14</v>
      </c>
      <c r="F247" s="7">
        <v>0.30372900000000003</v>
      </c>
      <c r="G247" s="4">
        <v>59</v>
      </c>
      <c r="H247" s="2">
        <v>5.1000000000000004E-3</v>
      </c>
      <c r="I247" t="s">
        <v>150</v>
      </c>
    </row>
    <row r="248" spans="1:9">
      <c r="A248" s="2">
        <v>2014</v>
      </c>
      <c r="B248" s="2">
        <v>1</v>
      </c>
      <c r="C248" s="2" t="s">
        <v>7</v>
      </c>
      <c r="D248" s="2" t="s">
        <v>88</v>
      </c>
      <c r="E248" s="2" t="s">
        <v>14</v>
      </c>
      <c r="F248" s="7">
        <v>5.2693149999999997</v>
      </c>
      <c r="G248" s="4">
        <v>1973</v>
      </c>
      <c r="H248" s="2">
        <v>2.5999999999999999E-3</v>
      </c>
      <c r="I248" t="s">
        <v>150</v>
      </c>
    </row>
    <row r="249" spans="1:9">
      <c r="A249" s="2">
        <v>2013</v>
      </c>
      <c r="B249" s="2">
        <v>11</v>
      </c>
      <c r="C249" s="2" t="s">
        <v>7</v>
      </c>
      <c r="D249" s="2" t="s">
        <v>60</v>
      </c>
      <c r="E249" s="2" t="s">
        <v>14</v>
      </c>
      <c r="F249" s="7">
        <v>90.769012000000004</v>
      </c>
      <c r="G249" s="4">
        <v>28434</v>
      </c>
      <c r="H249" s="2">
        <v>3.0999999999999999E-3</v>
      </c>
      <c r="I249" t="s">
        <v>150</v>
      </c>
    </row>
    <row r="250" spans="1:9">
      <c r="A250" s="2">
        <v>2014</v>
      </c>
      <c r="B250" s="2">
        <v>2</v>
      </c>
      <c r="C250" s="2" t="s">
        <v>7</v>
      </c>
      <c r="D250" s="2" t="s">
        <v>22</v>
      </c>
      <c r="E250" s="2" t="s">
        <v>14</v>
      </c>
      <c r="F250" s="7">
        <v>45.262009999999997</v>
      </c>
      <c r="G250" s="4">
        <v>41751</v>
      </c>
      <c r="H250" s="2">
        <v>1E-3</v>
      </c>
      <c r="I250" t="s">
        <v>150</v>
      </c>
    </row>
    <row r="251" spans="1:9">
      <c r="A251" s="2">
        <v>2013</v>
      </c>
      <c r="B251" s="2">
        <v>8</v>
      </c>
      <c r="C251" s="2" t="s">
        <v>12</v>
      </c>
      <c r="D251" s="2" t="s">
        <v>36</v>
      </c>
      <c r="E251" s="2" t="s">
        <v>9</v>
      </c>
      <c r="F251" s="7">
        <v>2.2106000000000001E-2</v>
      </c>
      <c r="G251" s="4">
        <v>2</v>
      </c>
      <c r="H251" s="2">
        <v>1.0999999999999999E-2</v>
      </c>
      <c r="I251" t="s">
        <v>150</v>
      </c>
    </row>
    <row r="252" spans="1:9">
      <c r="A252" s="2">
        <v>2013</v>
      </c>
      <c r="B252" s="2">
        <v>2</v>
      </c>
      <c r="C252" s="2" t="s">
        <v>7</v>
      </c>
      <c r="D252" s="2" t="s">
        <v>54</v>
      </c>
      <c r="E252" s="2" t="s">
        <v>14</v>
      </c>
      <c r="F252" s="7">
        <v>1.4319999999999999E-3</v>
      </c>
      <c r="G252" s="4">
        <v>28</v>
      </c>
      <c r="H252" s="2">
        <v>0</v>
      </c>
      <c r="I252" t="s">
        <v>150</v>
      </c>
    </row>
    <row r="253" spans="1:9">
      <c r="A253" s="2">
        <v>2013</v>
      </c>
      <c r="B253" s="2">
        <v>5</v>
      </c>
      <c r="C253" s="2" t="s">
        <v>7</v>
      </c>
      <c r="D253" s="2" t="s">
        <v>21</v>
      </c>
      <c r="E253" s="2" t="s">
        <v>14</v>
      </c>
      <c r="F253" s="7">
        <v>92.423889000000003</v>
      </c>
      <c r="G253" s="4">
        <v>59770</v>
      </c>
      <c r="H253" s="2">
        <v>1.5E-3</v>
      </c>
      <c r="I253" t="s">
        <v>150</v>
      </c>
    </row>
    <row r="254" spans="1:9">
      <c r="A254" s="2">
        <v>2014</v>
      </c>
      <c r="B254" s="2">
        <v>4</v>
      </c>
      <c r="C254" s="2" t="s">
        <v>12</v>
      </c>
      <c r="D254" s="2" t="s">
        <v>59</v>
      </c>
      <c r="E254" s="2" t="s">
        <v>11</v>
      </c>
      <c r="F254" s="7">
        <v>61.370823999999999</v>
      </c>
      <c r="G254" s="4">
        <v>28668</v>
      </c>
      <c r="H254" s="2">
        <v>2.0999999999999999E-3</v>
      </c>
      <c r="I254" t="s">
        <v>150</v>
      </c>
    </row>
    <row r="255" spans="1:9">
      <c r="A255" s="2">
        <v>2014</v>
      </c>
      <c r="B255" s="2">
        <v>3</v>
      </c>
      <c r="C255" s="2" t="s">
        <v>12</v>
      </c>
      <c r="D255" s="2" t="s">
        <v>64</v>
      </c>
      <c r="E255" s="2" t="s">
        <v>14</v>
      </c>
      <c r="F255" s="7">
        <v>0.656829</v>
      </c>
      <c r="G255" s="4">
        <v>159</v>
      </c>
      <c r="H255" s="2">
        <v>4.1000000000000003E-3</v>
      </c>
      <c r="I255" t="s">
        <v>150</v>
      </c>
    </row>
    <row r="256" spans="1:9">
      <c r="A256" s="2">
        <v>2014</v>
      </c>
      <c r="B256" s="2">
        <v>5</v>
      </c>
      <c r="C256" s="2" t="s">
        <v>12</v>
      </c>
      <c r="D256" s="2" t="s">
        <v>63</v>
      </c>
      <c r="E256" s="2" t="s">
        <v>14</v>
      </c>
      <c r="F256" s="7">
        <v>5041.4232309999998</v>
      </c>
      <c r="G256" s="4">
        <v>458355</v>
      </c>
      <c r="H256" s="2">
        <v>1.09E-2</v>
      </c>
      <c r="I256" t="s">
        <v>150</v>
      </c>
    </row>
    <row r="257" spans="1:9">
      <c r="A257" s="2">
        <v>2014</v>
      </c>
      <c r="B257" s="2">
        <v>3</v>
      </c>
      <c r="C257" s="2" t="s">
        <v>7</v>
      </c>
      <c r="D257" s="2" t="s">
        <v>70</v>
      </c>
      <c r="E257" s="2" t="s">
        <v>14</v>
      </c>
      <c r="F257" s="7">
        <v>1326.9324750000001</v>
      </c>
      <c r="G257" s="4">
        <v>1047523</v>
      </c>
      <c r="H257" s="2">
        <v>1.1999999999999999E-3</v>
      </c>
      <c r="I257" t="s">
        <v>150</v>
      </c>
    </row>
    <row r="258" spans="1:9">
      <c r="A258" s="2">
        <v>2014</v>
      </c>
      <c r="B258" s="2">
        <v>5</v>
      </c>
      <c r="C258" s="2" t="s">
        <v>7</v>
      </c>
      <c r="D258" s="2" t="s">
        <v>49</v>
      </c>
      <c r="E258" s="2" t="s">
        <v>11</v>
      </c>
      <c r="F258" s="7">
        <v>12.5426</v>
      </c>
      <c r="G258" s="4">
        <v>8959</v>
      </c>
      <c r="H258" s="2">
        <v>1.4E-3</v>
      </c>
      <c r="I258" t="s">
        <v>150</v>
      </c>
    </row>
    <row r="259" spans="1:9">
      <c r="A259" s="2">
        <v>2013</v>
      </c>
      <c r="B259" s="2">
        <v>2</v>
      </c>
      <c r="C259" s="2" t="s">
        <v>12</v>
      </c>
      <c r="D259" s="2" t="s">
        <v>55</v>
      </c>
      <c r="E259" s="2" t="s">
        <v>14</v>
      </c>
      <c r="F259" s="7">
        <v>4.4513999999999998E-2</v>
      </c>
      <c r="G259" s="4">
        <v>7</v>
      </c>
      <c r="H259" s="2">
        <v>6.3E-3</v>
      </c>
      <c r="I259" t="s">
        <v>150</v>
      </c>
    </row>
    <row r="260" spans="1:9">
      <c r="A260" s="2">
        <v>2014</v>
      </c>
      <c r="B260" s="2">
        <v>4</v>
      </c>
      <c r="C260" s="2" t="s">
        <v>7</v>
      </c>
      <c r="D260" s="2" t="s">
        <v>30</v>
      </c>
      <c r="E260" s="2" t="s">
        <v>9</v>
      </c>
      <c r="F260" s="7">
        <v>84.126546000000005</v>
      </c>
      <c r="G260" s="4">
        <v>47280</v>
      </c>
      <c r="H260" s="2">
        <v>1.6999999999999999E-3</v>
      </c>
      <c r="I260" t="s">
        <v>150</v>
      </c>
    </row>
    <row r="261" spans="1:9">
      <c r="A261" s="2">
        <v>2014</v>
      </c>
      <c r="B261" s="2">
        <v>1</v>
      </c>
      <c r="C261" s="2" t="s">
        <v>12</v>
      </c>
      <c r="D261" s="2" t="s">
        <v>80</v>
      </c>
      <c r="E261" s="2" t="s">
        <v>14</v>
      </c>
      <c r="F261" s="7">
        <v>5.8463289999999999</v>
      </c>
      <c r="G261" s="4">
        <v>3031</v>
      </c>
      <c r="H261" s="2">
        <v>1.9E-3</v>
      </c>
      <c r="I261" t="s">
        <v>150</v>
      </c>
    </row>
    <row r="262" spans="1:9">
      <c r="A262" s="2">
        <v>2013</v>
      </c>
      <c r="B262" s="2">
        <v>1</v>
      </c>
      <c r="C262" s="2" t="s">
        <v>12</v>
      </c>
      <c r="D262" s="2" t="s">
        <v>22</v>
      </c>
      <c r="E262" s="2" t="s">
        <v>14</v>
      </c>
      <c r="F262" s="7">
        <v>170.82657900000001</v>
      </c>
      <c r="G262" s="4">
        <v>18125</v>
      </c>
      <c r="H262" s="2">
        <v>9.4000000000000004E-3</v>
      </c>
      <c r="I262" t="s">
        <v>150</v>
      </c>
    </row>
    <row r="263" spans="1:9">
      <c r="A263" s="2">
        <v>2013</v>
      </c>
      <c r="B263" s="2">
        <v>5</v>
      </c>
      <c r="C263" s="2" t="s">
        <v>12</v>
      </c>
      <c r="D263" s="2" t="s">
        <v>58</v>
      </c>
      <c r="E263" s="2" t="s">
        <v>9</v>
      </c>
      <c r="F263" s="7">
        <v>6.0219999999999996E-3</v>
      </c>
      <c r="G263" s="4">
        <v>9</v>
      </c>
      <c r="H263" s="2">
        <v>5.9999999999999995E-4</v>
      </c>
      <c r="I263" t="s">
        <v>150</v>
      </c>
    </row>
    <row r="264" spans="1:9">
      <c r="A264" s="2">
        <v>2013</v>
      </c>
      <c r="B264" s="2">
        <v>12</v>
      </c>
      <c r="C264" s="2" t="s">
        <v>7</v>
      </c>
      <c r="D264" s="2" t="s">
        <v>29</v>
      </c>
      <c r="E264" s="2" t="s">
        <v>25</v>
      </c>
      <c r="F264" s="7">
        <v>101.497895</v>
      </c>
      <c r="G264" s="4">
        <v>35324</v>
      </c>
      <c r="H264" s="2">
        <v>2.8E-3</v>
      </c>
      <c r="I264" t="s">
        <v>150</v>
      </c>
    </row>
    <row r="265" spans="1:9">
      <c r="A265" s="2">
        <v>2014</v>
      </c>
      <c r="B265" s="2">
        <v>3</v>
      </c>
      <c r="C265" s="2" t="s">
        <v>12</v>
      </c>
      <c r="D265" s="2" t="s">
        <v>29</v>
      </c>
      <c r="E265" s="2" t="s">
        <v>25</v>
      </c>
      <c r="F265" s="7">
        <v>69.621696</v>
      </c>
      <c r="G265" s="4">
        <v>15226</v>
      </c>
      <c r="H265" s="2">
        <v>4.4999999999999997E-3</v>
      </c>
      <c r="I265" t="s">
        <v>150</v>
      </c>
    </row>
    <row r="266" spans="1:9">
      <c r="A266" s="2">
        <v>2013</v>
      </c>
      <c r="B266" s="2">
        <v>1</v>
      </c>
      <c r="C266" s="2" t="s">
        <v>7</v>
      </c>
      <c r="D266" s="2" t="s">
        <v>20</v>
      </c>
      <c r="E266" s="2" t="s">
        <v>14</v>
      </c>
      <c r="F266" s="7">
        <v>120.921391</v>
      </c>
      <c r="G266" s="4">
        <v>137830</v>
      </c>
      <c r="H266" s="2">
        <v>8.0000000000000004E-4</v>
      </c>
      <c r="I266" t="s">
        <v>150</v>
      </c>
    </row>
    <row r="267" spans="1:9">
      <c r="A267" s="2">
        <v>2014</v>
      </c>
      <c r="B267" s="2">
        <v>3</v>
      </c>
      <c r="C267" s="2" t="s">
        <v>7</v>
      </c>
      <c r="D267" s="2" t="s">
        <v>89</v>
      </c>
      <c r="E267" s="2" t="s">
        <v>9</v>
      </c>
      <c r="F267" s="7">
        <v>35.357399999999998</v>
      </c>
      <c r="G267" s="4">
        <v>27198</v>
      </c>
      <c r="H267" s="2">
        <v>1.2999999999999999E-3</v>
      </c>
      <c r="I267" t="s">
        <v>150</v>
      </c>
    </row>
    <row r="268" spans="1:9">
      <c r="A268" s="2">
        <v>2014</v>
      </c>
      <c r="B268" s="2">
        <v>1</v>
      </c>
      <c r="C268" s="2" t="s">
        <v>12</v>
      </c>
      <c r="D268" s="2" t="s">
        <v>89</v>
      </c>
      <c r="E268" s="2" t="s">
        <v>9</v>
      </c>
      <c r="F268" s="7">
        <v>1.6639999999999999</v>
      </c>
      <c r="G268" s="4">
        <v>1280</v>
      </c>
      <c r="H268" s="2">
        <v>1.2999999999999999E-3</v>
      </c>
      <c r="I268" t="s">
        <v>150</v>
      </c>
    </row>
    <row r="269" spans="1:9">
      <c r="A269" s="2">
        <v>2014</v>
      </c>
      <c r="B269" s="2">
        <v>5</v>
      </c>
      <c r="C269" s="2" t="s">
        <v>12</v>
      </c>
      <c r="D269" s="2" t="s">
        <v>70</v>
      </c>
      <c r="E269" s="2" t="s">
        <v>14</v>
      </c>
      <c r="F269" s="7">
        <v>8122.3605280000002</v>
      </c>
      <c r="G269" s="4">
        <v>872676</v>
      </c>
      <c r="H269" s="2">
        <v>9.2999999999999992E-3</v>
      </c>
      <c r="I269" t="s">
        <v>150</v>
      </c>
    </row>
    <row r="270" spans="1:9">
      <c r="A270" s="2">
        <v>2013</v>
      </c>
      <c r="B270" s="2">
        <v>2</v>
      </c>
      <c r="C270" s="2" t="s">
        <v>12</v>
      </c>
      <c r="D270" s="2" t="s">
        <v>83</v>
      </c>
      <c r="E270" s="2" t="s">
        <v>14</v>
      </c>
      <c r="F270" s="7">
        <v>1.7237819999999999</v>
      </c>
      <c r="G270" s="4">
        <v>122</v>
      </c>
      <c r="H270" s="2">
        <v>1.41E-2</v>
      </c>
      <c r="I270" t="s">
        <v>150</v>
      </c>
    </row>
    <row r="271" spans="1:9">
      <c r="A271" s="2">
        <v>2013</v>
      </c>
      <c r="B271" s="2">
        <v>7</v>
      </c>
      <c r="C271" s="2" t="s">
        <v>7</v>
      </c>
      <c r="D271" s="2" t="s">
        <v>26</v>
      </c>
      <c r="E271" s="2" t="s">
        <v>14</v>
      </c>
      <c r="F271" s="7">
        <v>31.718527999999999</v>
      </c>
      <c r="G271" s="4">
        <v>20817</v>
      </c>
      <c r="H271" s="2">
        <v>1.5E-3</v>
      </c>
      <c r="I271" t="s">
        <v>150</v>
      </c>
    </row>
    <row r="272" spans="1:9">
      <c r="A272" s="2">
        <v>2014</v>
      </c>
      <c r="B272" s="2">
        <v>5</v>
      </c>
      <c r="C272" s="2" t="s">
        <v>12</v>
      </c>
      <c r="D272" s="2" t="s">
        <v>24</v>
      </c>
      <c r="E272" s="2" t="s">
        <v>25</v>
      </c>
      <c r="F272" s="7">
        <v>314.288251</v>
      </c>
      <c r="G272" s="4">
        <v>43495</v>
      </c>
      <c r="H272" s="2">
        <v>7.1999999999999998E-3</v>
      </c>
      <c r="I272" t="s">
        <v>150</v>
      </c>
    </row>
    <row r="273" spans="1:9">
      <c r="A273" s="2">
        <v>2014</v>
      </c>
      <c r="B273" s="2">
        <v>4</v>
      </c>
      <c r="C273" s="2" t="s">
        <v>12</v>
      </c>
      <c r="D273" s="2" t="s">
        <v>27</v>
      </c>
      <c r="E273" s="2" t="s">
        <v>14</v>
      </c>
      <c r="F273" s="7">
        <v>31.261423000000001</v>
      </c>
      <c r="G273" s="4">
        <v>9435</v>
      </c>
      <c r="H273" s="2">
        <v>3.3E-3</v>
      </c>
      <c r="I273" t="s">
        <v>150</v>
      </c>
    </row>
    <row r="274" spans="1:9">
      <c r="A274" s="2">
        <v>2013</v>
      </c>
      <c r="B274" s="2">
        <v>2</v>
      </c>
      <c r="C274" s="2" t="s">
        <v>12</v>
      </c>
      <c r="D274" s="2" t="s">
        <v>45</v>
      </c>
      <c r="E274" s="2" t="s">
        <v>14</v>
      </c>
      <c r="F274" s="7">
        <v>13.450752</v>
      </c>
      <c r="G274" s="4">
        <v>6379</v>
      </c>
      <c r="H274" s="2">
        <v>2.0999999999999999E-3</v>
      </c>
      <c r="I274" t="s">
        <v>150</v>
      </c>
    </row>
    <row r="275" spans="1:9">
      <c r="A275" s="2">
        <v>2013</v>
      </c>
      <c r="B275" s="2">
        <v>4</v>
      </c>
      <c r="C275" s="2" t="s">
        <v>12</v>
      </c>
      <c r="D275" s="2" t="s">
        <v>45</v>
      </c>
      <c r="E275" s="2" t="s">
        <v>14</v>
      </c>
      <c r="F275" s="7">
        <v>98.023674</v>
      </c>
      <c r="G275" s="4">
        <v>28523</v>
      </c>
      <c r="H275" s="2">
        <v>3.3999999999999998E-3</v>
      </c>
      <c r="I275" t="s">
        <v>150</v>
      </c>
    </row>
    <row r="276" spans="1:9">
      <c r="A276" s="2">
        <v>2013</v>
      </c>
      <c r="B276" s="2">
        <v>11</v>
      </c>
      <c r="C276" s="2" t="s">
        <v>7</v>
      </c>
      <c r="D276" s="2" t="s">
        <v>18</v>
      </c>
      <c r="E276" s="2" t="s">
        <v>14</v>
      </c>
      <c r="F276" s="7">
        <v>207.84896000000001</v>
      </c>
      <c r="G276" s="4">
        <v>86295</v>
      </c>
      <c r="H276" s="2">
        <v>2.3999999999999998E-3</v>
      </c>
      <c r="I276" t="s">
        <v>150</v>
      </c>
    </row>
    <row r="277" spans="1:9">
      <c r="A277" s="2">
        <v>2013</v>
      </c>
      <c r="B277" s="2">
        <v>2</v>
      </c>
      <c r="C277" s="2" t="s">
        <v>7</v>
      </c>
      <c r="D277" s="2" t="s">
        <v>39</v>
      </c>
      <c r="E277" s="2" t="s">
        <v>14</v>
      </c>
      <c r="F277" s="7">
        <v>1111.7224249999999</v>
      </c>
      <c r="G277" s="4">
        <v>460296</v>
      </c>
      <c r="H277" s="2">
        <v>2.3999999999999998E-3</v>
      </c>
      <c r="I277" t="s">
        <v>150</v>
      </c>
    </row>
    <row r="278" spans="1:9">
      <c r="A278" s="2">
        <v>2014</v>
      </c>
      <c r="B278" s="2">
        <v>5</v>
      </c>
      <c r="C278" s="2" t="s">
        <v>12</v>
      </c>
      <c r="D278" s="2" t="s">
        <v>100</v>
      </c>
      <c r="E278" s="2" t="s">
        <v>14</v>
      </c>
      <c r="F278" s="7">
        <v>0.300286</v>
      </c>
      <c r="G278" s="4">
        <v>14</v>
      </c>
      <c r="H278" s="2">
        <v>2.1399999999999999E-2</v>
      </c>
      <c r="I278" t="s">
        <v>150</v>
      </c>
    </row>
    <row r="279" spans="1:9">
      <c r="A279" s="2">
        <v>2013</v>
      </c>
      <c r="B279" s="2">
        <v>11</v>
      </c>
      <c r="C279" s="2" t="s">
        <v>7</v>
      </c>
      <c r="D279" s="2" t="s">
        <v>44</v>
      </c>
      <c r="E279" s="2" t="s">
        <v>16</v>
      </c>
      <c r="F279" s="7">
        <v>80.407032000000001</v>
      </c>
      <c r="G279" s="4">
        <v>70111</v>
      </c>
      <c r="H279" s="2">
        <v>1.1000000000000001E-3</v>
      </c>
      <c r="I279" t="s">
        <v>150</v>
      </c>
    </row>
    <row r="280" spans="1:9">
      <c r="A280" s="2">
        <v>2014</v>
      </c>
      <c r="B280" s="2">
        <v>3</v>
      </c>
      <c r="C280" s="2" t="s">
        <v>12</v>
      </c>
      <c r="D280" s="2" t="s">
        <v>67</v>
      </c>
      <c r="E280" s="2" t="s">
        <v>9</v>
      </c>
      <c r="F280" s="7">
        <v>1.1478999999999999</v>
      </c>
      <c r="G280" s="4">
        <v>883</v>
      </c>
      <c r="H280" s="2">
        <v>1.2999999999999999E-3</v>
      </c>
      <c r="I280" t="s">
        <v>150</v>
      </c>
    </row>
    <row r="281" spans="1:9">
      <c r="A281" s="2">
        <v>2014</v>
      </c>
      <c r="B281" s="2">
        <v>3</v>
      </c>
      <c r="C281" s="2" t="s">
        <v>7</v>
      </c>
      <c r="D281" s="2" t="s">
        <v>63</v>
      </c>
      <c r="E281" s="2" t="s">
        <v>14</v>
      </c>
      <c r="F281" s="7">
        <v>214.85889900000001</v>
      </c>
      <c r="G281" s="4">
        <v>229784</v>
      </c>
      <c r="H281" s="2">
        <v>8.9999999999999998E-4</v>
      </c>
      <c r="I281" t="s">
        <v>150</v>
      </c>
    </row>
    <row r="282" spans="1:9">
      <c r="A282" s="2">
        <v>2013</v>
      </c>
      <c r="B282" s="2">
        <v>9</v>
      </c>
      <c r="C282" s="2" t="s">
        <v>53</v>
      </c>
      <c r="D282" s="2" t="s">
        <v>63</v>
      </c>
      <c r="E282" s="2" t="s">
        <v>14</v>
      </c>
      <c r="F282" s="7">
        <v>4.763954</v>
      </c>
      <c r="G282" s="4">
        <v>5</v>
      </c>
      <c r="H282" s="2">
        <v>0.95269999999999999</v>
      </c>
      <c r="I282" t="s">
        <v>150</v>
      </c>
    </row>
    <row r="283" spans="1:9">
      <c r="A283" s="2">
        <v>2014</v>
      </c>
      <c r="B283" s="2">
        <v>5</v>
      </c>
      <c r="C283" s="2" t="s">
        <v>7</v>
      </c>
      <c r="D283" s="2" t="s">
        <v>29</v>
      </c>
      <c r="E283" s="2" t="s">
        <v>25</v>
      </c>
      <c r="F283" s="7">
        <v>56.292332999999999</v>
      </c>
      <c r="G283" s="4">
        <v>98261</v>
      </c>
      <c r="H283" s="2">
        <v>5.0000000000000001E-4</v>
      </c>
      <c r="I283" t="s">
        <v>150</v>
      </c>
    </row>
    <row r="284" spans="1:9">
      <c r="A284" s="2">
        <v>2013</v>
      </c>
      <c r="B284" s="2">
        <v>2</v>
      </c>
      <c r="C284" s="2" t="s">
        <v>12</v>
      </c>
      <c r="D284" s="2" t="s">
        <v>24</v>
      </c>
      <c r="E284" s="2" t="s">
        <v>25</v>
      </c>
      <c r="F284" s="7">
        <v>1.5635300000000001</v>
      </c>
      <c r="G284" s="4">
        <v>118</v>
      </c>
      <c r="H284" s="2">
        <v>1.32E-2</v>
      </c>
      <c r="I284" t="s">
        <v>150</v>
      </c>
    </row>
    <row r="285" spans="1:9">
      <c r="A285" s="2">
        <v>2013</v>
      </c>
      <c r="B285" s="2">
        <v>1</v>
      </c>
      <c r="C285" s="2" t="s">
        <v>12</v>
      </c>
      <c r="D285" s="2" t="s">
        <v>24</v>
      </c>
      <c r="E285" s="2" t="s">
        <v>25</v>
      </c>
      <c r="F285" s="7">
        <v>0.62579899999999999</v>
      </c>
      <c r="G285" s="4">
        <v>49</v>
      </c>
      <c r="H285" s="2">
        <v>1.2699999999999999E-2</v>
      </c>
      <c r="I285" t="s">
        <v>150</v>
      </c>
    </row>
    <row r="286" spans="1:9">
      <c r="A286" s="2">
        <v>2013</v>
      </c>
      <c r="B286" s="2">
        <v>12</v>
      </c>
      <c r="C286" s="2" t="s">
        <v>12</v>
      </c>
      <c r="D286" s="2" t="s">
        <v>70</v>
      </c>
      <c r="E286" s="2" t="s">
        <v>14</v>
      </c>
      <c r="F286" s="7">
        <v>7187.9481939999996</v>
      </c>
      <c r="G286" s="4">
        <v>694689</v>
      </c>
      <c r="H286" s="2">
        <v>1.03E-2</v>
      </c>
      <c r="I286" t="s">
        <v>150</v>
      </c>
    </row>
    <row r="287" spans="1:9">
      <c r="A287" s="2">
        <v>2014</v>
      </c>
      <c r="B287" s="2">
        <v>5</v>
      </c>
      <c r="C287" s="2" t="s">
        <v>12</v>
      </c>
      <c r="D287" s="2" t="s">
        <v>13</v>
      </c>
      <c r="E287" s="2" t="s">
        <v>14</v>
      </c>
      <c r="F287" s="7">
        <v>3542.9474209999998</v>
      </c>
      <c r="G287" s="4">
        <v>307886</v>
      </c>
      <c r="H287" s="2">
        <v>1.15E-2</v>
      </c>
      <c r="I287" t="s">
        <v>150</v>
      </c>
    </row>
    <row r="288" spans="1:9">
      <c r="A288" s="2">
        <v>2013</v>
      </c>
      <c r="B288" s="2">
        <v>4</v>
      </c>
      <c r="C288" s="2" t="s">
        <v>7</v>
      </c>
      <c r="D288" s="2" t="s">
        <v>39</v>
      </c>
      <c r="E288" s="2" t="s">
        <v>14</v>
      </c>
      <c r="F288" s="7">
        <v>904.74150699999996</v>
      </c>
      <c r="G288" s="4">
        <v>466579</v>
      </c>
      <c r="H288" s="2">
        <v>1.9E-3</v>
      </c>
      <c r="I288" t="s">
        <v>150</v>
      </c>
    </row>
    <row r="289" spans="1:9">
      <c r="A289" s="2">
        <v>2013</v>
      </c>
      <c r="B289" s="2">
        <v>6</v>
      </c>
      <c r="C289" s="2" t="s">
        <v>12</v>
      </c>
      <c r="D289" s="2" t="s">
        <v>8</v>
      </c>
      <c r="E289" s="2" t="s">
        <v>9</v>
      </c>
      <c r="F289" s="7">
        <v>196101.52583500001</v>
      </c>
      <c r="G289" s="4">
        <v>26099196</v>
      </c>
      <c r="H289" s="2">
        <v>7.4999999999999997E-3</v>
      </c>
      <c r="I289" t="s">
        <v>150</v>
      </c>
    </row>
    <row r="290" spans="1:9">
      <c r="A290" s="2">
        <v>2014</v>
      </c>
      <c r="B290" s="2">
        <v>3</v>
      </c>
      <c r="C290" s="2" t="s">
        <v>7</v>
      </c>
      <c r="D290" s="2" t="s">
        <v>91</v>
      </c>
      <c r="E290" s="2" t="s">
        <v>9</v>
      </c>
      <c r="F290" s="7">
        <v>16.507400000000001</v>
      </c>
      <c r="G290" s="4">
        <v>12698</v>
      </c>
      <c r="H290" s="2">
        <v>1.2999999999999999E-3</v>
      </c>
      <c r="I290" t="s">
        <v>150</v>
      </c>
    </row>
    <row r="291" spans="1:9">
      <c r="A291" s="2">
        <v>2014</v>
      </c>
      <c r="B291" s="2">
        <v>1</v>
      </c>
      <c r="C291" s="2" t="s">
        <v>12</v>
      </c>
      <c r="D291" s="2" t="s">
        <v>91</v>
      </c>
      <c r="E291" s="2" t="s">
        <v>9</v>
      </c>
      <c r="F291" s="7">
        <v>1.1335999999999999</v>
      </c>
      <c r="G291" s="4">
        <v>872</v>
      </c>
      <c r="H291" s="2">
        <v>1.2999999999999999E-3</v>
      </c>
      <c r="I291" t="s">
        <v>150</v>
      </c>
    </row>
    <row r="292" spans="1:9">
      <c r="A292" s="2">
        <v>2014</v>
      </c>
      <c r="B292" s="2">
        <v>3</v>
      </c>
      <c r="C292" s="2" t="s">
        <v>12</v>
      </c>
      <c r="D292" s="2" t="s">
        <v>73</v>
      </c>
      <c r="E292" s="2" t="s">
        <v>14</v>
      </c>
      <c r="F292" s="7">
        <v>7.2520610000000003</v>
      </c>
      <c r="G292" s="4">
        <v>4389</v>
      </c>
      <c r="H292" s="2">
        <v>1.6000000000000001E-3</v>
      </c>
      <c r="I292" t="s">
        <v>150</v>
      </c>
    </row>
    <row r="293" spans="1:9">
      <c r="A293" s="2">
        <v>2013</v>
      </c>
      <c r="B293" s="2">
        <v>4</v>
      </c>
      <c r="C293" s="2" t="s">
        <v>7</v>
      </c>
      <c r="D293" s="2" t="s">
        <v>44</v>
      </c>
      <c r="E293" s="2" t="s">
        <v>16</v>
      </c>
      <c r="F293" s="7">
        <v>25.91104</v>
      </c>
      <c r="G293" s="4">
        <v>49032</v>
      </c>
      <c r="H293" s="2">
        <v>5.0000000000000001E-4</v>
      </c>
      <c r="I293" t="s">
        <v>150</v>
      </c>
    </row>
    <row r="294" spans="1:9">
      <c r="A294" s="2">
        <v>2013</v>
      </c>
      <c r="B294" s="2">
        <v>3</v>
      </c>
      <c r="C294" s="2" t="s">
        <v>12</v>
      </c>
      <c r="D294" s="2" t="s">
        <v>54</v>
      </c>
      <c r="E294" s="2" t="s">
        <v>14</v>
      </c>
      <c r="F294" s="7">
        <v>0.13178100000000001</v>
      </c>
      <c r="G294" s="4">
        <v>5</v>
      </c>
      <c r="H294" s="2">
        <v>2.63E-2</v>
      </c>
      <c r="I294" t="s">
        <v>150</v>
      </c>
    </row>
    <row r="295" spans="1:9">
      <c r="A295" s="2">
        <v>2013</v>
      </c>
      <c r="B295" s="2">
        <v>2</v>
      </c>
      <c r="C295" s="2" t="s">
        <v>53</v>
      </c>
      <c r="D295" s="2" t="s">
        <v>20</v>
      </c>
      <c r="E295" s="2" t="s">
        <v>14</v>
      </c>
      <c r="F295" s="7">
        <v>2.1414939999999998</v>
      </c>
      <c r="G295" s="4">
        <v>3</v>
      </c>
      <c r="H295" s="2">
        <v>0.71379999999999999</v>
      </c>
      <c r="I295" t="s">
        <v>150</v>
      </c>
    </row>
    <row r="296" spans="1:9">
      <c r="A296" s="2">
        <v>2013</v>
      </c>
      <c r="B296" s="2">
        <v>4</v>
      </c>
      <c r="C296" s="2" t="s">
        <v>12</v>
      </c>
      <c r="D296" s="2" t="s">
        <v>76</v>
      </c>
      <c r="E296" s="2" t="s">
        <v>25</v>
      </c>
      <c r="F296" s="7">
        <v>0.14113899999999999</v>
      </c>
      <c r="G296" s="4">
        <v>30</v>
      </c>
      <c r="H296" s="2">
        <v>4.7000000000000002E-3</v>
      </c>
      <c r="I296" t="s">
        <v>150</v>
      </c>
    </row>
    <row r="297" spans="1:9">
      <c r="A297" s="2">
        <v>2014</v>
      </c>
      <c r="B297" s="2">
        <v>5</v>
      </c>
      <c r="C297" s="2" t="s">
        <v>12</v>
      </c>
      <c r="D297" s="2" t="s">
        <v>59</v>
      </c>
      <c r="E297" s="2" t="s">
        <v>11</v>
      </c>
      <c r="F297" s="7">
        <v>64.702369000000004</v>
      </c>
      <c r="G297" s="4">
        <v>37401</v>
      </c>
      <c r="H297" s="2">
        <v>1.6999999999999999E-3</v>
      </c>
      <c r="I297" t="s">
        <v>150</v>
      </c>
    </row>
    <row r="298" spans="1:9">
      <c r="A298" s="2">
        <v>2014</v>
      </c>
      <c r="B298" s="2">
        <v>4</v>
      </c>
      <c r="C298" s="2" t="s">
        <v>12</v>
      </c>
      <c r="D298" s="2" t="s">
        <v>64</v>
      </c>
      <c r="E298" s="2" t="s">
        <v>14</v>
      </c>
      <c r="F298" s="7">
        <v>1.062732</v>
      </c>
      <c r="G298" s="4">
        <v>201</v>
      </c>
      <c r="H298" s="2">
        <v>5.1999999999999998E-3</v>
      </c>
      <c r="I298" t="s">
        <v>150</v>
      </c>
    </row>
    <row r="299" spans="1:9">
      <c r="A299" s="2">
        <v>2014</v>
      </c>
      <c r="B299" s="2">
        <v>5</v>
      </c>
      <c r="C299" s="2" t="s">
        <v>7</v>
      </c>
      <c r="D299" s="2" t="s">
        <v>74</v>
      </c>
      <c r="E299" s="2" t="s">
        <v>9</v>
      </c>
      <c r="F299" s="7">
        <v>31.845800000000001</v>
      </c>
      <c r="G299" s="4">
        <v>22747</v>
      </c>
      <c r="H299" s="2">
        <v>1.4E-3</v>
      </c>
      <c r="I299" t="s">
        <v>150</v>
      </c>
    </row>
    <row r="300" spans="1:9">
      <c r="A300" s="2">
        <v>2014</v>
      </c>
      <c r="B300" s="2">
        <v>4</v>
      </c>
      <c r="C300" s="2" t="s">
        <v>7</v>
      </c>
      <c r="D300" s="2" t="s">
        <v>70</v>
      </c>
      <c r="E300" s="2" t="s">
        <v>14</v>
      </c>
      <c r="F300" s="7">
        <v>1836.4778180000001</v>
      </c>
      <c r="G300" s="4">
        <v>1094818</v>
      </c>
      <c r="H300" s="2">
        <v>1.6000000000000001E-3</v>
      </c>
      <c r="I300" t="s">
        <v>150</v>
      </c>
    </row>
    <row r="301" spans="1:9">
      <c r="A301" s="2">
        <v>2014</v>
      </c>
      <c r="B301" s="2">
        <v>2</v>
      </c>
      <c r="C301" s="2" t="s">
        <v>12</v>
      </c>
      <c r="D301" s="2" t="s">
        <v>40</v>
      </c>
      <c r="E301" s="2" t="s">
        <v>14</v>
      </c>
      <c r="F301" s="7">
        <v>1663.74928</v>
      </c>
      <c r="G301" s="4">
        <v>355397</v>
      </c>
      <c r="H301" s="2">
        <v>4.5999999999999999E-3</v>
      </c>
      <c r="I301" t="s">
        <v>150</v>
      </c>
    </row>
    <row r="302" spans="1:9">
      <c r="A302" s="2">
        <v>2014</v>
      </c>
      <c r="B302" s="2">
        <v>1</v>
      </c>
      <c r="C302" s="2" t="s">
        <v>12</v>
      </c>
      <c r="D302" s="2" t="s">
        <v>31</v>
      </c>
      <c r="E302" s="2" t="s">
        <v>14</v>
      </c>
      <c r="F302" s="7">
        <v>9.1591869999999993</v>
      </c>
      <c r="G302" s="4">
        <v>3593</v>
      </c>
      <c r="H302" s="2">
        <v>2.5000000000000001E-3</v>
      </c>
      <c r="I302" t="s">
        <v>150</v>
      </c>
    </row>
    <row r="303" spans="1:9">
      <c r="A303" s="2">
        <v>2013</v>
      </c>
      <c r="B303" s="2">
        <v>10</v>
      </c>
      <c r="C303" s="2" t="s">
        <v>12</v>
      </c>
      <c r="D303" s="2" t="s">
        <v>28</v>
      </c>
      <c r="E303" s="2" t="s">
        <v>14</v>
      </c>
      <c r="F303" s="7">
        <v>36.412790999999999</v>
      </c>
      <c r="G303" s="4">
        <v>13538</v>
      </c>
      <c r="H303" s="2">
        <v>2.5999999999999999E-3</v>
      </c>
      <c r="I303" t="s">
        <v>150</v>
      </c>
    </row>
    <row r="304" spans="1:9">
      <c r="A304" s="2">
        <v>2014</v>
      </c>
      <c r="B304" s="2">
        <v>2</v>
      </c>
      <c r="C304" s="2" t="s">
        <v>12</v>
      </c>
      <c r="D304" s="2" t="s">
        <v>28</v>
      </c>
      <c r="E304" s="2" t="s">
        <v>14</v>
      </c>
      <c r="F304" s="7">
        <v>37.650295999999997</v>
      </c>
      <c r="G304" s="4">
        <v>13778</v>
      </c>
      <c r="H304" s="2">
        <v>2.7000000000000001E-3</v>
      </c>
      <c r="I304" t="s">
        <v>150</v>
      </c>
    </row>
    <row r="305" spans="1:9">
      <c r="A305" s="2">
        <v>2013</v>
      </c>
      <c r="B305" s="2">
        <v>12</v>
      </c>
      <c r="C305" s="2" t="s">
        <v>12</v>
      </c>
      <c r="D305" s="2" t="s">
        <v>87</v>
      </c>
      <c r="E305" s="2" t="s">
        <v>14</v>
      </c>
      <c r="F305" s="7">
        <v>1044.394957</v>
      </c>
      <c r="G305" s="4">
        <v>85033</v>
      </c>
      <c r="H305" s="2">
        <v>1.2200000000000001E-2</v>
      </c>
      <c r="I305" t="s">
        <v>150</v>
      </c>
    </row>
    <row r="306" spans="1:9">
      <c r="A306" s="2">
        <v>2013</v>
      </c>
      <c r="B306" s="2">
        <v>9</v>
      </c>
      <c r="C306" s="2" t="s">
        <v>7</v>
      </c>
      <c r="D306" s="2" t="s">
        <v>45</v>
      </c>
      <c r="E306" s="2" t="s">
        <v>14</v>
      </c>
      <c r="F306" s="7">
        <v>50.101855999999998</v>
      </c>
      <c r="G306" s="4">
        <v>108198</v>
      </c>
      <c r="H306" s="2">
        <v>4.0000000000000002E-4</v>
      </c>
      <c r="I306" t="s">
        <v>150</v>
      </c>
    </row>
    <row r="307" spans="1:9">
      <c r="A307" s="2">
        <v>2014</v>
      </c>
      <c r="B307" s="2">
        <v>2</v>
      </c>
      <c r="C307" s="2" t="s">
        <v>7</v>
      </c>
      <c r="D307" s="2" t="s">
        <v>13</v>
      </c>
      <c r="E307" s="2" t="s">
        <v>14</v>
      </c>
      <c r="F307" s="7">
        <v>99.794584</v>
      </c>
      <c r="G307" s="4">
        <v>152508</v>
      </c>
      <c r="H307" s="2">
        <v>5.9999999999999995E-4</v>
      </c>
      <c r="I307" t="s">
        <v>150</v>
      </c>
    </row>
    <row r="308" spans="1:9">
      <c r="A308" s="2">
        <v>2013</v>
      </c>
      <c r="B308" s="2">
        <v>6</v>
      </c>
      <c r="C308" s="2" t="s">
        <v>12</v>
      </c>
      <c r="D308" s="2" t="s">
        <v>42</v>
      </c>
      <c r="E308" s="2" t="s">
        <v>14</v>
      </c>
      <c r="F308" s="7">
        <v>308.66447599999998</v>
      </c>
      <c r="G308" s="4">
        <v>31488</v>
      </c>
      <c r="H308" s="2">
        <v>9.7999999999999997E-3</v>
      </c>
      <c r="I308" t="s">
        <v>150</v>
      </c>
    </row>
    <row r="309" spans="1:9">
      <c r="A309" s="2">
        <v>2013</v>
      </c>
      <c r="B309" s="2">
        <v>3</v>
      </c>
      <c r="C309" s="2" t="s">
        <v>53</v>
      </c>
      <c r="D309" s="2" t="s">
        <v>19</v>
      </c>
      <c r="E309" s="2" t="s">
        <v>14</v>
      </c>
      <c r="F309" s="7">
        <v>1.9880519999999999</v>
      </c>
      <c r="G309" s="4">
        <v>2</v>
      </c>
      <c r="H309" s="2">
        <v>0.99399999999999999</v>
      </c>
      <c r="I309" t="s">
        <v>150</v>
      </c>
    </row>
    <row r="310" spans="1:9">
      <c r="A310" s="2">
        <v>2014</v>
      </c>
      <c r="B310" s="2">
        <v>3</v>
      </c>
      <c r="C310" s="2" t="s">
        <v>7</v>
      </c>
      <c r="D310" s="2" t="s">
        <v>72</v>
      </c>
      <c r="E310" s="2" t="s">
        <v>11</v>
      </c>
      <c r="F310" s="7">
        <v>424.39425399999999</v>
      </c>
      <c r="G310" s="4">
        <v>209697</v>
      </c>
      <c r="H310" s="2">
        <v>2E-3</v>
      </c>
      <c r="I310" t="s">
        <v>150</v>
      </c>
    </row>
    <row r="311" spans="1:9">
      <c r="A311" s="2">
        <v>2013</v>
      </c>
      <c r="B311" s="2">
        <v>9</v>
      </c>
      <c r="C311" s="2" t="s">
        <v>12</v>
      </c>
      <c r="D311" s="2" t="s">
        <v>72</v>
      </c>
      <c r="E311" s="2" t="s">
        <v>11</v>
      </c>
      <c r="F311" s="7">
        <v>5.3726000000000003E-2</v>
      </c>
      <c r="G311" s="4">
        <v>2</v>
      </c>
      <c r="H311" s="2">
        <v>2.6800000000000001E-2</v>
      </c>
      <c r="I311" t="s">
        <v>150</v>
      </c>
    </row>
    <row r="312" spans="1:9">
      <c r="A312" s="2">
        <v>2014</v>
      </c>
      <c r="B312" s="2">
        <v>5</v>
      </c>
      <c r="C312" s="2" t="s">
        <v>12</v>
      </c>
      <c r="D312" s="2" t="s">
        <v>80</v>
      </c>
      <c r="E312" s="2" t="s">
        <v>14</v>
      </c>
      <c r="F312" s="7">
        <v>15.052759999999999</v>
      </c>
      <c r="G312" s="4">
        <v>7722</v>
      </c>
      <c r="H312" s="2">
        <v>1.9E-3</v>
      </c>
      <c r="I312" t="s">
        <v>150</v>
      </c>
    </row>
    <row r="313" spans="1:9">
      <c r="A313" s="2">
        <v>2013</v>
      </c>
      <c r="B313" s="2">
        <v>3</v>
      </c>
      <c r="C313" s="2" t="s">
        <v>12</v>
      </c>
      <c r="D313" s="2" t="s">
        <v>20</v>
      </c>
      <c r="E313" s="2" t="s">
        <v>14</v>
      </c>
      <c r="F313" s="7">
        <v>3243.1161299999999</v>
      </c>
      <c r="G313" s="4">
        <v>331457</v>
      </c>
      <c r="H313" s="2">
        <v>9.7000000000000003E-3</v>
      </c>
      <c r="I313" t="s">
        <v>150</v>
      </c>
    </row>
    <row r="314" spans="1:9">
      <c r="A314" s="2">
        <v>2013</v>
      </c>
      <c r="B314" s="2">
        <v>5</v>
      </c>
      <c r="C314" s="2" t="s">
        <v>12</v>
      </c>
      <c r="D314" s="2" t="s">
        <v>22</v>
      </c>
      <c r="E314" s="2" t="s">
        <v>14</v>
      </c>
      <c r="F314" s="7">
        <v>197.81061099999999</v>
      </c>
      <c r="G314" s="4">
        <v>23229</v>
      </c>
      <c r="H314" s="2">
        <v>8.5000000000000006E-3</v>
      </c>
      <c r="I314" t="s">
        <v>150</v>
      </c>
    </row>
    <row r="315" spans="1:9">
      <c r="A315" s="2">
        <v>2013</v>
      </c>
      <c r="B315" s="2">
        <v>12</v>
      </c>
      <c r="C315" s="2" t="s">
        <v>7</v>
      </c>
      <c r="D315" s="2" t="s">
        <v>82</v>
      </c>
      <c r="E315" s="2" t="s">
        <v>14</v>
      </c>
      <c r="F315" s="7">
        <v>16.602478999999999</v>
      </c>
      <c r="G315" s="4">
        <v>8947</v>
      </c>
      <c r="H315" s="2">
        <v>1.8E-3</v>
      </c>
      <c r="I315" t="s">
        <v>150</v>
      </c>
    </row>
    <row r="316" spans="1:9">
      <c r="A316" s="2">
        <v>2013</v>
      </c>
      <c r="B316" s="2">
        <v>8</v>
      </c>
      <c r="C316" s="2" t="s">
        <v>7</v>
      </c>
      <c r="D316" s="2" t="s">
        <v>44</v>
      </c>
      <c r="E316" s="2" t="s">
        <v>16</v>
      </c>
      <c r="F316" s="7">
        <v>12.082133000000001</v>
      </c>
      <c r="G316" s="4">
        <v>62514</v>
      </c>
      <c r="H316" s="2">
        <v>1E-4</v>
      </c>
      <c r="I316" t="s">
        <v>150</v>
      </c>
    </row>
    <row r="317" spans="1:9">
      <c r="A317" s="2">
        <v>2013</v>
      </c>
      <c r="B317" s="2">
        <v>1</v>
      </c>
      <c r="C317" s="2" t="s">
        <v>12</v>
      </c>
      <c r="D317" s="2" t="s">
        <v>46</v>
      </c>
      <c r="E317" s="2" t="s">
        <v>25</v>
      </c>
      <c r="F317" s="7">
        <v>0.152028</v>
      </c>
      <c r="G317" s="4">
        <v>9</v>
      </c>
      <c r="H317" s="2">
        <v>1.6799999999999999E-2</v>
      </c>
      <c r="I317" t="s">
        <v>150</v>
      </c>
    </row>
    <row r="318" spans="1:9">
      <c r="A318" s="2">
        <v>2013</v>
      </c>
      <c r="B318" s="2">
        <v>10</v>
      </c>
      <c r="C318" s="2" t="s">
        <v>12</v>
      </c>
      <c r="D318" s="2" t="s">
        <v>66</v>
      </c>
      <c r="E318" s="2" t="s">
        <v>9</v>
      </c>
      <c r="F318" s="7">
        <v>1.0602309999999999</v>
      </c>
      <c r="G318" s="4">
        <v>40</v>
      </c>
      <c r="H318" s="2">
        <v>2.6499999999999999E-2</v>
      </c>
      <c r="I318" t="s">
        <v>150</v>
      </c>
    </row>
    <row r="319" spans="1:9">
      <c r="A319" s="2">
        <v>2013</v>
      </c>
      <c r="B319" s="2">
        <v>2</v>
      </c>
      <c r="C319" s="2" t="s">
        <v>53</v>
      </c>
      <c r="D319" s="2" t="s">
        <v>63</v>
      </c>
      <c r="E319" s="2" t="s">
        <v>14</v>
      </c>
      <c r="F319" s="7">
        <v>1.150917</v>
      </c>
      <c r="G319" s="4">
        <v>1</v>
      </c>
      <c r="H319" s="2">
        <v>1.1509</v>
      </c>
      <c r="I319" t="s">
        <v>150</v>
      </c>
    </row>
    <row r="320" spans="1:9">
      <c r="A320" s="2">
        <v>2014</v>
      </c>
      <c r="B320" s="2">
        <v>3</v>
      </c>
      <c r="C320" s="2" t="s">
        <v>12</v>
      </c>
      <c r="D320" s="2" t="s">
        <v>40</v>
      </c>
      <c r="E320" s="2" t="s">
        <v>14</v>
      </c>
      <c r="F320" s="7">
        <v>1795.6443839999999</v>
      </c>
      <c r="G320" s="4">
        <v>393583</v>
      </c>
      <c r="H320" s="2">
        <v>4.4999999999999997E-3</v>
      </c>
      <c r="I320" t="s">
        <v>150</v>
      </c>
    </row>
    <row r="321" spans="1:9">
      <c r="A321" s="2">
        <v>2014</v>
      </c>
      <c r="B321" s="2">
        <v>1</v>
      </c>
      <c r="C321" s="2" t="s">
        <v>12</v>
      </c>
      <c r="D321" s="2" t="s">
        <v>76</v>
      </c>
      <c r="E321" s="2" t="s">
        <v>25</v>
      </c>
      <c r="F321" s="7">
        <v>0.25122899999999998</v>
      </c>
      <c r="G321" s="4">
        <v>10</v>
      </c>
      <c r="H321" s="2">
        <v>2.5100000000000001E-2</v>
      </c>
      <c r="I321" t="s">
        <v>150</v>
      </c>
    </row>
    <row r="322" spans="1:9">
      <c r="A322" s="2">
        <v>2013</v>
      </c>
      <c r="B322" s="2">
        <v>10</v>
      </c>
      <c r="C322" s="2" t="s">
        <v>12</v>
      </c>
      <c r="D322" s="2" t="s">
        <v>76</v>
      </c>
      <c r="E322" s="2" t="s">
        <v>25</v>
      </c>
      <c r="F322" s="7">
        <v>0.179759</v>
      </c>
      <c r="G322" s="4">
        <v>9</v>
      </c>
      <c r="H322" s="2">
        <v>1.9900000000000001E-2</v>
      </c>
      <c r="I322" t="s">
        <v>150</v>
      </c>
    </row>
    <row r="323" spans="1:9">
      <c r="A323" s="2">
        <v>2013</v>
      </c>
      <c r="B323" s="2">
        <v>6</v>
      </c>
      <c r="C323" s="2" t="s">
        <v>12</v>
      </c>
      <c r="D323" s="2" t="s">
        <v>17</v>
      </c>
      <c r="E323" s="2" t="s">
        <v>14</v>
      </c>
      <c r="F323" s="7">
        <v>1.1436999999999999E-2</v>
      </c>
      <c r="G323" s="4">
        <v>1</v>
      </c>
      <c r="H323" s="2">
        <v>1.14E-2</v>
      </c>
      <c r="I323" t="s">
        <v>150</v>
      </c>
    </row>
    <row r="324" spans="1:9">
      <c r="A324" s="2">
        <v>2013</v>
      </c>
      <c r="B324" s="2">
        <v>1</v>
      </c>
      <c r="C324" s="2" t="s">
        <v>12</v>
      </c>
      <c r="D324" s="2" t="s">
        <v>70</v>
      </c>
      <c r="E324" s="2" t="s">
        <v>14</v>
      </c>
      <c r="F324" s="7">
        <v>2991.1778330000002</v>
      </c>
      <c r="G324" s="4">
        <v>342688</v>
      </c>
      <c r="H324" s="2">
        <v>8.6999999999999994E-3</v>
      </c>
      <c r="I324" t="s">
        <v>150</v>
      </c>
    </row>
    <row r="325" spans="1:9">
      <c r="A325" s="2">
        <v>2014</v>
      </c>
      <c r="B325" s="2">
        <v>2</v>
      </c>
      <c r="C325" s="2" t="s">
        <v>7</v>
      </c>
      <c r="D325" s="2" t="s">
        <v>41</v>
      </c>
      <c r="E325" s="2" t="s">
        <v>25</v>
      </c>
      <c r="F325" s="7">
        <v>59.744928000000002</v>
      </c>
      <c r="G325" s="4">
        <v>36253</v>
      </c>
      <c r="H325" s="2">
        <v>1.6000000000000001E-3</v>
      </c>
      <c r="I325" t="s">
        <v>150</v>
      </c>
    </row>
    <row r="326" spans="1:9">
      <c r="A326" s="2">
        <v>2014</v>
      </c>
      <c r="B326" s="2">
        <v>1</v>
      </c>
      <c r="C326" s="2" t="s">
        <v>12</v>
      </c>
      <c r="D326" s="2" t="s">
        <v>87</v>
      </c>
      <c r="E326" s="2" t="s">
        <v>14</v>
      </c>
      <c r="F326" s="7">
        <v>1083.9635049999999</v>
      </c>
      <c r="G326" s="4">
        <v>94064</v>
      </c>
      <c r="H326" s="2">
        <v>1.15E-2</v>
      </c>
      <c r="I326" t="s">
        <v>150</v>
      </c>
    </row>
    <row r="327" spans="1:9">
      <c r="A327" s="2">
        <v>2014</v>
      </c>
      <c r="B327" s="2">
        <v>3</v>
      </c>
      <c r="C327" s="2" t="s">
        <v>7</v>
      </c>
      <c r="D327" s="2" t="s">
        <v>13</v>
      </c>
      <c r="E327" s="2" t="s">
        <v>14</v>
      </c>
      <c r="F327" s="7">
        <v>87.093472000000006</v>
      </c>
      <c r="G327" s="4">
        <v>174777</v>
      </c>
      <c r="H327" s="2">
        <v>4.0000000000000002E-4</v>
      </c>
      <c r="I327" t="s">
        <v>150</v>
      </c>
    </row>
    <row r="328" spans="1:9">
      <c r="A328" s="2">
        <v>2013</v>
      </c>
      <c r="B328" s="2">
        <v>4</v>
      </c>
      <c r="C328" s="2" t="s">
        <v>7</v>
      </c>
      <c r="D328" s="2" t="s">
        <v>19</v>
      </c>
      <c r="E328" s="2" t="s">
        <v>14</v>
      </c>
      <c r="F328" s="7">
        <v>266.10837199999997</v>
      </c>
      <c r="G328" s="4">
        <v>78678</v>
      </c>
      <c r="H328" s="2">
        <v>3.3E-3</v>
      </c>
      <c r="I328" t="s">
        <v>150</v>
      </c>
    </row>
    <row r="329" spans="1:9">
      <c r="A329" s="2">
        <v>2013</v>
      </c>
      <c r="B329" s="2">
        <v>7</v>
      </c>
      <c r="C329" s="2" t="s">
        <v>7</v>
      </c>
      <c r="D329" s="2" t="s">
        <v>39</v>
      </c>
      <c r="E329" s="2" t="s">
        <v>14</v>
      </c>
      <c r="F329" s="7">
        <v>1608.522647</v>
      </c>
      <c r="G329" s="4">
        <v>408968</v>
      </c>
      <c r="H329" s="2">
        <v>3.8999999999999998E-3</v>
      </c>
      <c r="I329" t="s">
        <v>150</v>
      </c>
    </row>
    <row r="330" spans="1:9">
      <c r="A330" s="2">
        <v>2013</v>
      </c>
      <c r="B330" s="2">
        <v>7</v>
      </c>
      <c r="C330" s="2" t="s">
        <v>12</v>
      </c>
      <c r="D330" s="2" t="s">
        <v>65</v>
      </c>
      <c r="E330" s="2" t="s">
        <v>25</v>
      </c>
      <c r="F330" s="7">
        <v>7.7359999999999998E-3</v>
      </c>
      <c r="G330" s="4">
        <v>2</v>
      </c>
      <c r="H330" s="2">
        <v>3.8E-3</v>
      </c>
      <c r="I330" t="s">
        <v>150</v>
      </c>
    </row>
    <row r="331" spans="1:9">
      <c r="A331" s="2">
        <v>2013</v>
      </c>
      <c r="B331" s="2">
        <v>3</v>
      </c>
      <c r="C331" s="2" t="s">
        <v>12</v>
      </c>
      <c r="D331" s="2" t="s">
        <v>10</v>
      </c>
      <c r="E331" s="2" t="s">
        <v>11</v>
      </c>
      <c r="F331" s="7">
        <v>3.2629999999999999E-2</v>
      </c>
      <c r="G331" s="4">
        <v>12</v>
      </c>
      <c r="H331" s="2">
        <v>2.7000000000000001E-3</v>
      </c>
      <c r="I331" t="s">
        <v>150</v>
      </c>
    </row>
    <row r="332" spans="1:9">
      <c r="A332" s="2">
        <v>2014</v>
      </c>
      <c r="B332" s="2">
        <v>5</v>
      </c>
      <c r="C332" s="2" t="s">
        <v>7</v>
      </c>
      <c r="D332" s="2" t="s">
        <v>88</v>
      </c>
      <c r="E332" s="2" t="s">
        <v>14</v>
      </c>
      <c r="F332" s="7">
        <v>14.696618000000001</v>
      </c>
      <c r="G332" s="4">
        <v>5445</v>
      </c>
      <c r="H332" s="2">
        <v>2.5999999999999999E-3</v>
      </c>
      <c r="I332" t="s">
        <v>150</v>
      </c>
    </row>
    <row r="333" spans="1:9">
      <c r="A333" s="2">
        <v>2013</v>
      </c>
      <c r="B333" s="2">
        <v>4</v>
      </c>
      <c r="C333" s="2" t="s">
        <v>12</v>
      </c>
      <c r="D333" s="2" t="s">
        <v>100</v>
      </c>
      <c r="E333" s="2" t="s">
        <v>14</v>
      </c>
      <c r="F333" s="7">
        <v>0.29137999999999997</v>
      </c>
      <c r="G333" s="4">
        <v>24</v>
      </c>
      <c r="H333" s="2">
        <v>1.21E-2</v>
      </c>
      <c r="I333" t="s">
        <v>150</v>
      </c>
    </row>
    <row r="334" spans="1:9">
      <c r="A334" s="2">
        <v>2013</v>
      </c>
      <c r="B334" s="2">
        <v>1</v>
      </c>
      <c r="C334" s="2" t="s">
        <v>12</v>
      </c>
      <c r="D334" s="2" t="s">
        <v>15</v>
      </c>
      <c r="E334" s="2" t="s">
        <v>16</v>
      </c>
      <c r="F334" s="7">
        <v>1967.148903</v>
      </c>
      <c r="G334" s="4">
        <v>164332</v>
      </c>
      <c r="H334" s="2">
        <v>1.1900000000000001E-2</v>
      </c>
      <c r="I334" t="s">
        <v>150</v>
      </c>
    </row>
    <row r="335" spans="1:9">
      <c r="A335" s="2">
        <v>2013</v>
      </c>
      <c r="B335" s="2">
        <v>12</v>
      </c>
      <c r="C335" s="2" t="s">
        <v>12</v>
      </c>
      <c r="D335" s="2" t="s">
        <v>79</v>
      </c>
      <c r="E335" s="2" t="s">
        <v>14</v>
      </c>
      <c r="F335" s="7">
        <v>0.12470000000000001</v>
      </c>
      <c r="G335" s="4">
        <v>1</v>
      </c>
      <c r="H335" s="2">
        <v>0.12470000000000001</v>
      </c>
      <c r="I335" t="s">
        <v>150</v>
      </c>
    </row>
    <row r="336" spans="1:9">
      <c r="A336" s="2">
        <v>2013</v>
      </c>
      <c r="B336" s="2">
        <v>2</v>
      </c>
      <c r="C336" s="2" t="s">
        <v>12</v>
      </c>
      <c r="D336" s="2" t="s">
        <v>34</v>
      </c>
      <c r="E336" s="2" t="s">
        <v>14</v>
      </c>
      <c r="F336" s="7">
        <v>0.17818400000000001</v>
      </c>
      <c r="G336" s="4">
        <v>8</v>
      </c>
      <c r="H336" s="2">
        <v>2.2200000000000001E-2</v>
      </c>
      <c r="I336" t="s">
        <v>150</v>
      </c>
    </row>
    <row r="337" spans="1:9">
      <c r="A337" s="2">
        <v>2014</v>
      </c>
      <c r="B337" s="2">
        <v>1</v>
      </c>
      <c r="C337" s="2" t="s">
        <v>7</v>
      </c>
      <c r="D337" s="2" t="s">
        <v>96</v>
      </c>
      <c r="E337" s="2" t="s">
        <v>9</v>
      </c>
      <c r="F337" s="7">
        <v>13.5884</v>
      </c>
      <c r="G337" s="4">
        <v>9706</v>
      </c>
      <c r="H337" s="2">
        <v>1.4E-3</v>
      </c>
      <c r="I337" t="s">
        <v>150</v>
      </c>
    </row>
    <row r="338" spans="1:9">
      <c r="A338" s="2">
        <v>2014</v>
      </c>
      <c r="B338" s="2">
        <v>5</v>
      </c>
      <c r="C338" s="2" t="s">
        <v>12</v>
      </c>
      <c r="D338" s="2" t="s">
        <v>57</v>
      </c>
      <c r="E338" s="2" t="s">
        <v>14</v>
      </c>
      <c r="F338" s="7">
        <v>6.7590000000000003E-3</v>
      </c>
      <c r="G338" s="4">
        <v>1</v>
      </c>
      <c r="H338" s="2">
        <v>6.7000000000000002E-3</v>
      </c>
      <c r="I338" t="s">
        <v>150</v>
      </c>
    </row>
    <row r="339" spans="1:9">
      <c r="A339" s="2">
        <v>2014</v>
      </c>
      <c r="B339" s="2">
        <v>4</v>
      </c>
      <c r="C339" s="2" t="s">
        <v>12</v>
      </c>
      <c r="D339" s="2" t="s">
        <v>20</v>
      </c>
      <c r="E339" s="2" t="s">
        <v>14</v>
      </c>
      <c r="F339" s="7">
        <v>6814.6363140000003</v>
      </c>
      <c r="G339" s="4">
        <v>521276</v>
      </c>
      <c r="H339" s="2">
        <v>1.2999999999999999E-2</v>
      </c>
      <c r="I339" t="s">
        <v>150</v>
      </c>
    </row>
    <row r="340" spans="1:9">
      <c r="A340" s="2">
        <v>2013</v>
      </c>
      <c r="B340" s="2">
        <v>9</v>
      </c>
      <c r="C340" s="2" t="s">
        <v>12</v>
      </c>
      <c r="D340" s="2" t="s">
        <v>50</v>
      </c>
      <c r="E340" s="2" t="s">
        <v>11</v>
      </c>
      <c r="F340" s="7">
        <v>5.4853389999999997</v>
      </c>
      <c r="G340" s="4">
        <v>268</v>
      </c>
      <c r="H340" s="2">
        <v>2.0400000000000001E-2</v>
      </c>
      <c r="I340" t="s">
        <v>150</v>
      </c>
    </row>
    <row r="341" spans="1:9">
      <c r="A341" s="2">
        <v>2013</v>
      </c>
      <c r="B341" s="2">
        <v>10</v>
      </c>
      <c r="C341" s="2" t="s">
        <v>7</v>
      </c>
      <c r="D341" s="2" t="s">
        <v>46</v>
      </c>
      <c r="E341" s="2" t="s">
        <v>25</v>
      </c>
      <c r="F341" s="7">
        <v>0.96572999999999998</v>
      </c>
      <c r="G341" s="4">
        <v>12945</v>
      </c>
      <c r="H341" s="2">
        <v>0</v>
      </c>
      <c r="I341" t="s">
        <v>150</v>
      </c>
    </row>
    <row r="342" spans="1:9">
      <c r="A342" s="2">
        <v>2014</v>
      </c>
      <c r="B342" s="2">
        <v>1</v>
      </c>
      <c r="C342" s="2" t="s">
        <v>7</v>
      </c>
      <c r="D342" s="2" t="s">
        <v>46</v>
      </c>
      <c r="E342" s="2" t="s">
        <v>25</v>
      </c>
      <c r="F342" s="7">
        <v>4.9431000000000003</v>
      </c>
      <c r="G342" s="4">
        <v>26255</v>
      </c>
      <c r="H342" s="2">
        <v>1E-4</v>
      </c>
      <c r="I342" t="s">
        <v>150</v>
      </c>
    </row>
    <row r="343" spans="1:9">
      <c r="A343" s="2">
        <v>2014</v>
      </c>
      <c r="B343" s="2">
        <v>2</v>
      </c>
      <c r="C343" s="2" t="s">
        <v>7</v>
      </c>
      <c r="D343" s="2" t="s">
        <v>46</v>
      </c>
      <c r="E343" s="2" t="s">
        <v>25</v>
      </c>
      <c r="F343" s="7">
        <v>1.068403</v>
      </c>
      <c r="G343" s="4">
        <v>22157</v>
      </c>
      <c r="H343" s="2">
        <v>0</v>
      </c>
      <c r="I343" t="s">
        <v>150</v>
      </c>
    </row>
    <row r="344" spans="1:9">
      <c r="A344" s="2">
        <v>2013</v>
      </c>
      <c r="B344" s="2">
        <v>12</v>
      </c>
      <c r="C344" s="2" t="s">
        <v>12</v>
      </c>
      <c r="D344" s="2" t="s">
        <v>66</v>
      </c>
      <c r="E344" s="2" t="s">
        <v>9</v>
      </c>
      <c r="F344" s="7">
        <v>2.4435600000000002</v>
      </c>
      <c r="G344" s="4">
        <v>105</v>
      </c>
      <c r="H344" s="2">
        <v>2.3199999999999998E-2</v>
      </c>
      <c r="I344" t="s">
        <v>150</v>
      </c>
    </row>
    <row r="345" spans="1:9">
      <c r="A345" s="2">
        <v>2013</v>
      </c>
      <c r="B345" s="2">
        <v>9</v>
      </c>
      <c r="C345" s="2" t="s">
        <v>12</v>
      </c>
      <c r="D345" s="2" t="s">
        <v>26</v>
      </c>
      <c r="E345" s="2" t="s">
        <v>14</v>
      </c>
      <c r="F345" s="7">
        <v>374.58863600000001</v>
      </c>
      <c r="G345" s="4">
        <v>28243</v>
      </c>
      <c r="H345" s="2">
        <v>1.32E-2</v>
      </c>
      <c r="I345" t="s">
        <v>150</v>
      </c>
    </row>
    <row r="346" spans="1:9">
      <c r="A346" s="2">
        <v>2014</v>
      </c>
      <c r="B346" s="2">
        <v>1</v>
      </c>
      <c r="C346" s="2" t="s">
        <v>12</v>
      </c>
      <c r="D346" s="2" t="s">
        <v>17</v>
      </c>
      <c r="E346" s="2" t="s">
        <v>14</v>
      </c>
      <c r="F346" s="7">
        <v>75.146991999999997</v>
      </c>
      <c r="G346" s="4">
        <v>9861</v>
      </c>
      <c r="H346" s="2">
        <v>7.6E-3</v>
      </c>
      <c r="I346" t="s">
        <v>150</v>
      </c>
    </row>
    <row r="347" spans="1:9">
      <c r="A347" s="2">
        <v>2013</v>
      </c>
      <c r="B347" s="2">
        <v>11</v>
      </c>
      <c r="C347" s="2" t="s">
        <v>7</v>
      </c>
      <c r="D347" s="2" t="s">
        <v>41</v>
      </c>
      <c r="E347" s="2" t="s">
        <v>25</v>
      </c>
      <c r="F347" s="7">
        <v>69.273497000000006</v>
      </c>
      <c r="G347" s="4">
        <v>41099</v>
      </c>
      <c r="H347" s="2">
        <v>1.6000000000000001E-3</v>
      </c>
      <c r="I347" t="s">
        <v>150</v>
      </c>
    </row>
    <row r="348" spans="1:9">
      <c r="A348" s="2">
        <v>2014</v>
      </c>
      <c r="B348" s="2">
        <v>3</v>
      </c>
      <c r="C348" s="2" t="s">
        <v>12</v>
      </c>
      <c r="D348" s="2" t="s">
        <v>41</v>
      </c>
      <c r="E348" s="2" t="s">
        <v>25</v>
      </c>
      <c r="F348" s="7">
        <v>32.517764999999997</v>
      </c>
      <c r="G348" s="4">
        <v>19840</v>
      </c>
      <c r="H348" s="2">
        <v>1.6000000000000001E-3</v>
      </c>
      <c r="I348" t="s">
        <v>150</v>
      </c>
    </row>
    <row r="349" spans="1:9">
      <c r="A349" s="2">
        <v>2013</v>
      </c>
      <c r="B349" s="2">
        <v>10</v>
      </c>
      <c r="C349" s="2" t="s">
        <v>12</v>
      </c>
      <c r="D349" s="2" t="s">
        <v>27</v>
      </c>
      <c r="E349" s="2" t="s">
        <v>14</v>
      </c>
      <c r="F349" s="7">
        <v>11.860068999999999</v>
      </c>
      <c r="G349" s="4">
        <v>4644</v>
      </c>
      <c r="H349" s="2">
        <v>2.5000000000000001E-3</v>
      </c>
      <c r="I349" t="s">
        <v>150</v>
      </c>
    </row>
    <row r="350" spans="1:9">
      <c r="A350" s="2">
        <v>2014</v>
      </c>
      <c r="B350" s="2">
        <v>1</v>
      </c>
      <c r="C350" s="2" t="s">
        <v>12</v>
      </c>
      <c r="D350" s="2" t="s">
        <v>27</v>
      </c>
      <c r="E350" s="2" t="s">
        <v>14</v>
      </c>
      <c r="F350" s="7">
        <v>22.482077</v>
      </c>
      <c r="G350" s="4">
        <v>8866</v>
      </c>
      <c r="H350" s="2">
        <v>2.5000000000000001E-3</v>
      </c>
      <c r="I350" t="s">
        <v>150</v>
      </c>
    </row>
    <row r="351" spans="1:9">
      <c r="A351" s="2">
        <v>2014</v>
      </c>
      <c r="B351" s="2">
        <v>3</v>
      </c>
      <c r="C351" s="2" t="s">
        <v>7</v>
      </c>
      <c r="D351" s="2" t="s">
        <v>27</v>
      </c>
      <c r="E351" s="2" t="s">
        <v>14</v>
      </c>
      <c r="F351" s="7">
        <v>56.202697000000001</v>
      </c>
      <c r="G351" s="4">
        <v>21710</v>
      </c>
      <c r="H351" s="2">
        <v>2.5000000000000001E-3</v>
      </c>
      <c r="I351" t="s">
        <v>150</v>
      </c>
    </row>
    <row r="352" spans="1:9">
      <c r="A352" s="2">
        <v>2013</v>
      </c>
      <c r="B352" s="2">
        <v>1</v>
      </c>
      <c r="C352" s="2" t="s">
        <v>7</v>
      </c>
      <c r="D352" s="2" t="s">
        <v>18</v>
      </c>
      <c r="E352" s="2" t="s">
        <v>14</v>
      </c>
      <c r="F352" s="7">
        <v>103.437432</v>
      </c>
      <c r="G352" s="4">
        <v>105011</v>
      </c>
      <c r="H352" s="2">
        <v>8.9999999999999998E-4</v>
      </c>
      <c r="I352" t="s">
        <v>150</v>
      </c>
    </row>
    <row r="353" spans="1:9">
      <c r="A353" s="2">
        <v>2013</v>
      </c>
      <c r="B353" s="2">
        <v>4</v>
      </c>
      <c r="C353" s="2" t="s">
        <v>7</v>
      </c>
      <c r="D353" s="2" t="s">
        <v>56</v>
      </c>
      <c r="E353" s="2" t="s">
        <v>14</v>
      </c>
      <c r="F353" s="7">
        <v>264.74188199999998</v>
      </c>
      <c r="G353" s="4">
        <v>173931</v>
      </c>
      <c r="H353" s="2">
        <v>1.5E-3</v>
      </c>
      <c r="I353" t="s">
        <v>150</v>
      </c>
    </row>
    <row r="354" spans="1:9">
      <c r="A354" s="2">
        <v>2014</v>
      </c>
      <c r="B354" s="2">
        <v>3</v>
      </c>
      <c r="C354" s="2" t="s">
        <v>12</v>
      </c>
      <c r="D354" s="2" t="s">
        <v>10</v>
      </c>
      <c r="E354" s="2" t="s">
        <v>11</v>
      </c>
      <c r="F354" s="7">
        <v>213.61598900000001</v>
      </c>
      <c r="G354" s="4">
        <v>28315</v>
      </c>
      <c r="H354" s="2">
        <v>7.4999999999999997E-3</v>
      </c>
      <c r="I354" t="s">
        <v>150</v>
      </c>
    </row>
    <row r="355" spans="1:9">
      <c r="A355" s="2">
        <v>2013</v>
      </c>
      <c r="B355" s="2">
        <v>8</v>
      </c>
      <c r="C355" s="2" t="s">
        <v>7</v>
      </c>
      <c r="D355" s="2" t="s">
        <v>71</v>
      </c>
      <c r="E355" s="2" t="s">
        <v>14</v>
      </c>
      <c r="F355" s="7">
        <v>4.8045609999999996</v>
      </c>
      <c r="G355" s="4">
        <v>6446</v>
      </c>
      <c r="H355" s="2">
        <v>6.9999999999999999E-4</v>
      </c>
      <c r="I355" t="s">
        <v>150</v>
      </c>
    </row>
    <row r="356" spans="1:9">
      <c r="A356" s="2">
        <v>2013</v>
      </c>
      <c r="B356" s="2">
        <v>10</v>
      </c>
      <c r="C356" s="2" t="s">
        <v>12</v>
      </c>
      <c r="D356" s="2" t="s">
        <v>15</v>
      </c>
      <c r="E356" s="2" t="s">
        <v>16</v>
      </c>
      <c r="F356" s="7">
        <v>3644.1744899999999</v>
      </c>
      <c r="G356" s="4">
        <v>330932</v>
      </c>
      <c r="H356" s="2">
        <v>1.0999999999999999E-2</v>
      </c>
      <c r="I356" t="s">
        <v>150</v>
      </c>
    </row>
    <row r="357" spans="1:9">
      <c r="A357" s="2">
        <v>2014</v>
      </c>
      <c r="B357" s="2">
        <v>1</v>
      </c>
      <c r="C357" s="2" t="s">
        <v>12</v>
      </c>
      <c r="D357" s="2" t="s">
        <v>15</v>
      </c>
      <c r="E357" s="2" t="s">
        <v>16</v>
      </c>
      <c r="F357" s="7">
        <v>3811.9548770000001</v>
      </c>
      <c r="G357" s="4">
        <v>386928</v>
      </c>
      <c r="H357" s="2">
        <v>9.7999999999999997E-3</v>
      </c>
      <c r="I357" t="s">
        <v>150</v>
      </c>
    </row>
    <row r="358" spans="1:9">
      <c r="A358" s="2">
        <v>2014</v>
      </c>
      <c r="B358" s="2">
        <v>3</v>
      </c>
      <c r="C358" s="2" t="s">
        <v>7</v>
      </c>
      <c r="D358" s="2" t="s">
        <v>15</v>
      </c>
      <c r="E358" s="2" t="s">
        <v>16</v>
      </c>
      <c r="F358" s="7">
        <v>1117.37311</v>
      </c>
      <c r="G358" s="4">
        <v>415211</v>
      </c>
      <c r="H358" s="2">
        <v>2.5999999999999999E-3</v>
      </c>
      <c r="I358" t="s">
        <v>150</v>
      </c>
    </row>
    <row r="359" spans="1:9">
      <c r="A359" s="2">
        <v>2014</v>
      </c>
      <c r="B359" s="2">
        <v>4</v>
      </c>
      <c r="C359" s="2" t="s">
        <v>12</v>
      </c>
      <c r="D359" s="2" t="s">
        <v>34</v>
      </c>
      <c r="E359" s="2" t="s">
        <v>14</v>
      </c>
      <c r="F359" s="7">
        <v>2.575977</v>
      </c>
      <c r="G359" s="4">
        <v>104</v>
      </c>
      <c r="H359" s="2">
        <v>2.47E-2</v>
      </c>
      <c r="I359" t="s">
        <v>150</v>
      </c>
    </row>
    <row r="360" spans="1:9">
      <c r="A360" s="2">
        <v>2014</v>
      </c>
      <c r="B360" s="2">
        <v>3</v>
      </c>
      <c r="C360" s="2" t="s">
        <v>12</v>
      </c>
      <c r="D360" s="2" t="s">
        <v>52</v>
      </c>
      <c r="E360" s="2" t="s">
        <v>25</v>
      </c>
      <c r="F360" s="7">
        <v>0.21934300000000001</v>
      </c>
      <c r="G360" s="4">
        <v>6</v>
      </c>
      <c r="H360" s="2">
        <v>3.6499999999999998E-2</v>
      </c>
      <c r="I360" t="s">
        <v>150</v>
      </c>
    </row>
    <row r="361" spans="1:9">
      <c r="A361" s="2">
        <v>2014</v>
      </c>
      <c r="B361" s="2">
        <v>2</v>
      </c>
      <c r="C361" s="2" t="s">
        <v>12</v>
      </c>
      <c r="D361" s="2" t="s">
        <v>20</v>
      </c>
      <c r="E361" s="2" t="s">
        <v>14</v>
      </c>
      <c r="F361" s="7">
        <v>4637.7518129999999</v>
      </c>
      <c r="G361" s="4">
        <v>418201</v>
      </c>
      <c r="H361" s="2">
        <v>1.0999999999999999E-2</v>
      </c>
      <c r="I361" t="s">
        <v>150</v>
      </c>
    </row>
    <row r="362" spans="1:9">
      <c r="A362" s="2">
        <v>2013</v>
      </c>
      <c r="B362" s="2">
        <v>3</v>
      </c>
      <c r="C362" s="2" t="s">
        <v>12</v>
      </c>
      <c r="D362" s="2" t="s">
        <v>21</v>
      </c>
      <c r="E362" s="2" t="s">
        <v>14</v>
      </c>
      <c r="F362" s="7">
        <v>418.851743</v>
      </c>
      <c r="G362" s="4">
        <v>43423</v>
      </c>
      <c r="H362" s="2">
        <v>9.5999999999999992E-3</v>
      </c>
      <c r="I362" t="s">
        <v>150</v>
      </c>
    </row>
    <row r="363" spans="1:9">
      <c r="A363" s="2">
        <v>2013</v>
      </c>
      <c r="B363" s="2">
        <v>9</v>
      </c>
      <c r="C363" s="2" t="s">
        <v>7</v>
      </c>
      <c r="D363" s="2" t="s">
        <v>40</v>
      </c>
      <c r="E363" s="2" t="s">
        <v>14</v>
      </c>
      <c r="F363" s="7">
        <v>317.97917100000001</v>
      </c>
      <c r="G363" s="4">
        <v>243296</v>
      </c>
      <c r="H363" s="2">
        <v>1.2999999999999999E-3</v>
      </c>
      <c r="I363" t="s">
        <v>150</v>
      </c>
    </row>
    <row r="364" spans="1:9">
      <c r="A364" s="2">
        <v>2014</v>
      </c>
      <c r="B364" s="2">
        <v>4</v>
      </c>
      <c r="C364" s="2" t="s">
        <v>12</v>
      </c>
      <c r="D364" s="2" t="s">
        <v>43</v>
      </c>
      <c r="E364" s="2" t="s">
        <v>11</v>
      </c>
      <c r="F364" s="7">
        <v>31.096270000000001</v>
      </c>
      <c r="G364" s="4">
        <v>18821</v>
      </c>
      <c r="H364" s="2">
        <v>1.6000000000000001E-3</v>
      </c>
      <c r="I364" t="s">
        <v>150</v>
      </c>
    </row>
    <row r="365" spans="1:9">
      <c r="A365" s="2">
        <v>2013</v>
      </c>
      <c r="B365" s="2">
        <v>6</v>
      </c>
      <c r="C365" s="2" t="s">
        <v>7</v>
      </c>
      <c r="D365" s="2" t="s">
        <v>24</v>
      </c>
      <c r="E365" s="2" t="s">
        <v>25</v>
      </c>
      <c r="F365" s="7">
        <v>62.840276000000003</v>
      </c>
      <c r="G365" s="4">
        <v>27286</v>
      </c>
      <c r="H365" s="2">
        <v>2.3E-3</v>
      </c>
      <c r="I365" t="s">
        <v>150</v>
      </c>
    </row>
    <row r="366" spans="1:9">
      <c r="A366" s="2">
        <v>2013</v>
      </c>
      <c r="B366" s="2">
        <v>7</v>
      </c>
      <c r="C366" s="2" t="s">
        <v>12</v>
      </c>
      <c r="D366" s="2" t="s">
        <v>24</v>
      </c>
      <c r="E366" s="2" t="s">
        <v>25</v>
      </c>
      <c r="F366" s="7">
        <v>125.33211900000001</v>
      </c>
      <c r="G366" s="4">
        <v>20547</v>
      </c>
      <c r="H366" s="2">
        <v>6.0000000000000001E-3</v>
      </c>
      <c r="I366" t="s">
        <v>150</v>
      </c>
    </row>
    <row r="367" spans="1:9">
      <c r="A367" s="2">
        <v>2013</v>
      </c>
      <c r="B367" s="2">
        <v>2</v>
      </c>
      <c r="C367" s="2" t="s">
        <v>7</v>
      </c>
      <c r="D367" s="2" t="s">
        <v>56</v>
      </c>
      <c r="E367" s="2" t="s">
        <v>14</v>
      </c>
      <c r="F367" s="7">
        <v>389.12433800000002</v>
      </c>
      <c r="G367" s="4">
        <v>196412</v>
      </c>
      <c r="H367" s="2">
        <v>1.9E-3</v>
      </c>
      <c r="I367" t="s">
        <v>150</v>
      </c>
    </row>
    <row r="368" spans="1:9">
      <c r="A368" s="2">
        <v>2014</v>
      </c>
      <c r="B368" s="2">
        <v>2</v>
      </c>
      <c r="C368" s="2" t="s">
        <v>12</v>
      </c>
      <c r="D368" s="2" t="s">
        <v>8</v>
      </c>
      <c r="E368" s="2" t="s">
        <v>9</v>
      </c>
      <c r="F368" s="7">
        <v>292777.03261599998</v>
      </c>
      <c r="G368" s="4">
        <v>34010927</v>
      </c>
      <c r="H368" s="2">
        <v>8.6E-3</v>
      </c>
      <c r="I368" t="s">
        <v>150</v>
      </c>
    </row>
    <row r="369" spans="1:9">
      <c r="A369" s="2">
        <v>2014</v>
      </c>
      <c r="B369" s="2">
        <v>4</v>
      </c>
      <c r="C369" s="2" t="s">
        <v>7</v>
      </c>
      <c r="D369" s="2" t="s">
        <v>72</v>
      </c>
      <c r="E369" s="2" t="s">
        <v>11</v>
      </c>
      <c r="F369" s="7">
        <v>729.26739199999997</v>
      </c>
      <c r="G369" s="4">
        <v>278357</v>
      </c>
      <c r="H369" s="2">
        <v>2.5999999999999999E-3</v>
      </c>
      <c r="I369" t="s">
        <v>150</v>
      </c>
    </row>
    <row r="370" spans="1:9">
      <c r="A370" s="2">
        <v>2013</v>
      </c>
      <c r="B370" s="2">
        <v>4</v>
      </c>
      <c r="C370" s="2" t="s">
        <v>53</v>
      </c>
      <c r="D370" s="2" t="s">
        <v>20</v>
      </c>
      <c r="E370" s="2" t="s">
        <v>14</v>
      </c>
      <c r="F370" s="7">
        <v>0.66554599999999997</v>
      </c>
      <c r="G370" s="4">
        <v>1</v>
      </c>
      <c r="H370" s="2">
        <v>0.66549999999999998</v>
      </c>
      <c r="I370" t="s">
        <v>150</v>
      </c>
    </row>
    <row r="371" spans="1:9">
      <c r="A371" s="2">
        <v>2013</v>
      </c>
      <c r="B371" s="2">
        <v>10</v>
      </c>
      <c r="C371" s="2" t="s">
        <v>12</v>
      </c>
      <c r="D371" s="2" t="s">
        <v>60</v>
      </c>
      <c r="E371" s="2" t="s">
        <v>14</v>
      </c>
      <c r="F371" s="7">
        <v>8.5984449999999999</v>
      </c>
      <c r="G371" s="4">
        <v>2873</v>
      </c>
      <c r="H371" s="2">
        <v>2.8999999999999998E-3</v>
      </c>
      <c r="I371" t="s">
        <v>150</v>
      </c>
    </row>
    <row r="372" spans="1:9">
      <c r="A372" s="2">
        <v>2013</v>
      </c>
      <c r="B372" s="2">
        <v>2</v>
      </c>
      <c r="C372" s="2" t="s">
        <v>12</v>
      </c>
      <c r="D372" s="2" t="s">
        <v>60</v>
      </c>
      <c r="E372" s="2" t="s">
        <v>14</v>
      </c>
      <c r="F372" s="7">
        <v>0.26557799999999998</v>
      </c>
      <c r="G372" s="4">
        <v>19</v>
      </c>
      <c r="H372" s="2">
        <v>1.3899999999999999E-2</v>
      </c>
      <c r="I372" t="s">
        <v>150</v>
      </c>
    </row>
    <row r="373" spans="1:9">
      <c r="A373" s="2">
        <v>2013</v>
      </c>
      <c r="B373" s="2">
        <v>3</v>
      </c>
      <c r="C373" s="2" t="s">
        <v>7</v>
      </c>
      <c r="D373" s="2" t="s">
        <v>15</v>
      </c>
      <c r="E373" s="2" t="s">
        <v>16</v>
      </c>
      <c r="F373" s="7">
        <v>514.95058400000005</v>
      </c>
      <c r="G373" s="4">
        <v>188232</v>
      </c>
      <c r="H373" s="2">
        <v>2.7000000000000001E-3</v>
      </c>
      <c r="I373" t="s">
        <v>150</v>
      </c>
    </row>
    <row r="374" spans="1:9">
      <c r="A374" s="2">
        <v>2013</v>
      </c>
      <c r="B374" s="2">
        <v>7</v>
      </c>
      <c r="C374" s="2" t="s">
        <v>7</v>
      </c>
      <c r="D374" s="2" t="s">
        <v>22</v>
      </c>
      <c r="E374" s="2" t="s">
        <v>14</v>
      </c>
      <c r="F374" s="7">
        <v>40.088290000000001</v>
      </c>
      <c r="G374" s="4">
        <v>22729</v>
      </c>
      <c r="H374" s="2">
        <v>1.6999999999999999E-3</v>
      </c>
      <c r="I374" t="s">
        <v>150</v>
      </c>
    </row>
    <row r="375" spans="1:9">
      <c r="A375" s="2">
        <v>2013</v>
      </c>
      <c r="B375" s="2">
        <v>2</v>
      </c>
      <c r="C375" s="2" t="s">
        <v>12</v>
      </c>
      <c r="D375" s="2" t="s">
        <v>82</v>
      </c>
      <c r="E375" s="2" t="s">
        <v>14</v>
      </c>
      <c r="F375" s="7">
        <v>6.3464999999999994E-2</v>
      </c>
      <c r="G375" s="4">
        <v>5</v>
      </c>
      <c r="H375" s="2">
        <v>1.26E-2</v>
      </c>
      <c r="I375" t="s">
        <v>150</v>
      </c>
    </row>
    <row r="376" spans="1:9">
      <c r="A376" s="2">
        <v>2013</v>
      </c>
      <c r="B376" s="2">
        <v>10</v>
      </c>
      <c r="C376" s="2" t="s">
        <v>7</v>
      </c>
      <c r="D376" s="2" t="s">
        <v>48</v>
      </c>
      <c r="E376" s="2" t="s">
        <v>14</v>
      </c>
      <c r="F376" s="7">
        <v>12.457386</v>
      </c>
      <c r="G376" s="4">
        <v>16066</v>
      </c>
      <c r="H376" s="2">
        <v>6.9999999999999999E-4</v>
      </c>
      <c r="I376" t="s">
        <v>150</v>
      </c>
    </row>
    <row r="377" spans="1:9">
      <c r="A377" s="2">
        <v>2014</v>
      </c>
      <c r="B377" s="2">
        <v>1</v>
      </c>
      <c r="C377" s="2" t="s">
        <v>12</v>
      </c>
      <c r="D377" s="2" t="s">
        <v>67</v>
      </c>
      <c r="E377" s="2" t="s">
        <v>9</v>
      </c>
      <c r="F377" s="7">
        <v>0.31590000000000001</v>
      </c>
      <c r="G377" s="4">
        <v>243</v>
      </c>
      <c r="H377" s="2">
        <v>1.2999999999999999E-3</v>
      </c>
      <c r="I377" t="s">
        <v>150</v>
      </c>
    </row>
    <row r="378" spans="1:9">
      <c r="A378" s="2">
        <v>2013</v>
      </c>
      <c r="B378" s="2">
        <v>5</v>
      </c>
      <c r="C378" s="2" t="s">
        <v>12</v>
      </c>
      <c r="D378" s="2" t="s">
        <v>57</v>
      </c>
      <c r="E378" s="2" t="s">
        <v>14</v>
      </c>
      <c r="F378" s="7">
        <v>3.0964999999999999E-2</v>
      </c>
      <c r="G378" s="4">
        <v>4</v>
      </c>
      <c r="H378" s="2">
        <v>7.7000000000000002E-3</v>
      </c>
      <c r="I378" t="s">
        <v>150</v>
      </c>
    </row>
    <row r="379" spans="1:9">
      <c r="A379" s="2">
        <v>2013</v>
      </c>
      <c r="B379" s="2">
        <v>4</v>
      </c>
      <c r="C379" s="2" t="s">
        <v>7</v>
      </c>
      <c r="D379" s="2" t="s">
        <v>46</v>
      </c>
      <c r="E379" s="2" t="s">
        <v>25</v>
      </c>
      <c r="F379" s="7">
        <v>13.809312</v>
      </c>
      <c r="G379" s="4">
        <v>6162</v>
      </c>
      <c r="H379" s="2">
        <v>2.2000000000000001E-3</v>
      </c>
      <c r="I379" t="s">
        <v>150</v>
      </c>
    </row>
    <row r="380" spans="1:9">
      <c r="A380" s="2">
        <v>2013</v>
      </c>
      <c r="B380" s="2">
        <v>10</v>
      </c>
      <c r="C380" s="2" t="s">
        <v>12</v>
      </c>
      <c r="D380" s="2" t="s">
        <v>54</v>
      </c>
      <c r="E380" s="2" t="s">
        <v>14</v>
      </c>
      <c r="F380" s="7">
        <v>3.4174709999999999</v>
      </c>
      <c r="G380" s="4">
        <v>185</v>
      </c>
      <c r="H380" s="2">
        <v>1.84E-2</v>
      </c>
      <c r="I380" t="s">
        <v>150</v>
      </c>
    </row>
    <row r="381" spans="1:9">
      <c r="A381" s="2">
        <v>2013</v>
      </c>
      <c r="B381" s="2">
        <v>8</v>
      </c>
      <c r="C381" s="2" t="s">
        <v>7</v>
      </c>
      <c r="D381" s="2" t="s">
        <v>24</v>
      </c>
      <c r="E381" s="2" t="s">
        <v>25</v>
      </c>
      <c r="F381" s="7">
        <v>46.925275999999997</v>
      </c>
      <c r="G381" s="4">
        <v>29807</v>
      </c>
      <c r="H381" s="2">
        <v>1.5E-3</v>
      </c>
      <c r="I381" t="s">
        <v>150</v>
      </c>
    </row>
    <row r="382" spans="1:9">
      <c r="A382" s="2">
        <v>2014</v>
      </c>
      <c r="B382" s="2">
        <v>1</v>
      </c>
      <c r="C382" s="2" t="s">
        <v>12</v>
      </c>
      <c r="D382" s="2" t="s">
        <v>28</v>
      </c>
      <c r="E382" s="2" t="s">
        <v>14</v>
      </c>
      <c r="F382" s="7">
        <v>45.956766000000002</v>
      </c>
      <c r="G382" s="4">
        <v>17208</v>
      </c>
      <c r="H382" s="2">
        <v>2.5999999999999999E-3</v>
      </c>
      <c r="I382" t="s">
        <v>150</v>
      </c>
    </row>
    <row r="383" spans="1:9">
      <c r="A383" s="2">
        <v>2013</v>
      </c>
      <c r="B383" s="2">
        <v>5</v>
      </c>
      <c r="C383" s="2" t="s">
        <v>12</v>
      </c>
      <c r="D383" s="2" t="s">
        <v>87</v>
      </c>
      <c r="E383" s="2" t="s">
        <v>14</v>
      </c>
      <c r="F383" s="7">
        <v>453.35677600000002</v>
      </c>
      <c r="G383" s="4">
        <v>44507</v>
      </c>
      <c r="H383" s="2">
        <v>1.01E-2</v>
      </c>
      <c r="I383" t="s">
        <v>150</v>
      </c>
    </row>
    <row r="384" spans="1:9">
      <c r="A384" s="2">
        <v>2014</v>
      </c>
      <c r="B384" s="2">
        <v>1</v>
      </c>
      <c r="C384" s="2" t="s">
        <v>7</v>
      </c>
      <c r="D384" s="2" t="s">
        <v>13</v>
      </c>
      <c r="E384" s="2" t="s">
        <v>14</v>
      </c>
      <c r="F384" s="7">
        <v>42.222949999999997</v>
      </c>
      <c r="G384" s="4">
        <v>151663</v>
      </c>
      <c r="H384" s="2">
        <v>2.0000000000000001E-4</v>
      </c>
      <c r="I384" t="s">
        <v>150</v>
      </c>
    </row>
    <row r="385" spans="1:9">
      <c r="A385" s="2">
        <v>2013</v>
      </c>
      <c r="B385" s="2">
        <v>9</v>
      </c>
      <c r="C385" s="2" t="s">
        <v>12</v>
      </c>
      <c r="D385" s="2" t="s">
        <v>42</v>
      </c>
      <c r="E385" s="2" t="s">
        <v>14</v>
      </c>
      <c r="F385" s="7">
        <v>560.83178599999997</v>
      </c>
      <c r="G385" s="4">
        <v>45040</v>
      </c>
      <c r="H385" s="2">
        <v>1.24E-2</v>
      </c>
      <c r="I385" t="s">
        <v>150</v>
      </c>
    </row>
    <row r="386" spans="1:9">
      <c r="A386" s="2">
        <v>2014</v>
      </c>
      <c r="B386" s="2">
        <v>1</v>
      </c>
      <c r="C386" s="2" t="s">
        <v>12</v>
      </c>
      <c r="D386" s="2" t="s">
        <v>56</v>
      </c>
      <c r="E386" s="2" t="s">
        <v>14</v>
      </c>
      <c r="F386" s="7">
        <v>31913.933787000002</v>
      </c>
      <c r="G386" s="4">
        <v>3048005</v>
      </c>
      <c r="H386" s="2">
        <v>1.04E-2</v>
      </c>
      <c r="I386" t="s">
        <v>150</v>
      </c>
    </row>
    <row r="387" spans="1:9">
      <c r="A387" s="2">
        <v>2014</v>
      </c>
      <c r="B387" s="2">
        <v>2</v>
      </c>
      <c r="C387" s="2" t="s">
        <v>12</v>
      </c>
      <c r="D387" s="2" t="s">
        <v>56</v>
      </c>
      <c r="E387" s="2" t="s">
        <v>14</v>
      </c>
      <c r="F387" s="7">
        <v>31091.108312</v>
      </c>
      <c r="G387" s="4">
        <v>2675411</v>
      </c>
      <c r="H387" s="2">
        <v>1.1599999999999999E-2</v>
      </c>
      <c r="I387" t="s">
        <v>150</v>
      </c>
    </row>
    <row r="388" spans="1:9">
      <c r="A388" s="2">
        <v>2013</v>
      </c>
      <c r="B388" s="2">
        <v>4</v>
      </c>
      <c r="C388" s="2" t="s">
        <v>53</v>
      </c>
      <c r="D388" s="2" t="s">
        <v>39</v>
      </c>
      <c r="E388" s="2" t="s">
        <v>14</v>
      </c>
      <c r="F388" s="7">
        <v>3.376897</v>
      </c>
      <c r="G388" s="4">
        <v>4</v>
      </c>
      <c r="H388" s="2">
        <v>0.84419999999999995</v>
      </c>
      <c r="I388" t="s">
        <v>150</v>
      </c>
    </row>
    <row r="389" spans="1:9">
      <c r="A389" s="2">
        <v>2014</v>
      </c>
      <c r="B389" s="2">
        <v>2</v>
      </c>
      <c r="C389" s="2" t="s">
        <v>7</v>
      </c>
      <c r="D389" s="2" t="s">
        <v>80</v>
      </c>
      <c r="E389" s="2" t="s">
        <v>14</v>
      </c>
      <c r="F389" s="7">
        <v>19.232842000000002</v>
      </c>
      <c r="G389" s="4">
        <v>9745</v>
      </c>
      <c r="H389" s="2">
        <v>1.9E-3</v>
      </c>
      <c r="I389" t="s">
        <v>150</v>
      </c>
    </row>
    <row r="390" spans="1:9">
      <c r="A390" s="2">
        <v>2013</v>
      </c>
      <c r="B390" s="2">
        <v>6</v>
      </c>
      <c r="C390" s="2" t="s">
        <v>12</v>
      </c>
      <c r="D390" s="2" t="s">
        <v>88</v>
      </c>
      <c r="E390" s="2" t="s">
        <v>14</v>
      </c>
      <c r="F390" s="7">
        <v>0.13689200000000001</v>
      </c>
      <c r="G390" s="4">
        <v>6</v>
      </c>
      <c r="H390" s="2">
        <v>2.2800000000000001E-2</v>
      </c>
      <c r="I390" t="s">
        <v>150</v>
      </c>
    </row>
    <row r="391" spans="1:9">
      <c r="A391" s="2">
        <v>2013</v>
      </c>
      <c r="B391" s="2">
        <v>4</v>
      </c>
      <c r="C391" s="2" t="s">
        <v>7</v>
      </c>
      <c r="D391" s="2" t="s">
        <v>22</v>
      </c>
      <c r="E391" s="2" t="s">
        <v>14</v>
      </c>
      <c r="F391" s="7">
        <v>20.658978000000001</v>
      </c>
      <c r="G391" s="4">
        <v>28836</v>
      </c>
      <c r="H391" s="2">
        <v>6.9999999999999999E-4</v>
      </c>
      <c r="I391" t="s">
        <v>150</v>
      </c>
    </row>
    <row r="392" spans="1:9">
      <c r="A392" s="2">
        <v>2014</v>
      </c>
      <c r="B392" s="2">
        <v>1</v>
      </c>
      <c r="C392" s="2" t="s">
        <v>12</v>
      </c>
      <c r="D392" s="2" t="s">
        <v>29</v>
      </c>
      <c r="E392" s="2" t="s">
        <v>25</v>
      </c>
      <c r="F392" s="7">
        <v>80.374781999999996</v>
      </c>
      <c r="G392" s="4">
        <v>15708</v>
      </c>
      <c r="H392" s="2">
        <v>5.1000000000000004E-3</v>
      </c>
      <c r="I392" t="s">
        <v>150</v>
      </c>
    </row>
    <row r="393" spans="1:9">
      <c r="A393" s="2">
        <v>2014</v>
      </c>
      <c r="B393" s="2">
        <v>1</v>
      </c>
      <c r="C393" s="2" t="s">
        <v>12</v>
      </c>
      <c r="D393" s="2" t="s">
        <v>47</v>
      </c>
      <c r="E393" s="2" t="s">
        <v>14</v>
      </c>
      <c r="F393" s="7">
        <v>31.239550999999999</v>
      </c>
      <c r="G393" s="4">
        <v>2822</v>
      </c>
      <c r="H393" s="2">
        <v>1.0999999999999999E-2</v>
      </c>
      <c r="I393" t="s">
        <v>150</v>
      </c>
    </row>
    <row r="394" spans="1:9">
      <c r="A394" s="2">
        <v>2014</v>
      </c>
      <c r="B394" s="2">
        <v>2</v>
      </c>
      <c r="C394" s="2" t="s">
        <v>12</v>
      </c>
      <c r="D394" s="2" t="s">
        <v>47</v>
      </c>
      <c r="E394" s="2" t="s">
        <v>14</v>
      </c>
      <c r="F394" s="7">
        <v>37.179540000000003</v>
      </c>
      <c r="G394" s="4">
        <v>2925</v>
      </c>
      <c r="H394" s="2">
        <v>1.2699999999999999E-2</v>
      </c>
      <c r="I394" t="s">
        <v>150</v>
      </c>
    </row>
    <row r="395" spans="1:9">
      <c r="A395" s="2">
        <v>2013</v>
      </c>
      <c r="B395" s="2">
        <v>12</v>
      </c>
      <c r="C395" s="2" t="s">
        <v>12</v>
      </c>
      <c r="D395" s="2" t="s">
        <v>50</v>
      </c>
      <c r="E395" s="2" t="s">
        <v>11</v>
      </c>
      <c r="F395" s="7">
        <v>7.9770580000000004</v>
      </c>
      <c r="G395" s="4">
        <v>699</v>
      </c>
      <c r="H395" s="2">
        <v>1.14E-2</v>
      </c>
      <c r="I395" t="s">
        <v>150</v>
      </c>
    </row>
    <row r="396" spans="1:9">
      <c r="A396" s="2">
        <v>2014</v>
      </c>
      <c r="B396" s="2">
        <v>4</v>
      </c>
      <c r="C396" s="2" t="s">
        <v>7</v>
      </c>
      <c r="D396" s="2" t="s">
        <v>89</v>
      </c>
      <c r="E396" s="2" t="s">
        <v>9</v>
      </c>
      <c r="F396" s="7">
        <v>56.150733000000002</v>
      </c>
      <c r="G396" s="4">
        <v>33985</v>
      </c>
      <c r="H396" s="2">
        <v>1.6000000000000001E-3</v>
      </c>
      <c r="I396" t="s">
        <v>150</v>
      </c>
    </row>
    <row r="397" spans="1:9">
      <c r="A397" s="2">
        <v>2013</v>
      </c>
      <c r="B397" s="2">
        <v>5</v>
      </c>
      <c r="C397" s="2" t="s">
        <v>12</v>
      </c>
      <c r="D397" s="2" t="s">
        <v>63</v>
      </c>
      <c r="E397" s="2" t="s">
        <v>14</v>
      </c>
      <c r="F397" s="7">
        <v>2260.2767869999998</v>
      </c>
      <c r="G397" s="4">
        <v>231119</v>
      </c>
      <c r="H397" s="2">
        <v>9.7000000000000003E-3</v>
      </c>
      <c r="I397" t="s">
        <v>150</v>
      </c>
    </row>
    <row r="398" spans="1:9">
      <c r="A398" s="2">
        <v>2013</v>
      </c>
      <c r="B398" s="2">
        <v>9</v>
      </c>
      <c r="C398" s="2" t="s">
        <v>7</v>
      </c>
      <c r="D398" s="2" t="s">
        <v>70</v>
      </c>
      <c r="E398" s="2" t="s">
        <v>14</v>
      </c>
      <c r="F398" s="7">
        <v>1417.680795</v>
      </c>
      <c r="G398" s="4">
        <v>561380</v>
      </c>
      <c r="H398" s="2">
        <v>2.5000000000000001E-3</v>
      </c>
      <c r="I398" t="s">
        <v>150</v>
      </c>
    </row>
    <row r="399" spans="1:9">
      <c r="A399" s="2">
        <v>2013</v>
      </c>
      <c r="B399" s="2">
        <v>12</v>
      </c>
      <c r="C399" s="2" t="s">
        <v>12</v>
      </c>
      <c r="D399" s="2" t="s">
        <v>26</v>
      </c>
      <c r="E399" s="2" t="s">
        <v>14</v>
      </c>
      <c r="F399" s="7">
        <v>469.46274899999997</v>
      </c>
      <c r="G399" s="4">
        <v>38110</v>
      </c>
      <c r="H399" s="2">
        <v>1.23E-2</v>
      </c>
      <c r="I399" t="s">
        <v>150</v>
      </c>
    </row>
    <row r="400" spans="1:9">
      <c r="A400" s="2">
        <v>2014</v>
      </c>
      <c r="B400" s="2">
        <v>5</v>
      </c>
      <c r="C400" s="2" t="s">
        <v>7</v>
      </c>
      <c r="D400" s="2" t="s">
        <v>81</v>
      </c>
      <c r="E400" s="2" t="s">
        <v>11</v>
      </c>
      <c r="F400" s="7">
        <v>21.509799999999998</v>
      </c>
      <c r="G400" s="4">
        <v>16546</v>
      </c>
      <c r="H400" s="2">
        <v>1.2999999999999999E-3</v>
      </c>
      <c r="I400" t="s">
        <v>150</v>
      </c>
    </row>
    <row r="401" spans="1:9">
      <c r="A401" s="2">
        <v>2014</v>
      </c>
      <c r="B401" s="2">
        <v>5</v>
      </c>
      <c r="C401" s="2" t="s">
        <v>7</v>
      </c>
      <c r="D401" s="2" t="s">
        <v>75</v>
      </c>
      <c r="E401" s="2" t="s">
        <v>14</v>
      </c>
      <c r="F401" s="7">
        <v>9.0554919999999992</v>
      </c>
      <c r="G401" s="4">
        <v>3355</v>
      </c>
      <c r="H401" s="2">
        <v>2.5999999999999999E-3</v>
      </c>
      <c r="I401" t="s">
        <v>150</v>
      </c>
    </row>
    <row r="402" spans="1:9">
      <c r="A402" s="2">
        <v>2013</v>
      </c>
      <c r="B402" s="2">
        <v>7</v>
      </c>
      <c r="C402" s="2" t="s">
        <v>12</v>
      </c>
      <c r="D402" s="2" t="s">
        <v>27</v>
      </c>
      <c r="E402" s="2" t="s">
        <v>14</v>
      </c>
      <c r="F402" s="7">
        <v>11.364421</v>
      </c>
      <c r="G402" s="4">
        <v>2765</v>
      </c>
      <c r="H402" s="2">
        <v>4.1000000000000003E-3</v>
      </c>
      <c r="I402" t="s">
        <v>150</v>
      </c>
    </row>
    <row r="403" spans="1:9">
      <c r="A403" s="2">
        <v>2013</v>
      </c>
      <c r="B403" s="2">
        <v>1</v>
      </c>
      <c r="C403" s="2" t="s">
        <v>12</v>
      </c>
      <c r="D403" s="2" t="s">
        <v>87</v>
      </c>
      <c r="E403" s="2" t="s">
        <v>14</v>
      </c>
      <c r="F403" s="7">
        <v>402.52387800000002</v>
      </c>
      <c r="G403" s="4">
        <v>34680</v>
      </c>
      <c r="H403" s="2">
        <v>1.1599999999999999E-2</v>
      </c>
      <c r="I403" t="s">
        <v>150</v>
      </c>
    </row>
    <row r="404" spans="1:9">
      <c r="A404" s="2">
        <v>2013</v>
      </c>
      <c r="B404" s="2">
        <v>1</v>
      </c>
      <c r="C404" s="2" t="s">
        <v>53</v>
      </c>
      <c r="D404" s="2" t="s">
        <v>87</v>
      </c>
      <c r="E404" s="2" t="s">
        <v>14</v>
      </c>
      <c r="F404" s="7">
        <v>2.98461</v>
      </c>
      <c r="G404" s="4">
        <v>2</v>
      </c>
      <c r="H404" s="2">
        <v>1.4923</v>
      </c>
      <c r="I404" t="s">
        <v>150</v>
      </c>
    </row>
    <row r="405" spans="1:9">
      <c r="A405" s="2">
        <v>2013</v>
      </c>
      <c r="B405" s="2">
        <v>8</v>
      </c>
      <c r="C405" s="2" t="s">
        <v>7</v>
      </c>
      <c r="D405" s="2" t="s">
        <v>45</v>
      </c>
      <c r="E405" s="2" t="s">
        <v>14</v>
      </c>
      <c r="F405" s="7">
        <v>51.900115999999997</v>
      </c>
      <c r="G405" s="4">
        <v>110739</v>
      </c>
      <c r="H405" s="2">
        <v>4.0000000000000002E-4</v>
      </c>
      <c r="I405" t="s">
        <v>150</v>
      </c>
    </row>
    <row r="406" spans="1:9">
      <c r="A406" s="2">
        <v>2014</v>
      </c>
      <c r="B406" s="2">
        <v>4</v>
      </c>
      <c r="C406" s="2" t="s">
        <v>12</v>
      </c>
      <c r="D406" s="2" t="s">
        <v>42</v>
      </c>
      <c r="E406" s="2" t="s">
        <v>14</v>
      </c>
      <c r="F406" s="7">
        <v>354.55148700000001</v>
      </c>
      <c r="G406" s="4">
        <v>66488</v>
      </c>
      <c r="H406" s="2">
        <v>5.3E-3</v>
      </c>
      <c r="I406" t="s">
        <v>150</v>
      </c>
    </row>
    <row r="407" spans="1:9">
      <c r="A407" s="2">
        <v>2014</v>
      </c>
      <c r="B407" s="2">
        <v>1</v>
      </c>
      <c r="C407" s="2" t="s">
        <v>12</v>
      </c>
      <c r="D407" s="2" t="s">
        <v>19</v>
      </c>
      <c r="E407" s="2" t="s">
        <v>14</v>
      </c>
      <c r="F407" s="7">
        <v>13041.521726000001</v>
      </c>
      <c r="G407" s="4">
        <v>1151227</v>
      </c>
      <c r="H407" s="2">
        <v>1.1299999999999999E-2</v>
      </c>
      <c r="I407" t="s">
        <v>150</v>
      </c>
    </row>
    <row r="408" spans="1:9">
      <c r="A408" s="2">
        <v>2014</v>
      </c>
      <c r="B408" s="2">
        <v>3</v>
      </c>
      <c r="C408" s="2" t="s">
        <v>7</v>
      </c>
      <c r="D408" s="2" t="s">
        <v>23</v>
      </c>
      <c r="E408" s="2" t="s">
        <v>14</v>
      </c>
      <c r="F408" s="7">
        <v>75.831800000000001</v>
      </c>
      <c r="G408" s="4">
        <v>33994</v>
      </c>
      <c r="H408" s="2">
        <v>2.2000000000000001E-3</v>
      </c>
      <c r="I408" t="s">
        <v>150</v>
      </c>
    </row>
    <row r="409" spans="1:9">
      <c r="A409" s="2">
        <v>2013</v>
      </c>
      <c r="B409" s="2">
        <v>10</v>
      </c>
      <c r="C409" s="2" t="s">
        <v>12</v>
      </c>
      <c r="D409" s="2" t="s">
        <v>23</v>
      </c>
      <c r="E409" s="2" t="s">
        <v>14</v>
      </c>
      <c r="F409" s="7">
        <v>6.6660000000000001E-3</v>
      </c>
      <c r="G409" s="4">
        <v>1</v>
      </c>
      <c r="H409" s="2">
        <v>6.6E-3</v>
      </c>
      <c r="I409" t="s">
        <v>150</v>
      </c>
    </row>
    <row r="410" spans="1:9">
      <c r="A410" s="2">
        <v>2013</v>
      </c>
      <c r="B410" s="2">
        <v>5</v>
      </c>
      <c r="C410" s="2" t="s">
        <v>12</v>
      </c>
      <c r="D410" s="2" t="s">
        <v>60</v>
      </c>
      <c r="E410" s="2" t="s">
        <v>14</v>
      </c>
      <c r="F410" s="7">
        <v>6.3647999999999996E-2</v>
      </c>
      <c r="G410" s="4">
        <v>8</v>
      </c>
      <c r="H410" s="2">
        <v>7.9000000000000008E-3</v>
      </c>
      <c r="I410" t="s">
        <v>150</v>
      </c>
    </row>
    <row r="411" spans="1:9">
      <c r="A411" s="2">
        <v>2013</v>
      </c>
      <c r="B411" s="2">
        <v>12</v>
      </c>
      <c r="C411" s="2" t="s">
        <v>12</v>
      </c>
      <c r="D411" s="2" t="s">
        <v>88</v>
      </c>
      <c r="E411" s="2" t="s">
        <v>14</v>
      </c>
      <c r="F411" s="7">
        <v>0.152424</v>
      </c>
      <c r="G411" s="4">
        <v>56</v>
      </c>
      <c r="H411" s="2">
        <v>2.7000000000000001E-3</v>
      </c>
      <c r="I411" t="s">
        <v>150</v>
      </c>
    </row>
    <row r="412" spans="1:9">
      <c r="A412" s="2">
        <v>2013</v>
      </c>
      <c r="B412" s="2">
        <v>4</v>
      </c>
      <c r="C412" s="2" t="s">
        <v>7</v>
      </c>
      <c r="D412" s="2" t="s">
        <v>15</v>
      </c>
      <c r="E412" s="2" t="s">
        <v>16</v>
      </c>
      <c r="F412" s="7">
        <v>426.93190399999997</v>
      </c>
      <c r="G412" s="4">
        <v>189551</v>
      </c>
      <c r="H412" s="2">
        <v>2.2000000000000001E-3</v>
      </c>
      <c r="I412" t="s">
        <v>150</v>
      </c>
    </row>
    <row r="413" spans="1:9">
      <c r="A413" s="2">
        <v>2014</v>
      </c>
      <c r="B413" s="2">
        <v>2</v>
      </c>
      <c r="C413" s="2" t="s">
        <v>12</v>
      </c>
      <c r="D413" s="2" t="s">
        <v>33</v>
      </c>
      <c r="E413" s="2" t="s">
        <v>11</v>
      </c>
      <c r="F413" s="7">
        <v>3.5451000000000001</v>
      </c>
      <c r="G413" s="4">
        <v>2727</v>
      </c>
      <c r="H413" s="2">
        <v>1.2999999999999999E-3</v>
      </c>
      <c r="I413" t="s">
        <v>150</v>
      </c>
    </row>
    <row r="414" spans="1:9">
      <c r="A414" s="2">
        <v>2014</v>
      </c>
      <c r="B414" s="2">
        <v>3</v>
      </c>
      <c r="C414" s="2" t="s">
        <v>7</v>
      </c>
      <c r="D414" s="2" t="s">
        <v>96</v>
      </c>
      <c r="E414" s="2" t="s">
        <v>9</v>
      </c>
      <c r="F414" s="7">
        <v>20.728400000000001</v>
      </c>
      <c r="G414" s="4">
        <v>14806</v>
      </c>
      <c r="H414" s="2">
        <v>1.4E-3</v>
      </c>
      <c r="I414" t="s">
        <v>150</v>
      </c>
    </row>
    <row r="415" spans="1:9">
      <c r="A415" s="2">
        <v>2013</v>
      </c>
      <c r="B415" s="2">
        <v>1</v>
      </c>
      <c r="C415" s="2" t="s">
        <v>12</v>
      </c>
      <c r="D415" s="2" t="s">
        <v>44</v>
      </c>
      <c r="E415" s="2" t="s">
        <v>16</v>
      </c>
      <c r="F415" s="7">
        <v>304.17765700000001</v>
      </c>
      <c r="G415" s="4">
        <v>26287</v>
      </c>
      <c r="H415" s="2">
        <v>1.15E-2</v>
      </c>
      <c r="I415" t="s">
        <v>150</v>
      </c>
    </row>
    <row r="416" spans="1:9">
      <c r="A416" s="2">
        <v>2013</v>
      </c>
      <c r="B416" s="2">
        <v>10</v>
      </c>
      <c r="C416" s="2" t="s">
        <v>7</v>
      </c>
      <c r="D416" s="2" t="s">
        <v>26</v>
      </c>
      <c r="E416" s="2" t="s">
        <v>14</v>
      </c>
      <c r="F416" s="7">
        <v>18.048096999999999</v>
      </c>
      <c r="G416" s="4">
        <v>21820</v>
      </c>
      <c r="H416" s="2">
        <v>8.0000000000000004E-4</v>
      </c>
      <c r="I416" t="s">
        <v>150</v>
      </c>
    </row>
    <row r="417" spans="1:9">
      <c r="A417" s="2">
        <v>2014</v>
      </c>
      <c r="B417" s="2">
        <v>4</v>
      </c>
      <c r="C417" s="2" t="s">
        <v>7</v>
      </c>
      <c r="D417" s="2" t="s">
        <v>17</v>
      </c>
      <c r="E417" s="2" t="s">
        <v>14</v>
      </c>
      <c r="F417" s="7">
        <v>129.84301199999999</v>
      </c>
      <c r="G417" s="4">
        <v>37208</v>
      </c>
      <c r="H417" s="2">
        <v>3.3999999999999998E-3</v>
      </c>
      <c r="I417" t="s">
        <v>150</v>
      </c>
    </row>
    <row r="418" spans="1:9">
      <c r="A418" s="2">
        <v>2014</v>
      </c>
      <c r="B418" s="2">
        <v>2</v>
      </c>
      <c r="C418" s="2" t="s">
        <v>12</v>
      </c>
      <c r="D418" s="2" t="s">
        <v>70</v>
      </c>
      <c r="E418" s="2" t="s">
        <v>14</v>
      </c>
      <c r="F418" s="7">
        <v>7702.3571389999997</v>
      </c>
      <c r="G418" s="4">
        <v>735395</v>
      </c>
      <c r="H418" s="2">
        <v>1.04E-2</v>
      </c>
      <c r="I418" t="s">
        <v>150</v>
      </c>
    </row>
    <row r="419" spans="1:9">
      <c r="A419" s="2">
        <v>2013</v>
      </c>
      <c r="B419" s="2">
        <v>5</v>
      </c>
      <c r="C419" s="2" t="s">
        <v>12</v>
      </c>
      <c r="D419" s="2" t="s">
        <v>31</v>
      </c>
      <c r="E419" s="2" t="s">
        <v>14</v>
      </c>
      <c r="F419" s="7">
        <v>5.2331690000000002</v>
      </c>
      <c r="G419" s="4">
        <v>1539</v>
      </c>
      <c r="H419" s="2">
        <v>3.3999999999999998E-3</v>
      </c>
      <c r="I419" t="s">
        <v>150</v>
      </c>
    </row>
    <row r="420" spans="1:9">
      <c r="A420" s="2">
        <v>2013</v>
      </c>
      <c r="B420" s="2">
        <v>5</v>
      </c>
      <c r="C420" s="2" t="s">
        <v>12</v>
      </c>
      <c r="D420" s="2" t="s">
        <v>28</v>
      </c>
      <c r="E420" s="2" t="s">
        <v>14</v>
      </c>
      <c r="F420" s="7">
        <v>12.998301</v>
      </c>
      <c r="G420" s="4">
        <v>6607</v>
      </c>
      <c r="H420" s="2">
        <v>1.9E-3</v>
      </c>
      <c r="I420" t="s">
        <v>150</v>
      </c>
    </row>
    <row r="421" spans="1:9">
      <c r="A421" s="2">
        <v>2013</v>
      </c>
      <c r="B421" s="2">
        <v>5</v>
      </c>
      <c r="C421" s="2" t="s">
        <v>7</v>
      </c>
      <c r="D421" s="2" t="s">
        <v>13</v>
      </c>
      <c r="E421" s="2" t="s">
        <v>14</v>
      </c>
      <c r="F421" s="7">
        <v>132.762901</v>
      </c>
      <c r="G421" s="4">
        <v>100686</v>
      </c>
      <c r="H421" s="2">
        <v>1.2999999999999999E-3</v>
      </c>
      <c r="I421" t="s">
        <v>150</v>
      </c>
    </row>
    <row r="422" spans="1:9">
      <c r="A422" s="2">
        <v>2013</v>
      </c>
      <c r="B422" s="2">
        <v>6</v>
      </c>
      <c r="C422" s="2" t="s">
        <v>7</v>
      </c>
      <c r="D422" s="2" t="s">
        <v>18</v>
      </c>
      <c r="E422" s="2" t="s">
        <v>14</v>
      </c>
      <c r="F422" s="7">
        <v>288.87035100000003</v>
      </c>
      <c r="G422" s="4">
        <v>83079</v>
      </c>
      <c r="H422" s="2">
        <v>3.3999999999999998E-3</v>
      </c>
      <c r="I422" t="s">
        <v>150</v>
      </c>
    </row>
    <row r="423" spans="1:9">
      <c r="A423" s="2">
        <v>2014</v>
      </c>
      <c r="B423" s="2">
        <v>4</v>
      </c>
      <c r="C423" s="2" t="s">
        <v>7</v>
      </c>
      <c r="D423" s="2" t="s">
        <v>73</v>
      </c>
      <c r="E423" s="2" t="s">
        <v>14</v>
      </c>
      <c r="F423" s="7">
        <v>37.669410999999997</v>
      </c>
      <c r="G423" s="4">
        <v>17811</v>
      </c>
      <c r="H423" s="2">
        <v>2.0999999999999999E-3</v>
      </c>
      <c r="I423" t="s">
        <v>150</v>
      </c>
    </row>
    <row r="424" spans="1:9">
      <c r="A424" s="2">
        <v>2013</v>
      </c>
      <c r="B424" s="2">
        <v>12</v>
      </c>
      <c r="C424" s="2" t="s">
        <v>12</v>
      </c>
      <c r="D424" s="2" t="s">
        <v>80</v>
      </c>
      <c r="E424" s="2" t="s">
        <v>14</v>
      </c>
      <c r="F424" s="7">
        <v>0.20246700000000001</v>
      </c>
      <c r="G424" s="4">
        <v>103</v>
      </c>
      <c r="H424" s="2">
        <v>1.9E-3</v>
      </c>
      <c r="I424" t="s">
        <v>150</v>
      </c>
    </row>
    <row r="425" spans="1:9">
      <c r="A425" s="2">
        <v>2013</v>
      </c>
      <c r="B425" s="2">
        <v>3</v>
      </c>
      <c r="C425" s="2" t="s">
        <v>53</v>
      </c>
      <c r="D425" s="2" t="s">
        <v>20</v>
      </c>
      <c r="E425" s="2" t="s">
        <v>14</v>
      </c>
      <c r="F425" s="7">
        <v>6.401402</v>
      </c>
      <c r="G425" s="4">
        <v>8</v>
      </c>
      <c r="H425" s="2">
        <v>0.80010000000000003</v>
      </c>
      <c r="I425" t="s">
        <v>150</v>
      </c>
    </row>
    <row r="426" spans="1:9">
      <c r="A426" s="2">
        <v>2013</v>
      </c>
      <c r="B426" s="2">
        <v>12</v>
      </c>
      <c r="C426" s="2" t="s">
        <v>7</v>
      </c>
      <c r="D426" s="2" t="s">
        <v>88</v>
      </c>
      <c r="E426" s="2" t="s">
        <v>14</v>
      </c>
      <c r="F426" s="7">
        <v>1.7446010000000001</v>
      </c>
      <c r="G426" s="4">
        <v>641</v>
      </c>
      <c r="H426" s="2">
        <v>2.7000000000000001E-3</v>
      </c>
      <c r="I426" t="s">
        <v>150</v>
      </c>
    </row>
    <row r="427" spans="1:9">
      <c r="A427" s="2">
        <v>2014</v>
      </c>
      <c r="B427" s="2">
        <v>5</v>
      </c>
      <c r="C427" s="2" t="s">
        <v>7</v>
      </c>
      <c r="D427" s="2" t="s">
        <v>10</v>
      </c>
      <c r="E427" s="2" t="s">
        <v>11</v>
      </c>
      <c r="F427" s="7">
        <v>240.81089800000001</v>
      </c>
      <c r="G427" s="4">
        <v>174611</v>
      </c>
      <c r="H427" s="2">
        <v>1.2999999999999999E-3</v>
      </c>
      <c r="I427" t="s">
        <v>150</v>
      </c>
    </row>
    <row r="428" spans="1:9">
      <c r="A428" s="2">
        <v>2013</v>
      </c>
      <c r="B428" s="2">
        <v>6</v>
      </c>
      <c r="C428" s="2" t="s">
        <v>12</v>
      </c>
      <c r="D428" s="2" t="s">
        <v>60</v>
      </c>
      <c r="E428" s="2" t="s">
        <v>14</v>
      </c>
      <c r="F428" s="7">
        <v>3.3689999999999998E-2</v>
      </c>
      <c r="G428" s="4">
        <v>8</v>
      </c>
      <c r="H428" s="2">
        <v>4.1999999999999997E-3</v>
      </c>
      <c r="I428" t="s">
        <v>150</v>
      </c>
    </row>
    <row r="429" spans="1:9">
      <c r="A429" s="2">
        <v>2013</v>
      </c>
      <c r="B429" s="2">
        <v>9</v>
      </c>
      <c r="C429" s="2" t="s">
        <v>7</v>
      </c>
      <c r="D429" s="2" t="s">
        <v>71</v>
      </c>
      <c r="E429" s="2" t="s">
        <v>14</v>
      </c>
      <c r="F429" s="7">
        <v>1.6668259999999999</v>
      </c>
      <c r="G429" s="4">
        <v>8361</v>
      </c>
      <c r="H429" s="2">
        <v>1E-4</v>
      </c>
      <c r="I429" t="s">
        <v>150</v>
      </c>
    </row>
    <row r="430" spans="1:9">
      <c r="A430" s="2">
        <v>2014</v>
      </c>
      <c r="B430" s="2">
        <v>4</v>
      </c>
      <c r="C430" s="2" t="s">
        <v>7</v>
      </c>
      <c r="D430" s="2" t="s">
        <v>22</v>
      </c>
      <c r="E430" s="2" t="s">
        <v>14</v>
      </c>
      <c r="F430" s="7">
        <v>68.844335000000001</v>
      </c>
      <c r="G430" s="4">
        <v>55799</v>
      </c>
      <c r="H430" s="2">
        <v>1.1999999999999999E-3</v>
      </c>
      <c r="I430" t="s">
        <v>150</v>
      </c>
    </row>
    <row r="431" spans="1:9">
      <c r="A431" s="2">
        <v>2013</v>
      </c>
      <c r="B431" s="2">
        <v>7</v>
      </c>
      <c r="C431" s="2" t="s">
        <v>12</v>
      </c>
      <c r="D431" s="2" t="s">
        <v>36</v>
      </c>
      <c r="E431" s="2" t="s">
        <v>9</v>
      </c>
      <c r="F431" s="7">
        <v>0.40074900000000002</v>
      </c>
      <c r="G431" s="4">
        <v>38</v>
      </c>
      <c r="H431" s="2">
        <v>1.0500000000000001E-2</v>
      </c>
      <c r="I431" t="s">
        <v>150</v>
      </c>
    </row>
    <row r="432" spans="1:9">
      <c r="A432" s="2">
        <v>2013</v>
      </c>
      <c r="B432" s="2">
        <v>11</v>
      </c>
      <c r="C432" s="2" t="s">
        <v>12</v>
      </c>
      <c r="D432" s="2" t="s">
        <v>57</v>
      </c>
      <c r="E432" s="2" t="s">
        <v>14</v>
      </c>
      <c r="F432" s="7">
        <v>9.4350000000000007E-3</v>
      </c>
      <c r="G432" s="4">
        <v>1</v>
      </c>
      <c r="H432" s="2">
        <v>9.4000000000000004E-3</v>
      </c>
      <c r="I432" t="s">
        <v>150</v>
      </c>
    </row>
    <row r="433" spans="1:9">
      <c r="A433" s="2">
        <v>2013</v>
      </c>
      <c r="B433" s="2">
        <v>4</v>
      </c>
      <c r="C433" s="2" t="s">
        <v>12</v>
      </c>
      <c r="D433" s="2" t="s">
        <v>57</v>
      </c>
      <c r="E433" s="2" t="s">
        <v>14</v>
      </c>
      <c r="F433" s="7">
        <v>2.9332E-2</v>
      </c>
      <c r="G433" s="4">
        <v>3</v>
      </c>
      <c r="H433" s="2">
        <v>9.7000000000000003E-3</v>
      </c>
      <c r="I433" t="s">
        <v>150</v>
      </c>
    </row>
    <row r="434" spans="1:9">
      <c r="A434" s="2">
        <v>2014</v>
      </c>
      <c r="B434" s="2">
        <v>4</v>
      </c>
      <c r="C434" s="2" t="s">
        <v>12</v>
      </c>
      <c r="D434" s="2" t="s">
        <v>93</v>
      </c>
      <c r="E434" s="2" t="s">
        <v>9</v>
      </c>
      <c r="F434" s="7">
        <v>2.786362</v>
      </c>
      <c r="G434" s="4">
        <v>1566</v>
      </c>
      <c r="H434" s="2">
        <v>1.6999999999999999E-3</v>
      </c>
      <c r="I434" t="s">
        <v>150</v>
      </c>
    </row>
    <row r="435" spans="1:9">
      <c r="A435" s="2">
        <v>2013</v>
      </c>
      <c r="B435" s="2">
        <v>3</v>
      </c>
      <c r="C435" s="2" t="s">
        <v>12</v>
      </c>
      <c r="D435" s="2" t="s">
        <v>40</v>
      </c>
      <c r="E435" s="2" t="s">
        <v>14</v>
      </c>
      <c r="F435" s="7">
        <v>2245.3019709999999</v>
      </c>
      <c r="G435" s="4">
        <v>334989</v>
      </c>
      <c r="H435" s="2">
        <v>6.7000000000000002E-3</v>
      </c>
      <c r="I435" t="s">
        <v>150</v>
      </c>
    </row>
    <row r="436" spans="1:9">
      <c r="A436" s="2">
        <v>2013</v>
      </c>
      <c r="B436" s="2">
        <v>6</v>
      </c>
      <c r="C436" s="2" t="s">
        <v>12</v>
      </c>
      <c r="D436" s="2" t="s">
        <v>54</v>
      </c>
      <c r="E436" s="2" t="s">
        <v>14</v>
      </c>
      <c r="F436" s="7">
        <v>0.42578500000000002</v>
      </c>
      <c r="G436" s="4">
        <v>35</v>
      </c>
      <c r="H436" s="2">
        <v>1.21E-2</v>
      </c>
      <c r="I436" t="s">
        <v>150</v>
      </c>
    </row>
    <row r="437" spans="1:9">
      <c r="A437" s="2">
        <v>2014</v>
      </c>
      <c r="B437" s="2">
        <v>2</v>
      </c>
      <c r="C437" s="2" t="s">
        <v>12</v>
      </c>
      <c r="D437" s="2" t="s">
        <v>29</v>
      </c>
      <c r="E437" s="2" t="s">
        <v>25</v>
      </c>
      <c r="F437" s="7">
        <v>67.519965999999997</v>
      </c>
      <c r="G437" s="4">
        <v>13992</v>
      </c>
      <c r="H437" s="2">
        <v>4.7999999999999996E-3</v>
      </c>
      <c r="I437" t="s">
        <v>150</v>
      </c>
    </row>
    <row r="438" spans="1:9">
      <c r="A438" s="2">
        <v>2014</v>
      </c>
      <c r="B438" s="2">
        <v>4</v>
      </c>
      <c r="C438" s="2" t="s">
        <v>12</v>
      </c>
      <c r="D438" s="2" t="s">
        <v>29</v>
      </c>
      <c r="E438" s="2" t="s">
        <v>25</v>
      </c>
      <c r="F438" s="7">
        <v>123.57085499999999</v>
      </c>
      <c r="G438" s="4">
        <v>23149</v>
      </c>
      <c r="H438" s="2">
        <v>5.3E-3</v>
      </c>
      <c r="I438" t="s">
        <v>150</v>
      </c>
    </row>
    <row r="439" spans="1:9">
      <c r="A439" s="2">
        <v>2013</v>
      </c>
      <c r="B439" s="2">
        <v>6</v>
      </c>
      <c r="C439" s="2" t="s">
        <v>12</v>
      </c>
      <c r="D439" s="2" t="s">
        <v>31</v>
      </c>
      <c r="E439" s="2" t="s">
        <v>14</v>
      </c>
      <c r="F439" s="7">
        <v>7.999924</v>
      </c>
      <c r="G439" s="4">
        <v>1661</v>
      </c>
      <c r="H439" s="2">
        <v>4.7999999999999996E-3</v>
      </c>
      <c r="I439" t="s">
        <v>150</v>
      </c>
    </row>
    <row r="440" spans="1:9">
      <c r="A440" s="2">
        <v>2013</v>
      </c>
      <c r="B440" s="2">
        <v>3</v>
      </c>
      <c r="C440" s="2" t="s">
        <v>12</v>
      </c>
      <c r="D440" s="2" t="s">
        <v>28</v>
      </c>
      <c r="E440" s="2" t="s">
        <v>14</v>
      </c>
      <c r="F440" s="7">
        <v>13.138652</v>
      </c>
      <c r="G440" s="4">
        <v>3710</v>
      </c>
      <c r="H440" s="2">
        <v>3.5000000000000001E-3</v>
      </c>
      <c r="I440" t="s">
        <v>150</v>
      </c>
    </row>
    <row r="441" spans="1:9">
      <c r="A441" s="2">
        <v>2013</v>
      </c>
      <c r="B441" s="2">
        <v>6</v>
      </c>
      <c r="C441" s="2" t="s">
        <v>12</v>
      </c>
      <c r="D441" s="2" t="s">
        <v>28</v>
      </c>
      <c r="E441" s="2" t="s">
        <v>14</v>
      </c>
      <c r="F441" s="7">
        <v>13.710333</v>
      </c>
      <c r="G441" s="4">
        <v>6929</v>
      </c>
      <c r="H441" s="2">
        <v>1.9E-3</v>
      </c>
      <c r="I441" t="s">
        <v>150</v>
      </c>
    </row>
    <row r="442" spans="1:9">
      <c r="A442" s="2">
        <v>2013</v>
      </c>
      <c r="B442" s="2">
        <v>10</v>
      </c>
      <c r="C442" s="2" t="s">
        <v>12</v>
      </c>
      <c r="D442" s="2" t="s">
        <v>87</v>
      </c>
      <c r="E442" s="2" t="s">
        <v>14</v>
      </c>
      <c r="F442" s="7">
        <v>909.24114899999995</v>
      </c>
      <c r="G442" s="4">
        <v>72637</v>
      </c>
      <c r="H442" s="2">
        <v>1.2500000000000001E-2</v>
      </c>
      <c r="I442" t="s">
        <v>150</v>
      </c>
    </row>
    <row r="443" spans="1:9">
      <c r="A443" s="2">
        <v>2013</v>
      </c>
      <c r="B443" s="2">
        <v>3</v>
      </c>
      <c r="C443" s="2" t="s">
        <v>7</v>
      </c>
      <c r="D443" s="2" t="s">
        <v>13</v>
      </c>
      <c r="E443" s="2" t="s">
        <v>14</v>
      </c>
      <c r="F443" s="7">
        <v>273.95909</v>
      </c>
      <c r="G443" s="4">
        <v>171508</v>
      </c>
      <c r="H443" s="2">
        <v>1.5E-3</v>
      </c>
      <c r="I443" t="s">
        <v>150</v>
      </c>
    </row>
    <row r="444" spans="1:9">
      <c r="A444" s="2">
        <v>2013</v>
      </c>
      <c r="B444" s="2">
        <v>6</v>
      </c>
      <c r="C444" s="2" t="s">
        <v>53</v>
      </c>
      <c r="D444" s="2" t="s">
        <v>19</v>
      </c>
      <c r="E444" s="2" t="s">
        <v>14</v>
      </c>
      <c r="F444" s="7">
        <v>1.735284</v>
      </c>
      <c r="G444" s="4">
        <v>2</v>
      </c>
      <c r="H444" s="2">
        <v>0.86760000000000004</v>
      </c>
      <c r="I444" t="s">
        <v>150</v>
      </c>
    </row>
    <row r="445" spans="1:9">
      <c r="A445" s="2">
        <v>2013</v>
      </c>
      <c r="B445" s="2">
        <v>3</v>
      </c>
      <c r="C445" s="2" t="s">
        <v>53</v>
      </c>
      <c r="D445" s="2" t="s">
        <v>39</v>
      </c>
      <c r="E445" s="2" t="s">
        <v>14</v>
      </c>
      <c r="F445" s="7">
        <v>7.1034300000000004</v>
      </c>
      <c r="G445" s="4">
        <v>10</v>
      </c>
      <c r="H445" s="2">
        <v>0.71030000000000004</v>
      </c>
      <c r="I445" t="s">
        <v>150</v>
      </c>
    </row>
    <row r="446" spans="1:9">
      <c r="A446" s="2">
        <v>2014</v>
      </c>
      <c r="B446" s="2">
        <v>4</v>
      </c>
      <c r="C446" s="2" t="s">
        <v>12</v>
      </c>
      <c r="D446" s="2" t="s">
        <v>8</v>
      </c>
      <c r="E446" s="2" t="s">
        <v>9</v>
      </c>
      <c r="F446" s="7">
        <v>418905.19329600001</v>
      </c>
      <c r="G446" s="4">
        <v>42645179</v>
      </c>
      <c r="H446" s="2">
        <v>9.7999999999999997E-3</v>
      </c>
      <c r="I446" t="s">
        <v>150</v>
      </c>
    </row>
    <row r="447" spans="1:9">
      <c r="A447" s="2">
        <v>2014</v>
      </c>
      <c r="B447" s="2">
        <v>3</v>
      </c>
      <c r="C447" s="2" t="s">
        <v>12</v>
      </c>
      <c r="D447" s="2" t="s">
        <v>65</v>
      </c>
      <c r="E447" s="2" t="s">
        <v>25</v>
      </c>
      <c r="F447" s="7">
        <v>4.9480000000000001E-3</v>
      </c>
      <c r="G447" s="4">
        <v>1</v>
      </c>
      <c r="H447" s="2">
        <v>4.8999999999999998E-3</v>
      </c>
      <c r="I447" t="s">
        <v>150</v>
      </c>
    </row>
    <row r="448" spans="1:9">
      <c r="A448" s="2">
        <v>2013</v>
      </c>
      <c r="B448" s="2">
        <v>8</v>
      </c>
      <c r="C448" s="2" t="s">
        <v>7</v>
      </c>
      <c r="D448" s="2" t="s">
        <v>48</v>
      </c>
      <c r="E448" s="2" t="s">
        <v>14</v>
      </c>
      <c r="F448" s="7">
        <v>5.818098</v>
      </c>
      <c r="G448" s="4">
        <v>14509</v>
      </c>
      <c r="H448" s="2">
        <v>4.0000000000000002E-4</v>
      </c>
      <c r="I448" t="s">
        <v>150</v>
      </c>
    </row>
    <row r="449" spans="1:9">
      <c r="A449" s="2">
        <v>2014</v>
      </c>
      <c r="B449" s="2">
        <v>5</v>
      </c>
      <c r="C449" s="2" t="s">
        <v>12</v>
      </c>
      <c r="D449" s="2" t="s">
        <v>29</v>
      </c>
      <c r="E449" s="2" t="s">
        <v>25</v>
      </c>
      <c r="F449" s="7">
        <v>114.20363999999999</v>
      </c>
      <c r="G449" s="4">
        <v>28387</v>
      </c>
      <c r="H449" s="2">
        <v>4.0000000000000001E-3</v>
      </c>
      <c r="I449" t="s">
        <v>150</v>
      </c>
    </row>
    <row r="450" spans="1:9">
      <c r="A450" s="2">
        <v>2013</v>
      </c>
      <c r="B450" s="2">
        <v>4</v>
      </c>
      <c r="C450" s="2" t="s">
        <v>12</v>
      </c>
      <c r="D450" s="2" t="s">
        <v>20</v>
      </c>
      <c r="E450" s="2" t="s">
        <v>14</v>
      </c>
      <c r="F450" s="7">
        <v>2927.4313510000002</v>
      </c>
      <c r="G450" s="4">
        <v>295046</v>
      </c>
      <c r="H450" s="2">
        <v>9.9000000000000008E-3</v>
      </c>
      <c r="I450" t="s">
        <v>150</v>
      </c>
    </row>
    <row r="451" spans="1:9">
      <c r="A451" s="2">
        <v>2014</v>
      </c>
      <c r="B451" s="2">
        <v>5</v>
      </c>
      <c r="C451" s="2" t="s">
        <v>12</v>
      </c>
      <c r="D451" s="2" t="s">
        <v>47</v>
      </c>
      <c r="E451" s="2" t="s">
        <v>14</v>
      </c>
      <c r="F451" s="7">
        <v>43.179201999999997</v>
      </c>
      <c r="G451" s="4">
        <v>3890</v>
      </c>
      <c r="H451" s="2">
        <v>1.11E-2</v>
      </c>
      <c r="I451" t="s">
        <v>150</v>
      </c>
    </row>
    <row r="452" spans="1:9">
      <c r="A452" s="2">
        <v>2013</v>
      </c>
      <c r="B452" s="2">
        <v>10</v>
      </c>
      <c r="C452" s="2" t="s">
        <v>12</v>
      </c>
      <c r="D452" s="2" t="s">
        <v>40</v>
      </c>
      <c r="E452" s="2" t="s">
        <v>14</v>
      </c>
      <c r="F452" s="7">
        <v>2505.4127189999999</v>
      </c>
      <c r="G452" s="4">
        <v>361780</v>
      </c>
      <c r="H452" s="2">
        <v>6.8999999999999999E-3</v>
      </c>
      <c r="I452" t="s">
        <v>150</v>
      </c>
    </row>
    <row r="453" spans="1:9">
      <c r="A453" s="2">
        <v>2013</v>
      </c>
      <c r="B453" s="2">
        <v>2</v>
      </c>
      <c r="C453" s="2" t="s">
        <v>12</v>
      </c>
      <c r="D453" s="2" t="s">
        <v>17</v>
      </c>
      <c r="E453" s="2" t="s">
        <v>14</v>
      </c>
      <c r="F453" s="7">
        <v>1.9859999999999999E-2</v>
      </c>
      <c r="G453" s="4">
        <v>1</v>
      </c>
      <c r="H453" s="2">
        <v>1.9800000000000002E-2</v>
      </c>
      <c r="I453" t="s">
        <v>150</v>
      </c>
    </row>
    <row r="454" spans="1:9">
      <c r="A454" s="2">
        <v>2013</v>
      </c>
      <c r="B454" s="2">
        <v>1</v>
      </c>
      <c r="C454" s="2" t="s">
        <v>12</v>
      </c>
      <c r="D454" s="2" t="s">
        <v>17</v>
      </c>
      <c r="E454" s="2" t="s">
        <v>14</v>
      </c>
      <c r="F454" s="7">
        <v>2.2432000000000001E-2</v>
      </c>
      <c r="G454" s="4">
        <v>2</v>
      </c>
      <c r="H454" s="2">
        <v>1.12E-2</v>
      </c>
      <c r="I454" t="s">
        <v>150</v>
      </c>
    </row>
    <row r="455" spans="1:9">
      <c r="A455" s="2">
        <v>2013</v>
      </c>
      <c r="B455" s="2">
        <v>8</v>
      </c>
      <c r="C455" s="2" t="s">
        <v>12</v>
      </c>
      <c r="D455" s="2" t="s">
        <v>31</v>
      </c>
      <c r="E455" s="2" t="s">
        <v>14</v>
      </c>
      <c r="F455" s="7">
        <v>9.4555279999999993</v>
      </c>
      <c r="G455" s="4">
        <v>1735</v>
      </c>
      <c r="H455" s="2">
        <v>5.4000000000000003E-3</v>
      </c>
      <c r="I455" t="s">
        <v>150</v>
      </c>
    </row>
    <row r="456" spans="1:9">
      <c r="A456" s="2">
        <v>2013</v>
      </c>
      <c r="B456" s="2">
        <v>8</v>
      </c>
      <c r="C456" s="2" t="s">
        <v>12</v>
      </c>
      <c r="D456" s="2" t="s">
        <v>28</v>
      </c>
      <c r="E456" s="2" t="s">
        <v>14</v>
      </c>
      <c r="F456" s="7">
        <v>56.157080999999998</v>
      </c>
      <c r="G456" s="4">
        <v>9440</v>
      </c>
      <c r="H456" s="2">
        <v>5.8999999999999999E-3</v>
      </c>
      <c r="I456" t="s">
        <v>150</v>
      </c>
    </row>
    <row r="457" spans="1:9">
      <c r="A457" s="2">
        <v>2013</v>
      </c>
      <c r="B457" s="2">
        <v>10</v>
      </c>
      <c r="C457" s="2" t="s">
        <v>7</v>
      </c>
      <c r="D457" s="2" t="s">
        <v>13</v>
      </c>
      <c r="E457" s="2" t="s">
        <v>14</v>
      </c>
      <c r="F457" s="7">
        <v>91.294539</v>
      </c>
      <c r="G457" s="4">
        <v>78395</v>
      </c>
      <c r="H457" s="2">
        <v>1.1000000000000001E-3</v>
      </c>
      <c r="I457" t="s">
        <v>150</v>
      </c>
    </row>
    <row r="458" spans="1:9">
      <c r="A458" s="2">
        <v>2013</v>
      </c>
      <c r="B458" s="2">
        <v>10</v>
      </c>
      <c r="C458" s="2" t="s">
        <v>53</v>
      </c>
      <c r="D458" s="2" t="s">
        <v>19</v>
      </c>
      <c r="E458" s="2" t="s">
        <v>14</v>
      </c>
      <c r="F458" s="7">
        <v>2.581842</v>
      </c>
      <c r="G458" s="4">
        <v>2</v>
      </c>
      <c r="H458" s="2">
        <v>1.2908999999999999</v>
      </c>
      <c r="I458" t="s">
        <v>150</v>
      </c>
    </row>
    <row r="459" spans="1:9">
      <c r="A459" s="2">
        <v>2013</v>
      </c>
      <c r="B459" s="2">
        <v>8</v>
      </c>
      <c r="C459" s="2" t="s">
        <v>12</v>
      </c>
      <c r="D459" s="2" t="s">
        <v>56</v>
      </c>
      <c r="E459" s="2" t="s">
        <v>14</v>
      </c>
      <c r="F459" s="7">
        <v>21767.086148999999</v>
      </c>
      <c r="G459" s="4">
        <v>2331318</v>
      </c>
      <c r="H459" s="2">
        <v>9.2999999999999992E-3</v>
      </c>
      <c r="I459" t="s">
        <v>150</v>
      </c>
    </row>
    <row r="460" spans="1:9">
      <c r="A460" s="2">
        <v>2013</v>
      </c>
      <c r="B460" s="2">
        <v>4</v>
      </c>
      <c r="C460" s="2" t="s">
        <v>12</v>
      </c>
      <c r="D460" s="2" t="s">
        <v>39</v>
      </c>
      <c r="E460" s="2" t="s">
        <v>14</v>
      </c>
      <c r="F460" s="7">
        <v>9555.9501959999998</v>
      </c>
      <c r="G460" s="4">
        <v>1022488</v>
      </c>
      <c r="H460" s="2">
        <v>9.2999999999999992E-3</v>
      </c>
      <c r="I460" t="s">
        <v>150</v>
      </c>
    </row>
    <row r="461" spans="1:9">
      <c r="A461" s="2">
        <v>2014</v>
      </c>
      <c r="B461" s="2">
        <v>2</v>
      </c>
      <c r="C461" s="2" t="s">
        <v>7</v>
      </c>
      <c r="D461" s="2" t="s">
        <v>8</v>
      </c>
      <c r="E461" s="2" t="s">
        <v>9</v>
      </c>
      <c r="F461" s="7">
        <v>38017.884533999997</v>
      </c>
      <c r="G461" s="4">
        <v>38142190</v>
      </c>
      <c r="H461" s="2">
        <v>8.9999999999999998E-4</v>
      </c>
      <c r="I461" t="s">
        <v>150</v>
      </c>
    </row>
    <row r="462" spans="1:9">
      <c r="A462" s="2">
        <v>2014</v>
      </c>
      <c r="B462" s="2">
        <v>5</v>
      </c>
      <c r="C462" s="2" t="s">
        <v>7</v>
      </c>
      <c r="D462" s="2" t="s">
        <v>20</v>
      </c>
      <c r="E462" s="2" t="s">
        <v>14</v>
      </c>
      <c r="F462" s="7">
        <v>167.358993</v>
      </c>
      <c r="G462" s="4">
        <v>365486</v>
      </c>
      <c r="H462" s="2">
        <v>4.0000000000000002E-4</v>
      </c>
      <c r="I462" t="s">
        <v>150</v>
      </c>
    </row>
    <row r="463" spans="1:9">
      <c r="A463" s="2">
        <v>2013</v>
      </c>
      <c r="B463" s="2">
        <v>5</v>
      </c>
      <c r="C463" s="2" t="s">
        <v>12</v>
      </c>
      <c r="D463" s="2" t="s">
        <v>88</v>
      </c>
      <c r="E463" s="2" t="s">
        <v>14</v>
      </c>
      <c r="F463" s="7">
        <v>0.177233</v>
      </c>
      <c r="G463" s="4">
        <v>9</v>
      </c>
      <c r="H463" s="2">
        <v>1.9599999999999999E-2</v>
      </c>
      <c r="I463" t="s">
        <v>150</v>
      </c>
    </row>
    <row r="464" spans="1:9">
      <c r="A464" s="2">
        <v>2013</v>
      </c>
      <c r="B464" s="2">
        <v>3</v>
      </c>
      <c r="C464" s="2" t="s">
        <v>12</v>
      </c>
      <c r="D464" s="2" t="s">
        <v>15</v>
      </c>
      <c r="E464" s="2" t="s">
        <v>16</v>
      </c>
      <c r="F464" s="7">
        <v>2237.3949889999999</v>
      </c>
      <c r="G464" s="4">
        <v>183699</v>
      </c>
      <c r="H464" s="2">
        <v>1.21E-2</v>
      </c>
      <c r="I464" t="s">
        <v>150</v>
      </c>
    </row>
    <row r="465" spans="1:9">
      <c r="A465" s="2">
        <v>2014</v>
      </c>
      <c r="B465" s="2">
        <v>5</v>
      </c>
      <c r="C465" s="2" t="s">
        <v>7</v>
      </c>
      <c r="D465" s="2" t="s">
        <v>82</v>
      </c>
      <c r="E465" s="2" t="s">
        <v>14</v>
      </c>
      <c r="F465" s="7">
        <v>72.197157000000004</v>
      </c>
      <c r="G465" s="4">
        <v>39231</v>
      </c>
      <c r="H465" s="2">
        <v>1.8E-3</v>
      </c>
      <c r="I465" t="s">
        <v>150</v>
      </c>
    </row>
    <row r="466" spans="1:9">
      <c r="A466" s="2">
        <v>2014</v>
      </c>
      <c r="B466" s="2">
        <v>1</v>
      </c>
      <c r="C466" s="2" t="s">
        <v>12</v>
      </c>
      <c r="D466" s="2" t="s">
        <v>66</v>
      </c>
      <c r="E466" s="2" t="s">
        <v>9</v>
      </c>
      <c r="F466" s="7">
        <v>1.0694269999999999</v>
      </c>
      <c r="G466" s="4">
        <v>62</v>
      </c>
      <c r="H466" s="2">
        <v>1.72E-2</v>
      </c>
      <c r="I466" t="s">
        <v>150</v>
      </c>
    </row>
    <row r="467" spans="1:9">
      <c r="A467" s="2">
        <v>2013</v>
      </c>
      <c r="B467" s="2">
        <v>11</v>
      </c>
      <c r="C467" s="2" t="s">
        <v>12</v>
      </c>
      <c r="D467" s="2" t="s">
        <v>63</v>
      </c>
      <c r="E467" s="2" t="s">
        <v>14</v>
      </c>
      <c r="F467" s="7">
        <v>4337.0777690000004</v>
      </c>
      <c r="G467" s="4">
        <v>393537</v>
      </c>
      <c r="H467" s="2">
        <v>1.0999999999999999E-2</v>
      </c>
      <c r="I467" t="s">
        <v>150</v>
      </c>
    </row>
    <row r="468" spans="1:9">
      <c r="A468" s="2">
        <v>2013</v>
      </c>
      <c r="B468" s="2">
        <v>4</v>
      </c>
      <c r="C468" s="2" t="s">
        <v>7</v>
      </c>
      <c r="D468" s="2" t="s">
        <v>21</v>
      </c>
      <c r="E468" s="2" t="s">
        <v>14</v>
      </c>
      <c r="F468" s="7">
        <v>87.199118999999996</v>
      </c>
      <c r="G468" s="4">
        <v>59387</v>
      </c>
      <c r="H468" s="2">
        <v>1.4E-3</v>
      </c>
      <c r="I468" t="s">
        <v>150</v>
      </c>
    </row>
    <row r="469" spans="1:9">
      <c r="A469" s="2">
        <v>2014</v>
      </c>
      <c r="B469" s="2">
        <v>2</v>
      </c>
      <c r="C469" s="2" t="s">
        <v>7</v>
      </c>
      <c r="D469" s="2" t="s">
        <v>75</v>
      </c>
      <c r="E469" s="2" t="s">
        <v>14</v>
      </c>
      <c r="F469" s="7">
        <v>4.9188450000000001</v>
      </c>
      <c r="G469" s="4">
        <v>1800</v>
      </c>
      <c r="H469" s="2">
        <v>2.7000000000000001E-3</v>
      </c>
      <c r="I469" t="s">
        <v>150</v>
      </c>
    </row>
    <row r="470" spans="1:9">
      <c r="A470" s="2">
        <v>2013</v>
      </c>
      <c r="B470" s="2">
        <v>12</v>
      </c>
      <c r="C470" s="2" t="s">
        <v>12</v>
      </c>
      <c r="D470" s="2" t="s">
        <v>81</v>
      </c>
      <c r="E470" s="2" t="s">
        <v>11</v>
      </c>
      <c r="F470" s="7">
        <v>8.1900000000000001E-2</v>
      </c>
      <c r="G470" s="4">
        <v>63</v>
      </c>
      <c r="H470" s="2">
        <v>1.2999999999999999E-3</v>
      </c>
      <c r="I470" t="s">
        <v>150</v>
      </c>
    </row>
    <row r="471" spans="1:9">
      <c r="A471" s="2">
        <v>2013</v>
      </c>
      <c r="B471" s="2">
        <v>12</v>
      </c>
      <c r="C471" s="2" t="s">
        <v>12</v>
      </c>
      <c r="D471" s="2" t="s">
        <v>75</v>
      </c>
      <c r="E471" s="2" t="s">
        <v>14</v>
      </c>
      <c r="F471" s="7">
        <v>3.2656999999999999E-2</v>
      </c>
      <c r="G471" s="4">
        <v>12</v>
      </c>
      <c r="H471" s="2">
        <v>2.7000000000000001E-3</v>
      </c>
      <c r="I471" t="s">
        <v>150</v>
      </c>
    </row>
    <row r="472" spans="1:9">
      <c r="A472" s="2">
        <v>2013</v>
      </c>
      <c r="B472" s="2">
        <v>8</v>
      </c>
      <c r="C472" s="2" t="s">
        <v>12</v>
      </c>
      <c r="D472" s="2" t="s">
        <v>70</v>
      </c>
      <c r="E472" s="2" t="s">
        <v>14</v>
      </c>
      <c r="F472" s="7">
        <v>5074.5000449999998</v>
      </c>
      <c r="G472" s="4">
        <v>566263</v>
      </c>
      <c r="H472" s="2">
        <v>8.8999999999999999E-3</v>
      </c>
      <c r="I472" t="s">
        <v>150</v>
      </c>
    </row>
    <row r="473" spans="1:9">
      <c r="A473" s="2">
        <v>2013</v>
      </c>
      <c r="B473" s="2">
        <v>12</v>
      </c>
      <c r="C473" s="2" t="s">
        <v>7</v>
      </c>
      <c r="D473" s="2" t="s">
        <v>47</v>
      </c>
      <c r="E473" s="2" t="s">
        <v>14</v>
      </c>
      <c r="F473" s="7">
        <v>5.626779</v>
      </c>
      <c r="G473" s="4">
        <v>2120</v>
      </c>
      <c r="H473" s="2">
        <v>2.5999999999999999E-3</v>
      </c>
      <c r="I473" t="s">
        <v>150</v>
      </c>
    </row>
    <row r="474" spans="1:9">
      <c r="A474" s="2">
        <v>2014</v>
      </c>
      <c r="B474" s="2">
        <v>3</v>
      </c>
      <c r="C474" s="2" t="s">
        <v>12</v>
      </c>
      <c r="D474" s="2" t="s">
        <v>47</v>
      </c>
      <c r="E474" s="2" t="s">
        <v>14</v>
      </c>
      <c r="F474" s="7">
        <v>34.234108999999997</v>
      </c>
      <c r="G474" s="4">
        <v>3062</v>
      </c>
      <c r="H474" s="2">
        <v>1.11E-2</v>
      </c>
      <c r="I474" t="s">
        <v>150</v>
      </c>
    </row>
    <row r="475" spans="1:9">
      <c r="A475" s="2">
        <v>2013</v>
      </c>
      <c r="B475" s="2">
        <v>9</v>
      </c>
      <c r="C475" s="2" t="s">
        <v>7</v>
      </c>
      <c r="D475" s="2" t="s">
        <v>18</v>
      </c>
      <c r="E475" s="2" t="s">
        <v>14</v>
      </c>
      <c r="F475" s="7">
        <v>388.856741</v>
      </c>
      <c r="G475" s="4">
        <v>81888</v>
      </c>
      <c r="H475" s="2">
        <v>4.7000000000000002E-3</v>
      </c>
      <c r="I475" t="s">
        <v>150</v>
      </c>
    </row>
    <row r="476" spans="1:9">
      <c r="A476" s="2">
        <v>2013</v>
      </c>
      <c r="B476" s="2">
        <v>11</v>
      </c>
      <c r="C476" s="2" t="s">
        <v>7</v>
      </c>
      <c r="D476" s="2" t="s">
        <v>19</v>
      </c>
      <c r="E476" s="2" t="s">
        <v>14</v>
      </c>
      <c r="F476" s="7">
        <v>243.34752599999999</v>
      </c>
      <c r="G476" s="4">
        <v>72290</v>
      </c>
      <c r="H476" s="2">
        <v>3.3E-3</v>
      </c>
      <c r="I476" t="s">
        <v>150</v>
      </c>
    </row>
    <row r="477" spans="1:9">
      <c r="A477" s="2">
        <v>2014</v>
      </c>
      <c r="B477" s="2">
        <v>5</v>
      </c>
      <c r="C477" s="2" t="s">
        <v>7</v>
      </c>
      <c r="D477" s="2" t="s">
        <v>39</v>
      </c>
      <c r="E477" s="2" t="s">
        <v>14</v>
      </c>
      <c r="F477" s="7">
        <v>1885.4336920000001</v>
      </c>
      <c r="G477" s="4">
        <v>1540583</v>
      </c>
      <c r="H477" s="2">
        <v>1.1999999999999999E-3</v>
      </c>
      <c r="I477" t="s">
        <v>150</v>
      </c>
    </row>
    <row r="478" spans="1:9">
      <c r="A478" s="2">
        <v>2013</v>
      </c>
      <c r="B478" s="2">
        <v>3</v>
      </c>
      <c r="C478" s="2" t="s">
        <v>12</v>
      </c>
      <c r="D478" s="2" t="s">
        <v>8</v>
      </c>
      <c r="E478" s="2" t="s">
        <v>9</v>
      </c>
      <c r="F478" s="7">
        <v>174246.62266600001</v>
      </c>
      <c r="G478" s="4">
        <v>22022378</v>
      </c>
      <c r="H478" s="2">
        <v>7.9000000000000008E-3</v>
      </c>
      <c r="I478" t="s">
        <v>150</v>
      </c>
    </row>
    <row r="479" spans="1:9">
      <c r="A479" s="2">
        <v>2013</v>
      </c>
      <c r="B479" s="2">
        <v>5</v>
      </c>
      <c r="C479" s="2" t="s">
        <v>7</v>
      </c>
      <c r="D479" s="2" t="s">
        <v>8</v>
      </c>
      <c r="E479" s="2" t="s">
        <v>9</v>
      </c>
      <c r="F479" s="7">
        <v>33928.654703</v>
      </c>
      <c r="G479" s="4">
        <v>26847138</v>
      </c>
      <c r="H479" s="2">
        <v>1.1999999999999999E-3</v>
      </c>
      <c r="I479" t="s">
        <v>150</v>
      </c>
    </row>
    <row r="480" spans="1:9">
      <c r="A480" s="2">
        <v>2013</v>
      </c>
      <c r="B480" s="2">
        <v>1</v>
      </c>
      <c r="C480" s="2" t="s">
        <v>12</v>
      </c>
      <c r="D480" s="2" t="s">
        <v>10</v>
      </c>
      <c r="E480" s="2" t="s">
        <v>11</v>
      </c>
      <c r="F480" s="7">
        <v>4.3039999999999997E-3</v>
      </c>
      <c r="G480" s="4">
        <v>1</v>
      </c>
      <c r="H480" s="2">
        <v>4.3E-3</v>
      </c>
      <c r="I480" t="s">
        <v>150</v>
      </c>
    </row>
    <row r="481" spans="1:9">
      <c r="A481" s="2">
        <v>2013</v>
      </c>
      <c r="B481" s="2">
        <v>4</v>
      </c>
      <c r="C481" s="2" t="s">
        <v>12</v>
      </c>
      <c r="D481" s="2" t="s">
        <v>71</v>
      </c>
      <c r="E481" s="2" t="s">
        <v>14</v>
      </c>
      <c r="F481" s="7">
        <v>1.9675149999999999</v>
      </c>
      <c r="G481" s="4">
        <v>505</v>
      </c>
      <c r="H481" s="2">
        <v>3.8E-3</v>
      </c>
      <c r="I481" t="s">
        <v>150</v>
      </c>
    </row>
    <row r="482" spans="1:9">
      <c r="A482" s="2">
        <v>2013</v>
      </c>
      <c r="B482" s="2">
        <v>6</v>
      </c>
      <c r="C482" s="2" t="s">
        <v>12</v>
      </c>
      <c r="D482" s="2" t="s">
        <v>100</v>
      </c>
      <c r="E482" s="2" t="s">
        <v>14</v>
      </c>
      <c r="F482" s="7">
        <v>0.24221400000000001</v>
      </c>
      <c r="G482" s="4">
        <v>17</v>
      </c>
      <c r="H482" s="2">
        <v>1.4200000000000001E-2</v>
      </c>
      <c r="I482" t="s">
        <v>150</v>
      </c>
    </row>
    <row r="483" spans="1:9">
      <c r="A483" s="2">
        <v>2013</v>
      </c>
      <c r="B483" s="2">
        <v>2</v>
      </c>
      <c r="C483" s="2" t="s">
        <v>7</v>
      </c>
      <c r="D483" s="2" t="s">
        <v>15</v>
      </c>
      <c r="E483" s="2" t="s">
        <v>16</v>
      </c>
      <c r="F483" s="7">
        <v>555.30708000000004</v>
      </c>
      <c r="G483" s="4">
        <v>170975</v>
      </c>
      <c r="H483" s="2">
        <v>3.2000000000000002E-3</v>
      </c>
      <c r="I483" t="s">
        <v>150</v>
      </c>
    </row>
    <row r="484" spans="1:9">
      <c r="A484" s="2">
        <v>2014</v>
      </c>
      <c r="B484" s="2">
        <v>4</v>
      </c>
      <c r="C484" s="2" t="s">
        <v>7</v>
      </c>
      <c r="D484" s="2" t="s">
        <v>15</v>
      </c>
      <c r="E484" s="2" t="s">
        <v>16</v>
      </c>
      <c r="F484" s="7">
        <v>691.31085700000006</v>
      </c>
      <c r="G484" s="4">
        <v>408112</v>
      </c>
      <c r="H484" s="2">
        <v>1.6000000000000001E-3</v>
      </c>
      <c r="I484" t="s">
        <v>150</v>
      </c>
    </row>
    <row r="485" spans="1:9">
      <c r="A485" s="2">
        <v>2014</v>
      </c>
      <c r="B485" s="2">
        <v>3</v>
      </c>
      <c r="C485" s="2" t="s">
        <v>12</v>
      </c>
      <c r="D485" s="2" t="s">
        <v>34</v>
      </c>
      <c r="E485" s="2" t="s">
        <v>14</v>
      </c>
      <c r="F485" s="7">
        <v>3.5849959999999998</v>
      </c>
      <c r="G485" s="4">
        <v>161</v>
      </c>
      <c r="H485" s="2">
        <v>2.2200000000000001E-2</v>
      </c>
      <c r="I485" t="s">
        <v>150</v>
      </c>
    </row>
    <row r="486" spans="1:9">
      <c r="A486" s="2">
        <v>2014</v>
      </c>
      <c r="B486" s="2">
        <v>4</v>
      </c>
      <c r="C486" s="2" t="s">
        <v>7</v>
      </c>
      <c r="D486" s="2" t="s">
        <v>20</v>
      </c>
      <c r="E486" s="2" t="s">
        <v>14</v>
      </c>
      <c r="F486" s="7">
        <v>132.458676</v>
      </c>
      <c r="G486" s="4">
        <v>332354</v>
      </c>
      <c r="H486" s="2">
        <v>2.9999999999999997E-4</v>
      </c>
      <c r="I486" t="s">
        <v>150</v>
      </c>
    </row>
    <row r="487" spans="1:9">
      <c r="A487" s="2">
        <v>2013</v>
      </c>
      <c r="B487" s="2">
        <v>5</v>
      </c>
      <c r="C487" s="2" t="s">
        <v>53</v>
      </c>
      <c r="D487" s="2" t="s">
        <v>20</v>
      </c>
      <c r="E487" s="2" t="s">
        <v>14</v>
      </c>
      <c r="F487" s="7">
        <v>2.0182799999999999</v>
      </c>
      <c r="G487" s="4">
        <v>3</v>
      </c>
      <c r="H487" s="2">
        <v>0.67269999999999996</v>
      </c>
      <c r="I487" t="s">
        <v>150</v>
      </c>
    </row>
    <row r="488" spans="1:9">
      <c r="A488" s="2">
        <v>2013</v>
      </c>
      <c r="B488" s="2">
        <v>7</v>
      </c>
      <c r="C488" s="2" t="s">
        <v>7</v>
      </c>
      <c r="D488" s="2" t="s">
        <v>63</v>
      </c>
      <c r="E488" s="2" t="s">
        <v>14</v>
      </c>
      <c r="F488" s="7">
        <v>81.614794000000003</v>
      </c>
      <c r="G488" s="4">
        <v>70014</v>
      </c>
      <c r="H488" s="2">
        <v>1.1000000000000001E-3</v>
      </c>
      <c r="I488" t="s">
        <v>150</v>
      </c>
    </row>
    <row r="489" spans="1:9">
      <c r="A489" s="2">
        <v>2014</v>
      </c>
      <c r="B489" s="2">
        <v>3</v>
      </c>
      <c r="C489" s="2" t="s">
        <v>12</v>
      </c>
      <c r="D489" s="2" t="s">
        <v>43</v>
      </c>
      <c r="E489" s="2" t="s">
        <v>11</v>
      </c>
      <c r="F489" s="7">
        <v>18.686199999999999</v>
      </c>
      <c r="G489" s="4">
        <v>14374</v>
      </c>
      <c r="H489" s="2">
        <v>1.2999999999999999E-3</v>
      </c>
      <c r="I489" t="s">
        <v>150</v>
      </c>
    </row>
    <row r="490" spans="1:9">
      <c r="A490" s="2">
        <v>2014</v>
      </c>
      <c r="B490" s="2">
        <v>2</v>
      </c>
      <c r="C490" s="2" t="s">
        <v>12</v>
      </c>
      <c r="D490" s="2" t="s">
        <v>81</v>
      </c>
      <c r="E490" s="2" t="s">
        <v>11</v>
      </c>
      <c r="F490" s="7">
        <v>1.8889</v>
      </c>
      <c r="G490" s="4">
        <v>1453</v>
      </c>
      <c r="H490" s="2">
        <v>1.2999999999999999E-3</v>
      </c>
      <c r="I490" t="s">
        <v>150</v>
      </c>
    </row>
    <row r="491" spans="1:9">
      <c r="A491" s="2">
        <v>2014</v>
      </c>
      <c r="B491" s="2">
        <v>2</v>
      </c>
      <c r="C491" s="2" t="s">
        <v>7</v>
      </c>
      <c r="D491" s="2" t="s">
        <v>17</v>
      </c>
      <c r="E491" s="2" t="s">
        <v>14</v>
      </c>
      <c r="F491" s="7">
        <v>90.247753000000003</v>
      </c>
      <c r="G491" s="4">
        <v>33026</v>
      </c>
      <c r="H491" s="2">
        <v>2.7000000000000001E-3</v>
      </c>
      <c r="I491" t="s">
        <v>150</v>
      </c>
    </row>
    <row r="492" spans="1:9">
      <c r="A492" s="2">
        <v>2013</v>
      </c>
      <c r="B492" s="2">
        <v>6</v>
      </c>
      <c r="C492" s="2" t="s">
        <v>7</v>
      </c>
      <c r="D492" s="2" t="s">
        <v>31</v>
      </c>
      <c r="E492" s="2" t="s">
        <v>14</v>
      </c>
      <c r="F492" s="7">
        <v>2.6617670000000002</v>
      </c>
      <c r="G492" s="4">
        <v>7255</v>
      </c>
      <c r="H492" s="2">
        <v>2.9999999999999997E-4</v>
      </c>
      <c r="I492" t="s">
        <v>150</v>
      </c>
    </row>
    <row r="493" spans="1:9">
      <c r="A493" s="2">
        <v>2014</v>
      </c>
      <c r="B493" s="2">
        <v>1</v>
      </c>
      <c r="C493" s="2" t="s">
        <v>12</v>
      </c>
      <c r="D493" s="2" t="s">
        <v>41</v>
      </c>
      <c r="E493" s="2" t="s">
        <v>25</v>
      </c>
      <c r="F493" s="7">
        <v>24.354144000000002</v>
      </c>
      <c r="G493" s="4">
        <v>14778</v>
      </c>
      <c r="H493" s="2">
        <v>1.6000000000000001E-3</v>
      </c>
      <c r="I493" t="s">
        <v>150</v>
      </c>
    </row>
    <row r="494" spans="1:9">
      <c r="A494" s="2">
        <v>2014</v>
      </c>
      <c r="B494" s="2">
        <v>2</v>
      </c>
      <c r="C494" s="2" t="s">
        <v>12</v>
      </c>
      <c r="D494" s="2" t="s">
        <v>41</v>
      </c>
      <c r="E494" s="2" t="s">
        <v>25</v>
      </c>
      <c r="F494" s="7">
        <v>24.640896000000001</v>
      </c>
      <c r="G494" s="4">
        <v>14952</v>
      </c>
      <c r="H494" s="2">
        <v>1.6000000000000001E-3</v>
      </c>
      <c r="I494" t="s">
        <v>150</v>
      </c>
    </row>
    <row r="495" spans="1:9">
      <c r="A495" s="2">
        <v>2013</v>
      </c>
      <c r="B495" s="2">
        <v>10</v>
      </c>
      <c r="C495" s="2" t="s">
        <v>12</v>
      </c>
      <c r="D495" s="2" t="s">
        <v>41</v>
      </c>
      <c r="E495" s="2" t="s">
        <v>25</v>
      </c>
      <c r="F495" s="7">
        <v>3.2958180000000001</v>
      </c>
      <c r="G495" s="4">
        <v>1941</v>
      </c>
      <c r="H495" s="2">
        <v>1.6000000000000001E-3</v>
      </c>
      <c r="I495" t="s">
        <v>150</v>
      </c>
    </row>
    <row r="496" spans="1:9">
      <c r="A496" s="2">
        <v>2013</v>
      </c>
      <c r="B496" s="2">
        <v>9</v>
      </c>
      <c r="C496" s="2" t="s">
        <v>12</v>
      </c>
      <c r="D496" s="2" t="s">
        <v>18</v>
      </c>
      <c r="E496" s="2" t="s">
        <v>14</v>
      </c>
      <c r="F496" s="7">
        <v>1625.099755</v>
      </c>
      <c r="G496" s="4">
        <v>158826</v>
      </c>
      <c r="H496" s="2">
        <v>1.0200000000000001E-2</v>
      </c>
      <c r="I496" t="s">
        <v>150</v>
      </c>
    </row>
    <row r="497" spans="1:9">
      <c r="A497" s="2">
        <v>2013</v>
      </c>
      <c r="B497" s="2">
        <v>4</v>
      </c>
      <c r="C497" s="2" t="s">
        <v>12</v>
      </c>
      <c r="D497" s="2" t="s">
        <v>19</v>
      </c>
      <c r="E497" s="2" t="s">
        <v>14</v>
      </c>
      <c r="F497" s="7">
        <v>7966.6752120000001</v>
      </c>
      <c r="G497" s="4">
        <v>790647</v>
      </c>
      <c r="H497" s="2">
        <v>0.01</v>
      </c>
      <c r="I497" t="s">
        <v>150</v>
      </c>
    </row>
    <row r="498" spans="1:9">
      <c r="A498" s="2">
        <v>2013</v>
      </c>
      <c r="B498" s="2">
        <v>9</v>
      </c>
      <c r="C498" s="2" t="s">
        <v>53</v>
      </c>
      <c r="D498" s="2" t="s">
        <v>56</v>
      </c>
      <c r="E498" s="2" t="s">
        <v>14</v>
      </c>
      <c r="F498" s="7">
        <v>0.962754</v>
      </c>
      <c r="G498" s="4">
        <v>1</v>
      </c>
      <c r="H498" s="2">
        <v>0.9627</v>
      </c>
      <c r="I498" t="s">
        <v>150</v>
      </c>
    </row>
    <row r="499" spans="1:9">
      <c r="A499" s="2">
        <v>2013</v>
      </c>
      <c r="B499" s="2">
        <v>5</v>
      </c>
      <c r="C499" s="2" t="s">
        <v>53</v>
      </c>
      <c r="D499" s="2" t="s">
        <v>39</v>
      </c>
      <c r="E499" s="2" t="s">
        <v>14</v>
      </c>
      <c r="F499" s="7">
        <v>5.2047790000000003</v>
      </c>
      <c r="G499" s="4">
        <v>7</v>
      </c>
      <c r="H499" s="2">
        <v>0.74350000000000005</v>
      </c>
      <c r="I499" t="s">
        <v>150</v>
      </c>
    </row>
    <row r="500" spans="1:9">
      <c r="A500" s="2">
        <v>2013</v>
      </c>
      <c r="B500" s="2">
        <v>7</v>
      </c>
      <c r="C500" s="2" t="s">
        <v>7</v>
      </c>
      <c r="D500" s="2" t="s">
        <v>71</v>
      </c>
      <c r="E500" s="2" t="s">
        <v>14</v>
      </c>
      <c r="F500" s="7">
        <v>3.8786459999999998</v>
      </c>
      <c r="G500" s="4">
        <v>5597</v>
      </c>
      <c r="H500" s="2">
        <v>5.9999999999999995E-4</v>
      </c>
      <c r="I500" t="s">
        <v>150</v>
      </c>
    </row>
    <row r="501" spans="1:9">
      <c r="A501" s="2">
        <v>2013</v>
      </c>
      <c r="B501" s="2">
        <v>11</v>
      </c>
      <c r="C501" s="2" t="s">
        <v>7</v>
      </c>
      <c r="D501" s="2" t="s">
        <v>22</v>
      </c>
      <c r="E501" s="2" t="s">
        <v>14</v>
      </c>
      <c r="F501" s="7">
        <v>16.058291000000001</v>
      </c>
      <c r="G501" s="4">
        <v>23275</v>
      </c>
      <c r="H501" s="2">
        <v>5.9999999999999995E-4</v>
      </c>
      <c r="I501" t="s">
        <v>150</v>
      </c>
    </row>
    <row r="502" spans="1:9">
      <c r="A502" s="2">
        <v>2014</v>
      </c>
      <c r="B502" s="2">
        <v>2</v>
      </c>
      <c r="C502" s="2" t="s">
        <v>12</v>
      </c>
      <c r="D502" s="2" t="s">
        <v>82</v>
      </c>
      <c r="E502" s="2" t="s">
        <v>14</v>
      </c>
      <c r="F502" s="7">
        <v>34.086246000000003</v>
      </c>
      <c r="G502" s="4">
        <v>5249</v>
      </c>
      <c r="H502" s="2">
        <v>6.4000000000000003E-3</v>
      </c>
      <c r="I502" t="s">
        <v>150</v>
      </c>
    </row>
    <row r="503" spans="1:9">
      <c r="A503" s="2">
        <v>2013</v>
      </c>
      <c r="B503" s="2">
        <v>3</v>
      </c>
      <c r="C503" s="2" t="s">
        <v>12</v>
      </c>
      <c r="D503" s="2" t="s">
        <v>52</v>
      </c>
      <c r="E503" s="2" t="s">
        <v>25</v>
      </c>
      <c r="F503" s="7">
        <v>9.4449000000000005E-2</v>
      </c>
      <c r="G503" s="4">
        <v>15</v>
      </c>
      <c r="H503" s="2">
        <v>6.1999999999999998E-3</v>
      </c>
      <c r="I503" t="s">
        <v>150</v>
      </c>
    </row>
    <row r="504" spans="1:9">
      <c r="A504" s="2">
        <v>2013</v>
      </c>
      <c r="B504" s="2">
        <v>11</v>
      </c>
      <c r="C504" s="2" t="s">
        <v>12</v>
      </c>
      <c r="D504" s="2" t="s">
        <v>34</v>
      </c>
      <c r="E504" s="2" t="s">
        <v>14</v>
      </c>
      <c r="F504" s="7">
        <v>1.235557</v>
      </c>
      <c r="G504" s="4">
        <v>62</v>
      </c>
      <c r="H504" s="2">
        <v>1.9900000000000001E-2</v>
      </c>
      <c r="I504" t="s">
        <v>150</v>
      </c>
    </row>
    <row r="505" spans="1:9">
      <c r="A505" s="2">
        <v>2013</v>
      </c>
      <c r="B505" s="2">
        <v>7</v>
      </c>
      <c r="C505" s="2" t="s">
        <v>12</v>
      </c>
      <c r="D505" s="2" t="s">
        <v>63</v>
      </c>
      <c r="E505" s="2" t="s">
        <v>14</v>
      </c>
      <c r="F505" s="7">
        <v>2601.3823609999999</v>
      </c>
      <c r="G505" s="4">
        <v>250651</v>
      </c>
      <c r="H505" s="2">
        <v>1.03E-2</v>
      </c>
      <c r="I505" t="s">
        <v>150</v>
      </c>
    </row>
    <row r="506" spans="1:9">
      <c r="A506" s="2">
        <v>2014</v>
      </c>
      <c r="B506" s="2">
        <v>5</v>
      </c>
      <c r="C506" s="2" t="s">
        <v>12</v>
      </c>
      <c r="D506" s="2" t="s">
        <v>43</v>
      </c>
      <c r="E506" s="2" t="s">
        <v>11</v>
      </c>
      <c r="F506" s="7">
        <v>29.928599999999999</v>
      </c>
      <c r="G506" s="4">
        <v>23022</v>
      </c>
      <c r="H506" s="2">
        <v>1.2999999999999999E-3</v>
      </c>
      <c r="I506" t="s">
        <v>150</v>
      </c>
    </row>
    <row r="507" spans="1:9">
      <c r="A507" s="2">
        <v>2013</v>
      </c>
      <c r="B507" s="2">
        <v>9</v>
      </c>
      <c r="C507" s="2" t="s">
        <v>12</v>
      </c>
      <c r="D507" s="2" t="s">
        <v>86</v>
      </c>
      <c r="E507" s="2" t="s">
        <v>9</v>
      </c>
      <c r="F507" s="7">
        <v>1497.4086480000001</v>
      </c>
      <c r="G507" s="4">
        <v>152835</v>
      </c>
      <c r="H507" s="2">
        <v>9.7000000000000003E-3</v>
      </c>
      <c r="I507" t="s">
        <v>150</v>
      </c>
    </row>
    <row r="508" spans="1:9">
      <c r="A508" s="2">
        <v>2014</v>
      </c>
      <c r="B508" s="2">
        <v>4</v>
      </c>
      <c r="C508" s="2" t="s">
        <v>7</v>
      </c>
      <c r="D508" s="2" t="s">
        <v>74</v>
      </c>
      <c r="E508" s="2" t="s">
        <v>9</v>
      </c>
      <c r="F508" s="7">
        <v>34.652239000000002</v>
      </c>
      <c r="G508" s="4">
        <v>19475</v>
      </c>
      <c r="H508" s="2">
        <v>1.6999999999999999E-3</v>
      </c>
      <c r="I508" t="s">
        <v>150</v>
      </c>
    </row>
    <row r="509" spans="1:9">
      <c r="A509" s="2">
        <v>2014</v>
      </c>
      <c r="B509" s="2">
        <v>3</v>
      </c>
      <c r="C509" s="2" t="s">
        <v>7</v>
      </c>
      <c r="D509" s="2" t="s">
        <v>21</v>
      </c>
      <c r="E509" s="2" t="s">
        <v>14</v>
      </c>
      <c r="F509" s="7">
        <v>144.55724499999999</v>
      </c>
      <c r="G509" s="4">
        <v>134485</v>
      </c>
      <c r="H509" s="2">
        <v>1E-3</v>
      </c>
      <c r="I509" t="s">
        <v>150</v>
      </c>
    </row>
    <row r="510" spans="1:9">
      <c r="A510" s="2">
        <v>2013</v>
      </c>
      <c r="B510" s="2">
        <v>8</v>
      </c>
      <c r="C510" s="2" t="s">
        <v>12</v>
      </c>
      <c r="D510" s="2" t="s">
        <v>50</v>
      </c>
      <c r="E510" s="2" t="s">
        <v>11</v>
      </c>
      <c r="F510" s="7">
        <v>1.2882359999999999</v>
      </c>
      <c r="G510" s="4">
        <v>150</v>
      </c>
      <c r="H510" s="2">
        <v>8.5000000000000006E-3</v>
      </c>
      <c r="I510" t="s">
        <v>150</v>
      </c>
    </row>
    <row r="511" spans="1:9">
      <c r="A511" s="2">
        <v>2014</v>
      </c>
      <c r="B511" s="2">
        <v>5</v>
      </c>
      <c r="C511" s="2" t="s">
        <v>7</v>
      </c>
      <c r="D511" s="2" t="s">
        <v>41</v>
      </c>
      <c r="E511" s="2" t="s">
        <v>25</v>
      </c>
      <c r="F511" s="7">
        <v>131.703992</v>
      </c>
      <c r="G511" s="4">
        <v>79149</v>
      </c>
      <c r="H511" s="2">
        <v>1.6000000000000001E-3</v>
      </c>
      <c r="I511" t="s">
        <v>150</v>
      </c>
    </row>
    <row r="512" spans="1:9">
      <c r="A512" s="2">
        <v>2013</v>
      </c>
      <c r="B512" s="2">
        <v>8</v>
      </c>
      <c r="C512" s="2" t="s">
        <v>12</v>
      </c>
      <c r="D512" s="2" t="s">
        <v>27</v>
      </c>
      <c r="E512" s="2" t="s">
        <v>14</v>
      </c>
      <c r="F512" s="7">
        <v>20.280877</v>
      </c>
      <c r="G512" s="4">
        <v>4818</v>
      </c>
      <c r="H512" s="2">
        <v>4.1999999999999997E-3</v>
      </c>
      <c r="I512" t="s">
        <v>150</v>
      </c>
    </row>
    <row r="513" spans="1:9">
      <c r="A513" s="2">
        <v>2013</v>
      </c>
      <c r="B513" s="2">
        <v>12</v>
      </c>
      <c r="C513" s="2" t="s">
        <v>12</v>
      </c>
      <c r="D513" s="2" t="s">
        <v>59</v>
      </c>
      <c r="E513" s="2" t="s">
        <v>11</v>
      </c>
      <c r="F513" s="7">
        <v>1.044422</v>
      </c>
      <c r="G513" s="4">
        <v>578</v>
      </c>
      <c r="H513" s="2">
        <v>1.8E-3</v>
      </c>
      <c r="I513" t="s">
        <v>150</v>
      </c>
    </row>
    <row r="514" spans="1:9">
      <c r="A514" s="2">
        <v>2013</v>
      </c>
      <c r="B514" s="2">
        <v>2</v>
      </c>
      <c r="C514" s="2" t="s">
        <v>12</v>
      </c>
      <c r="D514" s="2" t="s">
        <v>87</v>
      </c>
      <c r="E514" s="2" t="s">
        <v>14</v>
      </c>
      <c r="F514" s="7">
        <v>439.577786</v>
      </c>
      <c r="G514" s="4">
        <v>36136</v>
      </c>
      <c r="H514" s="2">
        <v>1.21E-2</v>
      </c>
      <c r="I514" t="s">
        <v>150</v>
      </c>
    </row>
    <row r="515" spans="1:9">
      <c r="A515" s="2">
        <v>2014</v>
      </c>
      <c r="B515" s="2">
        <v>2</v>
      </c>
      <c r="C515" s="2" t="s">
        <v>12</v>
      </c>
      <c r="D515" s="2" t="s">
        <v>19</v>
      </c>
      <c r="E515" s="2" t="s">
        <v>14</v>
      </c>
      <c r="F515" s="7">
        <v>13317.133693</v>
      </c>
      <c r="G515" s="4">
        <v>1038183</v>
      </c>
      <c r="H515" s="2">
        <v>1.2800000000000001E-2</v>
      </c>
      <c r="I515" t="s">
        <v>150</v>
      </c>
    </row>
    <row r="516" spans="1:9">
      <c r="A516" s="2">
        <v>2013</v>
      </c>
      <c r="B516" s="2">
        <v>6</v>
      </c>
      <c r="C516" s="2" t="s">
        <v>12</v>
      </c>
      <c r="D516" s="2" t="s">
        <v>56</v>
      </c>
      <c r="E516" s="2" t="s">
        <v>14</v>
      </c>
      <c r="F516" s="7">
        <v>16515.644064</v>
      </c>
      <c r="G516" s="4">
        <v>1831890</v>
      </c>
      <c r="H516" s="2">
        <v>8.9999999999999993E-3</v>
      </c>
      <c r="I516" t="s">
        <v>150</v>
      </c>
    </row>
    <row r="517" spans="1:9">
      <c r="A517" s="2">
        <v>2013</v>
      </c>
      <c r="B517" s="2">
        <v>12</v>
      </c>
      <c r="C517" s="2" t="s">
        <v>7</v>
      </c>
      <c r="D517" s="2" t="s">
        <v>56</v>
      </c>
      <c r="E517" s="2" t="s">
        <v>14</v>
      </c>
      <c r="F517" s="7">
        <v>468.15467899999999</v>
      </c>
      <c r="G517" s="4">
        <v>284260</v>
      </c>
      <c r="H517" s="2">
        <v>1.6000000000000001E-3</v>
      </c>
      <c r="I517" t="s">
        <v>150</v>
      </c>
    </row>
    <row r="518" spans="1:9">
      <c r="A518" s="2">
        <v>2013</v>
      </c>
      <c r="B518" s="2">
        <v>11</v>
      </c>
      <c r="C518" s="2" t="s">
        <v>12</v>
      </c>
      <c r="D518" s="2" t="s">
        <v>8</v>
      </c>
      <c r="E518" s="2" t="s">
        <v>9</v>
      </c>
      <c r="F518" s="7">
        <v>304121.85035800003</v>
      </c>
      <c r="G518" s="4">
        <v>33044580</v>
      </c>
      <c r="H518" s="2">
        <v>9.1999999999999998E-3</v>
      </c>
      <c r="I518" t="s">
        <v>150</v>
      </c>
    </row>
    <row r="519" spans="1:9">
      <c r="A519" s="2">
        <v>2014</v>
      </c>
      <c r="B519" s="2">
        <v>3</v>
      </c>
      <c r="C519" s="2" t="s">
        <v>12</v>
      </c>
      <c r="D519" s="2" t="s">
        <v>51</v>
      </c>
      <c r="E519" s="2" t="s">
        <v>11</v>
      </c>
      <c r="F519" s="7">
        <v>1.0724</v>
      </c>
      <c r="G519" s="4">
        <v>766</v>
      </c>
      <c r="H519" s="2">
        <v>1.4E-3</v>
      </c>
      <c r="I519" t="s">
        <v>150</v>
      </c>
    </row>
    <row r="520" spans="1:9">
      <c r="A520" s="2">
        <v>2014</v>
      </c>
      <c r="B520" s="2">
        <v>5</v>
      </c>
      <c r="C520" s="2" t="s">
        <v>7</v>
      </c>
      <c r="D520" s="2" t="s">
        <v>51</v>
      </c>
      <c r="E520" s="2" t="s">
        <v>11</v>
      </c>
      <c r="F520" s="7">
        <v>10.365600000000001</v>
      </c>
      <c r="G520" s="4">
        <v>7404</v>
      </c>
      <c r="H520" s="2">
        <v>1.4E-3</v>
      </c>
      <c r="I520" t="s">
        <v>150</v>
      </c>
    </row>
    <row r="521" spans="1:9">
      <c r="A521" s="2">
        <v>2013</v>
      </c>
      <c r="B521" s="2">
        <v>3</v>
      </c>
      <c r="C521" s="2" t="s">
        <v>12</v>
      </c>
      <c r="D521" s="2" t="s">
        <v>61</v>
      </c>
      <c r="E521" s="2" t="s">
        <v>62</v>
      </c>
      <c r="F521" s="7">
        <v>2.0473999999999999E-2</v>
      </c>
      <c r="G521" s="4">
        <v>1</v>
      </c>
      <c r="H521" s="2">
        <v>2.0400000000000001E-2</v>
      </c>
      <c r="I521" t="s">
        <v>150</v>
      </c>
    </row>
    <row r="522" spans="1:9">
      <c r="A522" s="2">
        <v>2013</v>
      </c>
      <c r="B522" s="2">
        <v>1</v>
      </c>
      <c r="C522" s="2" t="s">
        <v>12</v>
      </c>
      <c r="D522" s="2" t="s">
        <v>76</v>
      </c>
      <c r="E522" s="2" t="s">
        <v>25</v>
      </c>
      <c r="F522" s="7">
        <v>0.13686499999999999</v>
      </c>
      <c r="G522" s="4">
        <v>8</v>
      </c>
      <c r="H522" s="2">
        <v>1.7100000000000001E-2</v>
      </c>
      <c r="I522" t="s">
        <v>150</v>
      </c>
    </row>
    <row r="523" spans="1:9">
      <c r="A523" s="2">
        <v>2014</v>
      </c>
      <c r="B523" s="2">
        <v>5</v>
      </c>
      <c r="C523" s="2" t="s">
        <v>12</v>
      </c>
      <c r="D523" s="2" t="s">
        <v>50</v>
      </c>
      <c r="E523" s="2" t="s">
        <v>11</v>
      </c>
      <c r="F523" s="7">
        <v>29.886142</v>
      </c>
      <c r="G523" s="4">
        <v>15760</v>
      </c>
      <c r="H523" s="2">
        <v>1.8E-3</v>
      </c>
      <c r="I523" t="s">
        <v>150</v>
      </c>
    </row>
    <row r="524" spans="1:9">
      <c r="A524" s="2">
        <v>2013</v>
      </c>
      <c r="B524" s="2">
        <v>12</v>
      </c>
      <c r="C524" s="2" t="s">
        <v>12</v>
      </c>
      <c r="D524" s="2" t="s">
        <v>89</v>
      </c>
      <c r="E524" s="2" t="s">
        <v>9</v>
      </c>
      <c r="F524" s="7">
        <v>0.1976</v>
      </c>
      <c r="G524" s="4">
        <v>152</v>
      </c>
      <c r="H524" s="2">
        <v>1.2999999999999999E-3</v>
      </c>
      <c r="I524" t="s">
        <v>150</v>
      </c>
    </row>
    <row r="525" spans="1:9">
      <c r="A525" s="2">
        <v>2013</v>
      </c>
      <c r="B525" s="2">
        <v>9</v>
      </c>
      <c r="C525" s="2" t="s">
        <v>7</v>
      </c>
      <c r="D525" s="2" t="s">
        <v>46</v>
      </c>
      <c r="E525" s="2" t="s">
        <v>25</v>
      </c>
      <c r="F525" s="7">
        <v>8.9136000000000007E-2</v>
      </c>
      <c r="G525" s="4">
        <v>12704</v>
      </c>
      <c r="H525" s="2">
        <v>0</v>
      </c>
      <c r="I525" t="s">
        <v>150</v>
      </c>
    </row>
    <row r="526" spans="1:9">
      <c r="A526" s="2">
        <v>2013</v>
      </c>
      <c r="B526" s="2">
        <v>5</v>
      </c>
      <c r="C526" s="2" t="s">
        <v>12</v>
      </c>
      <c r="D526" s="2" t="s">
        <v>83</v>
      </c>
      <c r="E526" s="2" t="s">
        <v>14</v>
      </c>
      <c r="F526" s="7">
        <v>0.78205599999999997</v>
      </c>
      <c r="G526" s="4">
        <v>129</v>
      </c>
      <c r="H526" s="2">
        <v>6.0000000000000001E-3</v>
      </c>
      <c r="I526" t="s">
        <v>150</v>
      </c>
    </row>
    <row r="527" spans="1:9">
      <c r="A527" s="2">
        <v>2014</v>
      </c>
      <c r="B527" s="2">
        <v>3</v>
      </c>
      <c r="C527" s="2" t="s">
        <v>7</v>
      </c>
      <c r="D527" s="2" t="s">
        <v>43</v>
      </c>
      <c r="E527" s="2" t="s">
        <v>11</v>
      </c>
      <c r="F527" s="7">
        <v>133.7895</v>
      </c>
      <c r="G527" s="4">
        <v>102915</v>
      </c>
      <c r="H527" s="2">
        <v>1.2999999999999999E-3</v>
      </c>
      <c r="I527" t="s">
        <v>150</v>
      </c>
    </row>
    <row r="528" spans="1:9">
      <c r="A528" s="2">
        <v>2013</v>
      </c>
      <c r="B528" s="2">
        <v>10</v>
      </c>
      <c r="C528" s="2" t="s">
        <v>7</v>
      </c>
      <c r="D528" s="2" t="s">
        <v>41</v>
      </c>
      <c r="E528" s="2" t="s">
        <v>25</v>
      </c>
      <c r="F528" s="7">
        <v>58.810234000000001</v>
      </c>
      <c r="G528" s="4">
        <v>34635</v>
      </c>
      <c r="H528" s="2">
        <v>1.6000000000000001E-3</v>
      </c>
      <c r="I528" t="s">
        <v>150</v>
      </c>
    </row>
    <row r="529" spans="1:9">
      <c r="A529" s="2">
        <v>2014</v>
      </c>
      <c r="B529" s="2">
        <v>2</v>
      </c>
      <c r="C529" s="2" t="s">
        <v>12</v>
      </c>
      <c r="D529" s="2" t="s">
        <v>18</v>
      </c>
      <c r="E529" s="2" t="s">
        <v>14</v>
      </c>
      <c r="F529" s="7">
        <v>1771.8033</v>
      </c>
      <c r="G529" s="4">
        <v>179151</v>
      </c>
      <c r="H529" s="2">
        <v>9.7999999999999997E-3</v>
      </c>
      <c r="I529" t="s">
        <v>150</v>
      </c>
    </row>
    <row r="530" spans="1:9">
      <c r="A530" s="2">
        <v>2013</v>
      </c>
      <c r="B530" s="2">
        <v>3</v>
      </c>
      <c r="C530" s="2" t="s">
        <v>12</v>
      </c>
      <c r="D530" s="2" t="s">
        <v>39</v>
      </c>
      <c r="E530" s="2" t="s">
        <v>14</v>
      </c>
      <c r="F530" s="7">
        <v>11641.483097</v>
      </c>
      <c r="G530" s="4">
        <v>1075421</v>
      </c>
      <c r="H530" s="2">
        <v>1.0800000000000001E-2</v>
      </c>
      <c r="I530" t="s">
        <v>150</v>
      </c>
    </row>
    <row r="531" spans="1:9">
      <c r="A531" s="2">
        <v>2013</v>
      </c>
      <c r="B531" s="2">
        <v>9</v>
      </c>
      <c r="C531" s="2" t="s">
        <v>53</v>
      </c>
      <c r="D531" s="2" t="s">
        <v>39</v>
      </c>
      <c r="E531" s="2" t="s">
        <v>14</v>
      </c>
      <c r="F531" s="7">
        <v>2.5693920000000001</v>
      </c>
      <c r="G531" s="4">
        <v>2</v>
      </c>
      <c r="H531" s="2">
        <v>1.2846</v>
      </c>
      <c r="I531" t="s">
        <v>150</v>
      </c>
    </row>
    <row r="532" spans="1:9">
      <c r="A532" s="2">
        <v>2014</v>
      </c>
      <c r="B532" s="2">
        <v>3</v>
      </c>
      <c r="C532" s="2" t="s">
        <v>7</v>
      </c>
      <c r="D532" s="2" t="s">
        <v>10</v>
      </c>
      <c r="E532" s="2" t="s">
        <v>11</v>
      </c>
      <c r="F532" s="7">
        <v>59.110424999999999</v>
      </c>
      <c r="G532" s="4">
        <v>108438</v>
      </c>
      <c r="H532" s="2">
        <v>5.0000000000000001E-4</v>
      </c>
      <c r="I532" t="s">
        <v>150</v>
      </c>
    </row>
    <row r="533" spans="1:9">
      <c r="A533" s="2">
        <v>2013</v>
      </c>
      <c r="B533" s="2">
        <v>8</v>
      </c>
      <c r="C533" s="2" t="s">
        <v>12</v>
      </c>
      <c r="D533" s="2" t="s">
        <v>88</v>
      </c>
      <c r="E533" s="2" t="s">
        <v>14</v>
      </c>
      <c r="F533" s="7">
        <v>3.5444000000000003E-2</v>
      </c>
      <c r="G533" s="4">
        <v>1</v>
      </c>
      <c r="H533" s="2">
        <v>3.5400000000000001E-2</v>
      </c>
      <c r="I533" t="s">
        <v>150</v>
      </c>
    </row>
    <row r="534" spans="1:9">
      <c r="A534" s="2">
        <v>2013</v>
      </c>
      <c r="B534" s="2">
        <v>7</v>
      </c>
      <c r="C534" s="2" t="s">
        <v>12</v>
      </c>
      <c r="D534" s="2" t="s">
        <v>60</v>
      </c>
      <c r="E534" s="2" t="s">
        <v>14</v>
      </c>
      <c r="F534" s="7">
        <v>0.17402999999999999</v>
      </c>
      <c r="G534" s="4">
        <v>25</v>
      </c>
      <c r="H534" s="2">
        <v>6.8999999999999999E-3</v>
      </c>
      <c r="I534" t="s">
        <v>150</v>
      </c>
    </row>
    <row r="535" spans="1:9">
      <c r="A535" s="2">
        <v>2013</v>
      </c>
      <c r="B535" s="2">
        <v>2</v>
      </c>
      <c r="C535" s="2" t="s">
        <v>12</v>
      </c>
      <c r="D535" s="2" t="s">
        <v>71</v>
      </c>
      <c r="E535" s="2" t="s">
        <v>14</v>
      </c>
      <c r="F535" s="7">
        <v>8.1550000000000008E-3</v>
      </c>
      <c r="G535" s="4">
        <v>1</v>
      </c>
      <c r="H535" s="2">
        <v>8.0999999999999996E-3</v>
      </c>
      <c r="I535" t="s">
        <v>150</v>
      </c>
    </row>
    <row r="536" spans="1:9">
      <c r="A536" s="2">
        <v>2014</v>
      </c>
      <c r="B536" s="2">
        <v>1</v>
      </c>
      <c r="C536" s="2" t="s">
        <v>7</v>
      </c>
      <c r="D536" s="2" t="s">
        <v>15</v>
      </c>
      <c r="E536" s="2" t="s">
        <v>16</v>
      </c>
      <c r="F536" s="7">
        <v>419.02530300000001</v>
      </c>
      <c r="G536" s="4">
        <v>311445</v>
      </c>
      <c r="H536" s="2">
        <v>1.2999999999999999E-3</v>
      </c>
      <c r="I536" t="s">
        <v>150</v>
      </c>
    </row>
    <row r="537" spans="1:9">
      <c r="A537" s="2">
        <v>2013</v>
      </c>
      <c r="B537" s="2">
        <v>4</v>
      </c>
      <c r="C537" s="2" t="s">
        <v>12</v>
      </c>
      <c r="D537" s="2" t="s">
        <v>58</v>
      </c>
      <c r="E537" s="2" t="s">
        <v>9</v>
      </c>
      <c r="F537" s="7">
        <v>4.8300000000000001E-3</v>
      </c>
      <c r="G537" s="4">
        <v>10</v>
      </c>
      <c r="H537" s="2">
        <v>4.0000000000000002E-4</v>
      </c>
      <c r="I537" t="s">
        <v>150</v>
      </c>
    </row>
    <row r="538" spans="1:9">
      <c r="A538" s="2">
        <v>2013</v>
      </c>
      <c r="B538" s="2">
        <v>12</v>
      </c>
      <c r="C538" s="2" t="s">
        <v>12</v>
      </c>
      <c r="D538" s="2" t="s">
        <v>44</v>
      </c>
      <c r="E538" s="2" t="s">
        <v>16</v>
      </c>
      <c r="F538" s="7">
        <v>838.08153700000003</v>
      </c>
      <c r="G538" s="4">
        <v>65631</v>
      </c>
      <c r="H538" s="2">
        <v>1.2699999999999999E-2</v>
      </c>
      <c r="I538" t="s">
        <v>150</v>
      </c>
    </row>
    <row r="539" spans="1:9">
      <c r="A539" s="2">
        <v>2014</v>
      </c>
      <c r="B539" s="2">
        <v>5</v>
      </c>
      <c r="C539" s="2" t="s">
        <v>7</v>
      </c>
      <c r="D539" s="2" t="s">
        <v>63</v>
      </c>
      <c r="E539" s="2" t="s">
        <v>14</v>
      </c>
      <c r="F539" s="7">
        <v>159.33694299999999</v>
      </c>
      <c r="G539" s="4">
        <v>250348</v>
      </c>
      <c r="H539" s="2">
        <v>5.9999999999999995E-4</v>
      </c>
      <c r="I539" t="s">
        <v>150</v>
      </c>
    </row>
    <row r="540" spans="1:9">
      <c r="A540" s="2">
        <v>2014</v>
      </c>
      <c r="B540" s="2">
        <v>3</v>
      </c>
      <c r="C540" s="2" t="s">
        <v>12</v>
      </c>
      <c r="D540" s="2" t="s">
        <v>101</v>
      </c>
      <c r="E540" s="2" t="s">
        <v>62</v>
      </c>
      <c r="F540" s="7">
        <v>8.2103999999999996E-2</v>
      </c>
      <c r="G540" s="4">
        <v>6</v>
      </c>
      <c r="H540" s="2">
        <v>1.3599999999999999E-2</v>
      </c>
      <c r="I540" t="s">
        <v>150</v>
      </c>
    </row>
    <row r="541" spans="1:9">
      <c r="A541" s="2">
        <v>2014</v>
      </c>
      <c r="B541" s="2">
        <v>5</v>
      </c>
      <c r="C541" s="2" t="s">
        <v>12</v>
      </c>
      <c r="D541" s="2" t="s">
        <v>64</v>
      </c>
      <c r="E541" s="2" t="s">
        <v>14</v>
      </c>
      <c r="F541" s="7">
        <v>1.5172669999999999</v>
      </c>
      <c r="G541" s="4">
        <v>371</v>
      </c>
      <c r="H541" s="2">
        <v>4.0000000000000001E-3</v>
      </c>
      <c r="I541" t="s">
        <v>150</v>
      </c>
    </row>
    <row r="542" spans="1:9">
      <c r="A542" s="2">
        <v>2013</v>
      </c>
      <c r="B542" s="2">
        <v>8</v>
      </c>
      <c r="C542" s="2" t="s">
        <v>7</v>
      </c>
      <c r="D542" s="2" t="s">
        <v>27</v>
      </c>
      <c r="E542" s="2" t="s">
        <v>14</v>
      </c>
      <c r="F542" s="7">
        <v>4.3576670000000002</v>
      </c>
      <c r="G542" s="4">
        <v>10929</v>
      </c>
      <c r="H542" s="2">
        <v>2.9999999999999997E-4</v>
      </c>
      <c r="I542" t="s">
        <v>150</v>
      </c>
    </row>
    <row r="543" spans="1:9">
      <c r="A543" s="2">
        <v>2014</v>
      </c>
      <c r="B543" s="2">
        <v>4</v>
      </c>
      <c r="C543" s="2" t="s">
        <v>7</v>
      </c>
      <c r="D543" s="2" t="s">
        <v>59</v>
      </c>
      <c r="E543" s="2" t="s">
        <v>11</v>
      </c>
      <c r="F543" s="7">
        <v>362.641279</v>
      </c>
      <c r="G543" s="4">
        <v>169400</v>
      </c>
      <c r="H543" s="2">
        <v>2.0999999999999999E-3</v>
      </c>
      <c r="I543" t="s">
        <v>150</v>
      </c>
    </row>
    <row r="544" spans="1:9">
      <c r="A544" s="2">
        <v>2013</v>
      </c>
      <c r="B544" s="2">
        <v>4</v>
      </c>
      <c r="C544" s="2" t="s">
        <v>12</v>
      </c>
      <c r="D544" s="2" t="s">
        <v>47</v>
      </c>
      <c r="E544" s="2" t="s">
        <v>14</v>
      </c>
      <c r="F544" s="7">
        <v>7.719309</v>
      </c>
      <c r="G544" s="4">
        <v>724</v>
      </c>
      <c r="H544" s="2">
        <v>1.06E-2</v>
      </c>
      <c r="I544" t="s">
        <v>150</v>
      </c>
    </row>
    <row r="545" spans="1:9">
      <c r="A545" s="2">
        <v>2013</v>
      </c>
      <c r="B545" s="2">
        <v>12</v>
      </c>
      <c r="C545" s="2" t="s">
        <v>12</v>
      </c>
      <c r="D545" s="2" t="s">
        <v>42</v>
      </c>
      <c r="E545" s="2" t="s">
        <v>14</v>
      </c>
      <c r="F545" s="7">
        <v>670.72846800000002</v>
      </c>
      <c r="G545" s="4">
        <v>59726</v>
      </c>
      <c r="H545" s="2">
        <v>1.12E-2</v>
      </c>
      <c r="I545" t="s">
        <v>150</v>
      </c>
    </row>
    <row r="546" spans="1:9">
      <c r="A546" s="2">
        <v>2014</v>
      </c>
      <c r="B546" s="2">
        <v>5</v>
      </c>
      <c r="C546" s="2" t="s">
        <v>12</v>
      </c>
      <c r="D546" s="2" t="s">
        <v>18</v>
      </c>
      <c r="E546" s="2" t="s">
        <v>14</v>
      </c>
      <c r="F546" s="7">
        <v>1901.9028149999999</v>
      </c>
      <c r="G546" s="4">
        <v>213264</v>
      </c>
      <c r="H546" s="2">
        <v>8.8999999999999999E-3</v>
      </c>
      <c r="I546" t="s">
        <v>150</v>
      </c>
    </row>
    <row r="547" spans="1:9">
      <c r="A547" s="2">
        <v>2013</v>
      </c>
      <c r="B547" s="2">
        <v>2</v>
      </c>
      <c r="C547" s="2" t="s">
        <v>12</v>
      </c>
      <c r="D547" s="2" t="s">
        <v>19</v>
      </c>
      <c r="E547" s="2" t="s">
        <v>14</v>
      </c>
      <c r="F547" s="7">
        <v>9254.3111339999996</v>
      </c>
      <c r="G547" s="4">
        <v>795452</v>
      </c>
      <c r="H547" s="2">
        <v>1.1599999999999999E-2</v>
      </c>
      <c r="I547" t="s">
        <v>150</v>
      </c>
    </row>
    <row r="548" spans="1:9">
      <c r="A548" s="2">
        <v>2013</v>
      </c>
      <c r="B548" s="2">
        <v>9</v>
      </c>
      <c r="C548" s="2" t="s">
        <v>12</v>
      </c>
      <c r="D548" s="2" t="s">
        <v>56</v>
      </c>
      <c r="E548" s="2" t="s">
        <v>14</v>
      </c>
      <c r="F548" s="7">
        <v>31239.550297000002</v>
      </c>
      <c r="G548" s="4">
        <v>2659872</v>
      </c>
      <c r="H548" s="2">
        <v>1.17E-2</v>
      </c>
      <c r="I548" t="s">
        <v>150</v>
      </c>
    </row>
    <row r="549" spans="1:9">
      <c r="A549" s="2">
        <v>2013</v>
      </c>
      <c r="B549" s="2">
        <v>12</v>
      </c>
      <c r="C549" s="2" t="s">
        <v>12</v>
      </c>
      <c r="D549" s="2" t="s">
        <v>39</v>
      </c>
      <c r="E549" s="2" t="s">
        <v>14</v>
      </c>
      <c r="F549" s="7">
        <v>18379.845538000001</v>
      </c>
      <c r="G549" s="4">
        <v>1373455</v>
      </c>
      <c r="H549" s="2">
        <v>1.3299999999999999E-2</v>
      </c>
      <c r="I549" t="s">
        <v>150</v>
      </c>
    </row>
    <row r="550" spans="1:9">
      <c r="A550" s="2">
        <v>2014</v>
      </c>
      <c r="B550" s="2">
        <v>4</v>
      </c>
      <c r="C550" s="2" t="s">
        <v>7</v>
      </c>
      <c r="D550" s="2" t="s">
        <v>8</v>
      </c>
      <c r="E550" s="2" t="s">
        <v>9</v>
      </c>
      <c r="F550" s="7">
        <v>59993.232437999999</v>
      </c>
      <c r="G550" s="4">
        <v>47378769</v>
      </c>
      <c r="H550" s="2">
        <v>1.1999999999999999E-3</v>
      </c>
      <c r="I550" t="s">
        <v>150</v>
      </c>
    </row>
    <row r="551" spans="1:9">
      <c r="A551" s="2">
        <v>2013</v>
      </c>
      <c r="B551" s="2">
        <v>12</v>
      </c>
      <c r="C551" s="2" t="s">
        <v>7</v>
      </c>
      <c r="D551" s="2" t="s">
        <v>23</v>
      </c>
      <c r="E551" s="2" t="s">
        <v>14</v>
      </c>
      <c r="F551" s="7">
        <v>18.602070000000001</v>
      </c>
      <c r="G551" s="4">
        <v>8354</v>
      </c>
      <c r="H551" s="2">
        <v>2.2000000000000001E-3</v>
      </c>
      <c r="I551" t="s">
        <v>150</v>
      </c>
    </row>
    <row r="552" spans="1:9">
      <c r="A552" s="2">
        <v>2014</v>
      </c>
      <c r="B552" s="2">
        <v>2</v>
      </c>
      <c r="C552" s="2" t="s">
        <v>12</v>
      </c>
      <c r="D552" s="2" t="s">
        <v>88</v>
      </c>
      <c r="E552" s="2" t="s">
        <v>14</v>
      </c>
      <c r="F552" s="7">
        <v>1.557661</v>
      </c>
      <c r="G552" s="4">
        <v>570</v>
      </c>
      <c r="H552" s="2">
        <v>2.7000000000000001E-3</v>
      </c>
      <c r="I552" t="s">
        <v>150</v>
      </c>
    </row>
    <row r="553" spans="1:9">
      <c r="A553" s="2">
        <v>2014</v>
      </c>
      <c r="B553" s="2">
        <v>4</v>
      </c>
      <c r="C553" s="2" t="s">
        <v>12</v>
      </c>
      <c r="D553" s="2" t="s">
        <v>88</v>
      </c>
      <c r="E553" s="2" t="s">
        <v>14</v>
      </c>
      <c r="F553" s="7">
        <v>3.9992190000000001</v>
      </c>
      <c r="G553" s="4">
        <v>1146</v>
      </c>
      <c r="H553" s="2">
        <v>3.3999999999999998E-3</v>
      </c>
      <c r="I553" t="s">
        <v>150</v>
      </c>
    </row>
    <row r="554" spans="1:9">
      <c r="A554" s="2">
        <v>2013</v>
      </c>
      <c r="B554" s="2">
        <v>11</v>
      </c>
      <c r="C554" s="2" t="s">
        <v>12</v>
      </c>
      <c r="D554" s="2" t="s">
        <v>60</v>
      </c>
      <c r="E554" s="2" t="s">
        <v>14</v>
      </c>
      <c r="F554" s="7">
        <v>58.358097999999998</v>
      </c>
      <c r="G554" s="4">
        <v>13494</v>
      </c>
      <c r="H554" s="2">
        <v>4.3E-3</v>
      </c>
      <c r="I554" t="s">
        <v>150</v>
      </c>
    </row>
    <row r="555" spans="1:9">
      <c r="A555" s="2">
        <v>2013</v>
      </c>
      <c r="B555" s="2">
        <v>3</v>
      </c>
      <c r="C555" s="2" t="s">
        <v>12</v>
      </c>
      <c r="D555" s="2" t="s">
        <v>58</v>
      </c>
      <c r="E555" s="2" t="s">
        <v>9</v>
      </c>
      <c r="F555" s="7">
        <v>5.0303E-2</v>
      </c>
      <c r="G555" s="4">
        <v>15</v>
      </c>
      <c r="H555" s="2">
        <v>3.3E-3</v>
      </c>
      <c r="I555" t="s">
        <v>150</v>
      </c>
    </row>
    <row r="556" spans="1:9">
      <c r="A556" s="2">
        <v>2013</v>
      </c>
      <c r="B556" s="2">
        <v>12</v>
      </c>
      <c r="C556" s="2" t="s">
        <v>7</v>
      </c>
      <c r="D556" s="2" t="s">
        <v>96</v>
      </c>
      <c r="E556" s="2" t="s">
        <v>9</v>
      </c>
      <c r="F556" s="7">
        <v>8.7710000000000008</v>
      </c>
      <c r="G556" s="4">
        <v>6265</v>
      </c>
      <c r="H556" s="2">
        <v>1.4E-3</v>
      </c>
      <c r="I556" t="s">
        <v>150</v>
      </c>
    </row>
    <row r="557" spans="1:9">
      <c r="A557" s="2">
        <v>2013</v>
      </c>
      <c r="B557" s="2">
        <v>5</v>
      </c>
      <c r="C557" s="2" t="s">
        <v>7</v>
      </c>
      <c r="D557" s="2" t="s">
        <v>44</v>
      </c>
      <c r="E557" s="2" t="s">
        <v>16</v>
      </c>
      <c r="F557" s="7">
        <v>42.441681000000003</v>
      </c>
      <c r="G557" s="4">
        <v>51911</v>
      </c>
      <c r="H557" s="2">
        <v>8.0000000000000004E-4</v>
      </c>
      <c r="I557" t="s">
        <v>150</v>
      </c>
    </row>
    <row r="558" spans="1:9">
      <c r="A558" s="2">
        <v>2014</v>
      </c>
      <c r="B558" s="2">
        <v>2</v>
      </c>
      <c r="C558" s="2" t="s">
        <v>12</v>
      </c>
      <c r="D558" s="2" t="s">
        <v>67</v>
      </c>
      <c r="E558" s="2" t="s">
        <v>9</v>
      </c>
      <c r="F558" s="7">
        <v>0.72409999999999997</v>
      </c>
      <c r="G558" s="4">
        <v>557</v>
      </c>
      <c r="H558" s="2">
        <v>1.2999999999999999E-3</v>
      </c>
      <c r="I558" t="s">
        <v>150</v>
      </c>
    </row>
    <row r="559" spans="1:9">
      <c r="A559" s="2">
        <v>2014</v>
      </c>
      <c r="B559" s="2">
        <v>4</v>
      </c>
      <c r="C559" s="2" t="s">
        <v>12</v>
      </c>
      <c r="D559" s="2" t="s">
        <v>54</v>
      </c>
      <c r="E559" s="2" t="s">
        <v>14</v>
      </c>
      <c r="F559" s="7">
        <v>5.7863040000000003</v>
      </c>
      <c r="G559" s="4">
        <v>280</v>
      </c>
      <c r="H559" s="2">
        <v>2.06E-2</v>
      </c>
      <c r="I559" t="s">
        <v>150</v>
      </c>
    </row>
    <row r="560" spans="1:9">
      <c r="A560" s="2">
        <v>2014</v>
      </c>
      <c r="B560" s="2">
        <v>3</v>
      </c>
      <c r="C560" s="2" t="s">
        <v>12</v>
      </c>
      <c r="D560" s="2" t="s">
        <v>70</v>
      </c>
      <c r="E560" s="2" t="s">
        <v>14</v>
      </c>
      <c r="F560" s="7">
        <v>8163.533606</v>
      </c>
      <c r="G560" s="4">
        <v>832524</v>
      </c>
      <c r="H560" s="2">
        <v>9.7999999999999997E-3</v>
      </c>
      <c r="I560" t="s">
        <v>150</v>
      </c>
    </row>
    <row r="561" spans="1:9">
      <c r="A561" s="2">
        <v>2013</v>
      </c>
      <c r="B561" s="2">
        <v>11</v>
      </c>
      <c r="C561" s="2" t="s">
        <v>12</v>
      </c>
      <c r="D561" s="2" t="s">
        <v>40</v>
      </c>
      <c r="E561" s="2" t="s">
        <v>14</v>
      </c>
      <c r="F561" s="7">
        <v>2502.3550749999999</v>
      </c>
      <c r="G561" s="4">
        <v>353257</v>
      </c>
      <c r="H561" s="2">
        <v>7.0000000000000001E-3</v>
      </c>
      <c r="I561" t="s">
        <v>150</v>
      </c>
    </row>
    <row r="562" spans="1:9">
      <c r="A562" s="2">
        <v>2013</v>
      </c>
      <c r="B562" s="2">
        <v>12</v>
      </c>
      <c r="C562" s="2" t="s">
        <v>7</v>
      </c>
      <c r="D562" s="2" t="s">
        <v>46</v>
      </c>
      <c r="E562" s="2" t="s">
        <v>25</v>
      </c>
      <c r="F562" s="7">
        <v>2.0999999999999999E-5</v>
      </c>
      <c r="G562" s="4">
        <v>18708</v>
      </c>
      <c r="H562" s="2">
        <v>0</v>
      </c>
      <c r="I562" t="s">
        <v>150</v>
      </c>
    </row>
    <row r="563" spans="1:9">
      <c r="A563" s="2">
        <v>2014</v>
      </c>
      <c r="B563" s="2">
        <v>2</v>
      </c>
      <c r="C563" s="2" t="s">
        <v>7</v>
      </c>
      <c r="D563" s="2" t="s">
        <v>27</v>
      </c>
      <c r="E563" s="2" t="s">
        <v>14</v>
      </c>
      <c r="F563" s="7">
        <v>47.16498</v>
      </c>
      <c r="G563" s="4">
        <v>18178</v>
      </c>
      <c r="H563" s="2">
        <v>2.5000000000000001E-3</v>
      </c>
      <c r="I563" t="s">
        <v>150</v>
      </c>
    </row>
    <row r="564" spans="1:9">
      <c r="A564" s="2">
        <v>2013</v>
      </c>
      <c r="B564" s="2">
        <v>11</v>
      </c>
      <c r="C564" s="2" t="s">
        <v>12</v>
      </c>
      <c r="D564" s="2" t="s">
        <v>28</v>
      </c>
      <c r="E564" s="2" t="s">
        <v>14</v>
      </c>
      <c r="F564" s="7">
        <v>38.185181999999998</v>
      </c>
      <c r="G564" s="4">
        <v>14189</v>
      </c>
      <c r="H564" s="2">
        <v>2.5999999999999999E-3</v>
      </c>
      <c r="I564" t="s">
        <v>150</v>
      </c>
    </row>
    <row r="565" spans="1:9">
      <c r="A565" s="2">
        <v>2013</v>
      </c>
      <c r="B565" s="2">
        <v>11</v>
      </c>
      <c r="C565" s="2" t="s">
        <v>7</v>
      </c>
      <c r="D565" s="2" t="s">
        <v>13</v>
      </c>
      <c r="E565" s="2" t="s">
        <v>14</v>
      </c>
      <c r="F565" s="7">
        <v>95.539663000000004</v>
      </c>
      <c r="G565" s="4">
        <v>75396</v>
      </c>
      <c r="H565" s="2">
        <v>1.1999999999999999E-3</v>
      </c>
      <c r="I565" t="s">
        <v>150</v>
      </c>
    </row>
    <row r="566" spans="1:9">
      <c r="A566" s="2">
        <v>2014</v>
      </c>
      <c r="B566" s="2">
        <v>3</v>
      </c>
      <c r="C566" s="2" t="s">
        <v>7</v>
      </c>
      <c r="D566" s="2" t="s">
        <v>42</v>
      </c>
      <c r="E566" s="2" t="s">
        <v>14</v>
      </c>
      <c r="F566" s="7">
        <v>1269.7702690000001</v>
      </c>
      <c r="G566" s="4">
        <v>307376</v>
      </c>
      <c r="H566" s="2">
        <v>4.1000000000000003E-3</v>
      </c>
      <c r="I566" t="s">
        <v>150</v>
      </c>
    </row>
    <row r="567" spans="1:9">
      <c r="A567" s="2">
        <v>2013</v>
      </c>
      <c r="B567" s="2">
        <v>8</v>
      </c>
      <c r="C567" s="2" t="s">
        <v>53</v>
      </c>
      <c r="D567" s="2" t="s">
        <v>39</v>
      </c>
      <c r="E567" s="2" t="s">
        <v>14</v>
      </c>
      <c r="F567" s="7">
        <v>14.158512</v>
      </c>
      <c r="G567" s="4">
        <v>18</v>
      </c>
      <c r="H567" s="2">
        <v>0.78649999999999998</v>
      </c>
      <c r="I567" t="s">
        <v>150</v>
      </c>
    </row>
    <row r="568" spans="1:9">
      <c r="A568" s="2">
        <v>2013</v>
      </c>
      <c r="B568" s="2">
        <v>12</v>
      </c>
      <c r="C568" s="2" t="s">
        <v>12</v>
      </c>
      <c r="D568" s="2" t="s">
        <v>51</v>
      </c>
      <c r="E568" s="2" t="s">
        <v>11</v>
      </c>
      <c r="F568" s="7">
        <v>0.1008</v>
      </c>
      <c r="G568" s="4">
        <v>72</v>
      </c>
      <c r="H568" s="2">
        <v>1.4E-3</v>
      </c>
      <c r="I568" t="s">
        <v>150</v>
      </c>
    </row>
    <row r="569" spans="1:9">
      <c r="A569" s="2">
        <v>2014</v>
      </c>
      <c r="B569" s="2">
        <v>1</v>
      </c>
      <c r="C569" s="2" t="s">
        <v>7</v>
      </c>
      <c r="D569" s="2" t="s">
        <v>82</v>
      </c>
      <c r="E569" s="2" t="s">
        <v>14</v>
      </c>
      <c r="F569" s="7">
        <v>38.301067000000003</v>
      </c>
      <c r="G569" s="4">
        <v>21034</v>
      </c>
      <c r="H569" s="2">
        <v>1.8E-3</v>
      </c>
      <c r="I569" t="s">
        <v>150</v>
      </c>
    </row>
    <row r="570" spans="1:9">
      <c r="A570" s="2">
        <v>2013</v>
      </c>
      <c r="B570" s="2">
        <v>7</v>
      </c>
      <c r="C570" s="2" t="s">
        <v>7</v>
      </c>
      <c r="D570" s="2" t="s">
        <v>86</v>
      </c>
      <c r="E570" s="2" t="s">
        <v>9</v>
      </c>
      <c r="F570" s="7">
        <v>676.54808500000001</v>
      </c>
      <c r="G570" s="4">
        <v>457939</v>
      </c>
      <c r="H570" s="2">
        <v>1.4E-3</v>
      </c>
      <c r="I570" t="s">
        <v>150</v>
      </c>
    </row>
    <row r="571" spans="1:9">
      <c r="A571" s="2">
        <v>2014</v>
      </c>
      <c r="B571" s="2">
        <v>1</v>
      </c>
      <c r="C571" s="2" t="s">
        <v>12</v>
      </c>
      <c r="D571" s="2" t="s">
        <v>78</v>
      </c>
      <c r="E571" s="2" t="s">
        <v>25</v>
      </c>
      <c r="F571" s="7">
        <v>6.9890000000000004E-3</v>
      </c>
      <c r="G571" s="4">
        <v>1</v>
      </c>
      <c r="H571" s="2">
        <v>6.8999999999999999E-3</v>
      </c>
      <c r="I571" t="s">
        <v>150</v>
      </c>
    </row>
    <row r="572" spans="1:9">
      <c r="A572" s="2">
        <v>2013</v>
      </c>
      <c r="B572" s="2">
        <v>12</v>
      </c>
      <c r="C572" s="2" t="s">
        <v>12</v>
      </c>
      <c r="D572" s="2" t="s">
        <v>74</v>
      </c>
      <c r="E572" s="2" t="s">
        <v>9</v>
      </c>
      <c r="F572" s="7">
        <v>2.52E-2</v>
      </c>
      <c r="G572" s="4">
        <v>18</v>
      </c>
      <c r="H572" s="2">
        <v>1.4E-3</v>
      </c>
      <c r="I572" t="s">
        <v>150</v>
      </c>
    </row>
    <row r="573" spans="1:9">
      <c r="A573" s="2">
        <v>2013</v>
      </c>
      <c r="B573" s="2">
        <v>10</v>
      </c>
      <c r="C573" s="2" t="s">
        <v>7</v>
      </c>
      <c r="D573" s="2" t="s">
        <v>40</v>
      </c>
      <c r="E573" s="2" t="s">
        <v>14</v>
      </c>
      <c r="F573" s="7">
        <v>369.43401899999998</v>
      </c>
      <c r="G573" s="4">
        <v>267113</v>
      </c>
      <c r="H573" s="2">
        <v>1.2999999999999999E-3</v>
      </c>
      <c r="I573" t="s">
        <v>150</v>
      </c>
    </row>
    <row r="574" spans="1:9">
      <c r="A574" s="2">
        <v>2014</v>
      </c>
      <c r="B574" s="2">
        <v>5</v>
      </c>
      <c r="C574" s="2" t="s">
        <v>12</v>
      </c>
      <c r="D574" s="2" t="s">
        <v>46</v>
      </c>
      <c r="E574" s="2" t="s">
        <v>25</v>
      </c>
      <c r="F574" s="7">
        <v>124.295136</v>
      </c>
      <c r="G574" s="4">
        <v>21950</v>
      </c>
      <c r="H574" s="2">
        <v>5.5999999999999999E-3</v>
      </c>
      <c r="I574" t="s">
        <v>150</v>
      </c>
    </row>
    <row r="575" spans="1:9">
      <c r="A575" s="2">
        <v>2014</v>
      </c>
      <c r="B575" s="2">
        <v>3</v>
      </c>
      <c r="C575" s="2" t="s">
        <v>7</v>
      </c>
      <c r="D575" s="2" t="s">
        <v>81</v>
      </c>
      <c r="E575" s="2" t="s">
        <v>11</v>
      </c>
      <c r="F575" s="7">
        <v>12.8908</v>
      </c>
      <c r="G575" s="4">
        <v>9916</v>
      </c>
      <c r="H575" s="2">
        <v>1.2999999999999999E-3</v>
      </c>
      <c r="I575" t="s">
        <v>150</v>
      </c>
    </row>
    <row r="576" spans="1:9">
      <c r="A576" s="2">
        <v>2014</v>
      </c>
      <c r="B576" s="2">
        <v>3</v>
      </c>
      <c r="C576" s="2" t="s">
        <v>7</v>
      </c>
      <c r="D576" s="2" t="s">
        <v>24</v>
      </c>
      <c r="E576" s="2" t="s">
        <v>25</v>
      </c>
      <c r="F576" s="7">
        <v>48.421275000000001</v>
      </c>
      <c r="G576" s="4">
        <v>61335</v>
      </c>
      <c r="H576" s="2">
        <v>6.9999999999999999E-4</v>
      </c>
      <c r="I576" t="s">
        <v>150</v>
      </c>
    </row>
    <row r="577" spans="1:9">
      <c r="A577" s="2">
        <v>2013</v>
      </c>
      <c r="B577" s="2">
        <v>8</v>
      </c>
      <c r="C577" s="2" t="s">
        <v>7</v>
      </c>
      <c r="D577" s="2" t="s">
        <v>28</v>
      </c>
      <c r="E577" s="2" t="s">
        <v>14</v>
      </c>
      <c r="F577" s="7">
        <v>63.247430000000001</v>
      </c>
      <c r="G577" s="4">
        <v>51845</v>
      </c>
      <c r="H577" s="2">
        <v>1.1999999999999999E-3</v>
      </c>
      <c r="I577" t="s">
        <v>150</v>
      </c>
    </row>
    <row r="578" spans="1:9">
      <c r="A578" s="2">
        <v>2013</v>
      </c>
      <c r="B578" s="2">
        <v>8</v>
      </c>
      <c r="C578" s="2" t="s">
        <v>12</v>
      </c>
      <c r="D578" s="2" t="s">
        <v>55</v>
      </c>
      <c r="E578" s="2" t="s">
        <v>14</v>
      </c>
      <c r="F578" s="7">
        <v>4.9449999999999997E-3</v>
      </c>
      <c r="G578" s="4">
        <v>1</v>
      </c>
      <c r="H578" s="2">
        <v>4.8999999999999998E-3</v>
      </c>
      <c r="I578" t="s">
        <v>150</v>
      </c>
    </row>
    <row r="579" spans="1:9">
      <c r="A579" s="2">
        <v>2013</v>
      </c>
      <c r="B579" s="2">
        <v>5</v>
      </c>
      <c r="C579" s="2" t="s">
        <v>12</v>
      </c>
      <c r="D579" s="2" t="s">
        <v>18</v>
      </c>
      <c r="E579" s="2" t="s">
        <v>14</v>
      </c>
      <c r="F579" s="7">
        <v>1085.0405840000001</v>
      </c>
      <c r="G579" s="4">
        <v>142527</v>
      </c>
      <c r="H579" s="2">
        <v>7.6E-3</v>
      </c>
      <c r="I579" t="s">
        <v>150</v>
      </c>
    </row>
    <row r="580" spans="1:9">
      <c r="A580" s="2">
        <v>2013</v>
      </c>
      <c r="B580" s="2">
        <v>10</v>
      </c>
      <c r="C580" s="2" t="s">
        <v>7</v>
      </c>
      <c r="D580" s="2" t="s">
        <v>39</v>
      </c>
      <c r="E580" s="2" t="s">
        <v>14</v>
      </c>
      <c r="F580" s="7">
        <v>3190.5131000000001</v>
      </c>
      <c r="G580" s="4">
        <v>464781</v>
      </c>
      <c r="H580" s="2">
        <v>6.7999999999999996E-3</v>
      </c>
      <c r="I580" t="s">
        <v>150</v>
      </c>
    </row>
    <row r="581" spans="1:9">
      <c r="A581" s="2">
        <v>2013</v>
      </c>
      <c r="B581" s="2">
        <v>11</v>
      </c>
      <c r="C581" s="2" t="s">
        <v>7</v>
      </c>
      <c r="D581" s="2" t="s">
        <v>39</v>
      </c>
      <c r="E581" s="2" t="s">
        <v>14</v>
      </c>
      <c r="F581" s="7">
        <v>2362.6150739999998</v>
      </c>
      <c r="G581" s="4">
        <v>451529</v>
      </c>
      <c r="H581" s="2">
        <v>5.1999999999999998E-3</v>
      </c>
      <c r="I581" t="s">
        <v>150</v>
      </c>
    </row>
    <row r="582" spans="1:9">
      <c r="A582" s="2">
        <v>2014</v>
      </c>
      <c r="B582" s="2">
        <v>1</v>
      </c>
      <c r="C582" s="2" t="s">
        <v>7</v>
      </c>
      <c r="D582" s="2" t="s">
        <v>39</v>
      </c>
      <c r="E582" s="2" t="s">
        <v>14</v>
      </c>
      <c r="F582" s="7">
        <v>1194.2296369999999</v>
      </c>
      <c r="G582" s="4">
        <v>996662</v>
      </c>
      <c r="H582" s="2">
        <v>1.1000000000000001E-3</v>
      </c>
      <c r="I582" t="s">
        <v>150</v>
      </c>
    </row>
    <row r="583" spans="1:9">
      <c r="A583" s="2">
        <v>2013</v>
      </c>
      <c r="B583" s="2">
        <v>1</v>
      </c>
      <c r="C583" s="2" t="s">
        <v>7</v>
      </c>
      <c r="D583" s="2" t="s">
        <v>8</v>
      </c>
      <c r="E583" s="2" t="s">
        <v>9</v>
      </c>
      <c r="F583" s="7">
        <v>62755.129827999997</v>
      </c>
      <c r="G583" s="4">
        <v>25102059</v>
      </c>
      <c r="H583" s="2">
        <v>2.3999999999999998E-3</v>
      </c>
      <c r="I583" t="s">
        <v>150</v>
      </c>
    </row>
    <row r="584" spans="1:9">
      <c r="A584" s="2">
        <v>2013</v>
      </c>
      <c r="B584" s="2">
        <v>2</v>
      </c>
      <c r="C584" s="2" t="s">
        <v>7</v>
      </c>
      <c r="D584" s="2" t="s">
        <v>8</v>
      </c>
      <c r="E584" s="2" t="s">
        <v>9</v>
      </c>
      <c r="F584" s="7">
        <v>52257.736418</v>
      </c>
      <c r="G584" s="4">
        <v>25898236</v>
      </c>
      <c r="H584" s="2">
        <v>2E-3</v>
      </c>
      <c r="I584" t="s">
        <v>150</v>
      </c>
    </row>
    <row r="585" spans="1:9">
      <c r="A585" s="2">
        <v>2013</v>
      </c>
      <c r="B585" s="2">
        <v>10</v>
      </c>
      <c r="C585" s="2" t="s">
        <v>12</v>
      </c>
      <c r="D585" s="2" t="s">
        <v>71</v>
      </c>
      <c r="E585" s="2" t="s">
        <v>14</v>
      </c>
      <c r="F585" s="7">
        <v>107.37150699999999</v>
      </c>
      <c r="G585" s="4">
        <v>7879</v>
      </c>
      <c r="H585" s="2">
        <v>1.3599999999999999E-2</v>
      </c>
      <c r="I585" t="s">
        <v>150</v>
      </c>
    </row>
    <row r="586" spans="1:9">
      <c r="A586" s="2">
        <v>2014</v>
      </c>
      <c r="B586" s="2">
        <v>1</v>
      </c>
      <c r="C586" s="2" t="s">
        <v>12</v>
      </c>
      <c r="D586" s="2" t="s">
        <v>71</v>
      </c>
      <c r="E586" s="2" t="s">
        <v>14</v>
      </c>
      <c r="F586" s="7">
        <v>194.703756</v>
      </c>
      <c r="G586" s="4">
        <v>13976</v>
      </c>
      <c r="H586" s="2">
        <v>1.3899999999999999E-2</v>
      </c>
      <c r="I586" t="s">
        <v>150</v>
      </c>
    </row>
    <row r="587" spans="1:9">
      <c r="A587" s="2">
        <v>2013</v>
      </c>
      <c r="B587" s="2">
        <v>6</v>
      </c>
      <c r="C587" s="2" t="s">
        <v>12</v>
      </c>
      <c r="D587" s="2" t="s">
        <v>22</v>
      </c>
      <c r="E587" s="2" t="s">
        <v>14</v>
      </c>
      <c r="F587" s="7">
        <v>205.17886799999999</v>
      </c>
      <c r="G587" s="4">
        <v>23125</v>
      </c>
      <c r="H587" s="2">
        <v>8.8000000000000005E-3</v>
      </c>
      <c r="I587" t="s">
        <v>150</v>
      </c>
    </row>
    <row r="588" spans="1:9">
      <c r="A588" s="2">
        <v>2013</v>
      </c>
      <c r="B588" s="2">
        <v>12</v>
      </c>
      <c r="C588" s="2" t="s">
        <v>12</v>
      </c>
      <c r="D588" s="2" t="s">
        <v>93</v>
      </c>
      <c r="E588" s="2" t="s">
        <v>9</v>
      </c>
      <c r="F588" s="7">
        <v>1.6799999999999999E-2</v>
      </c>
      <c r="G588" s="4">
        <v>12</v>
      </c>
      <c r="H588" s="2">
        <v>1.4E-3</v>
      </c>
      <c r="I588" t="s">
        <v>150</v>
      </c>
    </row>
    <row r="589" spans="1:9">
      <c r="A589" s="2">
        <v>2013</v>
      </c>
      <c r="B589" s="2">
        <v>6</v>
      </c>
      <c r="C589" s="2" t="s">
        <v>12</v>
      </c>
      <c r="D589" s="2" t="s">
        <v>95</v>
      </c>
      <c r="E589" s="2" t="s">
        <v>11</v>
      </c>
      <c r="F589" s="7">
        <v>0.319548</v>
      </c>
      <c r="G589" s="4">
        <v>43</v>
      </c>
      <c r="H589" s="2">
        <v>7.4000000000000003E-3</v>
      </c>
      <c r="I589" t="s">
        <v>150</v>
      </c>
    </row>
    <row r="590" spans="1:9">
      <c r="A590" s="2">
        <v>2013</v>
      </c>
      <c r="B590" s="2">
        <v>4</v>
      </c>
      <c r="C590" s="2" t="s">
        <v>12</v>
      </c>
      <c r="D590" s="2" t="s">
        <v>29</v>
      </c>
      <c r="E590" s="2" t="s">
        <v>25</v>
      </c>
      <c r="F590" s="7">
        <v>2.7771479999999999</v>
      </c>
      <c r="G590" s="4">
        <v>1343</v>
      </c>
      <c r="H590" s="2">
        <v>2E-3</v>
      </c>
      <c r="I590" t="s">
        <v>150</v>
      </c>
    </row>
    <row r="591" spans="1:9">
      <c r="A591" s="2">
        <v>2014</v>
      </c>
      <c r="B591" s="2">
        <v>3</v>
      </c>
      <c r="C591" s="2" t="s">
        <v>7</v>
      </c>
      <c r="D591" s="2" t="s">
        <v>64</v>
      </c>
      <c r="E591" s="2" t="s">
        <v>14</v>
      </c>
      <c r="F591" s="7">
        <v>2.7801629999999999</v>
      </c>
      <c r="G591" s="4">
        <v>673</v>
      </c>
      <c r="H591" s="2">
        <v>4.1000000000000003E-3</v>
      </c>
      <c r="I591" t="s">
        <v>150</v>
      </c>
    </row>
    <row r="592" spans="1:9">
      <c r="A592" s="2">
        <v>2013</v>
      </c>
      <c r="B592" s="2">
        <v>12</v>
      </c>
      <c r="C592" s="2" t="s">
        <v>7</v>
      </c>
      <c r="D592" s="2" t="s">
        <v>89</v>
      </c>
      <c r="E592" s="2" t="s">
        <v>9</v>
      </c>
      <c r="F592" s="7">
        <v>11.414</v>
      </c>
      <c r="G592" s="4">
        <v>8780</v>
      </c>
      <c r="H592" s="2">
        <v>1.2999999999999999E-3</v>
      </c>
      <c r="I592" t="s">
        <v>150</v>
      </c>
    </row>
    <row r="593" spans="1:9">
      <c r="A593" s="2">
        <v>2013</v>
      </c>
      <c r="B593" s="2">
        <v>6</v>
      </c>
      <c r="C593" s="2" t="s">
        <v>7</v>
      </c>
      <c r="D593" s="2" t="s">
        <v>27</v>
      </c>
      <c r="E593" s="2" t="s">
        <v>14</v>
      </c>
      <c r="F593" s="7">
        <v>1.921198</v>
      </c>
      <c r="G593" s="4">
        <v>9549</v>
      </c>
      <c r="H593" s="2">
        <v>2.0000000000000001E-4</v>
      </c>
      <c r="I593" t="s">
        <v>150</v>
      </c>
    </row>
    <row r="594" spans="1:9">
      <c r="A594" s="2">
        <v>2013</v>
      </c>
      <c r="B594" s="2">
        <v>9</v>
      </c>
      <c r="C594" s="2" t="s">
        <v>12</v>
      </c>
      <c r="D594" s="2" t="s">
        <v>28</v>
      </c>
      <c r="E594" s="2" t="s">
        <v>14</v>
      </c>
      <c r="F594" s="7">
        <v>29.083396</v>
      </c>
      <c r="G594" s="4">
        <v>10791</v>
      </c>
      <c r="H594" s="2">
        <v>2.5999999999999999E-3</v>
      </c>
      <c r="I594" t="s">
        <v>150</v>
      </c>
    </row>
    <row r="595" spans="1:9">
      <c r="A595" s="2">
        <v>2013</v>
      </c>
      <c r="B595" s="2">
        <v>2</v>
      </c>
      <c r="C595" s="2" t="s">
        <v>12</v>
      </c>
      <c r="D595" s="2" t="s">
        <v>47</v>
      </c>
      <c r="E595" s="2" t="s">
        <v>14</v>
      </c>
      <c r="F595" s="7">
        <v>6.8604890000000003</v>
      </c>
      <c r="G595" s="4">
        <v>574</v>
      </c>
      <c r="H595" s="2">
        <v>1.1900000000000001E-2</v>
      </c>
      <c r="I595" t="s">
        <v>150</v>
      </c>
    </row>
    <row r="596" spans="1:9">
      <c r="A596" s="2">
        <v>2013</v>
      </c>
      <c r="B596" s="2">
        <v>10</v>
      </c>
      <c r="C596" s="2" t="s">
        <v>7</v>
      </c>
      <c r="D596" s="2" t="s">
        <v>87</v>
      </c>
      <c r="E596" s="2" t="s">
        <v>14</v>
      </c>
      <c r="F596" s="7">
        <v>37.684877</v>
      </c>
      <c r="G596" s="4">
        <v>16069</v>
      </c>
      <c r="H596" s="2">
        <v>2.3E-3</v>
      </c>
      <c r="I596" t="s">
        <v>150</v>
      </c>
    </row>
    <row r="597" spans="1:9">
      <c r="A597" s="2">
        <v>2014</v>
      </c>
      <c r="B597" s="2">
        <v>1</v>
      </c>
      <c r="C597" s="2" t="s">
        <v>7</v>
      </c>
      <c r="D597" s="2" t="s">
        <v>87</v>
      </c>
      <c r="E597" s="2" t="s">
        <v>14</v>
      </c>
      <c r="F597" s="7">
        <v>4.9639040000000003</v>
      </c>
      <c r="G597" s="4">
        <v>39417</v>
      </c>
      <c r="H597" s="2">
        <v>1E-4</v>
      </c>
      <c r="I597" t="s">
        <v>150</v>
      </c>
    </row>
    <row r="598" spans="1:9">
      <c r="A598" s="2">
        <v>2014</v>
      </c>
      <c r="B598" s="2">
        <v>2</v>
      </c>
      <c r="C598" s="2" t="s">
        <v>7</v>
      </c>
      <c r="D598" s="2" t="s">
        <v>87</v>
      </c>
      <c r="E598" s="2" t="s">
        <v>14</v>
      </c>
      <c r="F598" s="7">
        <v>31.286598000000001</v>
      </c>
      <c r="G598" s="4">
        <v>38672</v>
      </c>
      <c r="H598" s="2">
        <v>8.0000000000000004E-4</v>
      </c>
      <c r="I598" t="s">
        <v>150</v>
      </c>
    </row>
    <row r="599" spans="1:9">
      <c r="A599" s="2">
        <v>2013</v>
      </c>
      <c r="B599" s="2">
        <v>3</v>
      </c>
      <c r="C599" s="2" t="s">
        <v>12</v>
      </c>
      <c r="D599" s="2" t="s">
        <v>45</v>
      </c>
      <c r="E599" s="2" t="s">
        <v>14</v>
      </c>
      <c r="F599" s="7">
        <v>50.747354999999999</v>
      </c>
      <c r="G599" s="4">
        <v>18068</v>
      </c>
      <c r="H599" s="2">
        <v>2.8E-3</v>
      </c>
      <c r="I599" t="s">
        <v>150</v>
      </c>
    </row>
    <row r="600" spans="1:9">
      <c r="A600" s="2">
        <v>2013</v>
      </c>
      <c r="B600" s="2">
        <v>1</v>
      </c>
      <c r="C600" s="2" t="s">
        <v>53</v>
      </c>
      <c r="D600" s="2" t="s">
        <v>18</v>
      </c>
      <c r="E600" s="2" t="s">
        <v>14</v>
      </c>
      <c r="F600" s="7">
        <v>1.4799260000000001</v>
      </c>
      <c r="G600" s="4">
        <v>1</v>
      </c>
      <c r="H600" s="2">
        <v>1.4799</v>
      </c>
      <c r="I600" t="s">
        <v>150</v>
      </c>
    </row>
    <row r="601" spans="1:9">
      <c r="A601" s="2">
        <v>2013</v>
      </c>
      <c r="B601" s="2">
        <v>2</v>
      </c>
      <c r="C601" s="2" t="s">
        <v>53</v>
      </c>
      <c r="D601" s="2" t="s">
        <v>18</v>
      </c>
      <c r="E601" s="2" t="s">
        <v>14</v>
      </c>
      <c r="F601" s="7">
        <v>0.91388400000000003</v>
      </c>
      <c r="G601" s="4">
        <v>1</v>
      </c>
      <c r="H601" s="2">
        <v>0.91379999999999995</v>
      </c>
      <c r="I601" t="s">
        <v>150</v>
      </c>
    </row>
    <row r="602" spans="1:9">
      <c r="A602" s="2">
        <v>2013</v>
      </c>
      <c r="B602" s="2">
        <v>11</v>
      </c>
      <c r="C602" s="2" t="s">
        <v>53</v>
      </c>
      <c r="D602" s="2" t="s">
        <v>56</v>
      </c>
      <c r="E602" s="2" t="s">
        <v>14</v>
      </c>
      <c r="F602" s="7">
        <v>1.6749860000000001</v>
      </c>
      <c r="G602" s="4">
        <v>1</v>
      </c>
      <c r="H602" s="2">
        <v>1.6749000000000001</v>
      </c>
      <c r="I602" t="s">
        <v>150</v>
      </c>
    </row>
    <row r="603" spans="1:9">
      <c r="A603" s="2">
        <v>2014</v>
      </c>
      <c r="B603" s="2">
        <v>5</v>
      </c>
      <c r="C603" s="2" t="s">
        <v>12</v>
      </c>
      <c r="D603" s="2" t="s">
        <v>39</v>
      </c>
      <c r="E603" s="2" t="s">
        <v>14</v>
      </c>
      <c r="F603" s="7">
        <v>22078.096635000002</v>
      </c>
      <c r="G603" s="4">
        <v>1840756</v>
      </c>
      <c r="H603" s="2">
        <v>1.1900000000000001E-2</v>
      </c>
      <c r="I603" t="s">
        <v>150</v>
      </c>
    </row>
    <row r="604" spans="1:9">
      <c r="A604" s="2">
        <v>2013</v>
      </c>
      <c r="B604" s="2">
        <v>5</v>
      </c>
      <c r="C604" s="2" t="s">
        <v>12</v>
      </c>
      <c r="D604" s="2" t="s">
        <v>15</v>
      </c>
      <c r="E604" s="2" t="s">
        <v>16</v>
      </c>
      <c r="F604" s="7">
        <v>2165.7653070000001</v>
      </c>
      <c r="G604" s="4">
        <v>217662</v>
      </c>
      <c r="H604" s="2">
        <v>9.9000000000000008E-3</v>
      </c>
      <c r="I604" t="s">
        <v>150</v>
      </c>
    </row>
    <row r="605" spans="1:9">
      <c r="A605" s="2">
        <v>2014</v>
      </c>
      <c r="B605" s="2">
        <v>3</v>
      </c>
      <c r="C605" s="2" t="s">
        <v>7</v>
      </c>
      <c r="D605" s="2" t="s">
        <v>67</v>
      </c>
      <c r="E605" s="2" t="s">
        <v>9</v>
      </c>
      <c r="F605" s="7">
        <v>6.0007999999999999</v>
      </c>
      <c r="G605" s="4">
        <v>4616</v>
      </c>
      <c r="H605" s="2">
        <v>1.2999999999999999E-3</v>
      </c>
      <c r="I605" t="s">
        <v>150</v>
      </c>
    </row>
    <row r="606" spans="1:9">
      <c r="A606" s="2">
        <v>2014</v>
      </c>
      <c r="B606" s="2">
        <v>5</v>
      </c>
      <c r="C606" s="2" t="s">
        <v>12</v>
      </c>
      <c r="D606" s="2" t="s">
        <v>40</v>
      </c>
      <c r="E606" s="2" t="s">
        <v>14</v>
      </c>
      <c r="F606" s="7">
        <v>1830.4979430000001</v>
      </c>
      <c r="G606" s="4">
        <v>408869</v>
      </c>
      <c r="H606" s="2">
        <v>4.4000000000000003E-3</v>
      </c>
      <c r="I606" t="s">
        <v>150</v>
      </c>
    </row>
    <row r="607" spans="1:9">
      <c r="A607" s="2">
        <v>2013</v>
      </c>
      <c r="B607" s="2">
        <v>7</v>
      </c>
      <c r="C607" s="2" t="s">
        <v>12</v>
      </c>
      <c r="D607" s="2" t="s">
        <v>29</v>
      </c>
      <c r="E607" s="2" t="s">
        <v>25</v>
      </c>
      <c r="F607" s="7">
        <v>35.223547000000003</v>
      </c>
      <c r="G607" s="4">
        <v>8573</v>
      </c>
      <c r="H607" s="2">
        <v>4.1000000000000003E-3</v>
      </c>
      <c r="I607" t="s">
        <v>150</v>
      </c>
    </row>
    <row r="608" spans="1:9">
      <c r="A608" s="2">
        <v>2013</v>
      </c>
      <c r="B608" s="2">
        <v>8</v>
      </c>
      <c r="C608" s="2" t="s">
        <v>12</v>
      </c>
      <c r="D608" s="2" t="s">
        <v>29</v>
      </c>
      <c r="E608" s="2" t="s">
        <v>25</v>
      </c>
      <c r="F608" s="7">
        <v>37.683396000000002</v>
      </c>
      <c r="G608" s="4">
        <v>8665</v>
      </c>
      <c r="H608" s="2">
        <v>4.3E-3</v>
      </c>
      <c r="I608" t="s">
        <v>150</v>
      </c>
    </row>
    <row r="609" spans="1:9">
      <c r="A609" s="2">
        <v>2014</v>
      </c>
      <c r="B609" s="2">
        <v>2</v>
      </c>
      <c r="C609" s="2" t="s">
        <v>7</v>
      </c>
      <c r="D609" s="2" t="s">
        <v>86</v>
      </c>
      <c r="E609" s="2" t="s">
        <v>9</v>
      </c>
      <c r="F609" s="7">
        <v>1455.5949680000001</v>
      </c>
      <c r="G609" s="4">
        <v>792740</v>
      </c>
      <c r="H609" s="2">
        <v>1.8E-3</v>
      </c>
      <c r="I609" t="s">
        <v>150</v>
      </c>
    </row>
    <row r="610" spans="1:9">
      <c r="A610" s="2">
        <v>2014</v>
      </c>
      <c r="B610" s="2">
        <v>4</v>
      </c>
      <c r="C610" s="2" t="s">
        <v>7</v>
      </c>
      <c r="D610" s="2" t="s">
        <v>21</v>
      </c>
      <c r="E610" s="2" t="s">
        <v>14</v>
      </c>
      <c r="F610" s="7">
        <v>160.431229</v>
      </c>
      <c r="G610" s="4">
        <v>138097</v>
      </c>
      <c r="H610" s="2">
        <v>1.1000000000000001E-3</v>
      </c>
      <c r="I610" t="s">
        <v>150</v>
      </c>
    </row>
    <row r="611" spans="1:9">
      <c r="A611" s="2">
        <v>2014</v>
      </c>
      <c r="B611" s="2">
        <v>5</v>
      </c>
      <c r="C611" s="2" t="s">
        <v>12</v>
      </c>
      <c r="D611" s="2" t="s">
        <v>17</v>
      </c>
      <c r="E611" s="2" t="s">
        <v>14</v>
      </c>
      <c r="F611" s="7">
        <v>62.587256000000004</v>
      </c>
      <c r="G611" s="4">
        <v>13664</v>
      </c>
      <c r="H611" s="2">
        <v>4.4999999999999997E-3</v>
      </c>
      <c r="I611" t="s">
        <v>150</v>
      </c>
    </row>
    <row r="612" spans="1:9">
      <c r="A612" s="2">
        <v>2014</v>
      </c>
      <c r="B612" s="2">
        <v>4</v>
      </c>
      <c r="C612" s="2" t="s">
        <v>12</v>
      </c>
      <c r="D612" s="2" t="s">
        <v>35</v>
      </c>
      <c r="E612" s="2" t="s">
        <v>9</v>
      </c>
      <c r="F612" s="7">
        <v>0.204983</v>
      </c>
      <c r="G612" s="4">
        <v>4</v>
      </c>
      <c r="H612" s="2">
        <v>5.1200000000000002E-2</v>
      </c>
      <c r="I612" t="s">
        <v>150</v>
      </c>
    </row>
    <row r="613" spans="1:9">
      <c r="A613" s="2">
        <v>2013</v>
      </c>
      <c r="B613" s="2">
        <v>4</v>
      </c>
      <c r="C613" s="2" t="s">
        <v>7</v>
      </c>
      <c r="D613" s="2" t="s">
        <v>70</v>
      </c>
      <c r="E613" s="2" t="s">
        <v>14</v>
      </c>
      <c r="F613" s="7">
        <v>928.50630100000001</v>
      </c>
      <c r="G613" s="4">
        <v>681016</v>
      </c>
      <c r="H613" s="2">
        <v>1.2999999999999999E-3</v>
      </c>
      <c r="I613" t="s">
        <v>150</v>
      </c>
    </row>
    <row r="614" spans="1:9">
      <c r="A614" s="2">
        <v>2013</v>
      </c>
      <c r="B614" s="2">
        <v>3</v>
      </c>
      <c r="C614" s="2" t="s">
        <v>12</v>
      </c>
      <c r="D614" s="2" t="s">
        <v>55</v>
      </c>
      <c r="E614" s="2" t="s">
        <v>14</v>
      </c>
      <c r="F614" s="7">
        <v>8.5030999999999995E-2</v>
      </c>
      <c r="G614" s="4">
        <v>15</v>
      </c>
      <c r="H614" s="2">
        <v>5.5999999999999999E-3</v>
      </c>
      <c r="I614" t="s">
        <v>150</v>
      </c>
    </row>
    <row r="615" spans="1:9">
      <c r="A615" s="2">
        <v>2014</v>
      </c>
      <c r="B615" s="2">
        <v>3</v>
      </c>
      <c r="C615" s="2" t="s">
        <v>7</v>
      </c>
      <c r="D615" s="2" t="s">
        <v>31</v>
      </c>
      <c r="E615" s="2" t="s">
        <v>14</v>
      </c>
      <c r="F615" s="7">
        <v>36.074429000000002</v>
      </c>
      <c r="G615" s="4">
        <v>13861</v>
      </c>
      <c r="H615" s="2">
        <v>2.5999999999999999E-3</v>
      </c>
      <c r="I615" t="s">
        <v>150</v>
      </c>
    </row>
    <row r="616" spans="1:9">
      <c r="A616" s="2">
        <v>2013</v>
      </c>
      <c r="B616" s="2">
        <v>1</v>
      </c>
      <c r="C616" s="2" t="s">
        <v>12</v>
      </c>
      <c r="D616" s="2" t="s">
        <v>31</v>
      </c>
      <c r="E616" s="2" t="s">
        <v>14</v>
      </c>
      <c r="F616" s="7">
        <v>2.1568E-2</v>
      </c>
      <c r="G616" s="4">
        <v>4</v>
      </c>
      <c r="H616" s="2">
        <v>5.3E-3</v>
      </c>
      <c r="I616" t="s">
        <v>150</v>
      </c>
    </row>
    <row r="617" spans="1:9">
      <c r="A617" s="2">
        <v>2013</v>
      </c>
      <c r="B617" s="2">
        <v>2</v>
      </c>
      <c r="C617" s="2" t="s">
        <v>12</v>
      </c>
      <c r="D617" s="2" t="s">
        <v>28</v>
      </c>
      <c r="E617" s="2" t="s">
        <v>14</v>
      </c>
      <c r="F617" s="7">
        <v>2.964121</v>
      </c>
      <c r="G617" s="4">
        <v>1230</v>
      </c>
      <c r="H617" s="2">
        <v>2.3999999999999998E-3</v>
      </c>
      <c r="I617" t="s">
        <v>150</v>
      </c>
    </row>
    <row r="618" spans="1:9">
      <c r="A618" s="2">
        <v>2013</v>
      </c>
      <c r="B618" s="2">
        <v>8</v>
      </c>
      <c r="C618" s="2" t="s">
        <v>12</v>
      </c>
      <c r="D618" s="2" t="s">
        <v>47</v>
      </c>
      <c r="E618" s="2" t="s">
        <v>14</v>
      </c>
      <c r="F618" s="7">
        <v>21.691835999999999</v>
      </c>
      <c r="G618" s="4">
        <v>1929</v>
      </c>
      <c r="H618" s="2">
        <v>1.12E-2</v>
      </c>
      <c r="I618" t="s">
        <v>150</v>
      </c>
    </row>
    <row r="619" spans="1:9">
      <c r="A619" s="2">
        <v>2013</v>
      </c>
      <c r="B619" s="2">
        <v>11</v>
      </c>
      <c r="C619" s="2" t="s">
        <v>7</v>
      </c>
      <c r="D619" s="2" t="s">
        <v>87</v>
      </c>
      <c r="E619" s="2" t="s">
        <v>14</v>
      </c>
      <c r="F619" s="7">
        <v>29.862931</v>
      </c>
      <c r="G619" s="4">
        <v>15854</v>
      </c>
      <c r="H619" s="2">
        <v>1.8E-3</v>
      </c>
      <c r="I619" t="s">
        <v>150</v>
      </c>
    </row>
    <row r="620" spans="1:9">
      <c r="A620" s="2">
        <v>2013</v>
      </c>
      <c r="B620" s="2">
        <v>8</v>
      </c>
      <c r="C620" s="2" t="s">
        <v>53</v>
      </c>
      <c r="D620" s="2" t="s">
        <v>18</v>
      </c>
      <c r="E620" s="2" t="s">
        <v>14</v>
      </c>
      <c r="F620" s="7">
        <v>1.4829300000000001</v>
      </c>
      <c r="G620" s="4">
        <v>2</v>
      </c>
      <c r="H620" s="2">
        <v>0.74139999999999995</v>
      </c>
      <c r="I620" t="s">
        <v>150</v>
      </c>
    </row>
    <row r="621" spans="1:9">
      <c r="A621" s="2">
        <v>2013</v>
      </c>
      <c r="B621" s="2">
        <v>10</v>
      </c>
      <c r="C621" s="2" t="s">
        <v>12</v>
      </c>
      <c r="D621" s="2" t="s">
        <v>56</v>
      </c>
      <c r="E621" s="2" t="s">
        <v>14</v>
      </c>
      <c r="F621" s="7">
        <v>31024.654125000001</v>
      </c>
      <c r="G621" s="4">
        <v>2838822</v>
      </c>
      <c r="H621" s="2">
        <v>1.09E-2</v>
      </c>
      <c r="I621" t="s">
        <v>150</v>
      </c>
    </row>
    <row r="622" spans="1:9">
      <c r="A622" s="2">
        <v>2013</v>
      </c>
      <c r="B622" s="2">
        <v>2</v>
      </c>
      <c r="C622" s="2" t="s">
        <v>12</v>
      </c>
      <c r="D622" s="2" t="s">
        <v>65</v>
      </c>
      <c r="E622" s="2" t="s">
        <v>25</v>
      </c>
      <c r="F622" s="7">
        <v>3.1708E-2</v>
      </c>
      <c r="G622" s="4">
        <v>2</v>
      </c>
      <c r="H622" s="2">
        <v>1.5800000000000002E-2</v>
      </c>
      <c r="I622" t="s">
        <v>150</v>
      </c>
    </row>
    <row r="623" spans="1:9">
      <c r="A623" s="2">
        <v>2014</v>
      </c>
      <c r="B623" s="2">
        <v>5</v>
      </c>
      <c r="C623" s="2" t="s">
        <v>7</v>
      </c>
      <c r="D623" s="2" t="s">
        <v>30</v>
      </c>
      <c r="E623" s="2" t="s">
        <v>9</v>
      </c>
      <c r="F623" s="7">
        <v>88.370800000000003</v>
      </c>
      <c r="G623" s="4">
        <v>63122</v>
      </c>
      <c r="H623" s="2">
        <v>1.4E-3</v>
      </c>
      <c r="I623" t="s">
        <v>150</v>
      </c>
    </row>
    <row r="624" spans="1:9">
      <c r="A624" s="2">
        <v>2014</v>
      </c>
      <c r="B624" s="2">
        <v>2</v>
      </c>
      <c r="C624" s="2" t="s">
        <v>12</v>
      </c>
      <c r="D624" s="2" t="s">
        <v>91</v>
      </c>
      <c r="E624" s="2" t="s">
        <v>9</v>
      </c>
      <c r="F624" s="7">
        <v>1.5379</v>
      </c>
      <c r="G624" s="4">
        <v>1183</v>
      </c>
      <c r="H624" s="2">
        <v>1.2999999999999999E-3</v>
      </c>
      <c r="I624" t="s">
        <v>150</v>
      </c>
    </row>
    <row r="625" spans="1:9">
      <c r="A625" s="2">
        <v>2014</v>
      </c>
      <c r="B625" s="2">
        <v>5</v>
      </c>
      <c r="C625" s="2" t="s">
        <v>12</v>
      </c>
      <c r="D625" s="2" t="s">
        <v>15</v>
      </c>
      <c r="E625" s="2" t="s">
        <v>16</v>
      </c>
      <c r="F625" s="7">
        <v>4259.2200979999998</v>
      </c>
      <c r="G625" s="4">
        <v>447578</v>
      </c>
      <c r="H625" s="2">
        <v>9.4999999999999998E-3</v>
      </c>
      <c r="I625" t="s">
        <v>150</v>
      </c>
    </row>
    <row r="626" spans="1:9">
      <c r="A626" s="2">
        <v>2013</v>
      </c>
      <c r="B626" s="2">
        <v>12</v>
      </c>
      <c r="C626" s="2" t="s">
        <v>7</v>
      </c>
      <c r="D626" s="2" t="s">
        <v>44</v>
      </c>
      <c r="E626" s="2" t="s">
        <v>16</v>
      </c>
      <c r="F626" s="7">
        <v>54.141795000000002</v>
      </c>
      <c r="G626" s="4">
        <v>68833</v>
      </c>
      <c r="H626" s="2">
        <v>6.9999999999999999E-4</v>
      </c>
      <c r="I626" t="s">
        <v>150</v>
      </c>
    </row>
    <row r="627" spans="1:9">
      <c r="A627" s="2">
        <v>2013</v>
      </c>
      <c r="B627" s="2">
        <v>11</v>
      </c>
      <c r="C627" s="2" t="s">
        <v>12</v>
      </c>
      <c r="D627" s="2" t="s">
        <v>86</v>
      </c>
      <c r="E627" s="2" t="s">
        <v>9</v>
      </c>
      <c r="F627" s="7">
        <v>1152.427054</v>
      </c>
      <c r="G627" s="4">
        <v>174532</v>
      </c>
      <c r="H627" s="2">
        <v>6.6E-3</v>
      </c>
      <c r="I627" t="s">
        <v>150</v>
      </c>
    </row>
    <row r="628" spans="1:9">
      <c r="A628" s="2">
        <v>2014</v>
      </c>
      <c r="B628" s="2">
        <v>3</v>
      </c>
      <c r="C628" s="2" t="s">
        <v>12</v>
      </c>
      <c r="D628" s="2" t="s">
        <v>74</v>
      </c>
      <c r="E628" s="2" t="s">
        <v>9</v>
      </c>
      <c r="F628" s="7">
        <v>2.8714</v>
      </c>
      <c r="G628" s="4">
        <v>2051</v>
      </c>
      <c r="H628" s="2">
        <v>1.4E-3</v>
      </c>
      <c r="I628" t="s">
        <v>150</v>
      </c>
    </row>
    <row r="629" spans="1:9">
      <c r="A629" s="2">
        <v>2013</v>
      </c>
      <c r="B629" s="2">
        <v>11</v>
      </c>
      <c r="C629" s="2" t="s">
        <v>12</v>
      </c>
      <c r="D629" s="2" t="s">
        <v>21</v>
      </c>
      <c r="E629" s="2" t="s">
        <v>14</v>
      </c>
      <c r="F629" s="7">
        <v>751.60817899999995</v>
      </c>
      <c r="G629" s="4">
        <v>62286</v>
      </c>
      <c r="H629" s="2">
        <v>1.2E-2</v>
      </c>
      <c r="I629" t="s">
        <v>150</v>
      </c>
    </row>
    <row r="630" spans="1:9">
      <c r="A630" s="2">
        <v>2014</v>
      </c>
      <c r="B630" s="2">
        <v>4</v>
      </c>
      <c r="C630" s="2" t="s">
        <v>12</v>
      </c>
      <c r="D630" s="2" t="s">
        <v>21</v>
      </c>
      <c r="E630" s="2" t="s">
        <v>14</v>
      </c>
      <c r="F630" s="7">
        <v>1194.7509970000001</v>
      </c>
      <c r="G630" s="4">
        <v>80102</v>
      </c>
      <c r="H630" s="2">
        <v>1.49E-2</v>
      </c>
      <c r="I630" t="s">
        <v>150</v>
      </c>
    </row>
    <row r="631" spans="1:9">
      <c r="A631" s="2">
        <v>2014</v>
      </c>
      <c r="B631" s="2">
        <v>3</v>
      </c>
      <c r="C631" s="2" t="s">
        <v>12</v>
      </c>
      <c r="D631" s="2" t="s">
        <v>84</v>
      </c>
      <c r="E631" s="2" t="s">
        <v>25</v>
      </c>
      <c r="F631" s="7">
        <v>8.7060000000000002E-3</v>
      </c>
      <c r="G631" s="4">
        <v>6</v>
      </c>
      <c r="H631" s="2">
        <v>1.4E-3</v>
      </c>
      <c r="I631" t="s">
        <v>150</v>
      </c>
    </row>
    <row r="632" spans="1:9">
      <c r="A632" s="2">
        <v>2014</v>
      </c>
      <c r="B632" s="2">
        <v>4</v>
      </c>
      <c r="C632" s="2" t="s">
        <v>12</v>
      </c>
      <c r="D632" s="2" t="s">
        <v>49</v>
      </c>
      <c r="E632" s="2" t="s">
        <v>11</v>
      </c>
      <c r="F632" s="7">
        <v>0.37897799999999998</v>
      </c>
      <c r="G632" s="4">
        <v>213</v>
      </c>
      <c r="H632" s="2">
        <v>1.6999999999999999E-3</v>
      </c>
      <c r="I632" t="s">
        <v>150</v>
      </c>
    </row>
    <row r="633" spans="1:9">
      <c r="A633" s="2">
        <v>2014</v>
      </c>
      <c r="B633" s="2">
        <v>5</v>
      </c>
      <c r="C633" s="2" t="s">
        <v>7</v>
      </c>
      <c r="D633" s="2" t="s">
        <v>18</v>
      </c>
      <c r="E633" s="2" t="s">
        <v>14</v>
      </c>
      <c r="F633" s="7">
        <v>363.80652300000003</v>
      </c>
      <c r="G633" s="4">
        <v>267845</v>
      </c>
      <c r="H633" s="2">
        <v>1.2999999999999999E-3</v>
      </c>
      <c r="I633" t="s">
        <v>150</v>
      </c>
    </row>
    <row r="634" spans="1:9">
      <c r="A634" s="2">
        <v>2013</v>
      </c>
      <c r="B634" s="2">
        <v>1</v>
      </c>
      <c r="C634" s="2" t="s">
        <v>7</v>
      </c>
      <c r="D634" s="2" t="s">
        <v>19</v>
      </c>
      <c r="E634" s="2" t="s">
        <v>14</v>
      </c>
      <c r="F634" s="7">
        <v>235.20143200000001</v>
      </c>
      <c r="G634" s="4">
        <v>97609</v>
      </c>
      <c r="H634" s="2">
        <v>2.3999999999999998E-3</v>
      </c>
      <c r="I634" t="s">
        <v>150</v>
      </c>
    </row>
    <row r="635" spans="1:9">
      <c r="A635" s="2">
        <v>2013</v>
      </c>
      <c r="B635" s="2">
        <v>7</v>
      </c>
      <c r="C635" s="2" t="s">
        <v>7</v>
      </c>
      <c r="D635" s="2" t="s">
        <v>56</v>
      </c>
      <c r="E635" s="2" t="s">
        <v>14</v>
      </c>
      <c r="F635" s="7">
        <v>142.34217699999999</v>
      </c>
      <c r="G635" s="4">
        <v>133425</v>
      </c>
      <c r="H635" s="2">
        <v>1E-3</v>
      </c>
      <c r="I635" t="s">
        <v>150</v>
      </c>
    </row>
    <row r="636" spans="1:9">
      <c r="A636" s="2">
        <v>2014</v>
      </c>
      <c r="B636" s="2">
        <v>5</v>
      </c>
      <c r="C636" s="2" t="s">
        <v>7</v>
      </c>
      <c r="D636" s="2" t="s">
        <v>23</v>
      </c>
      <c r="E636" s="2" t="s">
        <v>14</v>
      </c>
      <c r="F636" s="7">
        <v>87.932850999999999</v>
      </c>
      <c r="G636" s="4">
        <v>39818</v>
      </c>
      <c r="H636" s="2">
        <v>2.2000000000000001E-3</v>
      </c>
      <c r="I636" t="s">
        <v>150</v>
      </c>
    </row>
    <row r="637" spans="1:9">
      <c r="A637" s="2">
        <v>2013</v>
      </c>
      <c r="B637" s="2">
        <v>5</v>
      </c>
      <c r="C637" s="2" t="s">
        <v>12</v>
      </c>
      <c r="D637" s="2" t="s">
        <v>72</v>
      </c>
      <c r="E637" s="2" t="s">
        <v>11</v>
      </c>
      <c r="F637" s="7">
        <v>1.2996000000000001E-2</v>
      </c>
      <c r="G637" s="4">
        <v>2</v>
      </c>
      <c r="H637" s="2">
        <v>6.4000000000000003E-3</v>
      </c>
      <c r="I637" t="s">
        <v>150</v>
      </c>
    </row>
    <row r="638" spans="1:9">
      <c r="A638" s="2">
        <v>2014</v>
      </c>
      <c r="B638" s="2">
        <v>4</v>
      </c>
      <c r="C638" s="2" t="s">
        <v>12</v>
      </c>
      <c r="D638" s="2" t="s">
        <v>82</v>
      </c>
      <c r="E638" s="2" t="s">
        <v>14</v>
      </c>
      <c r="F638" s="7">
        <v>24.732621999999999</v>
      </c>
      <c r="G638" s="4">
        <v>10395</v>
      </c>
      <c r="H638" s="2">
        <v>2.3E-3</v>
      </c>
      <c r="I638" t="s">
        <v>150</v>
      </c>
    </row>
    <row r="639" spans="1:9">
      <c r="A639" s="2">
        <v>2013</v>
      </c>
      <c r="B639" s="2">
        <v>5</v>
      </c>
      <c r="C639" s="2" t="s">
        <v>12</v>
      </c>
      <c r="D639" s="2" t="s">
        <v>99</v>
      </c>
      <c r="E639" s="2" t="s">
        <v>25</v>
      </c>
      <c r="F639" s="7">
        <v>4.4999999999999997E-3</v>
      </c>
      <c r="G639" s="4">
        <v>9</v>
      </c>
      <c r="H639" s="2">
        <v>5.0000000000000001E-4</v>
      </c>
      <c r="I639" t="s">
        <v>150</v>
      </c>
    </row>
    <row r="640" spans="1:9">
      <c r="A640" s="2">
        <v>2014</v>
      </c>
      <c r="B640" s="2">
        <v>5</v>
      </c>
      <c r="C640" s="2" t="s">
        <v>12</v>
      </c>
      <c r="D640" s="2" t="s">
        <v>86</v>
      </c>
      <c r="E640" s="2" t="s">
        <v>9</v>
      </c>
      <c r="F640" s="7">
        <v>762.63533900000004</v>
      </c>
      <c r="G640" s="4">
        <v>367385</v>
      </c>
      <c r="H640" s="2">
        <v>2E-3</v>
      </c>
      <c r="I640" t="s">
        <v>150</v>
      </c>
    </row>
    <row r="641" spans="1:9">
      <c r="A641" s="2">
        <v>2013</v>
      </c>
      <c r="B641" s="2">
        <v>2</v>
      </c>
      <c r="C641" s="2" t="s">
        <v>12</v>
      </c>
      <c r="D641" s="2" t="s">
        <v>21</v>
      </c>
      <c r="E641" s="2" t="s">
        <v>14</v>
      </c>
      <c r="F641" s="7">
        <v>354.82266700000002</v>
      </c>
      <c r="G641" s="4">
        <v>36208</v>
      </c>
      <c r="H641" s="2">
        <v>9.7000000000000003E-3</v>
      </c>
      <c r="I641" t="s">
        <v>150</v>
      </c>
    </row>
    <row r="642" spans="1:9">
      <c r="A642" s="2">
        <v>2014</v>
      </c>
      <c r="B642" s="2">
        <v>1</v>
      </c>
      <c r="C642" s="2" t="s">
        <v>7</v>
      </c>
      <c r="D642" s="2" t="s">
        <v>89</v>
      </c>
      <c r="E642" s="2" t="s">
        <v>9</v>
      </c>
      <c r="F642" s="7">
        <v>21.772400000000001</v>
      </c>
      <c r="G642" s="4">
        <v>16748</v>
      </c>
      <c r="H642" s="2">
        <v>1.2999999999999999E-3</v>
      </c>
      <c r="I642" t="s">
        <v>150</v>
      </c>
    </row>
    <row r="643" spans="1:9">
      <c r="A643" s="2">
        <v>2013</v>
      </c>
      <c r="B643" s="2">
        <v>11</v>
      </c>
      <c r="C643" s="2" t="s">
        <v>12</v>
      </c>
      <c r="D643" s="2" t="s">
        <v>17</v>
      </c>
      <c r="E643" s="2" t="s">
        <v>14</v>
      </c>
      <c r="F643" s="7">
        <v>12.967048999999999</v>
      </c>
      <c r="G643" s="4">
        <v>4311</v>
      </c>
      <c r="H643" s="2">
        <v>3.0000000000000001E-3</v>
      </c>
      <c r="I643" t="s">
        <v>150</v>
      </c>
    </row>
    <row r="644" spans="1:9">
      <c r="A644" s="2">
        <v>2013</v>
      </c>
      <c r="B644" s="2">
        <v>4</v>
      </c>
      <c r="C644" s="2" t="s">
        <v>12</v>
      </c>
      <c r="D644" s="2" t="s">
        <v>27</v>
      </c>
      <c r="E644" s="2" t="s">
        <v>14</v>
      </c>
      <c r="F644" s="7">
        <v>0.269343</v>
      </c>
      <c r="G644" s="4">
        <v>415</v>
      </c>
      <c r="H644" s="2">
        <v>5.9999999999999995E-4</v>
      </c>
      <c r="I644" t="s">
        <v>150</v>
      </c>
    </row>
    <row r="645" spans="1:9">
      <c r="A645" s="2">
        <v>2013</v>
      </c>
      <c r="B645" s="2">
        <v>2</v>
      </c>
      <c r="C645" s="2" t="s">
        <v>7</v>
      </c>
      <c r="D645" s="2" t="s">
        <v>45</v>
      </c>
      <c r="E645" s="2" t="s">
        <v>14</v>
      </c>
      <c r="F645" s="7">
        <v>10.299365999999999</v>
      </c>
      <c r="G645" s="4">
        <v>30528</v>
      </c>
      <c r="H645" s="2">
        <v>2.9999999999999997E-4</v>
      </c>
      <c r="I645" t="s">
        <v>150</v>
      </c>
    </row>
    <row r="646" spans="1:9">
      <c r="A646" s="2">
        <v>2013</v>
      </c>
      <c r="B646" s="2">
        <v>5</v>
      </c>
      <c r="C646" s="2" t="s">
        <v>53</v>
      </c>
      <c r="D646" s="2" t="s">
        <v>13</v>
      </c>
      <c r="E646" s="2" t="s">
        <v>14</v>
      </c>
      <c r="F646" s="7">
        <v>1.3546240000000001</v>
      </c>
      <c r="G646" s="4">
        <v>1</v>
      </c>
      <c r="H646" s="2">
        <v>1.3546</v>
      </c>
      <c r="I646" t="s">
        <v>150</v>
      </c>
    </row>
    <row r="647" spans="1:9">
      <c r="A647" s="2">
        <v>2014</v>
      </c>
      <c r="B647" s="2">
        <v>1</v>
      </c>
      <c r="C647" s="2" t="s">
        <v>12</v>
      </c>
      <c r="D647" s="2" t="s">
        <v>42</v>
      </c>
      <c r="E647" s="2" t="s">
        <v>14</v>
      </c>
      <c r="F647" s="7">
        <v>265.082516</v>
      </c>
      <c r="G647" s="4">
        <v>65511</v>
      </c>
      <c r="H647" s="2">
        <v>4.0000000000000001E-3</v>
      </c>
      <c r="I647" t="s">
        <v>150</v>
      </c>
    </row>
    <row r="648" spans="1:9">
      <c r="A648" s="2">
        <v>2013</v>
      </c>
      <c r="B648" s="2">
        <v>3</v>
      </c>
      <c r="C648" s="2" t="s">
        <v>12</v>
      </c>
      <c r="D648" s="2" t="s">
        <v>18</v>
      </c>
      <c r="E648" s="2" t="s">
        <v>14</v>
      </c>
      <c r="F648" s="7">
        <v>1247.629563</v>
      </c>
      <c r="G648" s="4">
        <v>149058</v>
      </c>
      <c r="H648" s="2">
        <v>8.3000000000000001E-3</v>
      </c>
      <c r="I648" t="s">
        <v>150</v>
      </c>
    </row>
    <row r="649" spans="1:9">
      <c r="A649" s="2">
        <v>2013</v>
      </c>
      <c r="B649" s="2">
        <v>6</v>
      </c>
      <c r="C649" s="2" t="s">
        <v>12</v>
      </c>
      <c r="D649" s="2" t="s">
        <v>18</v>
      </c>
      <c r="E649" s="2" t="s">
        <v>14</v>
      </c>
      <c r="F649" s="7">
        <v>1137.45922</v>
      </c>
      <c r="G649" s="4">
        <v>143100</v>
      </c>
      <c r="H649" s="2">
        <v>7.9000000000000008E-3</v>
      </c>
      <c r="I649" t="s">
        <v>150</v>
      </c>
    </row>
    <row r="650" spans="1:9">
      <c r="A650" s="2">
        <v>2013</v>
      </c>
      <c r="B650" s="2">
        <v>8</v>
      </c>
      <c r="C650" s="2" t="s">
        <v>12</v>
      </c>
      <c r="D650" s="2" t="s">
        <v>8</v>
      </c>
      <c r="E650" s="2" t="s">
        <v>9</v>
      </c>
      <c r="F650" s="7">
        <v>216829.42824400001</v>
      </c>
      <c r="G650" s="4">
        <v>30034949</v>
      </c>
      <c r="H650" s="2">
        <v>7.1999999999999998E-3</v>
      </c>
      <c r="I650" t="s">
        <v>150</v>
      </c>
    </row>
    <row r="651" spans="1:9">
      <c r="A651" s="2">
        <v>2014</v>
      </c>
      <c r="B651" s="2">
        <v>5</v>
      </c>
      <c r="C651" s="2" t="s">
        <v>7</v>
      </c>
      <c r="D651" s="2" t="s">
        <v>91</v>
      </c>
      <c r="E651" s="2" t="s">
        <v>9</v>
      </c>
      <c r="F651" s="7">
        <v>23.414300000000001</v>
      </c>
      <c r="G651" s="4">
        <v>18011</v>
      </c>
      <c r="H651" s="2">
        <v>1.2999999999999999E-3</v>
      </c>
      <c r="I651" t="s">
        <v>150</v>
      </c>
    </row>
    <row r="652" spans="1:9">
      <c r="A652" s="2">
        <v>2014</v>
      </c>
      <c r="B652" s="2">
        <v>3</v>
      </c>
      <c r="C652" s="2" t="s">
        <v>12</v>
      </c>
      <c r="D652" s="2" t="s">
        <v>82</v>
      </c>
      <c r="E652" s="2" t="s">
        <v>14</v>
      </c>
      <c r="F652" s="7">
        <v>13.886613000000001</v>
      </c>
      <c r="G652" s="4">
        <v>7470</v>
      </c>
      <c r="H652" s="2">
        <v>1.8E-3</v>
      </c>
      <c r="I652" t="s">
        <v>150</v>
      </c>
    </row>
    <row r="653" spans="1:9">
      <c r="A653" s="2">
        <v>2013</v>
      </c>
      <c r="B653" s="2">
        <v>9</v>
      </c>
      <c r="C653" s="2" t="s">
        <v>12</v>
      </c>
      <c r="D653" s="2" t="s">
        <v>48</v>
      </c>
      <c r="E653" s="2" t="s">
        <v>14</v>
      </c>
      <c r="F653" s="7">
        <v>36.879868000000002</v>
      </c>
      <c r="G653" s="4">
        <v>4812</v>
      </c>
      <c r="H653" s="2">
        <v>7.6E-3</v>
      </c>
      <c r="I653" t="s">
        <v>150</v>
      </c>
    </row>
    <row r="654" spans="1:9">
      <c r="A654" s="2">
        <v>2014</v>
      </c>
      <c r="B654" s="2">
        <v>5</v>
      </c>
      <c r="C654" s="2" t="s">
        <v>12</v>
      </c>
      <c r="D654" s="2" t="s">
        <v>22</v>
      </c>
      <c r="E654" s="2" t="s">
        <v>14</v>
      </c>
      <c r="F654" s="7">
        <v>358.18792000000002</v>
      </c>
      <c r="G654" s="4">
        <v>37080</v>
      </c>
      <c r="H654" s="2">
        <v>9.5999999999999992E-3</v>
      </c>
      <c r="I654" t="s">
        <v>150</v>
      </c>
    </row>
    <row r="655" spans="1:9">
      <c r="A655" s="2">
        <v>2014</v>
      </c>
      <c r="B655" s="2">
        <v>5</v>
      </c>
      <c r="C655" s="2" t="s">
        <v>12</v>
      </c>
      <c r="D655" s="2" t="s">
        <v>73</v>
      </c>
      <c r="E655" s="2" t="s">
        <v>14</v>
      </c>
      <c r="F655" s="7">
        <v>8.1958260000000003</v>
      </c>
      <c r="G655" s="4">
        <v>5010</v>
      </c>
      <c r="H655" s="2">
        <v>1.6000000000000001E-3</v>
      </c>
      <c r="I655" t="s">
        <v>150</v>
      </c>
    </row>
    <row r="656" spans="1:9">
      <c r="A656" s="2">
        <v>2013</v>
      </c>
      <c r="B656" s="2">
        <v>9</v>
      </c>
      <c r="C656" s="2" t="s">
        <v>7</v>
      </c>
      <c r="D656" s="2" t="s">
        <v>29</v>
      </c>
      <c r="E656" s="2" t="s">
        <v>25</v>
      </c>
      <c r="F656" s="7">
        <v>14.481586</v>
      </c>
      <c r="G656" s="4">
        <v>26075</v>
      </c>
      <c r="H656" s="2">
        <v>5.0000000000000001E-4</v>
      </c>
      <c r="I656" t="s">
        <v>150</v>
      </c>
    </row>
    <row r="657" spans="1:9">
      <c r="A657" s="2">
        <v>2013</v>
      </c>
      <c r="B657" s="2">
        <v>10</v>
      </c>
      <c r="C657" s="2" t="s">
        <v>7</v>
      </c>
      <c r="D657" s="2" t="s">
        <v>29</v>
      </c>
      <c r="E657" s="2" t="s">
        <v>25</v>
      </c>
      <c r="F657" s="7">
        <v>43.928218000000001</v>
      </c>
      <c r="G657" s="4">
        <v>30186</v>
      </c>
      <c r="H657" s="2">
        <v>1.4E-3</v>
      </c>
      <c r="I657" t="s">
        <v>150</v>
      </c>
    </row>
    <row r="658" spans="1:9">
      <c r="A658" s="2">
        <v>2014</v>
      </c>
      <c r="B658" s="2">
        <v>2</v>
      </c>
      <c r="C658" s="2" t="s">
        <v>12</v>
      </c>
      <c r="D658" s="2" t="s">
        <v>76</v>
      </c>
      <c r="E658" s="2" t="s">
        <v>25</v>
      </c>
      <c r="F658" s="7">
        <v>0.53603800000000001</v>
      </c>
      <c r="G658" s="4">
        <v>24</v>
      </c>
      <c r="H658" s="2">
        <v>2.23E-2</v>
      </c>
      <c r="I658" t="s">
        <v>150</v>
      </c>
    </row>
    <row r="659" spans="1:9">
      <c r="A659" s="2">
        <v>2014</v>
      </c>
      <c r="B659" s="2">
        <v>2</v>
      </c>
      <c r="C659" s="2" t="s">
        <v>12</v>
      </c>
      <c r="D659" s="2" t="s">
        <v>66</v>
      </c>
      <c r="E659" s="2" t="s">
        <v>9</v>
      </c>
      <c r="F659" s="7">
        <v>1.0175879999999999</v>
      </c>
      <c r="G659" s="4">
        <v>70</v>
      </c>
      <c r="H659" s="2">
        <v>1.4500000000000001E-2</v>
      </c>
      <c r="I659" t="s">
        <v>150</v>
      </c>
    </row>
    <row r="660" spans="1:9">
      <c r="A660" s="2">
        <v>2014</v>
      </c>
      <c r="B660" s="2">
        <v>3</v>
      </c>
      <c r="C660" s="2" t="s">
        <v>7</v>
      </c>
      <c r="D660" s="2" t="s">
        <v>46</v>
      </c>
      <c r="E660" s="2" t="s">
        <v>25</v>
      </c>
      <c r="F660" s="7">
        <v>0.60911300000000002</v>
      </c>
      <c r="G660" s="4">
        <v>27332</v>
      </c>
      <c r="H660" s="2">
        <v>0</v>
      </c>
      <c r="I660" t="s">
        <v>150</v>
      </c>
    </row>
    <row r="661" spans="1:9">
      <c r="A661" s="2">
        <v>2013</v>
      </c>
      <c r="B661" s="2">
        <v>10</v>
      </c>
      <c r="C661" s="2" t="s">
        <v>12</v>
      </c>
      <c r="D661" s="2" t="s">
        <v>70</v>
      </c>
      <c r="E661" s="2" t="s">
        <v>14</v>
      </c>
      <c r="F661" s="7">
        <v>6659.2003720000002</v>
      </c>
      <c r="G661" s="4">
        <v>661454</v>
      </c>
      <c r="H661" s="2">
        <v>0.01</v>
      </c>
      <c r="I661" t="s">
        <v>150</v>
      </c>
    </row>
    <row r="662" spans="1:9">
      <c r="A662" s="2">
        <v>2014</v>
      </c>
      <c r="B662" s="2">
        <v>1</v>
      </c>
      <c r="C662" s="2" t="s">
        <v>12</v>
      </c>
      <c r="D662" s="2" t="s">
        <v>70</v>
      </c>
      <c r="E662" s="2" t="s">
        <v>14</v>
      </c>
      <c r="F662" s="7">
        <v>7475.9325550000003</v>
      </c>
      <c r="G662" s="4">
        <v>801887</v>
      </c>
      <c r="H662" s="2">
        <v>9.2999999999999992E-3</v>
      </c>
      <c r="I662" t="s">
        <v>150</v>
      </c>
    </row>
    <row r="663" spans="1:9">
      <c r="A663" s="2">
        <v>2013</v>
      </c>
      <c r="B663" s="2">
        <v>11</v>
      </c>
      <c r="C663" s="2" t="s">
        <v>53</v>
      </c>
      <c r="D663" s="2" t="s">
        <v>63</v>
      </c>
      <c r="E663" s="2" t="s">
        <v>14</v>
      </c>
      <c r="F663" s="7">
        <v>3.0973190000000002</v>
      </c>
      <c r="G663" s="4">
        <v>2</v>
      </c>
      <c r="H663" s="2">
        <v>1.5486</v>
      </c>
      <c r="I663" t="s">
        <v>150</v>
      </c>
    </row>
    <row r="664" spans="1:9">
      <c r="A664" s="2">
        <v>2013</v>
      </c>
      <c r="B664" s="2">
        <v>4</v>
      </c>
      <c r="C664" s="2" t="s">
        <v>7</v>
      </c>
      <c r="D664" s="2" t="s">
        <v>26</v>
      </c>
      <c r="E664" s="2" t="s">
        <v>14</v>
      </c>
      <c r="F664" s="7">
        <v>9.6846859999999992</v>
      </c>
      <c r="G664" s="4">
        <v>29674</v>
      </c>
      <c r="H664" s="2">
        <v>2.9999999999999997E-4</v>
      </c>
      <c r="I664" t="s">
        <v>150</v>
      </c>
    </row>
    <row r="665" spans="1:9">
      <c r="A665" s="2">
        <v>2013</v>
      </c>
      <c r="B665" s="2">
        <v>8</v>
      </c>
      <c r="C665" s="2" t="s">
        <v>12</v>
      </c>
      <c r="D665" s="2" t="s">
        <v>81</v>
      </c>
      <c r="E665" s="2" t="s">
        <v>11</v>
      </c>
      <c r="F665" s="7">
        <v>1.5869999999999999E-2</v>
      </c>
      <c r="G665" s="4">
        <v>5</v>
      </c>
      <c r="H665" s="2">
        <v>3.0999999999999999E-3</v>
      </c>
      <c r="I665" t="s">
        <v>150</v>
      </c>
    </row>
    <row r="666" spans="1:9">
      <c r="A666" s="2">
        <v>2013</v>
      </c>
      <c r="B666" s="2">
        <v>12</v>
      </c>
      <c r="C666" s="2" t="s">
        <v>7</v>
      </c>
      <c r="D666" s="2" t="s">
        <v>17</v>
      </c>
      <c r="E666" s="2" t="s">
        <v>14</v>
      </c>
      <c r="F666" s="7">
        <v>81.933852000000002</v>
      </c>
      <c r="G666" s="4">
        <v>23380</v>
      </c>
      <c r="H666" s="2">
        <v>3.5000000000000001E-3</v>
      </c>
      <c r="I666" t="s">
        <v>150</v>
      </c>
    </row>
    <row r="667" spans="1:9">
      <c r="A667" s="2">
        <v>2014</v>
      </c>
      <c r="B667" s="2">
        <v>3</v>
      </c>
      <c r="C667" s="2" t="s">
        <v>12</v>
      </c>
      <c r="D667" s="2" t="s">
        <v>17</v>
      </c>
      <c r="E667" s="2" t="s">
        <v>14</v>
      </c>
      <c r="F667" s="7">
        <v>86.070400000000006</v>
      </c>
      <c r="G667" s="4">
        <v>11286</v>
      </c>
      <c r="H667" s="2">
        <v>7.6E-3</v>
      </c>
      <c r="I667" t="s">
        <v>150</v>
      </c>
    </row>
    <row r="668" spans="1:9">
      <c r="A668" s="2">
        <v>2013</v>
      </c>
      <c r="B668" s="2">
        <v>12</v>
      </c>
      <c r="C668" s="2" t="s">
        <v>12</v>
      </c>
      <c r="D668" s="2" t="s">
        <v>41</v>
      </c>
      <c r="E668" s="2" t="s">
        <v>25</v>
      </c>
      <c r="F668" s="7">
        <v>22.468958000000001</v>
      </c>
      <c r="G668" s="4">
        <v>13450</v>
      </c>
      <c r="H668" s="2">
        <v>1.6000000000000001E-3</v>
      </c>
      <c r="I668" t="s">
        <v>150</v>
      </c>
    </row>
    <row r="669" spans="1:9">
      <c r="A669" s="2">
        <v>2014</v>
      </c>
      <c r="B669" s="2">
        <v>2</v>
      </c>
      <c r="C669" s="2" t="s">
        <v>7</v>
      </c>
      <c r="D669" s="2" t="s">
        <v>42</v>
      </c>
      <c r="E669" s="2" t="s">
        <v>14</v>
      </c>
      <c r="F669" s="7">
        <v>1017.942419</v>
      </c>
      <c r="G669" s="4">
        <v>245862</v>
      </c>
      <c r="H669" s="2">
        <v>4.1000000000000003E-3</v>
      </c>
      <c r="I669" t="s">
        <v>150</v>
      </c>
    </row>
    <row r="670" spans="1:9">
      <c r="A670" s="2">
        <v>2013</v>
      </c>
      <c r="B670" s="2">
        <v>7</v>
      </c>
      <c r="C670" s="2" t="s">
        <v>7</v>
      </c>
      <c r="D670" s="2" t="s">
        <v>8</v>
      </c>
      <c r="E670" s="2" t="s">
        <v>9</v>
      </c>
      <c r="F670" s="7">
        <v>39657.379627000002</v>
      </c>
      <c r="G670" s="4">
        <v>25703735</v>
      </c>
      <c r="H670" s="2">
        <v>1.5E-3</v>
      </c>
      <c r="I670" t="s">
        <v>150</v>
      </c>
    </row>
    <row r="671" spans="1:9">
      <c r="A671" s="2">
        <v>2014</v>
      </c>
      <c r="B671" s="2">
        <v>5</v>
      </c>
      <c r="C671" s="2" t="s">
        <v>12</v>
      </c>
      <c r="D671" s="2" t="s">
        <v>65</v>
      </c>
      <c r="E671" s="2" t="s">
        <v>25</v>
      </c>
      <c r="F671" s="7">
        <v>3.7296000000000003E-2</v>
      </c>
      <c r="G671" s="4">
        <v>7</v>
      </c>
      <c r="H671" s="2">
        <v>5.3E-3</v>
      </c>
      <c r="I671" t="s">
        <v>150</v>
      </c>
    </row>
    <row r="672" spans="1:9">
      <c r="A672" s="2">
        <v>2013</v>
      </c>
      <c r="B672" s="2">
        <v>12</v>
      </c>
      <c r="C672" s="2" t="s">
        <v>7</v>
      </c>
      <c r="D672" s="2" t="s">
        <v>30</v>
      </c>
      <c r="E672" s="2" t="s">
        <v>9</v>
      </c>
      <c r="F672" s="7">
        <v>13.105399999999999</v>
      </c>
      <c r="G672" s="4">
        <v>9361</v>
      </c>
      <c r="H672" s="2">
        <v>1.4E-3</v>
      </c>
      <c r="I672" t="s">
        <v>150</v>
      </c>
    </row>
    <row r="673" spans="1:9">
      <c r="A673" s="2">
        <v>2014</v>
      </c>
      <c r="B673" s="2">
        <v>3</v>
      </c>
      <c r="C673" s="2" t="s">
        <v>12</v>
      </c>
      <c r="D673" s="2" t="s">
        <v>23</v>
      </c>
      <c r="E673" s="2" t="s">
        <v>14</v>
      </c>
      <c r="F673" s="7">
        <v>19.157719</v>
      </c>
      <c r="G673" s="4">
        <v>8588</v>
      </c>
      <c r="H673" s="2">
        <v>2.2000000000000001E-3</v>
      </c>
      <c r="I673" t="s">
        <v>150</v>
      </c>
    </row>
    <row r="674" spans="1:9">
      <c r="A674" s="2">
        <v>2013</v>
      </c>
      <c r="B674" s="2">
        <v>10</v>
      </c>
      <c r="C674" s="2" t="s">
        <v>7</v>
      </c>
      <c r="D674" s="2" t="s">
        <v>22</v>
      </c>
      <c r="E674" s="2" t="s">
        <v>14</v>
      </c>
      <c r="F674" s="7">
        <v>2.5759979999999998</v>
      </c>
      <c r="G674" s="4">
        <v>24432</v>
      </c>
      <c r="H674" s="2">
        <v>1E-4</v>
      </c>
      <c r="I674" t="s">
        <v>150</v>
      </c>
    </row>
    <row r="675" spans="1:9">
      <c r="A675" s="2">
        <v>2013</v>
      </c>
      <c r="B675" s="2">
        <v>7</v>
      </c>
      <c r="C675" s="2" t="s">
        <v>12</v>
      </c>
      <c r="D675" s="2" t="s">
        <v>99</v>
      </c>
      <c r="E675" s="2" t="s">
        <v>25</v>
      </c>
      <c r="F675" s="7">
        <v>1.5E-3</v>
      </c>
      <c r="G675" s="4">
        <v>3</v>
      </c>
      <c r="H675" s="2">
        <v>5.0000000000000001E-4</v>
      </c>
      <c r="I675" t="s">
        <v>150</v>
      </c>
    </row>
    <row r="676" spans="1:9">
      <c r="A676" s="2">
        <v>2014</v>
      </c>
      <c r="B676" s="2">
        <v>3</v>
      </c>
      <c r="C676" s="2" t="s">
        <v>12</v>
      </c>
      <c r="D676" s="2" t="s">
        <v>96</v>
      </c>
      <c r="E676" s="2" t="s">
        <v>9</v>
      </c>
      <c r="F676" s="7">
        <v>6.4973999999999998</v>
      </c>
      <c r="G676" s="4">
        <v>4641</v>
      </c>
      <c r="H676" s="2">
        <v>1.4E-3</v>
      </c>
      <c r="I676" t="s">
        <v>150</v>
      </c>
    </row>
    <row r="677" spans="1:9">
      <c r="A677" s="2">
        <v>2013</v>
      </c>
      <c r="B677" s="2">
        <v>7</v>
      </c>
      <c r="C677" s="2" t="s">
        <v>12</v>
      </c>
      <c r="D677" s="2" t="s">
        <v>66</v>
      </c>
      <c r="E677" s="2" t="s">
        <v>9</v>
      </c>
      <c r="F677" s="7">
        <v>1.4123460000000001</v>
      </c>
      <c r="G677" s="4">
        <v>115</v>
      </c>
      <c r="H677" s="2">
        <v>1.2200000000000001E-2</v>
      </c>
      <c r="I677" t="s">
        <v>150</v>
      </c>
    </row>
    <row r="678" spans="1:9">
      <c r="A678" s="2">
        <v>2013</v>
      </c>
      <c r="B678" s="2">
        <v>12</v>
      </c>
      <c r="C678" s="2" t="s">
        <v>12</v>
      </c>
      <c r="D678" s="2" t="s">
        <v>101</v>
      </c>
      <c r="E678" s="2" t="s">
        <v>62</v>
      </c>
      <c r="F678" s="7">
        <v>9.7972000000000004E-2</v>
      </c>
      <c r="G678" s="4">
        <v>4</v>
      </c>
      <c r="H678" s="2">
        <v>2.4400000000000002E-2</v>
      </c>
      <c r="I678" t="s">
        <v>150</v>
      </c>
    </row>
    <row r="679" spans="1:9">
      <c r="A679" s="2">
        <v>2014</v>
      </c>
      <c r="B679" s="2">
        <v>2</v>
      </c>
      <c r="C679" s="2" t="s">
        <v>12</v>
      </c>
      <c r="D679" s="2" t="s">
        <v>54</v>
      </c>
      <c r="E679" s="2" t="s">
        <v>14</v>
      </c>
      <c r="F679" s="7">
        <v>1.968129</v>
      </c>
      <c r="G679" s="4">
        <v>114</v>
      </c>
      <c r="H679" s="2">
        <v>1.72E-2</v>
      </c>
      <c r="I679" t="s">
        <v>150</v>
      </c>
    </row>
    <row r="680" spans="1:9">
      <c r="A680" s="2">
        <v>2013</v>
      </c>
      <c r="B680" s="2">
        <v>7</v>
      </c>
      <c r="C680" s="2" t="s">
        <v>12</v>
      </c>
      <c r="D680" s="2" t="s">
        <v>76</v>
      </c>
      <c r="E680" s="2" t="s">
        <v>25</v>
      </c>
      <c r="F680" s="7">
        <v>1.7121999999999998E-2</v>
      </c>
      <c r="G680" s="4">
        <v>2</v>
      </c>
      <c r="H680" s="2">
        <v>8.5000000000000006E-3</v>
      </c>
      <c r="I680" t="s">
        <v>150</v>
      </c>
    </row>
    <row r="681" spans="1:9">
      <c r="A681" s="2">
        <v>2013</v>
      </c>
      <c r="B681" s="2">
        <v>6</v>
      </c>
      <c r="C681" s="2" t="s">
        <v>12</v>
      </c>
      <c r="D681" s="2" t="s">
        <v>64</v>
      </c>
      <c r="E681" s="2" t="s">
        <v>14</v>
      </c>
      <c r="F681" s="7">
        <v>1.4262809999999999</v>
      </c>
      <c r="G681" s="4">
        <v>139</v>
      </c>
      <c r="H681" s="2">
        <v>1.0200000000000001E-2</v>
      </c>
      <c r="I681" t="s">
        <v>150</v>
      </c>
    </row>
    <row r="682" spans="1:9">
      <c r="A682" s="2">
        <v>2014</v>
      </c>
      <c r="B682" s="2">
        <v>5</v>
      </c>
      <c r="C682" s="2" t="s">
        <v>12</v>
      </c>
      <c r="D682" s="2" t="s">
        <v>21</v>
      </c>
      <c r="E682" s="2" t="s">
        <v>14</v>
      </c>
      <c r="F682" s="7">
        <v>921.10631100000001</v>
      </c>
      <c r="G682" s="4">
        <v>85619</v>
      </c>
      <c r="H682" s="2">
        <v>1.0699999999999999E-2</v>
      </c>
      <c r="I682" t="s">
        <v>150</v>
      </c>
    </row>
    <row r="683" spans="1:9">
      <c r="A683" s="2">
        <v>2013</v>
      </c>
      <c r="B683" s="2">
        <v>2</v>
      </c>
      <c r="C683" s="2" t="s">
        <v>12</v>
      </c>
      <c r="D683" s="2" t="s">
        <v>26</v>
      </c>
      <c r="E683" s="2" t="s">
        <v>14</v>
      </c>
      <c r="F683" s="7">
        <v>129.69465700000001</v>
      </c>
      <c r="G683" s="4">
        <v>11988</v>
      </c>
      <c r="H683" s="2">
        <v>1.0800000000000001E-2</v>
      </c>
      <c r="I683" t="s">
        <v>150</v>
      </c>
    </row>
    <row r="684" spans="1:9">
      <c r="A684" s="2">
        <v>2013</v>
      </c>
      <c r="B684" s="2">
        <v>5</v>
      </c>
      <c r="C684" s="2" t="s">
        <v>12</v>
      </c>
      <c r="D684" s="2" t="s">
        <v>24</v>
      </c>
      <c r="E684" s="2" t="s">
        <v>25</v>
      </c>
      <c r="F684" s="7">
        <v>75.733125999999999</v>
      </c>
      <c r="G684" s="4">
        <v>13333</v>
      </c>
      <c r="H684" s="2">
        <v>5.5999999999999999E-3</v>
      </c>
      <c r="I684" t="s">
        <v>150</v>
      </c>
    </row>
    <row r="685" spans="1:9">
      <c r="A685" s="2">
        <v>2013</v>
      </c>
      <c r="B685" s="2">
        <v>2</v>
      </c>
      <c r="C685" s="2" t="s">
        <v>12</v>
      </c>
      <c r="D685" s="2" t="s">
        <v>50</v>
      </c>
      <c r="E685" s="2" t="s">
        <v>11</v>
      </c>
      <c r="F685" s="7">
        <v>3.8123399999999998</v>
      </c>
      <c r="G685" s="4">
        <v>197</v>
      </c>
      <c r="H685" s="2">
        <v>1.9300000000000001E-2</v>
      </c>
      <c r="I685" t="s">
        <v>150</v>
      </c>
    </row>
    <row r="686" spans="1:9">
      <c r="A686" s="2">
        <v>2013</v>
      </c>
      <c r="B686" s="2">
        <v>12</v>
      </c>
      <c r="C686" s="2" t="s">
        <v>12</v>
      </c>
      <c r="D686" s="2" t="s">
        <v>27</v>
      </c>
      <c r="E686" s="2" t="s">
        <v>14</v>
      </c>
      <c r="F686" s="7">
        <v>21.540527000000001</v>
      </c>
      <c r="G686" s="4">
        <v>8336</v>
      </c>
      <c r="H686" s="2">
        <v>2.5000000000000001E-3</v>
      </c>
      <c r="I686" t="s">
        <v>150</v>
      </c>
    </row>
    <row r="687" spans="1:9">
      <c r="A687" s="2">
        <v>2013</v>
      </c>
      <c r="B687" s="2">
        <v>9</v>
      </c>
      <c r="C687" s="2" t="s">
        <v>12</v>
      </c>
      <c r="D687" s="2" t="s">
        <v>87</v>
      </c>
      <c r="E687" s="2" t="s">
        <v>14</v>
      </c>
      <c r="F687" s="7">
        <v>826.74662699999999</v>
      </c>
      <c r="G687" s="4">
        <v>60893</v>
      </c>
      <c r="H687" s="2">
        <v>1.35E-2</v>
      </c>
      <c r="I687" t="s">
        <v>150</v>
      </c>
    </row>
    <row r="688" spans="1:9">
      <c r="A688" s="2">
        <v>2013</v>
      </c>
      <c r="B688" s="2">
        <v>7</v>
      </c>
      <c r="C688" s="2" t="s">
        <v>7</v>
      </c>
      <c r="D688" s="2" t="s">
        <v>42</v>
      </c>
      <c r="E688" s="2" t="s">
        <v>14</v>
      </c>
      <c r="F688" s="7">
        <v>249.40662499999999</v>
      </c>
      <c r="G688" s="4">
        <v>141564</v>
      </c>
      <c r="H688" s="2">
        <v>1.6999999999999999E-3</v>
      </c>
      <c r="I688" t="s">
        <v>150</v>
      </c>
    </row>
    <row r="689" spans="1:9">
      <c r="A689" s="2">
        <v>2013</v>
      </c>
      <c r="B689" s="2">
        <v>10</v>
      </c>
      <c r="C689" s="2" t="s">
        <v>12</v>
      </c>
      <c r="D689" s="2" t="s">
        <v>8</v>
      </c>
      <c r="E689" s="2" t="s">
        <v>9</v>
      </c>
      <c r="F689" s="7">
        <v>288165.00249699998</v>
      </c>
      <c r="G689" s="4">
        <v>32914272</v>
      </c>
      <c r="H689" s="2">
        <v>8.6999999999999994E-3</v>
      </c>
      <c r="I689" t="s">
        <v>150</v>
      </c>
    </row>
    <row r="690" spans="1:9">
      <c r="A690" s="2">
        <v>2014</v>
      </c>
      <c r="B690" s="2">
        <v>1</v>
      </c>
      <c r="C690" s="2" t="s">
        <v>12</v>
      </c>
      <c r="D690" s="2" t="s">
        <v>8</v>
      </c>
      <c r="E690" s="2" t="s">
        <v>9</v>
      </c>
      <c r="F690" s="7">
        <v>294659.56675900001</v>
      </c>
      <c r="G690" s="4">
        <v>35660878</v>
      </c>
      <c r="H690" s="2">
        <v>8.2000000000000007E-3</v>
      </c>
      <c r="I690" t="s">
        <v>150</v>
      </c>
    </row>
    <row r="691" spans="1:9">
      <c r="A691" s="2">
        <v>2014</v>
      </c>
      <c r="B691" s="2">
        <v>1</v>
      </c>
      <c r="C691" s="2" t="s">
        <v>12</v>
      </c>
      <c r="D691" s="2" t="s">
        <v>72</v>
      </c>
      <c r="E691" s="2" t="s">
        <v>11</v>
      </c>
      <c r="F691" s="7">
        <v>15.487297999999999</v>
      </c>
      <c r="G691" s="4">
        <v>7822</v>
      </c>
      <c r="H691" s="2">
        <v>1.9E-3</v>
      </c>
      <c r="I691" t="s">
        <v>150</v>
      </c>
    </row>
    <row r="692" spans="1:9">
      <c r="A692" s="2">
        <v>2013</v>
      </c>
      <c r="B692" s="2">
        <v>12</v>
      </c>
      <c r="C692" s="2" t="s">
        <v>12</v>
      </c>
      <c r="D692" s="2" t="s">
        <v>33</v>
      </c>
      <c r="E692" s="2" t="s">
        <v>11</v>
      </c>
      <c r="F692" s="7">
        <v>9.6199999999999994E-2</v>
      </c>
      <c r="G692" s="4">
        <v>74</v>
      </c>
      <c r="H692" s="2">
        <v>1.2999999999999999E-3</v>
      </c>
      <c r="I692" t="s">
        <v>150</v>
      </c>
    </row>
    <row r="693" spans="1:9">
      <c r="A693" s="2">
        <v>2013</v>
      </c>
      <c r="B693" s="2">
        <v>2</v>
      </c>
      <c r="C693" s="2" t="s">
        <v>12</v>
      </c>
      <c r="D693" s="2" t="s">
        <v>100</v>
      </c>
      <c r="E693" s="2" t="s">
        <v>14</v>
      </c>
      <c r="F693" s="7">
        <v>1.0197689999999999</v>
      </c>
      <c r="G693" s="4">
        <v>52</v>
      </c>
      <c r="H693" s="2">
        <v>1.9599999999999999E-2</v>
      </c>
      <c r="I693" t="s">
        <v>150</v>
      </c>
    </row>
    <row r="694" spans="1:9">
      <c r="A694" s="2">
        <v>2013</v>
      </c>
      <c r="B694" s="2">
        <v>7</v>
      </c>
      <c r="C694" s="2" t="s">
        <v>7</v>
      </c>
      <c r="D694" s="2" t="s">
        <v>20</v>
      </c>
      <c r="E694" s="2" t="s">
        <v>14</v>
      </c>
      <c r="F694" s="7">
        <v>191.67845</v>
      </c>
      <c r="G694" s="4">
        <v>102192</v>
      </c>
      <c r="H694" s="2">
        <v>1.8E-3</v>
      </c>
      <c r="I694" t="s">
        <v>150</v>
      </c>
    </row>
    <row r="695" spans="1:9">
      <c r="A695" s="2">
        <v>2013</v>
      </c>
      <c r="B695" s="2">
        <v>4</v>
      </c>
      <c r="C695" s="2" t="s">
        <v>53</v>
      </c>
      <c r="D695" s="2" t="s">
        <v>63</v>
      </c>
      <c r="E695" s="2" t="s">
        <v>14</v>
      </c>
      <c r="F695" s="7">
        <v>7.8636030000000003</v>
      </c>
      <c r="G695" s="4">
        <v>8</v>
      </c>
      <c r="H695" s="2">
        <v>0.9829</v>
      </c>
      <c r="I695" t="s">
        <v>150</v>
      </c>
    </row>
    <row r="696" spans="1:9">
      <c r="A696" s="2">
        <v>2014</v>
      </c>
      <c r="B696" s="2">
        <v>4</v>
      </c>
      <c r="C696" s="2" t="s">
        <v>12</v>
      </c>
      <c r="D696" s="2" t="s">
        <v>66</v>
      </c>
      <c r="E696" s="2" t="s">
        <v>9</v>
      </c>
      <c r="F696" s="7">
        <v>1.0736479999999999</v>
      </c>
      <c r="G696" s="4">
        <v>52</v>
      </c>
      <c r="H696" s="2">
        <v>2.06E-2</v>
      </c>
      <c r="I696" t="s">
        <v>150</v>
      </c>
    </row>
    <row r="697" spans="1:9">
      <c r="A697" s="2">
        <v>2013</v>
      </c>
      <c r="B697" s="2">
        <v>7</v>
      </c>
      <c r="C697" s="2" t="s">
        <v>12</v>
      </c>
      <c r="D697" s="2" t="s">
        <v>95</v>
      </c>
      <c r="E697" s="2" t="s">
        <v>11</v>
      </c>
      <c r="F697" s="7">
        <v>0.2601</v>
      </c>
      <c r="G697" s="4">
        <v>9</v>
      </c>
      <c r="H697" s="2">
        <v>2.8899999999999999E-2</v>
      </c>
      <c r="I697" t="s">
        <v>150</v>
      </c>
    </row>
    <row r="698" spans="1:9">
      <c r="A698" s="2">
        <v>2013</v>
      </c>
      <c r="B698" s="2">
        <v>7</v>
      </c>
      <c r="C698" s="2" t="s">
        <v>12</v>
      </c>
      <c r="D698" s="2" t="s">
        <v>83</v>
      </c>
      <c r="E698" s="2" t="s">
        <v>14</v>
      </c>
      <c r="F698" s="7">
        <v>0.42063499999999998</v>
      </c>
      <c r="G698" s="4">
        <v>88</v>
      </c>
      <c r="H698" s="2">
        <v>4.7000000000000002E-3</v>
      </c>
      <c r="I698" t="s">
        <v>150</v>
      </c>
    </row>
    <row r="699" spans="1:9">
      <c r="A699" s="2">
        <v>2013</v>
      </c>
      <c r="B699" s="2">
        <v>3</v>
      </c>
      <c r="C699" s="2" t="s">
        <v>12</v>
      </c>
      <c r="D699" s="2" t="s">
        <v>17</v>
      </c>
      <c r="E699" s="2" t="s">
        <v>14</v>
      </c>
      <c r="F699" s="7">
        <v>6.0803000000000003E-2</v>
      </c>
      <c r="G699" s="4">
        <v>9</v>
      </c>
      <c r="H699" s="2">
        <v>6.7000000000000002E-3</v>
      </c>
      <c r="I699" t="s">
        <v>150</v>
      </c>
    </row>
    <row r="700" spans="1:9">
      <c r="A700" s="2">
        <v>2014</v>
      </c>
      <c r="B700" s="2">
        <v>5</v>
      </c>
      <c r="C700" s="2" t="s">
        <v>7</v>
      </c>
      <c r="D700" s="2" t="s">
        <v>31</v>
      </c>
      <c r="E700" s="2" t="s">
        <v>14</v>
      </c>
      <c r="F700" s="7">
        <v>44.327106999999998</v>
      </c>
      <c r="G700" s="4">
        <v>17205</v>
      </c>
      <c r="H700" s="2">
        <v>2.5000000000000001E-3</v>
      </c>
      <c r="I700" t="s">
        <v>150</v>
      </c>
    </row>
    <row r="701" spans="1:9">
      <c r="A701" s="2">
        <v>2014</v>
      </c>
      <c r="B701" s="2">
        <v>5</v>
      </c>
      <c r="C701" s="2" t="s">
        <v>7</v>
      </c>
      <c r="D701" s="2" t="s">
        <v>28</v>
      </c>
      <c r="E701" s="2" t="s">
        <v>14</v>
      </c>
      <c r="F701" s="7">
        <v>322.86723899999998</v>
      </c>
      <c r="G701" s="4">
        <v>119619</v>
      </c>
      <c r="H701" s="2">
        <v>2.5999999999999999E-3</v>
      </c>
      <c r="I701" t="s">
        <v>150</v>
      </c>
    </row>
    <row r="702" spans="1:9">
      <c r="A702" s="2">
        <v>2013</v>
      </c>
      <c r="B702" s="2">
        <v>12</v>
      </c>
      <c r="C702" s="2" t="s">
        <v>7</v>
      </c>
      <c r="D702" s="2" t="s">
        <v>49</v>
      </c>
      <c r="E702" s="2" t="s">
        <v>11</v>
      </c>
      <c r="F702" s="7">
        <v>1.5693999999999999</v>
      </c>
      <c r="G702" s="4">
        <v>1121</v>
      </c>
      <c r="H702" s="2">
        <v>1.4E-3</v>
      </c>
      <c r="I702" t="s">
        <v>150</v>
      </c>
    </row>
    <row r="703" spans="1:9">
      <c r="A703" s="2">
        <v>2014</v>
      </c>
      <c r="B703" s="2">
        <v>5</v>
      </c>
      <c r="C703" s="2" t="s">
        <v>12</v>
      </c>
      <c r="D703" s="2" t="s">
        <v>55</v>
      </c>
      <c r="E703" s="2" t="s">
        <v>14</v>
      </c>
      <c r="F703" s="7">
        <v>2.5909999999999999E-2</v>
      </c>
      <c r="G703" s="4">
        <v>5</v>
      </c>
      <c r="H703" s="2">
        <v>5.1000000000000004E-3</v>
      </c>
      <c r="I703" t="s">
        <v>150</v>
      </c>
    </row>
    <row r="704" spans="1:9">
      <c r="A704" s="2">
        <v>2013</v>
      </c>
      <c r="B704" s="2">
        <v>6</v>
      </c>
      <c r="C704" s="2" t="s">
        <v>7</v>
      </c>
      <c r="D704" s="2" t="s">
        <v>45</v>
      </c>
      <c r="E704" s="2" t="s">
        <v>14</v>
      </c>
      <c r="F704" s="7">
        <v>59.235570000000003</v>
      </c>
      <c r="G704" s="4">
        <v>93082</v>
      </c>
      <c r="H704" s="2">
        <v>5.9999999999999995E-4</v>
      </c>
      <c r="I704" t="s">
        <v>150</v>
      </c>
    </row>
    <row r="705" spans="1:9">
      <c r="A705" s="2">
        <v>2013</v>
      </c>
      <c r="B705" s="2">
        <v>1</v>
      </c>
      <c r="C705" s="2" t="s">
        <v>12</v>
      </c>
      <c r="D705" s="2" t="s">
        <v>13</v>
      </c>
      <c r="E705" s="2" t="s">
        <v>14</v>
      </c>
      <c r="F705" s="7">
        <v>2729.7980830000001</v>
      </c>
      <c r="G705" s="4">
        <v>209657</v>
      </c>
      <c r="H705" s="2">
        <v>1.2999999999999999E-2</v>
      </c>
      <c r="I705" t="s">
        <v>150</v>
      </c>
    </row>
    <row r="706" spans="1:9">
      <c r="A706" s="2">
        <v>2013</v>
      </c>
      <c r="B706" s="2">
        <v>2</v>
      </c>
      <c r="C706" s="2" t="s">
        <v>12</v>
      </c>
      <c r="D706" s="2" t="s">
        <v>13</v>
      </c>
      <c r="E706" s="2" t="s">
        <v>14</v>
      </c>
      <c r="F706" s="7">
        <v>2754.506433</v>
      </c>
      <c r="G706" s="4">
        <v>221584</v>
      </c>
      <c r="H706" s="2">
        <v>1.24E-2</v>
      </c>
      <c r="I706" t="s">
        <v>150</v>
      </c>
    </row>
    <row r="707" spans="1:9">
      <c r="A707" s="2">
        <v>2013</v>
      </c>
      <c r="B707" s="2">
        <v>10</v>
      </c>
      <c r="C707" s="2" t="s">
        <v>12</v>
      </c>
      <c r="D707" s="2" t="s">
        <v>13</v>
      </c>
      <c r="E707" s="2" t="s">
        <v>14</v>
      </c>
      <c r="F707" s="7">
        <v>3394.5694269999999</v>
      </c>
      <c r="G707" s="4">
        <v>263356</v>
      </c>
      <c r="H707" s="2">
        <v>1.2800000000000001E-2</v>
      </c>
      <c r="I707" t="s">
        <v>150</v>
      </c>
    </row>
    <row r="708" spans="1:9">
      <c r="A708" s="2">
        <v>2013</v>
      </c>
      <c r="B708" s="2">
        <v>8</v>
      </c>
      <c r="C708" s="2" t="s">
        <v>7</v>
      </c>
      <c r="D708" s="2" t="s">
        <v>19</v>
      </c>
      <c r="E708" s="2" t="s">
        <v>14</v>
      </c>
      <c r="F708" s="7">
        <v>194.087504</v>
      </c>
      <c r="G708" s="4">
        <v>61611</v>
      </c>
      <c r="H708" s="2">
        <v>3.0999999999999999E-3</v>
      </c>
      <c r="I708" t="s">
        <v>150</v>
      </c>
    </row>
    <row r="709" spans="1:9">
      <c r="A709" s="2">
        <v>2014</v>
      </c>
      <c r="B709" s="2">
        <v>5</v>
      </c>
      <c r="C709" s="2" t="s">
        <v>12</v>
      </c>
      <c r="D709" s="2" t="s">
        <v>71</v>
      </c>
      <c r="E709" s="2" t="s">
        <v>14</v>
      </c>
      <c r="F709" s="7">
        <v>176.47035700000001</v>
      </c>
      <c r="G709" s="4">
        <v>13015</v>
      </c>
      <c r="H709" s="2">
        <v>1.35E-2</v>
      </c>
      <c r="I709" t="s">
        <v>150</v>
      </c>
    </row>
    <row r="710" spans="1:9">
      <c r="A710" s="2">
        <v>2014</v>
      </c>
      <c r="B710" s="2">
        <v>2</v>
      </c>
      <c r="C710" s="2" t="s">
        <v>12</v>
      </c>
      <c r="D710" s="2" t="s">
        <v>22</v>
      </c>
      <c r="E710" s="2" t="s">
        <v>14</v>
      </c>
      <c r="F710" s="7">
        <v>334.94745599999999</v>
      </c>
      <c r="G710" s="4">
        <v>31175</v>
      </c>
      <c r="H710" s="2">
        <v>1.0699999999999999E-2</v>
      </c>
      <c r="I710" t="s">
        <v>150</v>
      </c>
    </row>
    <row r="711" spans="1:9">
      <c r="A711" s="2">
        <v>2014</v>
      </c>
      <c r="B711" s="2">
        <v>2</v>
      </c>
      <c r="C711" s="2" t="s">
        <v>7</v>
      </c>
      <c r="D711" s="2" t="s">
        <v>20</v>
      </c>
      <c r="E711" s="2" t="s">
        <v>14</v>
      </c>
      <c r="F711" s="7">
        <v>92.258545999999996</v>
      </c>
      <c r="G711" s="4">
        <v>257261</v>
      </c>
      <c r="H711" s="2">
        <v>2.9999999999999997E-4</v>
      </c>
      <c r="I711" t="s">
        <v>150</v>
      </c>
    </row>
    <row r="712" spans="1:9">
      <c r="A712" s="2">
        <v>2013</v>
      </c>
      <c r="B712" s="2">
        <v>3</v>
      </c>
      <c r="C712" s="2" t="s">
        <v>12</v>
      </c>
      <c r="D712" s="2" t="s">
        <v>38</v>
      </c>
      <c r="E712" s="2" t="s">
        <v>14</v>
      </c>
      <c r="F712" s="7">
        <v>4.6144999999999999E-2</v>
      </c>
      <c r="G712" s="4">
        <v>11</v>
      </c>
      <c r="H712" s="2">
        <v>4.1000000000000003E-3</v>
      </c>
      <c r="I712" t="s">
        <v>150</v>
      </c>
    </row>
    <row r="713" spans="1:9">
      <c r="A713" s="2">
        <v>2013</v>
      </c>
      <c r="B713" s="2">
        <v>9</v>
      </c>
      <c r="C713" s="2" t="s">
        <v>12</v>
      </c>
      <c r="D713" s="2" t="s">
        <v>58</v>
      </c>
      <c r="E713" s="2" t="s">
        <v>9</v>
      </c>
      <c r="F713" s="7">
        <v>2.5947000000000001E-2</v>
      </c>
      <c r="G713" s="4">
        <v>2</v>
      </c>
      <c r="H713" s="2">
        <v>1.29E-2</v>
      </c>
      <c r="I713" t="s">
        <v>150</v>
      </c>
    </row>
    <row r="714" spans="1:9">
      <c r="A714" s="2">
        <v>2013</v>
      </c>
      <c r="B714" s="2">
        <v>9</v>
      </c>
      <c r="C714" s="2" t="s">
        <v>12</v>
      </c>
      <c r="D714" s="2" t="s">
        <v>44</v>
      </c>
      <c r="E714" s="2" t="s">
        <v>16</v>
      </c>
      <c r="F714" s="7">
        <v>570.32480699999996</v>
      </c>
      <c r="G714" s="4">
        <v>48316</v>
      </c>
      <c r="H714" s="2">
        <v>1.18E-2</v>
      </c>
      <c r="I714" t="s">
        <v>150</v>
      </c>
    </row>
    <row r="715" spans="1:9">
      <c r="A715" s="2">
        <v>2013</v>
      </c>
      <c r="B715" s="2">
        <v>4</v>
      </c>
      <c r="C715" s="2" t="s">
        <v>12</v>
      </c>
      <c r="D715" s="2" t="s">
        <v>40</v>
      </c>
      <c r="E715" s="2" t="s">
        <v>14</v>
      </c>
      <c r="F715" s="7">
        <v>1746.0091970000001</v>
      </c>
      <c r="G715" s="4">
        <v>317600</v>
      </c>
      <c r="H715" s="2">
        <v>5.4000000000000003E-3</v>
      </c>
      <c r="I715" t="s">
        <v>150</v>
      </c>
    </row>
    <row r="716" spans="1:9">
      <c r="A716" s="2">
        <v>2013</v>
      </c>
      <c r="B716" s="2">
        <v>8</v>
      </c>
      <c r="C716" s="2" t="s">
        <v>12</v>
      </c>
      <c r="D716" s="2" t="s">
        <v>64</v>
      </c>
      <c r="E716" s="2" t="s">
        <v>14</v>
      </c>
      <c r="F716" s="7">
        <v>3.1274899999999999</v>
      </c>
      <c r="G716" s="4">
        <v>250</v>
      </c>
      <c r="H716" s="2">
        <v>1.2500000000000001E-2</v>
      </c>
      <c r="I716" t="s">
        <v>150</v>
      </c>
    </row>
    <row r="717" spans="1:9">
      <c r="A717" s="2">
        <v>2014</v>
      </c>
      <c r="B717" s="2">
        <v>3</v>
      </c>
      <c r="C717" s="2" t="s">
        <v>12</v>
      </c>
      <c r="D717" s="2" t="s">
        <v>66</v>
      </c>
      <c r="E717" s="2" t="s">
        <v>9</v>
      </c>
      <c r="F717" s="7">
        <v>0.74133099999999996</v>
      </c>
      <c r="G717" s="4">
        <v>63</v>
      </c>
      <c r="H717" s="2">
        <v>1.17E-2</v>
      </c>
      <c r="I717" t="s">
        <v>150</v>
      </c>
    </row>
    <row r="718" spans="1:9">
      <c r="A718" s="2">
        <v>2013</v>
      </c>
      <c r="B718" s="2">
        <v>6</v>
      </c>
      <c r="C718" s="2" t="s">
        <v>12</v>
      </c>
      <c r="D718" s="2" t="s">
        <v>46</v>
      </c>
      <c r="E718" s="2" t="s">
        <v>25</v>
      </c>
      <c r="F718" s="7">
        <v>46.135413</v>
      </c>
      <c r="G718" s="4">
        <v>8717</v>
      </c>
      <c r="H718" s="2">
        <v>5.1999999999999998E-3</v>
      </c>
      <c r="I718" t="s">
        <v>150</v>
      </c>
    </row>
    <row r="719" spans="1:9">
      <c r="A719" s="2">
        <v>2013</v>
      </c>
      <c r="B719" s="2">
        <v>3</v>
      </c>
      <c r="C719" s="2" t="s">
        <v>7</v>
      </c>
      <c r="D719" s="2" t="s">
        <v>26</v>
      </c>
      <c r="E719" s="2" t="s">
        <v>14</v>
      </c>
      <c r="F719" s="7">
        <v>45.683047999999999</v>
      </c>
      <c r="G719" s="4">
        <v>31771</v>
      </c>
      <c r="H719" s="2">
        <v>1.4E-3</v>
      </c>
      <c r="I719" t="s">
        <v>150</v>
      </c>
    </row>
    <row r="720" spans="1:9">
      <c r="A720" s="2">
        <v>2013</v>
      </c>
      <c r="B720" s="2">
        <v>4</v>
      </c>
      <c r="C720" s="2" t="s">
        <v>12</v>
      </c>
      <c r="D720" s="2" t="s">
        <v>28</v>
      </c>
      <c r="E720" s="2" t="s">
        <v>14</v>
      </c>
      <c r="F720" s="7">
        <v>11.833821</v>
      </c>
      <c r="G720" s="4">
        <v>6077</v>
      </c>
      <c r="H720" s="2">
        <v>1.9E-3</v>
      </c>
      <c r="I720" t="s">
        <v>150</v>
      </c>
    </row>
    <row r="721" spans="1:9">
      <c r="A721" s="2">
        <v>2013</v>
      </c>
      <c r="B721" s="2">
        <v>10</v>
      </c>
      <c r="C721" s="2" t="s">
        <v>7</v>
      </c>
      <c r="D721" s="2" t="s">
        <v>27</v>
      </c>
      <c r="E721" s="2" t="s">
        <v>14</v>
      </c>
      <c r="F721" s="7">
        <v>34.826512000000001</v>
      </c>
      <c r="G721" s="4">
        <v>13637</v>
      </c>
      <c r="H721" s="2">
        <v>2.5000000000000001E-3</v>
      </c>
      <c r="I721" t="s">
        <v>150</v>
      </c>
    </row>
    <row r="722" spans="1:9">
      <c r="A722" s="2">
        <v>2013</v>
      </c>
      <c r="B722" s="2">
        <v>4</v>
      </c>
      <c r="C722" s="2" t="s">
        <v>7</v>
      </c>
      <c r="D722" s="2" t="s">
        <v>13</v>
      </c>
      <c r="E722" s="2" t="s">
        <v>14</v>
      </c>
      <c r="F722" s="7">
        <v>113.582121</v>
      </c>
      <c r="G722" s="4">
        <v>166145</v>
      </c>
      <c r="H722" s="2">
        <v>5.9999999999999995E-4</v>
      </c>
      <c r="I722" t="s">
        <v>150</v>
      </c>
    </row>
    <row r="723" spans="1:9">
      <c r="A723" s="2">
        <v>2013</v>
      </c>
      <c r="B723" s="2">
        <v>8</v>
      </c>
      <c r="C723" s="2" t="s">
        <v>12</v>
      </c>
      <c r="D723" s="2" t="s">
        <v>18</v>
      </c>
      <c r="E723" s="2" t="s">
        <v>14</v>
      </c>
      <c r="F723" s="7">
        <v>1318.6561610000001</v>
      </c>
      <c r="G723" s="4">
        <v>148972</v>
      </c>
      <c r="H723" s="2">
        <v>8.8000000000000005E-3</v>
      </c>
      <c r="I723" t="s">
        <v>150</v>
      </c>
    </row>
    <row r="724" spans="1:9">
      <c r="A724" s="2">
        <v>2014</v>
      </c>
      <c r="B724" s="2">
        <v>5</v>
      </c>
      <c r="C724" s="2" t="s">
        <v>12</v>
      </c>
      <c r="D724" s="2" t="s">
        <v>19</v>
      </c>
      <c r="E724" s="2" t="s">
        <v>14</v>
      </c>
      <c r="F724" s="7">
        <v>13039.728478999999</v>
      </c>
      <c r="G724" s="4">
        <v>1165177</v>
      </c>
      <c r="H724" s="2">
        <v>1.11E-2</v>
      </c>
      <c r="I724" t="s">
        <v>150</v>
      </c>
    </row>
    <row r="725" spans="1:9">
      <c r="A725" s="2">
        <v>2013</v>
      </c>
      <c r="B725" s="2">
        <v>12</v>
      </c>
      <c r="C725" s="2" t="s">
        <v>7</v>
      </c>
      <c r="D725" s="2" t="s">
        <v>72</v>
      </c>
      <c r="E725" s="2" t="s">
        <v>11</v>
      </c>
      <c r="F725" s="7">
        <v>223.86501699999999</v>
      </c>
      <c r="G725" s="4">
        <v>56140</v>
      </c>
      <c r="H725" s="2">
        <v>3.8999999999999998E-3</v>
      </c>
      <c r="I725" t="s">
        <v>150</v>
      </c>
    </row>
    <row r="726" spans="1:9">
      <c r="A726" s="2">
        <v>2014</v>
      </c>
      <c r="B726" s="2">
        <v>3</v>
      </c>
      <c r="C726" s="2" t="s">
        <v>12</v>
      </c>
      <c r="D726" s="2" t="s">
        <v>72</v>
      </c>
      <c r="E726" s="2" t="s">
        <v>11</v>
      </c>
      <c r="F726" s="7">
        <v>43.049740999999997</v>
      </c>
      <c r="G726" s="4">
        <v>21271</v>
      </c>
      <c r="H726" s="2">
        <v>2E-3</v>
      </c>
      <c r="I726" t="s">
        <v>150</v>
      </c>
    </row>
    <row r="727" spans="1:9">
      <c r="A727" s="2">
        <v>2014</v>
      </c>
      <c r="B727" s="2">
        <v>4</v>
      </c>
      <c r="C727" s="2" t="s">
        <v>12</v>
      </c>
      <c r="D727" s="2" t="s">
        <v>73</v>
      </c>
      <c r="E727" s="2" t="s">
        <v>14</v>
      </c>
      <c r="F727" s="7">
        <v>12.757472999999999</v>
      </c>
      <c r="G727" s="4">
        <v>6032</v>
      </c>
      <c r="H727" s="2">
        <v>2.0999999999999999E-3</v>
      </c>
      <c r="I727" t="s">
        <v>150</v>
      </c>
    </row>
    <row r="728" spans="1:9">
      <c r="A728" s="2">
        <v>2014</v>
      </c>
      <c r="B728" s="2">
        <v>5</v>
      </c>
      <c r="C728" s="2" t="s">
        <v>12</v>
      </c>
      <c r="D728" s="2" t="s">
        <v>10</v>
      </c>
      <c r="E728" s="2" t="s">
        <v>11</v>
      </c>
      <c r="F728" s="7">
        <v>60.991700000000002</v>
      </c>
      <c r="G728" s="4">
        <v>44225</v>
      </c>
      <c r="H728" s="2">
        <v>1.2999999999999999E-3</v>
      </c>
      <c r="I728" t="s">
        <v>150</v>
      </c>
    </row>
    <row r="729" spans="1:9">
      <c r="A729" s="2">
        <v>2013</v>
      </c>
      <c r="B729" s="2">
        <v>9</v>
      </c>
      <c r="C729" s="2" t="s">
        <v>12</v>
      </c>
      <c r="D729" s="2" t="s">
        <v>71</v>
      </c>
      <c r="E729" s="2" t="s">
        <v>14</v>
      </c>
      <c r="F729" s="7">
        <v>101.30601</v>
      </c>
      <c r="G729" s="4">
        <v>5762</v>
      </c>
      <c r="H729" s="2">
        <v>1.7500000000000002E-2</v>
      </c>
      <c r="I729" t="s">
        <v>150</v>
      </c>
    </row>
    <row r="730" spans="1:9">
      <c r="A730" s="2">
        <v>2013</v>
      </c>
      <c r="B730" s="2">
        <v>12</v>
      </c>
      <c r="C730" s="2" t="s">
        <v>12</v>
      </c>
      <c r="D730" s="2" t="s">
        <v>60</v>
      </c>
      <c r="E730" s="2" t="s">
        <v>14</v>
      </c>
      <c r="F730" s="7">
        <v>83.771771999999999</v>
      </c>
      <c r="G730" s="4">
        <v>17820</v>
      </c>
      <c r="H730" s="2">
        <v>4.7000000000000002E-3</v>
      </c>
      <c r="I730" t="s">
        <v>150</v>
      </c>
    </row>
    <row r="731" spans="1:9">
      <c r="A731" s="2">
        <v>2014</v>
      </c>
      <c r="B731" s="2">
        <v>4</v>
      </c>
      <c r="C731" s="2" t="s">
        <v>12</v>
      </c>
      <c r="D731" s="2" t="s">
        <v>22</v>
      </c>
      <c r="E731" s="2" t="s">
        <v>14</v>
      </c>
      <c r="F731" s="7">
        <v>456.333459</v>
      </c>
      <c r="G731" s="4">
        <v>35181</v>
      </c>
      <c r="H731" s="2">
        <v>1.29E-2</v>
      </c>
      <c r="I731" t="s">
        <v>150</v>
      </c>
    </row>
    <row r="732" spans="1:9">
      <c r="A732" s="2">
        <v>2014</v>
      </c>
      <c r="B732" s="2">
        <v>3</v>
      </c>
      <c r="C732" s="2" t="s">
        <v>12</v>
      </c>
      <c r="D732" s="2" t="s">
        <v>99</v>
      </c>
      <c r="E732" s="2" t="s">
        <v>25</v>
      </c>
      <c r="F732" s="7">
        <v>5.806E-2</v>
      </c>
      <c r="G732" s="4">
        <v>4</v>
      </c>
      <c r="H732" s="2">
        <v>1.4500000000000001E-2</v>
      </c>
      <c r="I732" t="s">
        <v>150</v>
      </c>
    </row>
    <row r="733" spans="1:9">
      <c r="A733" s="2">
        <v>2013</v>
      </c>
      <c r="B733" s="2">
        <v>10</v>
      </c>
      <c r="C733" s="2" t="s">
        <v>12</v>
      </c>
      <c r="D733" s="2" t="s">
        <v>44</v>
      </c>
      <c r="E733" s="2" t="s">
        <v>16</v>
      </c>
      <c r="F733" s="7">
        <v>629.02245500000004</v>
      </c>
      <c r="G733" s="4">
        <v>58433</v>
      </c>
      <c r="H733" s="2">
        <v>1.0699999999999999E-2</v>
      </c>
      <c r="I733" t="s">
        <v>150</v>
      </c>
    </row>
    <row r="734" spans="1:9">
      <c r="A734" s="2">
        <v>2014</v>
      </c>
      <c r="B734" s="2">
        <v>1</v>
      </c>
      <c r="C734" s="2" t="s">
        <v>12</v>
      </c>
      <c r="D734" s="2" t="s">
        <v>44</v>
      </c>
      <c r="E734" s="2" t="s">
        <v>16</v>
      </c>
      <c r="F734" s="7">
        <v>737.373333</v>
      </c>
      <c r="G734" s="4">
        <v>75919</v>
      </c>
      <c r="H734" s="2">
        <v>9.7000000000000003E-3</v>
      </c>
      <c r="I734" t="s">
        <v>150</v>
      </c>
    </row>
    <row r="735" spans="1:9">
      <c r="A735" s="2">
        <v>2013</v>
      </c>
      <c r="B735" s="2">
        <v>3</v>
      </c>
      <c r="C735" s="2" t="s">
        <v>12</v>
      </c>
      <c r="D735" s="2" t="s">
        <v>46</v>
      </c>
      <c r="E735" s="2" t="s">
        <v>25</v>
      </c>
      <c r="F735" s="7">
        <v>0.48707</v>
      </c>
      <c r="G735" s="4">
        <v>31</v>
      </c>
      <c r="H735" s="2">
        <v>1.5699999999999999E-2</v>
      </c>
      <c r="I735" t="s">
        <v>150</v>
      </c>
    </row>
    <row r="736" spans="1:9">
      <c r="A736" s="2">
        <v>2013</v>
      </c>
      <c r="B736" s="2">
        <v>4</v>
      </c>
      <c r="C736" s="2" t="s">
        <v>12</v>
      </c>
      <c r="D736" s="2" t="s">
        <v>54</v>
      </c>
      <c r="E736" s="2" t="s">
        <v>14</v>
      </c>
      <c r="F736" s="7">
        <v>0.29705399999999998</v>
      </c>
      <c r="G736" s="4">
        <v>14</v>
      </c>
      <c r="H736" s="2">
        <v>2.12E-2</v>
      </c>
      <c r="I736" t="s">
        <v>150</v>
      </c>
    </row>
    <row r="737" spans="1:9">
      <c r="A737" s="2">
        <v>2014</v>
      </c>
      <c r="B737" s="2">
        <v>3</v>
      </c>
      <c r="C737" s="2" t="s">
        <v>12</v>
      </c>
      <c r="D737" s="2" t="s">
        <v>76</v>
      </c>
      <c r="E737" s="2" t="s">
        <v>25</v>
      </c>
      <c r="F737" s="7">
        <v>0.25905400000000001</v>
      </c>
      <c r="G737" s="4">
        <v>9</v>
      </c>
      <c r="H737" s="2">
        <v>2.87E-2</v>
      </c>
      <c r="I737" t="s">
        <v>150</v>
      </c>
    </row>
    <row r="738" spans="1:9">
      <c r="A738" s="2">
        <v>2013</v>
      </c>
      <c r="B738" s="2">
        <v>7</v>
      </c>
      <c r="C738" s="2" t="s">
        <v>12</v>
      </c>
      <c r="D738" s="2" t="s">
        <v>64</v>
      </c>
      <c r="E738" s="2" t="s">
        <v>14</v>
      </c>
      <c r="F738" s="7">
        <v>2.380153</v>
      </c>
      <c r="G738" s="4">
        <v>247</v>
      </c>
      <c r="H738" s="2">
        <v>9.5999999999999992E-3</v>
      </c>
      <c r="I738" t="s">
        <v>150</v>
      </c>
    </row>
    <row r="739" spans="1:9">
      <c r="A739" s="2">
        <v>2013</v>
      </c>
      <c r="B739" s="2">
        <v>5</v>
      </c>
      <c r="C739" s="2" t="s">
        <v>12</v>
      </c>
      <c r="D739" s="2" t="s">
        <v>21</v>
      </c>
      <c r="E739" s="2" t="s">
        <v>14</v>
      </c>
      <c r="F739" s="7">
        <v>410.46235000000001</v>
      </c>
      <c r="G739" s="4">
        <v>45280</v>
      </c>
      <c r="H739" s="2">
        <v>8.9999999999999993E-3</v>
      </c>
      <c r="I739" t="s">
        <v>150</v>
      </c>
    </row>
    <row r="740" spans="1:9">
      <c r="A740" s="2">
        <v>2013</v>
      </c>
      <c r="B740" s="2">
        <v>11</v>
      </c>
      <c r="C740" s="2" t="s">
        <v>7</v>
      </c>
      <c r="D740" s="2" t="s">
        <v>27</v>
      </c>
      <c r="E740" s="2" t="s">
        <v>14</v>
      </c>
      <c r="F740" s="7">
        <v>28.220503000000001</v>
      </c>
      <c r="G740" s="4">
        <v>11044</v>
      </c>
      <c r="H740" s="2">
        <v>2.5000000000000001E-3</v>
      </c>
      <c r="I740" t="s">
        <v>150</v>
      </c>
    </row>
    <row r="741" spans="1:9">
      <c r="A741" s="2">
        <v>2014</v>
      </c>
      <c r="B741" s="2">
        <v>4</v>
      </c>
      <c r="C741" s="2" t="s">
        <v>7</v>
      </c>
      <c r="D741" s="2" t="s">
        <v>27</v>
      </c>
      <c r="E741" s="2" t="s">
        <v>14</v>
      </c>
      <c r="F741" s="7">
        <v>76.074876000000003</v>
      </c>
      <c r="G741" s="4">
        <v>22960</v>
      </c>
      <c r="H741" s="2">
        <v>3.3E-3</v>
      </c>
      <c r="I741" t="s">
        <v>150</v>
      </c>
    </row>
    <row r="742" spans="1:9">
      <c r="A742" s="2">
        <v>2014</v>
      </c>
      <c r="B742" s="2">
        <v>5</v>
      </c>
      <c r="C742" s="2" t="s">
        <v>7</v>
      </c>
      <c r="D742" s="2" t="s">
        <v>70</v>
      </c>
      <c r="E742" s="2" t="s">
        <v>14</v>
      </c>
      <c r="F742" s="7">
        <v>1288.41752</v>
      </c>
      <c r="G742" s="4">
        <v>1140726</v>
      </c>
      <c r="H742" s="2">
        <v>1.1000000000000001E-3</v>
      </c>
      <c r="I742" t="s">
        <v>150</v>
      </c>
    </row>
    <row r="743" spans="1:9">
      <c r="A743" s="2">
        <v>2014</v>
      </c>
      <c r="B743" s="2">
        <v>3</v>
      </c>
      <c r="C743" s="2" t="s">
        <v>12</v>
      </c>
      <c r="D743" s="2" t="s">
        <v>13</v>
      </c>
      <c r="E743" s="2" t="s">
        <v>14</v>
      </c>
      <c r="F743" s="7">
        <v>3497.6481640000002</v>
      </c>
      <c r="G743" s="4">
        <v>295490</v>
      </c>
      <c r="H743" s="2">
        <v>1.18E-2</v>
      </c>
      <c r="I743" t="s">
        <v>150</v>
      </c>
    </row>
    <row r="744" spans="1:9">
      <c r="A744" s="2">
        <v>2013</v>
      </c>
      <c r="B744" s="2">
        <v>4</v>
      </c>
      <c r="C744" s="2" t="s">
        <v>12</v>
      </c>
      <c r="D744" s="2" t="s">
        <v>23</v>
      </c>
      <c r="E744" s="2" t="s">
        <v>14</v>
      </c>
      <c r="F744" s="7">
        <v>5.6829999999999997E-3</v>
      </c>
      <c r="G744" s="4">
        <v>1</v>
      </c>
      <c r="H744" s="2">
        <v>5.5999999999999999E-3</v>
      </c>
      <c r="I744" t="s">
        <v>150</v>
      </c>
    </row>
    <row r="745" spans="1:9">
      <c r="A745" s="2">
        <v>2013</v>
      </c>
      <c r="B745" s="2">
        <v>4</v>
      </c>
      <c r="C745" s="2" t="s">
        <v>12</v>
      </c>
      <c r="D745" s="2" t="s">
        <v>94</v>
      </c>
      <c r="E745" s="2" t="s">
        <v>25</v>
      </c>
      <c r="F745" s="7">
        <v>5.7600000000000004E-3</v>
      </c>
      <c r="G745" s="4">
        <v>4</v>
      </c>
      <c r="H745" s="2">
        <v>1.4E-3</v>
      </c>
      <c r="I745" t="s">
        <v>150</v>
      </c>
    </row>
    <row r="746" spans="1:9">
      <c r="A746" s="2">
        <v>2013</v>
      </c>
      <c r="B746" s="2">
        <v>1</v>
      </c>
      <c r="C746" s="2" t="s">
        <v>12</v>
      </c>
      <c r="D746" s="2" t="s">
        <v>71</v>
      </c>
      <c r="E746" s="2" t="s">
        <v>14</v>
      </c>
      <c r="F746" s="7">
        <v>1.5138E-2</v>
      </c>
      <c r="G746" s="4">
        <v>2</v>
      </c>
      <c r="H746" s="2">
        <v>7.4999999999999997E-3</v>
      </c>
      <c r="I746" t="s">
        <v>150</v>
      </c>
    </row>
    <row r="747" spans="1:9">
      <c r="A747" s="2">
        <v>2013</v>
      </c>
      <c r="B747" s="2">
        <v>5</v>
      </c>
      <c r="C747" s="2" t="s">
        <v>7</v>
      </c>
      <c r="D747" s="2" t="s">
        <v>48</v>
      </c>
      <c r="E747" s="2" t="s">
        <v>14</v>
      </c>
      <c r="F747" s="7">
        <v>3.9188649999999998</v>
      </c>
      <c r="G747" s="4">
        <v>12920</v>
      </c>
      <c r="H747" s="2">
        <v>2.9999999999999997E-4</v>
      </c>
      <c r="I747" t="s">
        <v>150</v>
      </c>
    </row>
    <row r="748" spans="1:9">
      <c r="A748" s="2">
        <v>2013</v>
      </c>
      <c r="B748" s="2">
        <v>4</v>
      </c>
      <c r="C748" s="2" t="s">
        <v>12</v>
      </c>
      <c r="D748" s="2" t="s">
        <v>44</v>
      </c>
      <c r="E748" s="2" t="s">
        <v>16</v>
      </c>
      <c r="F748" s="7">
        <v>316.71999299999999</v>
      </c>
      <c r="G748" s="4">
        <v>35021</v>
      </c>
      <c r="H748" s="2">
        <v>8.9999999999999993E-3</v>
      </c>
      <c r="I748" t="s">
        <v>150</v>
      </c>
    </row>
    <row r="749" spans="1:9">
      <c r="A749" s="2">
        <v>2014</v>
      </c>
      <c r="B749" s="2">
        <v>5</v>
      </c>
      <c r="C749" s="2" t="s">
        <v>12</v>
      </c>
      <c r="D749" s="2" t="s">
        <v>84</v>
      </c>
      <c r="E749" s="2" t="s">
        <v>25</v>
      </c>
      <c r="F749" s="7">
        <v>6.1602999999999998E-2</v>
      </c>
      <c r="G749" s="4">
        <v>27</v>
      </c>
      <c r="H749" s="2">
        <v>2.2000000000000001E-3</v>
      </c>
      <c r="I749" t="s">
        <v>150</v>
      </c>
    </row>
    <row r="750" spans="1:9">
      <c r="A750" s="2">
        <v>2014</v>
      </c>
      <c r="B750" s="2">
        <v>5</v>
      </c>
      <c r="C750" s="2" t="s">
        <v>12</v>
      </c>
      <c r="D750" s="2" t="s">
        <v>74</v>
      </c>
      <c r="E750" s="2" t="s">
        <v>9</v>
      </c>
      <c r="F750" s="7">
        <v>5.7134</v>
      </c>
      <c r="G750" s="4">
        <v>4081</v>
      </c>
      <c r="H750" s="2">
        <v>1.4E-3</v>
      </c>
      <c r="I750" t="s">
        <v>150</v>
      </c>
    </row>
    <row r="751" spans="1:9">
      <c r="A751" s="2">
        <v>2013</v>
      </c>
      <c r="B751" s="2">
        <v>3</v>
      </c>
      <c r="C751" s="2" t="s">
        <v>12</v>
      </c>
      <c r="D751" s="2" t="s">
        <v>63</v>
      </c>
      <c r="E751" s="2" t="s">
        <v>14</v>
      </c>
      <c r="F751" s="7">
        <v>2604.7165249999998</v>
      </c>
      <c r="G751" s="4">
        <v>257670</v>
      </c>
      <c r="H751" s="2">
        <v>1.01E-2</v>
      </c>
      <c r="I751" t="s">
        <v>150</v>
      </c>
    </row>
    <row r="752" spans="1:9">
      <c r="A752" s="2">
        <v>2014</v>
      </c>
      <c r="B752" s="2">
        <v>4</v>
      </c>
      <c r="C752" s="2" t="s">
        <v>12</v>
      </c>
      <c r="D752" s="2" t="s">
        <v>70</v>
      </c>
      <c r="E752" s="2" t="s">
        <v>14</v>
      </c>
      <c r="F752" s="7">
        <v>10733.993837</v>
      </c>
      <c r="G752" s="4">
        <v>844079</v>
      </c>
      <c r="H752" s="2">
        <v>1.2699999999999999E-2</v>
      </c>
      <c r="I752" t="s">
        <v>150</v>
      </c>
    </row>
    <row r="753" spans="1:9">
      <c r="A753" s="2">
        <v>2013</v>
      </c>
      <c r="B753" s="2">
        <v>11</v>
      </c>
      <c r="C753" s="2" t="s">
        <v>7</v>
      </c>
      <c r="D753" s="2" t="s">
        <v>26</v>
      </c>
      <c r="E753" s="2" t="s">
        <v>14</v>
      </c>
      <c r="F753" s="7">
        <v>52.071105000000003</v>
      </c>
      <c r="G753" s="4">
        <v>24305</v>
      </c>
      <c r="H753" s="2">
        <v>2.0999999999999999E-3</v>
      </c>
      <c r="I753" t="s">
        <v>150</v>
      </c>
    </row>
    <row r="754" spans="1:9">
      <c r="A754" s="2">
        <v>2014</v>
      </c>
      <c r="B754" s="2">
        <v>1</v>
      </c>
      <c r="C754" s="2" t="s">
        <v>12</v>
      </c>
      <c r="D754" s="2" t="s">
        <v>81</v>
      </c>
      <c r="E754" s="2" t="s">
        <v>11</v>
      </c>
      <c r="F754" s="7">
        <v>0.8125</v>
      </c>
      <c r="G754" s="4">
        <v>625</v>
      </c>
      <c r="H754" s="2">
        <v>1.2999999999999999E-3</v>
      </c>
      <c r="I754" t="s">
        <v>150</v>
      </c>
    </row>
    <row r="755" spans="1:9">
      <c r="A755" s="2">
        <v>2014</v>
      </c>
      <c r="B755" s="2">
        <v>3</v>
      </c>
      <c r="C755" s="2" t="s">
        <v>7</v>
      </c>
      <c r="D755" s="2" t="s">
        <v>75</v>
      </c>
      <c r="E755" s="2" t="s">
        <v>14</v>
      </c>
      <c r="F755" s="7">
        <v>5.245457</v>
      </c>
      <c r="G755" s="4">
        <v>1924</v>
      </c>
      <c r="H755" s="2">
        <v>2.7000000000000001E-3</v>
      </c>
      <c r="I755" t="s">
        <v>150</v>
      </c>
    </row>
    <row r="756" spans="1:9">
      <c r="A756" s="2">
        <v>2014</v>
      </c>
      <c r="B756" s="2">
        <v>1</v>
      </c>
      <c r="C756" s="2" t="s">
        <v>12</v>
      </c>
      <c r="D756" s="2" t="s">
        <v>24</v>
      </c>
      <c r="E756" s="2" t="s">
        <v>25</v>
      </c>
      <c r="F756" s="7">
        <v>256.67579799999999</v>
      </c>
      <c r="G756" s="4">
        <v>32726</v>
      </c>
      <c r="H756" s="2">
        <v>7.7999999999999996E-3</v>
      </c>
      <c r="I756" t="s">
        <v>150</v>
      </c>
    </row>
    <row r="757" spans="1:9">
      <c r="A757" s="2">
        <v>2013</v>
      </c>
      <c r="B757" s="2">
        <v>7</v>
      </c>
      <c r="C757" s="2" t="s">
        <v>12</v>
      </c>
      <c r="D757" s="2" t="s">
        <v>56</v>
      </c>
      <c r="E757" s="2" t="s">
        <v>14</v>
      </c>
      <c r="F757" s="7">
        <v>17940.269445999998</v>
      </c>
      <c r="G757" s="4">
        <v>1872687</v>
      </c>
      <c r="H757" s="2">
        <v>9.4999999999999998E-3</v>
      </c>
      <c r="I757" t="s">
        <v>150</v>
      </c>
    </row>
    <row r="758" spans="1:9">
      <c r="A758" s="2">
        <v>2013</v>
      </c>
      <c r="B758" s="2">
        <v>6</v>
      </c>
      <c r="C758" s="2" t="s">
        <v>12</v>
      </c>
      <c r="D758" s="2" t="s">
        <v>71</v>
      </c>
      <c r="E758" s="2" t="s">
        <v>14</v>
      </c>
      <c r="F758" s="7">
        <v>27.276312000000001</v>
      </c>
      <c r="G758" s="4">
        <v>2595</v>
      </c>
      <c r="H758" s="2">
        <v>1.0500000000000001E-2</v>
      </c>
      <c r="I758" t="s">
        <v>150</v>
      </c>
    </row>
    <row r="759" spans="1:9">
      <c r="A759" s="2">
        <v>2014</v>
      </c>
      <c r="B759" s="2">
        <v>2</v>
      </c>
      <c r="C759" s="2" t="s">
        <v>12</v>
      </c>
      <c r="D759" s="2" t="s">
        <v>85</v>
      </c>
      <c r="E759" s="2" t="s">
        <v>25</v>
      </c>
      <c r="F759" s="7">
        <v>4.9000000000000002E-2</v>
      </c>
      <c r="G759" s="4">
        <v>2</v>
      </c>
      <c r="H759" s="2">
        <v>2.4500000000000001E-2</v>
      </c>
      <c r="I759" t="s">
        <v>150</v>
      </c>
    </row>
    <row r="760" spans="1:9">
      <c r="A760" s="2">
        <v>2014</v>
      </c>
      <c r="B760" s="2">
        <v>1</v>
      </c>
      <c r="C760" s="2" t="s">
        <v>7</v>
      </c>
      <c r="D760" s="2" t="s">
        <v>48</v>
      </c>
      <c r="E760" s="2" t="s">
        <v>14</v>
      </c>
      <c r="F760" s="7">
        <v>57.389788000000003</v>
      </c>
      <c r="G760" s="4">
        <v>22277</v>
      </c>
      <c r="H760" s="2">
        <v>2.5000000000000001E-3</v>
      </c>
      <c r="I760" t="s">
        <v>150</v>
      </c>
    </row>
    <row r="761" spans="1:9">
      <c r="A761" s="2">
        <v>2013</v>
      </c>
      <c r="B761" s="2">
        <v>4</v>
      </c>
      <c r="C761" s="2" t="s">
        <v>12</v>
      </c>
      <c r="D761" s="2" t="s">
        <v>86</v>
      </c>
      <c r="E761" s="2" t="s">
        <v>9</v>
      </c>
      <c r="F761" s="7">
        <v>30.853200000000001</v>
      </c>
      <c r="G761" s="4">
        <v>25711</v>
      </c>
      <c r="H761" s="2">
        <v>1.1999999999999999E-3</v>
      </c>
      <c r="I761" t="s">
        <v>150</v>
      </c>
    </row>
    <row r="762" spans="1:9">
      <c r="A762" s="2">
        <v>2013</v>
      </c>
      <c r="B762" s="2">
        <v>3</v>
      </c>
      <c r="C762" s="2" t="s">
        <v>12</v>
      </c>
      <c r="D762" s="2" t="s">
        <v>44</v>
      </c>
      <c r="E762" s="2" t="s">
        <v>16</v>
      </c>
      <c r="F762" s="7">
        <v>401.59125299999999</v>
      </c>
      <c r="G762" s="4">
        <v>33800</v>
      </c>
      <c r="H762" s="2">
        <v>1.18E-2</v>
      </c>
      <c r="I762" t="s">
        <v>150</v>
      </c>
    </row>
    <row r="763" spans="1:9">
      <c r="A763" s="2">
        <v>2013</v>
      </c>
      <c r="B763" s="2">
        <v>7</v>
      </c>
      <c r="C763" s="2" t="s">
        <v>12</v>
      </c>
      <c r="D763" s="2" t="s">
        <v>57</v>
      </c>
      <c r="E763" s="2" t="s">
        <v>14</v>
      </c>
      <c r="F763" s="7">
        <v>1.2304000000000001E-2</v>
      </c>
      <c r="G763" s="4">
        <v>2</v>
      </c>
      <c r="H763" s="2">
        <v>6.1000000000000004E-3</v>
      </c>
      <c r="I763" t="s">
        <v>150</v>
      </c>
    </row>
    <row r="764" spans="1:9">
      <c r="A764" s="2">
        <v>2013</v>
      </c>
      <c r="B764" s="2">
        <v>4</v>
      </c>
      <c r="C764" s="2" t="s">
        <v>12</v>
      </c>
      <c r="D764" s="2" t="s">
        <v>104</v>
      </c>
      <c r="E764" s="2" t="s">
        <v>14</v>
      </c>
      <c r="F764" s="7">
        <v>2.4806999999999999E-2</v>
      </c>
      <c r="G764" s="4">
        <v>8</v>
      </c>
      <c r="H764" s="2">
        <v>3.0999999999999999E-3</v>
      </c>
      <c r="I764" t="s">
        <v>150</v>
      </c>
    </row>
    <row r="765" spans="1:9">
      <c r="A765" s="2">
        <v>2013</v>
      </c>
      <c r="B765" s="2">
        <v>11</v>
      </c>
      <c r="C765" s="2" t="s">
        <v>7</v>
      </c>
      <c r="D765" s="2" t="s">
        <v>70</v>
      </c>
      <c r="E765" s="2" t="s">
        <v>14</v>
      </c>
      <c r="F765" s="7">
        <v>1054.264081</v>
      </c>
      <c r="G765" s="4">
        <v>571866</v>
      </c>
      <c r="H765" s="2">
        <v>1.8E-3</v>
      </c>
      <c r="I765" t="s">
        <v>150</v>
      </c>
    </row>
    <row r="766" spans="1:9">
      <c r="A766" s="2">
        <v>2013</v>
      </c>
      <c r="B766" s="2">
        <v>10</v>
      </c>
      <c r="C766" s="2" t="s">
        <v>7</v>
      </c>
      <c r="D766" s="2" t="s">
        <v>24</v>
      </c>
      <c r="E766" s="2" t="s">
        <v>25</v>
      </c>
      <c r="F766" s="7">
        <v>6.7408010000000003</v>
      </c>
      <c r="G766" s="4">
        <v>34709</v>
      </c>
      <c r="H766" s="2">
        <v>1E-4</v>
      </c>
      <c r="I766" t="s">
        <v>150</v>
      </c>
    </row>
    <row r="767" spans="1:9">
      <c r="A767" s="2">
        <v>2013</v>
      </c>
      <c r="B767" s="2">
        <v>11</v>
      </c>
      <c r="C767" s="2" t="s">
        <v>7</v>
      </c>
      <c r="D767" s="2" t="s">
        <v>24</v>
      </c>
      <c r="E767" s="2" t="s">
        <v>25</v>
      </c>
      <c r="F767" s="7">
        <v>160.472206</v>
      </c>
      <c r="G767" s="4">
        <v>37438</v>
      </c>
      <c r="H767" s="2">
        <v>4.1999999999999997E-3</v>
      </c>
      <c r="I767" t="s">
        <v>150</v>
      </c>
    </row>
    <row r="768" spans="1:9">
      <c r="A768" s="2">
        <v>2014</v>
      </c>
      <c r="B768" s="2">
        <v>1</v>
      </c>
      <c r="C768" s="2" t="s">
        <v>7</v>
      </c>
      <c r="D768" s="2" t="s">
        <v>24</v>
      </c>
      <c r="E768" s="2" t="s">
        <v>25</v>
      </c>
      <c r="F768" s="7">
        <v>32.088011999999999</v>
      </c>
      <c r="G768" s="4">
        <v>53024</v>
      </c>
      <c r="H768" s="2">
        <v>5.9999999999999995E-4</v>
      </c>
      <c r="I768" t="s">
        <v>150</v>
      </c>
    </row>
    <row r="769" spans="1:9">
      <c r="A769" s="2">
        <v>2014</v>
      </c>
      <c r="B769" s="2">
        <v>2</v>
      </c>
      <c r="C769" s="2" t="s">
        <v>7</v>
      </c>
      <c r="D769" s="2" t="s">
        <v>24</v>
      </c>
      <c r="E769" s="2" t="s">
        <v>25</v>
      </c>
      <c r="F769" s="7">
        <v>70.404978999999997</v>
      </c>
      <c r="G769" s="4">
        <v>52540</v>
      </c>
      <c r="H769" s="2">
        <v>1.2999999999999999E-3</v>
      </c>
      <c r="I769" t="s">
        <v>150</v>
      </c>
    </row>
    <row r="770" spans="1:9">
      <c r="A770" s="2">
        <v>2014</v>
      </c>
      <c r="B770" s="2">
        <v>3</v>
      </c>
      <c r="C770" s="2" t="s">
        <v>12</v>
      </c>
      <c r="D770" s="2" t="s">
        <v>55</v>
      </c>
      <c r="E770" s="2" t="s">
        <v>14</v>
      </c>
      <c r="F770" s="7">
        <v>3.798E-2</v>
      </c>
      <c r="G770" s="4">
        <v>12</v>
      </c>
      <c r="H770" s="2">
        <v>3.0999999999999999E-3</v>
      </c>
      <c r="I770" t="s">
        <v>150</v>
      </c>
    </row>
    <row r="771" spans="1:9">
      <c r="A771" s="2">
        <v>2014</v>
      </c>
      <c r="B771" s="2">
        <v>1</v>
      </c>
      <c r="C771" s="2" t="s">
        <v>12</v>
      </c>
      <c r="D771" s="2" t="s">
        <v>18</v>
      </c>
      <c r="E771" s="2" t="s">
        <v>14</v>
      </c>
      <c r="F771" s="7">
        <v>1728.126407</v>
      </c>
      <c r="G771" s="4">
        <v>197635</v>
      </c>
      <c r="H771" s="2">
        <v>8.6999999999999994E-3</v>
      </c>
      <c r="I771" t="s">
        <v>150</v>
      </c>
    </row>
    <row r="772" spans="1:9">
      <c r="A772" s="2">
        <v>2014</v>
      </c>
      <c r="B772" s="2">
        <v>4</v>
      </c>
      <c r="C772" s="2" t="s">
        <v>12</v>
      </c>
      <c r="D772" s="2" t="s">
        <v>72</v>
      </c>
      <c r="E772" s="2" t="s">
        <v>11</v>
      </c>
      <c r="F772" s="7">
        <v>84.149085999999997</v>
      </c>
      <c r="G772" s="4">
        <v>32119</v>
      </c>
      <c r="H772" s="2">
        <v>2.5999999999999999E-3</v>
      </c>
      <c r="I772" t="s">
        <v>150</v>
      </c>
    </row>
    <row r="773" spans="1:9">
      <c r="A773" s="2">
        <v>2013</v>
      </c>
      <c r="B773" s="2">
        <v>12</v>
      </c>
      <c r="C773" s="2" t="s">
        <v>12</v>
      </c>
      <c r="D773" s="2" t="s">
        <v>94</v>
      </c>
      <c r="E773" s="2" t="s">
        <v>25</v>
      </c>
      <c r="F773" s="7">
        <v>4.3138000000000003E-2</v>
      </c>
      <c r="G773" s="4">
        <v>1</v>
      </c>
      <c r="H773" s="2">
        <v>4.3099999999999999E-2</v>
      </c>
      <c r="I773" t="s">
        <v>150</v>
      </c>
    </row>
    <row r="774" spans="1:9">
      <c r="A774" s="2">
        <v>2014</v>
      </c>
      <c r="B774" s="2">
        <v>4</v>
      </c>
      <c r="C774" s="2" t="s">
        <v>12</v>
      </c>
      <c r="D774" s="2" t="s">
        <v>100</v>
      </c>
      <c r="E774" s="2" t="s">
        <v>14</v>
      </c>
      <c r="F774" s="7">
        <v>0.33849899999999999</v>
      </c>
      <c r="G774" s="4">
        <v>9</v>
      </c>
      <c r="H774" s="2">
        <v>3.7600000000000001E-2</v>
      </c>
      <c r="I774" t="s">
        <v>150</v>
      </c>
    </row>
    <row r="775" spans="1:9">
      <c r="A775" s="2">
        <v>2014</v>
      </c>
      <c r="B775" s="2">
        <v>4</v>
      </c>
      <c r="C775" s="2" t="s">
        <v>12</v>
      </c>
      <c r="D775" s="2" t="s">
        <v>99</v>
      </c>
      <c r="E775" s="2" t="s">
        <v>25</v>
      </c>
      <c r="F775" s="7">
        <v>0.13215299999999999</v>
      </c>
      <c r="G775" s="4">
        <v>12</v>
      </c>
      <c r="H775" s="2">
        <v>1.0999999999999999E-2</v>
      </c>
      <c r="I775" t="s">
        <v>150</v>
      </c>
    </row>
    <row r="776" spans="1:9">
      <c r="A776" s="2">
        <v>2013</v>
      </c>
      <c r="B776" s="2">
        <v>11</v>
      </c>
      <c r="C776" s="2" t="s">
        <v>12</v>
      </c>
      <c r="D776" s="2" t="s">
        <v>46</v>
      </c>
      <c r="E776" s="2" t="s">
        <v>25</v>
      </c>
      <c r="F776" s="7">
        <v>95.807145000000006</v>
      </c>
      <c r="G776" s="4">
        <v>13201</v>
      </c>
      <c r="H776" s="2">
        <v>7.1999999999999998E-3</v>
      </c>
      <c r="I776" t="s">
        <v>150</v>
      </c>
    </row>
    <row r="777" spans="1:9">
      <c r="A777" s="2">
        <v>2013</v>
      </c>
      <c r="B777" s="2">
        <v>2</v>
      </c>
      <c r="C777" s="2" t="s">
        <v>12</v>
      </c>
      <c r="D777" s="2" t="s">
        <v>46</v>
      </c>
      <c r="E777" s="2" t="s">
        <v>25</v>
      </c>
      <c r="F777" s="7">
        <v>0.24332200000000001</v>
      </c>
      <c r="G777" s="4">
        <v>12</v>
      </c>
      <c r="H777" s="2">
        <v>2.0199999999999999E-2</v>
      </c>
      <c r="I777" t="s">
        <v>150</v>
      </c>
    </row>
    <row r="778" spans="1:9">
      <c r="A778" s="2">
        <v>2013</v>
      </c>
      <c r="B778" s="2">
        <v>9</v>
      </c>
      <c r="C778" s="2" t="s">
        <v>12</v>
      </c>
      <c r="D778" s="2" t="s">
        <v>83</v>
      </c>
      <c r="E778" s="2" t="s">
        <v>14</v>
      </c>
      <c r="F778" s="7">
        <v>0.20522399999999999</v>
      </c>
      <c r="G778" s="4">
        <v>12</v>
      </c>
      <c r="H778" s="2">
        <v>1.7100000000000001E-2</v>
      </c>
      <c r="I778" t="s">
        <v>150</v>
      </c>
    </row>
    <row r="779" spans="1:9">
      <c r="A779" s="2">
        <v>2014</v>
      </c>
      <c r="B779" s="2">
        <v>5</v>
      </c>
      <c r="C779" s="2" t="s">
        <v>7</v>
      </c>
      <c r="D779" s="2" t="s">
        <v>50</v>
      </c>
      <c r="E779" s="2" t="s">
        <v>11</v>
      </c>
      <c r="F779" s="7">
        <v>206.54595800000001</v>
      </c>
      <c r="G779" s="4">
        <v>108918</v>
      </c>
      <c r="H779" s="2">
        <v>1.8E-3</v>
      </c>
      <c r="I779" t="s">
        <v>150</v>
      </c>
    </row>
    <row r="780" spans="1:9">
      <c r="A780" s="2">
        <v>2013</v>
      </c>
      <c r="B780" s="2">
        <v>7</v>
      </c>
      <c r="C780" s="2" t="s">
        <v>7</v>
      </c>
      <c r="D780" s="2" t="s">
        <v>27</v>
      </c>
      <c r="E780" s="2" t="s">
        <v>14</v>
      </c>
      <c r="F780" s="7">
        <v>1.6254949999999999</v>
      </c>
      <c r="G780" s="4">
        <v>8404</v>
      </c>
      <c r="H780" s="2">
        <v>1E-4</v>
      </c>
      <c r="I780" t="s">
        <v>150</v>
      </c>
    </row>
    <row r="781" spans="1:9">
      <c r="A781" s="2">
        <v>2013</v>
      </c>
      <c r="B781" s="2">
        <v>1</v>
      </c>
      <c r="C781" s="2" t="s">
        <v>7</v>
      </c>
      <c r="D781" s="2" t="s">
        <v>87</v>
      </c>
      <c r="E781" s="2" t="s">
        <v>14</v>
      </c>
      <c r="F781" s="7">
        <v>25.691721000000001</v>
      </c>
      <c r="G781" s="4">
        <v>19623</v>
      </c>
      <c r="H781" s="2">
        <v>1.2999999999999999E-3</v>
      </c>
      <c r="I781" t="s">
        <v>150</v>
      </c>
    </row>
    <row r="782" spans="1:9">
      <c r="A782" s="2">
        <v>2014</v>
      </c>
      <c r="B782" s="2">
        <v>2</v>
      </c>
      <c r="C782" s="2" t="s">
        <v>12</v>
      </c>
      <c r="D782" s="2" t="s">
        <v>13</v>
      </c>
      <c r="E782" s="2" t="s">
        <v>14</v>
      </c>
      <c r="F782" s="7">
        <v>3589.3225480000001</v>
      </c>
      <c r="G782" s="4">
        <v>266125</v>
      </c>
      <c r="H782" s="2">
        <v>1.34E-2</v>
      </c>
      <c r="I782" t="s">
        <v>150</v>
      </c>
    </row>
    <row r="783" spans="1:9">
      <c r="A783" s="2">
        <v>2013</v>
      </c>
      <c r="B783" s="2">
        <v>5</v>
      </c>
      <c r="C783" s="2" t="s">
        <v>12</v>
      </c>
      <c r="D783" s="2" t="s">
        <v>42</v>
      </c>
      <c r="E783" s="2" t="s">
        <v>14</v>
      </c>
      <c r="F783" s="7">
        <v>272.03027200000002</v>
      </c>
      <c r="G783" s="4">
        <v>27864</v>
      </c>
      <c r="H783" s="2">
        <v>9.7000000000000003E-3</v>
      </c>
      <c r="I783" t="s">
        <v>150</v>
      </c>
    </row>
    <row r="784" spans="1:9">
      <c r="A784" s="2">
        <v>2014</v>
      </c>
      <c r="B784" s="2">
        <v>4</v>
      </c>
      <c r="C784" s="2" t="s">
        <v>7</v>
      </c>
      <c r="D784" s="2" t="s">
        <v>42</v>
      </c>
      <c r="E784" s="2" t="s">
        <v>14</v>
      </c>
      <c r="F784" s="7">
        <v>1685.109461</v>
      </c>
      <c r="G784" s="4">
        <v>318708</v>
      </c>
      <c r="H784" s="2">
        <v>5.1999999999999998E-3</v>
      </c>
      <c r="I784" t="s">
        <v>150</v>
      </c>
    </row>
    <row r="785" spans="1:9">
      <c r="A785" s="2">
        <v>2014</v>
      </c>
      <c r="B785" s="2">
        <v>4</v>
      </c>
      <c r="C785" s="2" t="s">
        <v>12</v>
      </c>
      <c r="D785" s="2" t="s">
        <v>51</v>
      </c>
      <c r="E785" s="2" t="s">
        <v>11</v>
      </c>
      <c r="F785" s="7">
        <v>2.0585879999999999</v>
      </c>
      <c r="G785" s="4">
        <v>1157</v>
      </c>
      <c r="H785" s="2">
        <v>1.6999999999999999E-3</v>
      </c>
      <c r="I785" t="s">
        <v>150</v>
      </c>
    </row>
    <row r="786" spans="1:9">
      <c r="A786" s="2">
        <v>2013</v>
      </c>
      <c r="B786" s="2">
        <v>12</v>
      </c>
      <c r="C786" s="2" t="s">
        <v>12</v>
      </c>
      <c r="D786" s="2" t="s">
        <v>30</v>
      </c>
      <c r="E786" s="2" t="s">
        <v>9</v>
      </c>
      <c r="F786" s="7">
        <v>0.182</v>
      </c>
      <c r="G786" s="4">
        <v>130</v>
      </c>
      <c r="H786" s="2">
        <v>1.4E-3</v>
      </c>
      <c r="I786" t="s">
        <v>150</v>
      </c>
    </row>
    <row r="787" spans="1:9">
      <c r="A787" s="2">
        <v>2014</v>
      </c>
      <c r="B787" s="2">
        <v>3</v>
      </c>
      <c r="C787" s="2" t="s">
        <v>7</v>
      </c>
      <c r="D787" s="2" t="s">
        <v>88</v>
      </c>
      <c r="E787" s="2" t="s">
        <v>14</v>
      </c>
      <c r="F787" s="7">
        <v>8.8334159999999997</v>
      </c>
      <c r="G787" s="4">
        <v>3240</v>
      </c>
      <c r="H787" s="2">
        <v>2.7000000000000001E-3</v>
      </c>
      <c r="I787" t="s">
        <v>150</v>
      </c>
    </row>
    <row r="788" spans="1:9">
      <c r="A788" s="2">
        <v>2013</v>
      </c>
      <c r="B788" s="2">
        <v>1</v>
      </c>
      <c r="C788" s="2" t="s">
        <v>12</v>
      </c>
      <c r="D788" s="2" t="s">
        <v>60</v>
      </c>
      <c r="E788" s="2" t="s">
        <v>14</v>
      </c>
      <c r="F788" s="7">
        <v>8.7599999999999997E-2</v>
      </c>
      <c r="G788" s="4">
        <v>6</v>
      </c>
      <c r="H788" s="2">
        <v>1.46E-2</v>
      </c>
      <c r="I788" t="s">
        <v>150</v>
      </c>
    </row>
    <row r="789" spans="1:9">
      <c r="A789" s="2">
        <v>2013</v>
      </c>
      <c r="B789" s="2">
        <v>12</v>
      </c>
      <c r="C789" s="2" t="s">
        <v>7</v>
      </c>
      <c r="D789" s="2" t="s">
        <v>33</v>
      </c>
      <c r="E789" s="2" t="s">
        <v>11</v>
      </c>
      <c r="F789" s="7">
        <v>8.9869000000000003</v>
      </c>
      <c r="G789" s="4">
        <v>6913</v>
      </c>
      <c r="H789" s="2">
        <v>1.2999999999999999E-3</v>
      </c>
      <c r="I789" t="s">
        <v>150</v>
      </c>
    </row>
    <row r="790" spans="1:9">
      <c r="A790" s="2">
        <v>2013</v>
      </c>
      <c r="B790" s="2">
        <v>10</v>
      </c>
      <c r="C790" s="2" t="s">
        <v>12</v>
      </c>
      <c r="D790" s="2" t="s">
        <v>22</v>
      </c>
      <c r="E790" s="2" t="s">
        <v>14</v>
      </c>
      <c r="F790" s="7">
        <v>293.10109499999999</v>
      </c>
      <c r="G790" s="4">
        <v>27873</v>
      </c>
      <c r="H790" s="2">
        <v>1.0500000000000001E-2</v>
      </c>
      <c r="I790" t="s">
        <v>150</v>
      </c>
    </row>
    <row r="791" spans="1:9">
      <c r="A791" s="2">
        <v>2014</v>
      </c>
      <c r="B791" s="2">
        <v>1</v>
      </c>
      <c r="C791" s="2" t="s">
        <v>12</v>
      </c>
      <c r="D791" s="2" t="s">
        <v>22</v>
      </c>
      <c r="E791" s="2" t="s">
        <v>14</v>
      </c>
      <c r="F791" s="7">
        <v>331.190316</v>
      </c>
      <c r="G791" s="4">
        <v>34972</v>
      </c>
      <c r="H791" s="2">
        <v>9.4000000000000004E-3</v>
      </c>
      <c r="I791" t="s">
        <v>150</v>
      </c>
    </row>
    <row r="792" spans="1:9">
      <c r="A792" s="2">
        <v>2014</v>
      </c>
      <c r="B792" s="2">
        <v>5</v>
      </c>
      <c r="C792" s="2" t="s">
        <v>12</v>
      </c>
      <c r="D792" s="2" t="s">
        <v>58</v>
      </c>
      <c r="E792" s="2" t="s">
        <v>9</v>
      </c>
      <c r="F792" s="7">
        <v>0.29036699999999999</v>
      </c>
      <c r="G792" s="4">
        <v>71</v>
      </c>
      <c r="H792" s="2">
        <v>4.0000000000000001E-3</v>
      </c>
      <c r="I792" t="s">
        <v>150</v>
      </c>
    </row>
    <row r="793" spans="1:9">
      <c r="A793" s="2">
        <v>2014</v>
      </c>
      <c r="B793" s="2">
        <v>3</v>
      </c>
      <c r="C793" s="2" t="s">
        <v>12</v>
      </c>
      <c r="D793" s="2" t="s">
        <v>57</v>
      </c>
      <c r="E793" s="2" t="s">
        <v>14</v>
      </c>
      <c r="F793" s="7">
        <v>1.2238000000000001E-2</v>
      </c>
      <c r="G793" s="4">
        <v>2</v>
      </c>
      <c r="H793" s="2">
        <v>6.1000000000000004E-3</v>
      </c>
      <c r="I793" t="s">
        <v>150</v>
      </c>
    </row>
    <row r="794" spans="1:9">
      <c r="A794" s="2">
        <v>2013</v>
      </c>
      <c r="B794" s="2">
        <v>5</v>
      </c>
      <c r="C794" s="2" t="s">
        <v>12</v>
      </c>
      <c r="D794" s="2" t="s">
        <v>29</v>
      </c>
      <c r="E794" s="2" t="s">
        <v>25</v>
      </c>
      <c r="F794" s="7">
        <v>18.308357000000001</v>
      </c>
      <c r="G794" s="4">
        <v>5377</v>
      </c>
      <c r="H794" s="2">
        <v>3.3999999999999998E-3</v>
      </c>
      <c r="I794" t="s">
        <v>150</v>
      </c>
    </row>
    <row r="795" spans="1:9">
      <c r="A795" s="2">
        <v>2013</v>
      </c>
      <c r="B795" s="2">
        <v>3</v>
      </c>
      <c r="C795" s="2" t="s">
        <v>7</v>
      </c>
      <c r="D795" s="2" t="s">
        <v>54</v>
      </c>
      <c r="E795" s="2" t="s">
        <v>14</v>
      </c>
      <c r="F795" s="7">
        <v>1.2900999999999999E-2</v>
      </c>
      <c r="G795" s="4">
        <v>77</v>
      </c>
      <c r="H795" s="2">
        <v>1E-4</v>
      </c>
      <c r="I795" t="s">
        <v>150</v>
      </c>
    </row>
    <row r="796" spans="1:9">
      <c r="A796" s="2">
        <v>2013</v>
      </c>
      <c r="B796" s="2">
        <v>1</v>
      </c>
      <c r="C796" s="2" t="s">
        <v>12</v>
      </c>
      <c r="D796" s="2" t="s">
        <v>54</v>
      </c>
      <c r="E796" s="2" t="s">
        <v>14</v>
      </c>
      <c r="F796" s="7">
        <v>6.5659999999999996E-2</v>
      </c>
      <c r="G796" s="4">
        <v>3</v>
      </c>
      <c r="H796" s="2">
        <v>2.18E-2</v>
      </c>
      <c r="I796" t="s">
        <v>150</v>
      </c>
    </row>
    <row r="797" spans="1:9">
      <c r="A797" s="2">
        <v>2014</v>
      </c>
      <c r="B797" s="2">
        <v>5</v>
      </c>
      <c r="C797" s="2" t="s">
        <v>7</v>
      </c>
      <c r="D797" s="2" t="s">
        <v>59</v>
      </c>
      <c r="E797" s="2" t="s">
        <v>11</v>
      </c>
      <c r="F797" s="7">
        <v>369.117189</v>
      </c>
      <c r="G797" s="4">
        <v>213368</v>
      </c>
      <c r="H797" s="2">
        <v>1.6999999999999999E-3</v>
      </c>
      <c r="I797" t="s">
        <v>150</v>
      </c>
    </row>
    <row r="798" spans="1:9">
      <c r="A798" s="2">
        <v>2013</v>
      </c>
      <c r="B798" s="2">
        <v>12</v>
      </c>
      <c r="C798" s="2" t="s">
        <v>12</v>
      </c>
      <c r="D798" s="2" t="s">
        <v>47</v>
      </c>
      <c r="E798" s="2" t="s">
        <v>14</v>
      </c>
      <c r="F798" s="7">
        <v>23.849267999999999</v>
      </c>
      <c r="G798" s="4">
        <v>2038</v>
      </c>
      <c r="H798" s="2">
        <v>1.17E-2</v>
      </c>
      <c r="I798" t="s">
        <v>150</v>
      </c>
    </row>
    <row r="799" spans="1:9">
      <c r="A799" s="2">
        <v>2013</v>
      </c>
      <c r="B799" s="2">
        <v>4</v>
      </c>
      <c r="C799" s="2" t="s">
        <v>12</v>
      </c>
      <c r="D799" s="2" t="s">
        <v>64</v>
      </c>
      <c r="E799" s="2" t="s">
        <v>14</v>
      </c>
      <c r="F799" s="7">
        <v>0.14790900000000001</v>
      </c>
      <c r="G799" s="4">
        <v>76</v>
      </c>
      <c r="H799" s="2">
        <v>1.9E-3</v>
      </c>
      <c r="I799" t="s">
        <v>150</v>
      </c>
    </row>
    <row r="800" spans="1:9">
      <c r="A800" s="2">
        <v>2013</v>
      </c>
      <c r="B800" s="2">
        <v>1</v>
      </c>
      <c r="C800" s="2" t="s">
        <v>12</v>
      </c>
      <c r="D800" s="2" t="s">
        <v>40</v>
      </c>
      <c r="E800" s="2" t="s">
        <v>14</v>
      </c>
      <c r="F800" s="7">
        <v>1946.993569</v>
      </c>
      <c r="G800" s="4">
        <v>293337</v>
      </c>
      <c r="H800" s="2">
        <v>6.6E-3</v>
      </c>
      <c r="I800" t="s">
        <v>150</v>
      </c>
    </row>
    <row r="801" spans="1:9">
      <c r="A801" s="2">
        <v>2013</v>
      </c>
      <c r="B801" s="2">
        <v>2</v>
      </c>
      <c r="C801" s="2" t="s">
        <v>12</v>
      </c>
      <c r="D801" s="2" t="s">
        <v>40</v>
      </c>
      <c r="E801" s="2" t="s">
        <v>14</v>
      </c>
      <c r="F801" s="7">
        <v>2014.8520820000001</v>
      </c>
      <c r="G801" s="4">
        <v>286819</v>
      </c>
      <c r="H801" s="2">
        <v>7.0000000000000001E-3</v>
      </c>
      <c r="I801" t="s">
        <v>150</v>
      </c>
    </row>
    <row r="802" spans="1:9">
      <c r="A802" s="2">
        <v>2013</v>
      </c>
      <c r="B802" s="2">
        <v>1</v>
      </c>
      <c r="C802" s="2" t="s">
        <v>53</v>
      </c>
      <c r="D802" s="2" t="s">
        <v>40</v>
      </c>
      <c r="E802" s="2" t="s">
        <v>14</v>
      </c>
      <c r="F802" s="7">
        <v>51.404485000000001</v>
      </c>
      <c r="G802" s="4">
        <v>42</v>
      </c>
      <c r="H802" s="2">
        <v>1.2239</v>
      </c>
      <c r="I802" t="s">
        <v>150</v>
      </c>
    </row>
    <row r="803" spans="1:9">
      <c r="A803" s="2">
        <v>2013</v>
      </c>
      <c r="B803" s="2">
        <v>1</v>
      </c>
      <c r="C803" s="2" t="s">
        <v>12</v>
      </c>
      <c r="D803" s="2" t="s">
        <v>28</v>
      </c>
      <c r="E803" s="2" t="s">
        <v>14</v>
      </c>
      <c r="F803" s="7">
        <v>0.11051800000000001</v>
      </c>
      <c r="G803" s="4">
        <v>18</v>
      </c>
      <c r="H803" s="2">
        <v>6.1000000000000004E-3</v>
      </c>
      <c r="I803" t="s">
        <v>150</v>
      </c>
    </row>
    <row r="804" spans="1:9">
      <c r="A804" s="2">
        <v>2014</v>
      </c>
      <c r="B804" s="2">
        <v>2</v>
      </c>
      <c r="C804" s="2" t="s">
        <v>12</v>
      </c>
      <c r="D804" s="2" t="s">
        <v>45</v>
      </c>
      <c r="E804" s="2" t="s">
        <v>14</v>
      </c>
      <c r="F804" s="7">
        <v>132.45445799999999</v>
      </c>
      <c r="G804" s="4">
        <v>76939</v>
      </c>
      <c r="H804" s="2">
        <v>1.6999999999999999E-3</v>
      </c>
      <c r="I804" t="s">
        <v>150</v>
      </c>
    </row>
    <row r="805" spans="1:9">
      <c r="A805" s="2">
        <v>2013</v>
      </c>
      <c r="B805" s="2">
        <v>1</v>
      </c>
      <c r="C805" s="2" t="s">
        <v>7</v>
      </c>
      <c r="D805" s="2" t="s">
        <v>13</v>
      </c>
      <c r="E805" s="2" t="s">
        <v>14</v>
      </c>
      <c r="F805" s="7">
        <v>106.99276399999999</v>
      </c>
      <c r="G805" s="4">
        <v>100560</v>
      </c>
      <c r="H805" s="2">
        <v>1E-3</v>
      </c>
      <c r="I805" t="s">
        <v>150</v>
      </c>
    </row>
    <row r="806" spans="1:9">
      <c r="A806" s="2">
        <v>2013</v>
      </c>
      <c r="B806" s="2">
        <v>2</v>
      </c>
      <c r="C806" s="2" t="s">
        <v>7</v>
      </c>
      <c r="D806" s="2" t="s">
        <v>13</v>
      </c>
      <c r="E806" s="2" t="s">
        <v>14</v>
      </c>
      <c r="F806" s="7">
        <v>141.94443799999999</v>
      </c>
      <c r="G806" s="4">
        <v>93207</v>
      </c>
      <c r="H806" s="2">
        <v>1.5E-3</v>
      </c>
      <c r="I806" t="s">
        <v>150</v>
      </c>
    </row>
    <row r="807" spans="1:9">
      <c r="A807" s="2">
        <v>2013</v>
      </c>
      <c r="B807" s="2">
        <v>6</v>
      </c>
      <c r="C807" s="2" t="s">
        <v>7</v>
      </c>
      <c r="D807" s="2" t="s">
        <v>42</v>
      </c>
      <c r="E807" s="2" t="s">
        <v>14</v>
      </c>
      <c r="F807" s="7">
        <v>170.21032299999999</v>
      </c>
      <c r="G807" s="4">
        <v>138299</v>
      </c>
      <c r="H807" s="2">
        <v>1.1999999999999999E-3</v>
      </c>
      <c r="I807" t="s">
        <v>150</v>
      </c>
    </row>
    <row r="808" spans="1:9">
      <c r="A808" s="2">
        <v>2013</v>
      </c>
      <c r="B808" s="2">
        <v>7</v>
      </c>
      <c r="C808" s="2" t="s">
        <v>12</v>
      </c>
      <c r="D808" s="2" t="s">
        <v>42</v>
      </c>
      <c r="E808" s="2" t="s">
        <v>14</v>
      </c>
      <c r="F808" s="7">
        <v>367.051626</v>
      </c>
      <c r="G808" s="4">
        <v>37434</v>
      </c>
      <c r="H808" s="2">
        <v>9.7999999999999997E-3</v>
      </c>
      <c r="I808" t="s">
        <v>150</v>
      </c>
    </row>
    <row r="809" spans="1:9">
      <c r="A809" s="2">
        <v>2013</v>
      </c>
      <c r="B809" s="2">
        <v>12</v>
      </c>
      <c r="C809" s="2" t="s">
        <v>12</v>
      </c>
      <c r="D809" s="2" t="s">
        <v>18</v>
      </c>
      <c r="E809" s="2" t="s">
        <v>14</v>
      </c>
      <c r="F809" s="7">
        <v>1894.0383260000001</v>
      </c>
      <c r="G809" s="4">
        <v>188410</v>
      </c>
      <c r="H809" s="2">
        <v>0.01</v>
      </c>
      <c r="I809" t="s">
        <v>150</v>
      </c>
    </row>
    <row r="810" spans="1:9">
      <c r="A810" s="2">
        <v>2014</v>
      </c>
      <c r="B810" s="2">
        <v>1</v>
      </c>
      <c r="C810" s="2" t="s">
        <v>12</v>
      </c>
      <c r="D810" s="2" t="s">
        <v>73</v>
      </c>
      <c r="E810" s="2" t="s">
        <v>14</v>
      </c>
      <c r="F810" s="7">
        <v>2.7857829999999999</v>
      </c>
      <c r="G810" s="4">
        <v>1721</v>
      </c>
      <c r="H810" s="2">
        <v>1.6000000000000001E-3</v>
      </c>
      <c r="I810" t="s">
        <v>150</v>
      </c>
    </row>
    <row r="811" spans="1:9">
      <c r="A811" s="2">
        <v>2014</v>
      </c>
      <c r="B811" s="2">
        <v>3</v>
      </c>
      <c r="C811" s="2" t="s">
        <v>7</v>
      </c>
      <c r="D811" s="2" t="s">
        <v>73</v>
      </c>
      <c r="E811" s="2" t="s">
        <v>14</v>
      </c>
      <c r="F811" s="7">
        <v>26.039539000000001</v>
      </c>
      <c r="G811" s="4">
        <v>15759</v>
      </c>
      <c r="H811" s="2">
        <v>1.6000000000000001E-3</v>
      </c>
      <c r="I811" t="s">
        <v>150</v>
      </c>
    </row>
    <row r="812" spans="1:9">
      <c r="A812" s="2">
        <v>2014</v>
      </c>
      <c r="B812" s="2">
        <v>4</v>
      </c>
      <c r="C812" s="2" t="s">
        <v>12</v>
      </c>
      <c r="D812" s="2" t="s">
        <v>36</v>
      </c>
      <c r="E812" s="2" t="s">
        <v>9</v>
      </c>
      <c r="F812" s="7">
        <v>5.6014000000000001E-2</v>
      </c>
      <c r="G812" s="4">
        <v>2</v>
      </c>
      <c r="H812" s="2">
        <v>2.8000000000000001E-2</v>
      </c>
      <c r="I812" t="s">
        <v>150</v>
      </c>
    </row>
    <row r="813" spans="1:9">
      <c r="A813" s="2">
        <v>2014</v>
      </c>
      <c r="B813" s="2">
        <v>5</v>
      </c>
      <c r="C813" s="2" t="s">
        <v>7</v>
      </c>
      <c r="D813" s="2" t="s">
        <v>93</v>
      </c>
      <c r="E813" s="2" t="s">
        <v>9</v>
      </c>
      <c r="F813" s="7">
        <v>15.4854</v>
      </c>
      <c r="G813" s="4">
        <v>11061</v>
      </c>
      <c r="H813" s="2">
        <v>1.4E-3</v>
      </c>
      <c r="I813" t="s">
        <v>150</v>
      </c>
    </row>
    <row r="814" spans="1:9">
      <c r="A814" s="2">
        <v>2013</v>
      </c>
      <c r="B814" s="2">
        <v>6</v>
      </c>
      <c r="C814" s="2" t="s">
        <v>12</v>
      </c>
      <c r="D814" s="2" t="s">
        <v>66</v>
      </c>
      <c r="E814" s="2" t="s">
        <v>9</v>
      </c>
      <c r="F814" s="7">
        <v>0.44795000000000001</v>
      </c>
      <c r="G814" s="4">
        <v>47</v>
      </c>
      <c r="H814" s="2">
        <v>9.4999999999999998E-3</v>
      </c>
      <c r="I814" t="s">
        <v>150</v>
      </c>
    </row>
    <row r="815" spans="1:9">
      <c r="A815" s="2">
        <v>2014</v>
      </c>
      <c r="B815" s="2">
        <v>1</v>
      </c>
      <c r="C815" s="2" t="s">
        <v>7</v>
      </c>
      <c r="D815" s="2" t="s">
        <v>40</v>
      </c>
      <c r="E815" s="2" t="s">
        <v>14</v>
      </c>
      <c r="F815" s="7">
        <v>2170.499456</v>
      </c>
      <c r="G815" s="4">
        <v>536403</v>
      </c>
      <c r="H815" s="2">
        <v>4.0000000000000001E-3</v>
      </c>
      <c r="I815" t="s">
        <v>150</v>
      </c>
    </row>
    <row r="816" spans="1:9">
      <c r="A816" s="2">
        <v>2014</v>
      </c>
      <c r="B816" s="2">
        <v>2</v>
      </c>
      <c r="C816" s="2" t="s">
        <v>7</v>
      </c>
      <c r="D816" s="2" t="s">
        <v>40</v>
      </c>
      <c r="E816" s="2" t="s">
        <v>14</v>
      </c>
      <c r="F816" s="7">
        <v>2257.258311</v>
      </c>
      <c r="G816" s="4">
        <v>545192</v>
      </c>
      <c r="H816" s="2">
        <v>4.1000000000000003E-3</v>
      </c>
      <c r="I816" t="s">
        <v>150</v>
      </c>
    </row>
    <row r="817" spans="1:9">
      <c r="A817" s="2">
        <v>2014</v>
      </c>
      <c r="B817" s="2">
        <v>4</v>
      </c>
      <c r="C817" s="2" t="s">
        <v>7</v>
      </c>
      <c r="D817" s="2" t="s">
        <v>64</v>
      </c>
      <c r="E817" s="2" t="s">
        <v>14</v>
      </c>
      <c r="F817" s="7">
        <v>4.8484150000000001</v>
      </c>
      <c r="G817" s="4">
        <v>917</v>
      </c>
      <c r="H817" s="2">
        <v>5.1999999999999998E-3</v>
      </c>
      <c r="I817" t="s">
        <v>150</v>
      </c>
    </row>
    <row r="818" spans="1:9">
      <c r="A818" s="2">
        <v>2013</v>
      </c>
      <c r="B818" s="2">
        <v>5</v>
      </c>
      <c r="C818" s="2" t="s">
        <v>12</v>
      </c>
      <c r="D818" s="2" t="s">
        <v>64</v>
      </c>
      <c r="E818" s="2" t="s">
        <v>14</v>
      </c>
      <c r="F818" s="7">
        <v>3.226038</v>
      </c>
      <c r="G818" s="4">
        <v>326</v>
      </c>
      <c r="H818" s="2">
        <v>9.7999999999999997E-3</v>
      </c>
      <c r="I818" t="s">
        <v>150</v>
      </c>
    </row>
    <row r="819" spans="1:9">
      <c r="A819" s="2">
        <v>2013</v>
      </c>
      <c r="B819" s="2">
        <v>9</v>
      </c>
      <c r="C819" s="2" t="s">
        <v>7</v>
      </c>
      <c r="D819" s="2" t="s">
        <v>26</v>
      </c>
      <c r="E819" s="2" t="s">
        <v>14</v>
      </c>
      <c r="F819" s="7">
        <v>47.790536000000003</v>
      </c>
      <c r="G819" s="4">
        <v>17875</v>
      </c>
      <c r="H819" s="2">
        <v>2.5999999999999999E-3</v>
      </c>
      <c r="I819" t="s">
        <v>150</v>
      </c>
    </row>
    <row r="820" spans="1:9">
      <c r="A820" s="2">
        <v>2013</v>
      </c>
      <c r="B820" s="2">
        <v>10</v>
      </c>
      <c r="C820" s="2" t="s">
        <v>7</v>
      </c>
      <c r="D820" s="2" t="s">
        <v>17</v>
      </c>
      <c r="E820" s="2" t="s">
        <v>14</v>
      </c>
      <c r="F820" s="7">
        <v>40.081556999999997</v>
      </c>
      <c r="G820" s="4">
        <v>14902</v>
      </c>
      <c r="H820" s="2">
        <v>2.5999999999999999E-3</v>
      </c>
      <c r="I820" t="s">
        <v>150</v>
      </c>
    </row>
    <row r="821" spans="1:9">
      <c r="A821" s="2">
        <v>2014</v>
      </c>
      <c r="B821" s="2">
        <v>2</v>
      </c>
      <c r="C821" s="2" t="s">
        <v>12</v>
      </c>
      <c r="D821" s="2" t="s">
        <v>89</v>
      </c>
      <c r="E821" s="2" t="s">
        <v>9</v>
      </c>
      <c r="F821" s="7">
        <v>2.8782000000000001</v>
      </c>
      <c r="G821" s="4">
        <v>2214</v>
      </c>
      <c r="H821" s="2">
        <v>1.2999999999999999E-3</v>
      </c>
      <c r="I821" t="s">
        <v>150</v>
      </c>
    </row>
    <row r="822" spans="1:9">
      <c r="A822" s="2">
        <v>2013</v>
      </c>
      <c r="B822" s="2">
        <v>10</v>
      </c>
      <c r="C822" s="2" t="s">
        <v>12</v>
      </c>
      <c r="D822" s="2" t="s">
        <v>55</v>
      </c>
      <c r="E822" s="2" t="s">
        <v>14</v>
      </c>
      <c r="F822" s="7">
        <v>9.7074999999999995E-2</v>
      </c>
      <c r="G822" s="4">
        <v>11</v>
      </c>
      <c r="H822" s="2">
        <v>8.8000000000000005E-3</v>
      </c>
      <c r="I822" t="s">
        <v>150</v>
      </c>
    </row>
    <row r="823" spans="1:9">
      <c r="A823" s="2">
        <v>2014</v>
      </c>
      <c r="B823" s="2">
        <v>3</v>
      </c>
      <c r="C823" s="2" t="s">
        <v>7</v>
      </c>
      <c r="D823" s="2" t="s">
        <v>41</v>
      </c>
      <c r="E823" s="2" t="s">
        <v>25</v>
      </c>
      <c r="F823" s="7">
        <v>70.145910000000001</v>
      </c>
      <c r="G823" s="4">
        <v>42798</v>
      </c>
      <c r="H823" s="2">
        <v>1.6000000000000001E-3</v>
      </c>
      <c r="I823" t="s">
        <v>150</v>
      </c>
    </row>
    <row r="824" spans="1:9">
      <c r="A824" s="2">
        <v>2014</v>
      </c>
      <c r="B824" s="2">
        <v>1</v>
      </c>
      <c r="C824" s="2" t="s">
        <v>7</v>
      </c>
      <c r="D824" s="2" t="s">
        <v>28</v>
      </c>
      <c r="E824" s="2" t="s">
        <v>14</v>
      </c>
      <c r="F824" s="7">
        <v>289.89225199999998</v>
      </c>
      <c r="G824" s="4">
        <v>108548</v>
      </c>
      <c r="H824" s="2">
        <v>2.5999999999999999E-3</v>
      </c>
      <c r="I824" t="s">
        <v>150</v>
      </c>
    </row>
    <row r="825" spans="1:9">
      <c r="A825" s="2">
        <v>2013</v>
      </c>
      <c r="B825" s="2">
        <v>5</v>
      </c>
      <c r="C825" s="2" t="s">
        <v>12</v>
      </c>
      <c r="D825" s="2" t="s">
        <v>47</v>
      </c>
      <c r="E825" s="2" t="s">
        <v>14</v>
      </c>
      <c r="F825" s="7">
        <v>8.7685379999999995</v>
      </c>
      <c r="G825" s="4">
        <v>885</v>
      </c>
      <c r="H825" s="2">
        <v>9.9000000000000008E-3</v>
      </c>
      <c r="I825" t="s">
        <v>150</v>
      </c>
    </row>
    <row r="826" spans="1:9">
      <c r="A826" s="2">
        <v>2013</v>
      </c>
      <c r="B826" s="2">
        <v>11</v>
      </c>
      <c r="C826" s="2" t="s">
        <v>12</v>
      </c>
      <c r="D826" s="2" t="s">
        <v>45</v>
      </c>
      <c r="E826" s="2" t="s">
        <v>14</v>
      </c>
      <c r="F826" s="7">
        <v>298.22480200000001</v>
      </c>
      <c r="G826" s="4">
        <v>71551</v>
      </c>
      <c r="H826" s="2">
        <v>4.1000000000000003E-3</v>
      </c>
      <c r="I826" t="s">
        <v>150</v>
      </c>
    </row>
    <row r="827" spans="1:9">
      <c r="A827" s="2">
        <v>2013</v>
      </c>
      <c r="B827" s="2">
        <v>6</v>
      </c>
      <c r="C827" s="2" t="s">
        <v>12</v>
      </c>
      <c r="D827" s="2" t="s">
        <v>13</v>
      </c>
      <c r="E827" s="2" t="s">
        <v>14</v>
      </c>
      <c r="F827" s="7">
        <v>2258.8039439999998</v>
      </c>
      <c r="G827" s="4">
        <v>211472</v>
      </c>
      <c r="H827" s="2">
        <v>1.06E-2</v>
      </c>
      <c r="I827" t="s">
        <v>150</v>
      </c>
    </row>
    <row r="828" spans="1:9">
      <c r="A828" s="2">
        <v>2014</v>
      </c>
      <c r="B828" s="2">
        <v>1</v>
      </c>
      <c r="C828" s="2" t="s">
        <v>12</v>
      </c>
      <c r="D828" s="2" t="s">
        <v>48</v>
      </c>
      <c r="E828" s="2" t="s">
        <v>14</v>
      </c>
      <c r="F828" s="7">
        <v>24.252085000000001</v>
      </c>
      <c r="G828" s="4">
        <v>9414</v>
      </c>
      <c r="H828" s="2">
        <v>2.5000000000000001E-3</v>
      </c>
      <c r="I828" t="s">
        <v>150</v>
      </c>
    </row>
    <row r="829" spans="1:9">
      <c r="A829" s="2">
        <v>2013</v>
      </c>
      <c r="B829" s="2">
        <v>12</v>
      </c>
      <c r="C829" s="2" t="s">
        <v>7</v>
      </c>
      <c r="D829" s="2" t="s">
        <v>80</v>
      </c>
      <c r="E829" s="2" t="s">
        <v>14</v>
      </c>
      <c r="F829" s="7">
        <v>8.6724069999999998</v>
      </c>
      <c r="G829" s="4">
        <v>4412</v>
      </c>
      <c r="H829" s="2">
        <v>1.9E-3</v>
      </c>
      <c r="I829" t="s">
        <v>150</v>
      </c>
    </row>
    <row r="830" spans="1:9">
      <c r="A830" s="2">
        <v>2014</v>
      </c>
      <c r="B830" s="2">
        <v>2</v>
      </c>
      <c r="C830" s="2" t="s">
        <v>12</v>
      </c>
      <c r="D830" s="2" t="s">
        <v>72</v>
      </c>
      <c r="E830" s="2" t="s">
        <v>11</v>
      </c>
      <c r="F830" s="7">
        <v>29.802771</v>
      </c>
      <c r="G830" s="4">
        <v>15265</v>
      </c>
      <c r="H830" s="2">
        <v>1.9E-3</v>
      </c>
      <c r="I830" t="s">
        <v>150</v>
      </c>
    </row>
    <row r="831" spans="1:9">
      <c r="A831" s="2">
        <v>2013</v>
      </c>
      <c r="B831" s="2">
        <v>9</v>
      </c>
      <c r="C831" s="2" t="s">
        <v>7</v>
      </c>
      <c r="D831" s="2" t="s">
        <v>86</v>
      </c>
      <c r="E831" s="2" t="s">
        <v>9</v>
      </c>
      <c r="F831" s="7">
        <v>526.370318</v>
      </c>
      <c r="G831" s="4">
        <v>498675</v>
      </c>
      <c r="H831" s="2">
        <v>1E-3</v>
      </c>
      <c r="I831" t="s">
        <v>150</v>
      </c>
    </row>
    <row r="832" spans="1:9">
      <c r="A832" s="2">
        <v>2013</v>
      </c>
      <c r="B832" s="2">
        <v>12</v>
      </c>
      <c r="C832" s="2" t="s">
        <v>12</v>
      </c>
      <c r="D832" s="2" t="s">
        <v>58</v>
      </c>
      <c r="E832" s="2" t="s">
        <v>9</v>
      </c>
      <c r="F832" s="7">
        <v>0.379386</v>
      </c>
      <c r="G832" s="4">
        <v>92</v>
      </c>
      <c r="H832" s="2">
        <v>4.1000000000000003E-3</v>
      </c>
      <c r="I832" t="s">
        <v>150</v>
      </c>
    </row>
    <row r="833" spans="1:9">
      <c r="A833" s="2">
        <v>2013</v>
      </c>
      <c r="B833" s="2">
        <v>1</v>
      </c>
      <c r="C833" s="2" t="s">
        <v>12</v>
      </c>
      <c r="D833" s="2" t="s">
        <v>52</v>
      </c>
      <c r="E833" s="2" t="s">
        <v>25</v>
      </c>
      <c r="F833" s="7">
        <v>0.17546700000000001</v>
      </c>
      <c r="G833" s="4">
        <v>34</v>
      </c>
      <c r="H833" s="2">
        <v>5.1000000000000004E-3</v>
      </c>
      <c r="I833" t="s">
        <v>150</v>
      </c>
    </row>
    <row r="834" spans="1:9">
      <c r="A834" s="2">
        <v>2014</v>
      </c>
      <c r="B834" s="2">
        <v>4</v>
      </c>
      <c r="C834" s="2" t="s">
        <v>7</v>
      </c>
      <c r="D834" s="2" t="s">
        <v>93</v>
      </c>
      <c r="E834" s="2" t="s">
        <v>9</v>
      </c>
      <c r="F834" s="7">
        <v>14.469324</v>
      </c>
      <c r="G834" s="4">
        <v>8132</v>
      </c>
      <c r="H834" s="2">
        <v>1.6999999999999999E-3</v>
      </c>
      <c r="I834" t="s">
        <v>150</v>
      </c>
    </row>
    <row r="835" spans="1:9">
      <c r="A835" s="2">
        <v>2013</v>
      </c>
      <c r="B835" s="2">
        <v>9</v>
      </c>
      <c r="C835" s="2" t="s">
        <v>7</v>
      </c>
      <c r="D835" s="2" t="s">
        <v>21</v>
      </c>
      <c r="E835" s="2" t="s">
        <v>14</v>
      </c>
      <c r="F835" s="7">
        <v>133.02219199999999</v>
      </c>
      <c r="G835" s="4">
        <v>53010</v>
      </c>
      <c r="H835" s="2">
        <v>2.5000000000000001E-3</v>
      </c>
      <c r="I835" t="s">
        <v>150</v>
      </c>
    </row>
    <row r="836" spans="1:9">
      <c r="A836" s="2">
        <v>2013</v>
      </c>
      <c r="B836" s="2">
        <v>9</v>
      </c>
      <c r="C836" s="2" t="s">
        <v>12</v>
      </c>
      <c r="D836" s="2" t="s">
        <v>35</v>
      </c>
      <c r="E836" s="2" t="s">
        <v>9</v>
      </c>
      <c r="F836" s="7">
        <v>0.292522</v>
      </c>
      <c r="G836" s="4">
        <v>1</v>
      </c>
      <c r="H836" s="2">
        <v>0.29249999999999998</v>
      </c>
      <c r="I836" t="s">
        <v>150</v>
      </c>
    </row>
    <row r="837" spans="1:9">
      <c r="A837" s="2">
        <v>2013</v>
      </c>
      <c r="B837" s="2">
        <v>11</v>
      </c>
      <c r="C837" s="2" t="s">
        <v>12</v>
      </c>
      <c r="D837" s="2" t="s">
        <v>70</v>
      </c>
      <c r="E837" s="2" t="s">
        <v>14</v>
      </c>
      <c r="F837" s="7">
        <v>6881.4294369999998</v>
      </c>
      <c r="G837" s="4">
        <v>677144</v>
      </c>
      <c r="H837" s="2">
        <v>1.01E-2</v>
      </c>
      <c r="I837" t="s">
        <v>150</v>
      </c>
    </row>
    <row r="838" spans="1:9">
      <c r="A838" s="2">
        <v>2013</v>
      </c>
      <c r="B838" s="2">
        <v>12</v>
      </c>
      <c r="C838" s="2" t="s">
        <v>7</v>
      </c>
      <c r="D838" s="2" t="s">
        <v>59</v>
      </c>
      <c r="E838" s="2" t="s">
        <v>11</v>
      </c>
      <c r="F838" s="7">
        <v>65.231702999999996</v>
      </c>
      <c r="G838" s="4">
        <v>36101</v>
      </c>
      <c r="H838" s="2">
        <v>1.8E-3</v>
      </c>
      <c r="I838" t="s">
        <v>150</v>
      </c>
    </row>
    <row r="839" spans="1:9">
      <c r="A839" s="2">
        <v>2013</v>
      </c>
      <c r="B839" s="2">
        <v>12</v>
      </c>
      <c r="C839" s="2" t="s">
        <v>12</v>
      </c>
      <c r="D839" s="2" t="s">
        <v>37</v>
      </c>
      <c r="E839" s="2" t="s">
        <v>9</v>
      </c>
      <c r="F839" s="7">
        <v>2.0269529999999998</v>
      </c>
      <c r="G839" s="4">
        <v>24</v>
      </c>
      <c r="H839" s="2">
        <v>8.4400000000000003E-2</v>
      </c>
      <c r="I839" t="s">
        <v>150</v>
      </c>
    </row>
    <row r="840" spans="1:9">
      <c r="A840" s="2">
        <v>2014</v>
      </c>
      <c r="B840" s="2">
        <v>2</v>
      </c>
      <c r="C840" s="2" t="s">
        <v>12</v>
      </c>
      <c r="D840" s="2" t="s">
        <v>24</v>
      </c>
      <c r="E840" s="2" t="s">
        <v>25</v>
      </c>
      <c r="F840" s="7">
        <v>233.00868199999999</v>
      </c>
      <c r="G840" s="4">
        <v>29068</v>
      </c>
      <c r="H840" s="2">
        <v>8.0000000000000002E-3</v>
      </c>
      <c r="I840" t="s">
        <v>150</v>
      </c>
    </row>
    <row r="841" spans="1:9">
      <c r="A841" s="2">
        <v>2013</v>
      </c>
      <c r="B841" s="2">
        <v>3</v>
      </c>
      <c r="C841" s="2" t="s">
        <v>7</v>
      </c>
      <c r="D841" s="2" t="s">
        <v>28</v>
      </c>
      <c r="E841" s="2" t="s">
        <v>14</v>
      </c>
      <c r="F841" s="7">
        <v>39.673247000000003</v>
      </c>
      <c r="G841" s="4">
        <v>36446</v>
      </c>
      <c r="H841" s="2">
        <v>1E-3</v>
      </c>
      <c r="I841" t="s">
        <v>150</v>
      </c>
    </row>
    <row r="842" spans="1:9">
      <c r="A842" s="2">
        <v>2013</v>
      </c>
      <c r="B842" s="2">
        <v>6</v>
      </c>
      <c r="C842" s="2" t="s">
        <v>7</v>
      </c>
      <c r="D842" s="2" t="s">
        <v>28</v>
      </c>
      <c r="E842" s="2" t="s">
        <v>14</v>
      </c>
      <c r="F842" s="7">
        <v>117.769971</v>
      </c>
      <c r="G842" s="4">
        <v>59520</v>
      </c>
      <c r="H842" s="2">
        <v>1.9E-3</v>
      </c>
      <c r="I842" t="s">
        <v>150</v>
      </c>
    </row>
    <row r="843" spans="1:9">
      <c r="A843" s="2">
        <v>2013</v>
      </c>
      <c r="B843" s="2">
        <v>2</v>
      </c>
      <c r="C843" s="2" t="s">
        <v>7</v>
      </c>
      <c r="D843" s="2" t="s">
        <v>87</v>
      </c>
      <c r="E843" s="2" t="s">
        <v>14</v>
      </c>
      <c r="F843" s="7">
        <v>41.910449999999997</v>
      </c>
      <c r="G843" s="4">
        <v>17550</v>
      </c>
      <c r="H843" s="2">
        <v>2.3E-3</v>
      </c>
      <c r="I843" t="s">
        <v>150</v>
      </c>
    </row>
    <row r="844" spans="1:9">
      <c r="A844" s="2">
        <v>2013</v>
      </c>
      <c r="B844" s="2">
        <v>6</v>
      </c>
      <c r="C844" s="2" t="s">
        <v>7</v>
      </c>
      <c r="D844" s="2" t="s">
        <v>56</v>
      </c>
      <c r="E844" s="2" t="s">
        <v>14</v>
      </c>
      <c r="F844" s="7">
        <v>263.46012400000001</v>
      </c>
      <c r="G844" s="4">
        <v>147178</v>
      </c>
      <c r="H844" s="2">
        <v>1.6999999999999999E-3</v>
      </c>
      <c r="I844" t="s">
        <v>150</v>
      </c>
    </row>
    <row r="845" spans="1:9">
      <c r="A845" s="2">
        <v>2013</v>
      </c>
      <c r="B845" s="2">
        <v>5</v>
      </c>
      <c r="C845" s="2" t="s">
        <v>12</v>
      </c>
      <c r="D845" s="2" t="s">
        <v>39</v>
      </c>
      <c r="E845" s="2" t="s">
        <v>14</v>
      </c>
      <c r="F845" s="7">
        <v>10762.058899</v>
      </c>
      <c r="G845" s="4">
        <v>1127529</v>
      </c>
      <c r="H845" s="2">
        <v>9.4999999999999998E-3</v>
      </c>
      <c r="I845" t="s">
        <v>150</v>
      </c>
    </row>
    <row r="846" spans="1:9">
      <c r="A846" s="2">
        <v>2013</v>
      </c>
      <c r="B846" s="2">
        <v>6</v>
      </c>
      <c r="C846" s="2" t="s">
        <v>12</v>
      </c>
      <c r="D846" s="2" t="s">
        <v>94</v>
      </c>
      <c r="E846" s="2" t="s">
        <v>25</v>
      </c>
      <c r="F846" s="7">
        <v>0.18786900000000001</v>
      </c>
      <c r="G846" s="4">
        <v>47</v>
      </c>
      <c r="H846" s="2">
        <v>3.8999999999999998E-3</v>
      </c>
      <c r="I846" t="s">
        <v>150</v>
      </c>
    </row>
    <row r="847" spans="1:9">
      <c r="A847" s="2">
        <v>2014</v>
      </c>
      <c r="B847" s="2">
        <v>5</v>
      </c>
      <c r="C847" s="2" t="s">
        <v>12</v>
      </c>
      <c r="D847" s="2" t="s">
        <v>20</v>
      </c>
      <c r="E847" s="2" t="s">
        <v>14</v>
      </c>
      <c r="F847" s="7">
        <v>5422.9088849999998</v>
      </c>
      <c r="G847" s="4">
        <v>557085</v>
      </c>
      <c r="H847" s="2">
        <v>9.7000000000000003E-3</v>
      </c>
      <c r="I847" t="s">
        <v>150</v>
      </c>
    </row>
    <row r="848" spans="1:9">
      <c r="A848" s="2">
        <v>2014</v>
      </c>
      <c r="B848" s="2">
        <v>4</v>
      </c>
      <c r="C848" s="2" t="s">
        <v>12</v>
      </c>
      <c r="D848" s="2" t="s">
        <v>10</v>
      </c>
      <c r="E848" s="2" t="s">
        <v>11</v>
      </c>
      <c r="F848" s="7">
        <v>59.060892000000003</v>
      </c>
      <c r="G848" s="4">
        <v>33371</v>
      </c>
      <c r="H848" s="2">
        <v>1.6999999999999999E-3</v>
      </c>
      <c r="I848" t="s">
        <v>150</v>
      </c>
    </row>
    <row r="849" spans="1:9">
      <c r="A849" s="2">
        <v>2014</v>
      </c>
      <c r="B849" s="2">
        <v>3</v>
      </c>
      <c r="C849" s="2" t="s">
        <v>7</v>
      </c>
      <c r="D849" s="2" t="s">
        <v>60</v>
      </c>
      <c r="E849" s="2" t="s">
        <v>14</v>
      </c>
      <c r="F849" s="7">
        <v>48.056162999999998</v>
      </c>
      <c r="G849" s="4">
        <v>51730</v>
      </c>
      <c r="H849" s="2">
        <v>8.9999999999999998E-4</v>
      </c>
      <c r="I849" t="s">
        <v>150</v>
      </c>
    </row>
    <row r="850" spans="1:9">
      <c r="A850" s="2">
        <v>2014</v>
      </c>
      <c r="B850" s="2">
        <v>5</v>
      </c>
      <c r="C850" s="2" t="s">
        <v>12</v>
      </c>
      <c r="D850" s="2" t="s">
        <v>82</v>
      </c>
      <c r="E850" s="2" t="s">
        <v>14</v>
      </c>
      <c r="F850" s="7">
        <v>21.479935999999999</v>
      </c>
      <c r="G850" s="4">
        <v>11672</v>
      </c>
      <c r="H850" s="2">
        <v>1.8E-3</v>
      </c>
      <c r="I850" t="s">
        <v>150</v>
      </c>
    </row>
    <row r="851" spans="1:9">
      <c r="A851" s="2">
        <v>2013</v>
      </c>
      <c r="B851" s="2">
        <v>9</v>
      </c>
      <c r="C851" s="2" t="s">
        <v>7</v>
      </c>
      <c r="D851" s="2" t="s">
        <v>48</v>
      </c>
      <c r="E851" s="2" t="s">
        <v>14</v>
      </c>
      <c r="F851" s="7">
        <v>7.5634480000000002</v>
      </c>
      <c r="G851" s="4">
        <v>14972</v>
      </c>
      <c r="H851" s="2">
        <v>5.0000000000000001E-4</v>
      </c>
      <c r="I851" t="s">
        <v>150</v>
      </c>
    </row>
    <row r="852" spans="1:9">
      <c r="A852" s="2">
        <v>2013</v>
      </c>
      <c r="B852" s="2">
        <v>6</v>
      </c>
      <c r="C852" s="2" t="s">
        <v>12</v>
      </c>
      <c r="D852" s="2" t="s">
        <v>44</v>
      </c>
      <c r="E852" s="2" t="s">
        <v>16</v>
      </c>
      <c r="F852" s="7">
        <v>377.50264199999998</v>
      </c>
      <c r="G852" s="4">
        <v>40863</v>
      </c>
      <c r="H852" s="2">
        <v>9.1999999999999998E-3</v>
      </c>
      <c r="I852" t="s">
        <v>150</v>
      </c>
    </row>
    <row r="853" spans="1:9">
      <c r="A853" s="2">
        <v>2014</v>
      </c>
      <c r="B853" s="2">
        <v>4</v>
      </c>
      <c r="C853" s="2" t="s">
        <v>12</v>
      </c>
      <c r="D853" s="2" t="s">
        <v>52</v>
      </c>
      <c r="E853" s="2" t="s">
        <v>25</v>
      </c>
      <c r="F853" s="7">
        <v>1.5971070000000001</v>
      </c>
      <c r="G853" s="4">
        <v>26</v>
      </c>
      <c r="H853" s="2">
        <v>6.1400000000000003E-2</v>
      </c>
      <c r="I853" t="s">
        <v>150</v>
      </c>
    </row>
    <row r="854" spans="1:9">
      <c r="A854" s="2">
        <v>2013</v>
      </c>
      <c r="B854" s="2">
        <v>7</v>
      </c>
      <c r="C854" s="2" t="s">
        <v>12</v>
      </c>
      <c r="D854" s="2" t="s">
        <v>34</v>
      </c>
      <c r="E854" s="2" t="s">
        <v>14</v>
      </c>
      <c r="F854" s="7">
        <v>2.373507</v>
      </c>
      <c r="G854" s="4">
        <v>188</v>
      </c>
      <c r="H854" s="2">
        <v>1.26E-2</v>
      </c>
      <c r="I854" t="s">
        <v>150</v>
      </c>
    </row>
    <row r="855" spans="1:9">
      <c r="A855" s="2">
        <v>2013</v>
      </c>
      <c r="B855" s="2">
        <v>4</v>
      </c>
      <c r="C855" s="2" t="s">
        <v>12</v>
      </c>
      <c r="D855" s="2" t="s">
        <v>21</v>
      </c>
      <c r="E855" s="2" t="s">
        <v>14</v>
      </c>
      <c r="F855" s="7">
        <v>392.81757399999998</v>
      </c>
      <c r="G855" s="4">
        <v>42638</v>
      </c>
      <c r="H855" s="2">
        <v>9.1999999999999998E-3</v>
      </c>
      <c r="I855" t="s">
        <v>150</v>
      </c>
    </row>
    <row r="856" spans="1:9">
      <c r="A856" s="2">
        <v>2013</v>
      </c>
      <c r="B856" s="2">
        <v>10</v>
      </c>
      <c r="C856" s="2" t="s">
        <v>12</v>
      </c>
      <c r="D856" s="2" t="s">
        <v>31</v>
      </c>
      <c r="E856" s="2" t="s">
        <v>14</v>
      </c>
      <c r="F856" s="7">
        <v>5.7045820000000003</v>
      </c>
      <c r="G856" s="4">
        <v>2222</v>
      </c>
      <c r="H856" s="2">
        <v>2.5000000000000001E-3</v>
      </c>
      <c r="I856" t="s">
        <v>150</v>
      </c>
    </row>
    <row r="857" spans="1:9">
      <c r="A857" s="2">
        <v>2013</v>
      </c>
      <c r="B857" s="2">
        <v>7</v>
      </c>
      <c r="C857" s="2" t="s">
        <v>12</v>
      </c>
      <c r="D857" s="2" t="s">
        <v>59</v>
      </c>
      <c r="E857" s="2" t="s">
        <v>11</v>
      </c>
      <c r="F857" s="7">
        <v>4.9834000000000003E-2</v>
      </c>
      <c r="G857" s="4">
        <v>2</v>
      </c>
      <c r="H857" s="2">
        <v>2.4899999999999999E-2</v>
      </c>
      <c r="I857" t="s">
        <v>150</v>
      </c>
    </row>
    <row r="858" spans="1:9">
      <c r="A858" s="2">
        <v>2013</v>
      </c>
      <c r="B858" s="2">
        <v>5</v>
      </c>
      <c r="C858" s="2" t="s">
        <v>12</v>
      </c>
      <c r="D858" s="2" t="s">
        <v>13</v>
      </c>
      <c r="E858" s="2" t="s">
        <v>14</v>
      </c>
      <c r="F858" s="7">
        <v>2511.339285</v>
      </c>
      <c r="G858" s="4">
        <v>244014</v>
      </c>
      <c r="H858" s="2">
        <v>1.0200000000000001E-2</v>
      </c>
      <c r="I858" t="s">
        <v>150</v>
      </c>
    </row>
    <row r="859" spans="1:9">
      <c r="A859" s="2">
        <v>2013</v>
      </c>
      <c r="B859" s="2">
        <v>5</v>
      </c>
      <c r="C859" s="2" t="s">
        <v>7</v>
      </c>
      <c r="D859" s="2" t="s">
        <v>18</v>
      </c>
      <c r="E859" s="2" t="s">
        <v>14</v>
      </c>
      <c r="F859" s="7">
        <v>137.278198</v>
      </c>
      <c r="G859" s="4">
        <v>83974</v>
      </c>
      <c r="H859" s="2">
        <v>1.6000000000000001E-3</v>
      </c>
      <c r="I859" t="s">
        <v>150</v>
      </c>
    </row>
    <row r="860" spans="1:9">
      <c r="A860" s="2">
        <v>2014</v>
      </c>
      <c r="B860" s="2">
        <v>3</v>
      </c>
      <c r="C860" s="2" t="s">
        <v>7</v>
      </c>
      <c r="D860" s="2" t="s">
        <v>51</v>
      </c>
      <c r="E860" s="2" t="s">
        <v>11</v>
      </c>
      <c r="F860" s="7">
        <v>7.0532000000000004</v>
      </c>
      <c r="G860" s="4">
        <v>5038</v>
      </c>
      <c r="H860" s="2">
        <v>1.4E-3</v>
      </c>
      <c r="I860" t="s">
        <v>150</v>
      </c>
    </row>
    <row r="861" spans="1:9">
      <c r="A861" s="2">
        <v>2014</v>
      </c>
      <c r="B861" s="2">
        <v>3</v>
      </c>
      <c r="C861" s="2" t="s">
        <v>7</v>
      </c>
      <c r="D861" s="2" t="s">
        <v>30</v>
      </c>
      <c r="E861" s="2" t="s">
        <v>9</v>
      </c>
      <c r="F861" s="7">
        <v>54.328400000000002</v>
      </c>
      <c r="G861" s="4">
        <v>38806</v>
      </c>
      <c r="H861" s="2">
        <v>1.4E-3</v>
      </c>
      <c r="I861" t="s">
        <v>150</v>
      </c>
    </row>
    <row r="862" spans="1:9">
      <c r="A862" s="2">
        <v>2014</v>
      </c>
      <c r="B862" s="2">
        <v>4</v>
      </c>
      <c r="C862" s="2" t="s">
        <v>12</v>
      </c>
      <c r="D862" s="2" t="s">
        <v>23</v>
      </c>
      <c r="E862" s="2" t="s">
        <v>14</v>
      </c>
      <c r="F862" s="7">
        <v>27.149260999999999</v>
      </c>
      <c r="G862" s="4">
        <v>9509</v>
      </c>
      <c r="H862" s="2">
        <v>2.8E-3</v>
      </c>
      <c r="I862" t="s">
        <v>150</v>
      </c>
    </row>
    <row r="863" spans="1:9">
      <c r="A863" s="2">
        <v>2013</v>
      </c>
      <c r="B863" s="2">
        <v>2</v>
      </c>
      <c r="C863" s="2" t="s">
        <v>12</v>
      </c>
      <c r="D863" s="2" t="s">
        <v>23</v>
      </c>
      <c r="E863" s="2" t="s">
        <v>14</v>
      </c>
      <c r="F863" s="7">
        <v>1.7219999999999999E-2</v>
      </c>
      <c r="G863" s="4">
        <v>3</v>
      </c>
      <c r="H863" s="2">
        <v>5.7000000000000002E-3</v>
      </c>
      <c r="I863" t="s">
        <v>150</v>
      </c>
    </row>
    <row r="864" spans="1:9">
      <c r="A864" s="2">
        <v>2013</v>
      </c>
      <c r="B864" s="2">
        <v>11</v>
      </c>
      <c r="C864" s="2" t="s">
        <v>12</v>
      </c>
      <c r="D864" s="2" t="s">
        <v>94</v>
      </c>
      <c r="E864" s="2" t="s">
        <v>25</v>
      </c>
      <c r="F864" s="7">
        <v>7.3844000000000007E-2</v>
      </c>
      <c r="G864" s="4">
        <v>2</v>
      </c>
      <c r="H864" s="2">
        <v>3.6900000000000002E-2</v>
      </c>
      <c r="I864" t="s">
        <v>150</v>
      </c>
    </row>
    <row r="865" spans="1:9">
      <c r="A865" s="2">
        <v>2014</v>
      </c>
      <c r="B865" s="2">
        <v>4</v>
      </c>
      <c r="C865" s="2" t="s">
        <v>12</v>
      </c>
      <c r="D865" s="2" t="s">
        <v>94</v>
      </c>
      <c r="E865" s="2" t="s">
        <v>25</v>
      </c>
      <c r="F865" s="7">
        <v>7.4217000000000005E-2</v>
      </c>
      <c r="G865" s="4">
        <v>13</v>
      </c>
      <c r="H865" s="2">
        <v>5.7000000000000002E-3</v>
      </c>
      <c r="I865" t="s">
        <v>150</v>
      </c>
    </row>
    <row r="866" spans="1:9">
      <c r="A866" s="2">
        <v>2013</v>
      </c>
      <c r="B866" s="2">
        <v>8</v>
      </c>
      <c r="C866" s="2" t="s">
        <v>7</v>
      </c>
      <c r="D866" s="2" t="s">
        <v>15</v>
      </c>
      <c r="E866" s="2" t="s">
        <v>16</v>
      </c>
      <c r="F866" s="7">
        <v>384.16302000000002</v>
      </c>
      <c r="G866" s="4">
        <v>234733</v>
      </c>
      <c r="H866" s="2">
        <v>1.6000000000000001E-3</v>
      </c>
      <c r="I866" t="s">
        <v>150</v>
      </c>
    </row>
    <row r="867" spans="1:9">
      <c r="A867" s="2">
        <v>2014</v>
      </c>
      <c r="B867" s="2">
        <v>1</v>
      </c>
      <c r="C867" s="2" t="s">
        <v>7</v>
      </c>
      <c r="D867" s="2" t="s">
        <v>29</v>
      </c>
      <c r="E867" s="2" t="s">
        <v>25</v>
      </c>
      <c r="F867" s="7">
        <v>40.241191999999998</v>
      </c>
      <c r="G867" s="4">
        <v>46666</v>
      </c>
      <c r="H867" s="2">
        <v>8.0000000000000004E-4</v>
      </c>
      <c r="I867" t="s">
        <v>150</v>
      </c>
    </row>
    <row r="868" spans="1:9">
      <c r="A868" s="2">
        <v>2013</v>
      </c>
      <c r="B868" s="2">
        <v>7</v>
      </c>
      <c r="C868" s="2" t="s">
        <v>12</v>
      </c>
      <c r="D868" s="2" t="s">
        <v>54</v>
      </c>
      <c r="E868" s="2" t="s">
        <v>14</v>
      </c>
      <c r="F868" s="7">
        <v>0.481435</v>
      </c>
      <c r="G868" s="4">
        <v>40</v>
      </c>
      <c r="H868" s="2">
        <v>1.2E-2</v>
      </c>
      <c r="I868" t="s">
        <v>150</v>
      </c>
    </row>
    <row r="869" spans="1:9">
      <c r="A869" s="2">
        <v>2014</v>
      </c>
      <c r="B869" s="2">
        <v>1</v>
      </c>
      <c r="C869" s="2" t="s">
        <v>7</v>
      </c>
      <c r="D869" s="2" t="s">
        <v>93</v>
      </c>
      <c r="E869" s="2" t="s">
        <v>9</v>
      </c>
      <c r="F869" s="7">
        <v>7.1470000000000002</v>
      </c>
      <c r="G869" s="4">
        <v>5105</v>
      </c>
      <c r="H869" s="2">
        <v>1.4E-3</v>
      </c>
      <c r="I869" t="s">
        <v>150</v>
      </c>
    </row>
    <row r="870" spans="1:9">
      <c r="A870" s="2">
        <v>2014</v>
      </c>
      <c r="B870" s="2">
        <v>2</v>
      </c>
      <c r="C870" s="2" t="s">
        <v>7</v>
      </c>
      <c r="D870" s="2" t="s">
        <v>93</v>
      </c>
      <c r="E870" s="2" t="s">
        <v>9</v>
      </c>
      <c r="F870" s="7">
        <v>8.0052000000000003</v>
      </c>
      <c r="G870" s="4">
        <v>5718</v>
      </c>
      <c r="H870" s="2">
        <v>1.4E-3</v>
      </c>
      <c r="I870" t="s">
        <v>150</v>
      </c>
    </row>
    <row r="871" spans="1:9">
      <c r="A871" s="2">
        <v>2013</v>
      </c>
      <c r="B871" s="2">
        <v>1</v>
      </c>
      <c r="C871" s="2" t="s">
        <v>12</v>
      </c>
      <c r="D871" s="2" t="s">
        <v>64</v>
      </c>
      <c r="E871" s="2" t="s">
        <v>14</v>
      </c>
      <c r="F871" s="7">
        <v>0.56852800000000003</v>
      </c>
      <c r="G871" s="4">
        <v>48</v>
      </c>
      <c r="H871" s="2">
        <v>1.18E-2</v>
      </c>
      <c r="I871" t="s">
        <v>150</v>
      </c>
    </row>
    <row r="872" spans="1:9">
      <c r="A872" s="2">
        <v>2013</v>
      </c>
      <c r="B872" s="2">
        <v>3</v>
      </c>
      <c r="C872" s="2" t="s">
        <v>7</v>
      </c>
      <c r="D872" s="2" t="s">
        <v>64</v>
      </c>
      <c r="E872" s="2" t="s">
        <v>14</v>
      </c>
      <c r="F872" s="7">
        <v>6.7660999999999999E-2</v>
      </c>
      <c r="G872" s="4">
        <v>347</v>
      </c>
      <c r="H872" s="2">
        <v>1E-4</v>
      </c>
      <c r="I872" t="s">
        <v>150</v>
      </c>
    </row>
    <row r="873" spans="1:9">
      <c r="A873" s="2">
        <v>2013</v>
      </c>
      <c r="B873" s="2">
        <v>6</v>
      </c>
      <c r="C873" s="2" t="s">
        <v>12</v>
      </c>
      <c r="D873" s="2" t="s">
        <v>83</v>
      </c>
      <c r="E873" s="2" t="s">
        <v>14</v>
      </c>
      <c r="F873" s="7">
        <v>0.38063999999999998</v>
      </c>
      <c r="G873" s="4">
        <v>80</v>
      </c>
      <c r="H873" s="2">
        <v>4.7000000000000002E-3</v>
      </c>
      <c r="I873" t="s">
        <v>150</v>
      </c>
    </row>
    <row r="874" spans="1:9">
      <c r="A874" s="2">
        <v>2014</v>
      </c>
      <c r="B874" s="2">
        <v>4</v>
      </c>
      <c r="C874" s="2" t="s">
        <v>7</v>
      </c>
      <c r="D874" s="2" t="s">
        <v>26</v>
      </c>
      <c r="E874" s="2" t="s">
        <v>14</v>
      </c>
      <c r="F874" s="7">
        <v>30.813970000000001</v>
      </c>
      <c r="G874" s="4">
        <v>58504</v>
      </c>
      <c r="H874" s="2">
        <v>5.0000000000000001E-4</v>
      </c>
      <c r="I874" t="s">
        <v>150</v>
      </c>
    </row>
    <row r="875" spans="1:9">
      <c r="A875" s="2">
        <v>2013</v>
      </c>
      <c r="B875" s="2">
        <v>11</v>
      </c>
      <c r="C875" s="2" t="s">
        <v>12</v>
      </c>
      <c r="D875" s="2" t="s">
        <v>41</v>
      </c>
      <c r="E875" s="2" t="s">
        <v>25</v>
      </c>
      <c r="F875" s="7">
        <v>18.795555</v>
      </c>
      <c r="G875" s="4">
        <v>11151</v>
      </c>
      <c r="H875" s="2">
        <v>1.6000000000000001E-3</v>
      </c>
      <c r="I875" t="s">
        <v>150</v>
      </c>
    </row>
    <row r="876" spans="1:9">
      <c r="A876" s="2">
        <v>2014</v>
      </c>
      <c r="B876" s="2">
        <v>3</v>
      </c>
      <c r="C876" s="2" t="s">
        <v>12</v>
      </c>
      <c r="D876" s="2" t="s">
        <v>27</v>
      </c>
      <c r="E876" s="2" t="s">
        <v>14</v>
      </c>
      <c r="F876" s="7">
        <v>24.836995999999999</v>
      </c>
      <c r="G876" s="4">
        <v>9594</v>
      </c>
      <c r="H876" s="2">
        <v>2.5000000000000001E-3</v>
      </c>
      <c r="I876" t="s">
        <v>150</v>
      </c>
    </row>
    <row r="877" spans="1:9">
      <c r="A877" s="2">
        <v>2013</v>
      </c>
      <c r="B877" s="2">
        <v>1</v>
      </c>
      <c r="C877" s="2" t="s">
        <v>12</v>
      </c>
      <c r="D877" s="2" t="s">
        <v>18</v>
      </c>
      <c r="E877" s="2" t="s">
        <v>14</v>
      </c>
      <c r="F877" s="7">
        <v>1154.3436999999999</v>
      </c>
      <c r="G877" s="4">
        <v>137643</v>
      </c>
      <c r="H877" s="2">
        <v>8.3000000000000001E-3</v>
      </c>
      <c r="I877" t="s">
        <v>150</v>
      </c>
    </row>
    <row r="878" spans="1:9">
      <c r="A878" s="2">
        <v>2013</v>
      </c>
      <c r="B878" s="2">
        <v>3</v>
      </c>
      <c r="C878" s="2" t="s">
        <v>7</v>
      </c>
      <c r="D878" s="2" t="s">
        <v>18</v>
      </c>
      <c r="E878" s="2" t="s">
        <v>14</v>
      </c>
      <c r="F878" s="7">
        <v>268.40480200000002</v>
      </c>
      <c r="G878" s="4">
        <v>100093</v>
      </c>
      <c r="H878" s="2">
        <v>2.5999999999999999E-3</v>
      </c>
      <c r="I878" t="s">
        <v>150</v>
      </c>
    </row>
    <row r="879" spans="1:9">
      <c r="A879" s="2">
        <v>2013</v>
      </c>
      <c r="B879" s="2">
        <v>12</v>
      </c>
      <c r="C879" s="2" t="s">
        <v>7</v>
      </c>
      <c r="D879" s="2" t="s">
        <v>51</v>
      </c>
      <c r="E879" s="2" t="s">
        <v>11</v>
      </c>
      <c r="F879" s="7">
        <v>2.4276</v>
      </c>
      <c r="G879" s="4">
        <v>1734</v>
      </c>
      <c r="H879" s="2">
        <v>1.4E-3</v>
      </c>
      <c r="I879" t="s">
        <v>150</v>
      </c>
    </row>
    <row r="880" spans="1:9">
      <c r="A880" s="2">
        <v>2013</v>
      </c>
      <c r="B880" s="2">
        <v>3</v>
      </c>
      <c r="C880" s="2" t="s">
        <v>12</v>
      </c>
      <c r="D880" s="2" t="s">
        <v>71</v>
      </c>
      <c r="E880" s="2" t="s">
        <v>14</v>
      </c>
      <c r="F880" s="7">
        <v>5.3495000000000001E-2</v>
      </c>
      <c r="G880" s="4">
        <v>4</v>
      </c>
      <c r="H880" s="2">
        <v>1.3299999999999999E-2</v>
      </c>
      <c r="I880" t="s">
        <v>150</v>
      </c>
    </row>
    <row r="881" spans="1:9">
      <c r="A881" s="2">
        <v>2013</v>
      </c>
      <c r="B881" s="2">
        <v>1</v>
      </c>
      <c r="C881" s="2" t="s">
        <v>7</v>
      </c>
      <c r="D881" s="2" t="s">
        <v>22</v>
      </c>
      <c r="E881" s="2" t="s">
        <v>14</v>
      </c>
      <c r="F881" s="7">
        <v>18.991416999999998</v>
      </c>
      <c r="G881" s="4">
        <v>30013</v>
      </c>
      <c r="H881" s="2">
        <v>5.9999999999999995E-4</v>
      </c>
      <c r="I881" t="s">
        <v>150</v>
      </c>
    </row>
    <row r="882" spans="1:9">
      <c r="A882" s="2">
        <v>2013</v>
      </c>
      <c r="B882" s="2">
        <v>8</v>
      </c>
      <c r="C882" s="2" t="s">
        <v>12</v>
      </c>
      <c r="D882" s="2" t="s">
        <v>20</v>
      </c>
      <c r="E882" s="2" t="s">
        <v>14</v>
      </c>
      <c r="F882" s="7">
        <v>3759.540156</v>
      </c>
      <c r="G882" s="4">
        <v>345413</v>
      </c>
      <c r="H882" s="2">
        <v>1.0800000000000001E-2</v>
      </c>
      <c r="I882" t="s">
        <v>150</v>
      </c>
    </row>
    <row r="883" spans="1:9">
      <c r="A883" s="2">
        <v>2014</v>
      </c>
      <c r="B883" s="2">
        <v>2</v>
      </c>
      <c r="C883" s="2" t="s">
        <v>12</v>
      </c>
      <c r="D883" s="2" t="s">
        <v>44</v>
      </c>
      <c r="E883" s="2" t="s">
        <v>16</v>
      </c>
      <c r="F883" s="7">
        <v>736.07522100000006</v>
      </c>
      <c r="G883" s="4">
        <v>72564</v>
      </c>
      <c r="H883" s="2">
        <v>1.01E-2</v>
      </c>
      <c r="I883" t="s">
        <v>150</v>
      </c>
    </row>
    <row r="884" spans="1:9">
      <c r="A884" s="2">
        <v>2013</v>
      </c>
      <c r="B884" s="2">
        <v>1</v>
      </c>
      <c r="C884" s="2" t="s">
        <v>12</v>
      </c>
      <c r="D884" s="2" t="s">
        <v>34</v>
      </c>
      <c r="E884" s="2" t="s">
        <v>14</v>
      </c>
      <c r="F884" s="7">
        <v>2.4964E-2</v>
      </c>
      <c r="G884" s="4">
        <v>2</v>
      </c>
      <c r="H884" s="2">
        <v>1.24E-2</v>
      </c>
      <c r="I884" t="s">
        <v>150</v>
      </c>
    </row>
    <row r="885" spans="1:9">
      <c r="A885" s="2">
        <v>2013</v>
      </c>
      <c r="B885" s="2">
        <v>11</v>
      </c>
      <c r="C885" s="2" t="s">
        <v>12</v>
      </c>
      <c r="D885" s="2" t="s">
        <v>54</v>
      </c>
      <c r="E885" s="2" t="s">
        <v>14</v>
      </c>
      <c r="F885" s="7">
        <v>1.1655960000000001</v>
      </c>
      <c r="G885" s="4">
        <v>61</v>
      </c>
      <c r="H885" s="2">
        <v>1.9099999999999999E-2</v>
      </c>
      <c r="I885" t="s">
        <v>150</v>
      </c>
    </row>
    <row r="886" spans="1:9">
      <c r="A886" s="2">
        <v>2014</v>
      </c>
      <c r="B886" s="2">
        <v>3</v>
      </c>
      <c r="C886" s="2" t="s">
        <v>7</v>
      </c>
      <c r="D886" s="2" t="s">
        <v>29</v>
      </c>
      <c r="E886" s="2" t="s">
        <v>25</v>
      </c>
      <c r="F886" s="7">
        <v>42.630938999999998</v>
      </c>
      <c r="G886" s="4">
        <v>49874</v>
      </c>
      <c r="H886" s="2">
        <v>8.0000000000000004E-4</v>
      </c>
      <c r="I886" t="s">
        <v>150</v>
      </c>
    </row>
    <row r="887" spans="1:9">
      <c r="A887" s="2">
        <v>2014</v>
      </c>
      <c r="B887" s="2">
        <v>3</v>
      </c>
      <c r="C887" s="2" t="s">
        <v>12</v>
      </c>
      <c r="D887" s="2" t="s">
        <v>46</v>
      </c>
      <c r="E887" s="2" t="s">
        <v>25</v>
      </c>
      <c r="F887" s="7">
        <v>109.218473</v>
      </c>
      <c r="G887" s="4">
        <v>18180</v>
      </c>
      <c r="H887" s="2">
        <v>6.0000000000000001E-3</v>
      </c>
      <c r="I887" t="s">
        <v>150</v>
      </c>
    </row>
    <row r="888" spans="1:9">
      <c r="A888" s="2">
        <v>2013</v>
      </c>
      <c r="B888" s="2">
        <v>4</v>
      </c>
      <c r="C888" s="2" t="s">
        <v>12</v>
      </c>
      <c r="D888" s="2" t="s">
        <v>50</v>
      </c>
      <c r="E888" s="2" t="s">
        <v>11</v>
      </c>
      <c r="F888" s="7">
        <v>2.2342810000000002</v>
      </c>
      <c r="G888" s="4">
        <v>341</v>
      </c>
      <c r="H888" s="2">
        <v>6.4999999999999997E-3</v>
      </c>
      <c r="I888" t="s">
        <v>150</v>
      </c>
    </row>
    <row r="889" spans="1:9">
      <c r="A889" s="2">
        <v>2013</v>
      </c>
      <c r="B889" s="2">
        <v>4</v>
      </c>
      <c r="C889" s="2" t="s">
        <v>12</v>
      </c>
      <c r="D889" s="2" t="s">
        <v>26</v>
      </c>
      <c r="E889" s="2" t="s">
        <v>14</v>
      </c>
      <c r="F889" s="7">
        <v>183.20497900000001</v>
      </c>
      <c r="G889" s="4">
        <v>18802</v>
      </c>
      <c r="H889" s="2">
        <v>9.7000000000000003E-3</v>
      </c>
      <c r="I889" t="s">
        <v>150</v>
      </c>
    </row>
    <row r="890" spans="1:9">
      <c r="A890" s="2">
        <v>2013</v>
      </c>
      <c r="B890" s="2">
        <v>8</v>
      </c>
      <c r="C890" s="2" t="s">
        <v>12</v>
      </c>
      <c r="D890" s="2" t="s">
        <v>17</v>
      </c>
      <c r="E890" s="2" t="s">
        <v>14</v>
      </c>
      <c r="F890" s="7">
        <v>0.18928600000000001</v>
      </c>
      <c r="G890" s="4">
        <v>8</v>
      </c>
      <c r="H890" s="2">
        <v>2.3599999999999999E-2</v>
      </c>
      <c r="I890" t="s">
        <v>150</v>
      </c>
    </row>
    <row r="891" spans="1:9">
      <c r="A891" s="2">
        <v>2013</v>
      </c>
      <c r="B891" s="2">
        <v>3</v>
      </c>
      <c r="C891" s="2" t="s">
        <v>7</v>
      </c>
      <c r="D891" s="2" t="s">
        <v>87</v>
      </c>
      <c r="E891" s="2" t="s">
        <v>14</v>
      </c>
      <c r="F891" s="7">
        <v>23.578440000000001</v>
      </c>
      <c r="G891" s="4">
        <v>21418</v>
      </c>
      <c r="H891" s="2">
        <v>1.1000000000000001E-3</v>
      </c>
      <c r="I891" t="s">
        <v>150</v>
      </c>
    </row>
    <row r="892" spans="1:9">
      <c r="A892" s="2">
        <v>2013</v>
      </c>
      <c r="B892" s="2">
        <v>6</v>
      </c>
      <c r="C892" s="2" t="s">
        <v>7</v>
      </c>
      <c r="D892" s="2" t="s">
        <v>87</v>
      </c>
      <c r="E892" s="2" t="s">
        <v>14</v>
      </c>
      <c r="F892" s="7">
        <v>42.287844</v>
      </c>
      <c r="G892" s="4">
        <v>17275</v>
      </c>
      <c r="H892" s="2">
        <v>2.3999999999999998E-3</v>
      </c>
      <c r="I892" t="s">
        <v>150</v>
      </c>
    </row>
    <row r="893" spans="1:9">
      <c r="A893" s="2">
        <v>2013</v>
      </c>
      <c r="B893" s="2">
        <v>4</v>
      </c>
      <c r="C893" s="2" t="s">
        <v>7</v>
      </c>
      <c r="D893" s="2" t="s">
        <v>45</v>
      </c>
      <c r="E893" s="2" t="s">
        <v>14</v>
      </c>
      <c r="F893" s="7">
        <v>67.344864999999999</v>
      </c>
      <c r="G893" s="4">
        <v>73184</v>
      </c>
      <c r="H893" s="2">
        <v>8.9999999999999998E-4</v>
      </c>
      <c r="I893" t="s">
        <v>150</v>
      </c>
    </row>
    <row r="894" spans="1:9">
      <c r="A894" s="2">
        <v>2014</v>
      </c>
      <c r="B894" s="2">
        <v>1</v>
      </c>
      <c r="C894" s="2" t="s">
        <v>12</v>
      </c>
      <c r="D894" s="2" t="s">
        <v>23</v>
      </c>
      <c r="E894" s="2" t="s">
        <v>14</v>
      </c>
      <c r="F894" s="7">
        <v>5.4844049999999998</v>
      </c>
      <c r="G894" s="4">
        <v>2510</v>
      </c>
      <c r="H894" s="2">
        <v>2.0999999999999999E-3</v>
      </c>
      <c r="I894" t="s">
        <v>150</v>
      </c>
    </row>
    <row r="895" spans="1:9">
      <c r="A895" s="2">
        <v>2014</v>
      </c>
      <c r="B895" s="2">
        <v>5</v>
      </c>
      <c r="C895" s="2" t="s">
        <v>7</v>
      </c>
      <c r="D895" s="2" t="s">
        <v>72</v>
      </c>
      <c r="E895" s="2" t="s">
        <v>11</v>
      </c>
      <c r="F895" s="7">
        <v>677.18117299999994</v>
      </c>
      <c r="G895" s="4">
        <v>321906</v>
      </c>
      <c r="H895" s="2">
        <v>2.0999999999999999E-3</v>
      </c>
      <c r="I895" t="s">
        <v>150</v>
      </c>
    </row>
    <row r="896" spans="1:9">
      <c r="A896" s="2">
        <v>2014</v>
      </c>
      <c r="B896" s="2">
        <v>2</v>
      </c>
      <c r="C896" s="2" t="s">
        <v>12</v>
      </c>
      <c r="D896" s="2" t="s">
        <v>38</v>
      </c>
      <c r="E896" s="2" t="s">
        <v>14</v>
      </c>
      <c r="F896" s="7">
        <v>2.5576000000000002E-2</v>
      </c>
      <c r="G896" s="4">
        <v>3</v>
      </c>
      <c r="H896" s="2">
        <v>8.5000000000000006E-3</v>
      </c>
      <c r="I896" t="s">
        <v>150</v>
      </c>
    </row>
    <row r="897" spans="1:9">
      <c r="A897" s="2">
        <v>2013</v>
      </c>
      <c r="B897" s="2">
        <v>12</v>
      </c>
      <c r="C897" s="2" t="s">
        <v>12</v>
      </c>
      <c r="D897" s="2" t="s">
        <v>10</v>
      </c>
      <c r="E897" s="2" t="s">
        <v>11</v>
      </c>
      <c r="F897" s="7">
        <v>32.019680999999999</v>
      </c>
      <c r="G897" s="4">
        <v>18737</v>
      </c>
      <c r="H897" s="2">
        <v>1.6999999999999999E-3</v>
      </c>
      <c r="I897" t="s">
        <v>150</v>
      </c>
    </row>
    <row r="898" spans="1:9">
      <c r="A898" s="2">
        <v>2013</v>
      </c>
      <c r="B898" s="2">
        <v>4</v>
      </c>
      <c r="C898" s="2" t="s">
        <v>12</v>
      </c>
      <c r="D898" s="2" t="s">
        <v>10</v>
      </c>
      <c r="E898" s="2" t="s">
        <v>11</v>
      </c>
      <c r="F898" s="7">
        <v>2.0146000000000001E-2</v>
      </c>
      <c r="G898" s="4">
        <v>10</v>
      </c>
      <c r="H898" s="2">
        <v>2E-3</v>
      </c>
      <c r="I898" t="s">
        <v>150</v>
      </c>
    </row>
    <row r="899" spans="1:9">
      <c r="A899" s="2">
        <v>2014</v>
      </c>
      <c r="B899" s="2">
        <v>5</v>
      </c>
      <c r="C899" s="2" t="s">
        <v>12</v>
      </c>
      <c r="D899" s="2" t="s">
        <v>60</v>
      </c>
      <c r="E899" s="2" t="s">
        <v>14</v>
      </c>
      <c r="F899" s="7">
        <v>154.821617</v>
      </c>
      <c r="G899" s="4">
        <v>40115</v>
      </c>
      <c r="H899" s="2">
        <v>3.8E-3</v>
      </c>
      <c r="I899" t="s">
        <v>150</v>
      </c>
    </row>
    <row r="900" spans="1:9">
      <c r="A900" s="2">
        <v>2013</v>
      </c>
      <c r="B900" s="2">
        <v>8</v>
      </c>
      <c r="C900" s="2" t="s">
        <v>12</v>
      </c>
      <c r="D900" s="2" t="s">
        <v>44</v>
      </c>
      <c r="E900" s="2" t="s">
        <v>16</v>
      </c>
      <c r="F900" s="7">
        <v>463.37273299999998</v>
      </c>
      <c r="G900" s="4">
        <v>52616</v>
      </c>
      <c r="H900" s="2">
        <v>8.8000000000000005E-3</v>
      </c>
      <c r="I900" t="s">
        <v>150</v>
      </c>
    </row>
    <row r="901" spans="1:9">
      <c r="A901" s="2">
        <v>2013</v>
      </c>
      <c r="B901" s="2">
        <v>4</v>
      </c>
      <c r="C901" s="2" t="s">
        <v>12</v>
      </c>
      <c r="D901" s="2" t="s">
        <v>52</v>
      </c>
      <c r="E901" s="2" t="s">
        <v>25</v>
      </c>
      <c r="F901" s="7">
        <v>5.8056000000000003E-2</v>
      </c>
      <c r="G901" s="4">
        <v>24</v>
      </c>
      <c r="H901" s="2">
        <v>2.3999999999999998E-3</v>
      </c>
      <c r="I901" t="s">
        <v>150</v>
      </c>
    </row>
    <row r="902" spans="1:9">
      <c r="A902" s="2">
        <v>2013</v>
      </c>
      <c r="B902" s="2">
        <v>5</v>
      </c>
      <c r="C902" s="2" t="s">
        <v>7</v>
      </c>
      <c r="D902" s="2" t="s">
        <v>46</v>
      </c>
      <c r="E902" s="2" t="s">
        <v>25</v>
      </c>
      <c r="F902" s="7">
        <v>21.118784999999999</v>
      </c>
      <c r="G902" s="4">
        <v>12546</v>
      </c>
      <c r="H902" s="2">
        <v>1.6000000000000001E-3</v>
      </c>
      <c r="I902" t="s">
        <v>150</v>
      </c>
    </row>
    <row r="903" spans="1:9">
      <c r="A903" s="2">
        <v>2014</v>
      </c>
      <c r="B903" s="2">
        <v>1</v>
      </c>
      <c r="C903" s="2" t="s">
        <v>7</v>
      </c>
      <c r="D903" s="2" t="s">
        <v>26</v>
      </c>
      <c r="E903" s="2" t="s">
        <v>14</v>
      </c>
      <c r="F903" s="7">
        <v>34.746240999999998</v>
      </c>
      <c r="G903" s="4">
        <v>47818</v>
      </c>
      <c r="H903" s="2">
        <v>6.9999999999999999E-4</v>
      </c>
      <c r="I903" t="s">
        <v>150</v>
      </c>
    </row>
    <row r="904" spans="1:9">
      <c r="A904" s="2">
        <v>2014</v>
      </c>
      <c r="B904" s="2">
        <v>2</v>
      </c>
      <c r="C904" s="2" t="s">
        <v>7</v>
      </c>
      <c r="D904" s="2" t="s">
        <v>26</v>
      </c>
      <c r="E904" s="2" t="s">
        <v>14</v>
      </c>
      <c r="F904" s="7">
        <v>43.485807999999999</v>
      </c>
      <c r="G904" s="4">
        <v>46499</v>
      </c>
      <c r="H904" s="2">
        <v>8.9999999999999998E-4</v>
      </c>
      <c r="I904" t="s">
        <v>150</v>
      </c>
    </row>
    <row r="905" spans="1:9">
      <c r="A905" s="2">
        <v>2013</v>
      </c>
      <c r="B905" s="2">
        <v>5</v>
      </c>
      <c r="C905" s="2" t="s">
        <v>12</v>
      </c>
      <c r="D905" s="2" t="s">
        <v>17</v>
      </c>
      <c r="E905" s="2" t="s">
        <v>14</v>
      </c>
      <c r="F905" s="7">
        <v>2.8412E-2</v>
      </c>
      <c r="G905" s="4">
        <v>4</v>
      </c>
      <c r="H905" s="2">
        <v>7.1000000000000004E-3</v>
      </c>
      <c r="I905" t="s">
        <v>150</v>
      </c>
    </row>
    <row r="906" spans="1:9">
      <c r="A906" s="2">
        <v>2014</v>
      </c>
      <c r="B906" s="2">
        <v>2</v>
      </c>
      <c r="C906" s="2" t="s">
        <v>7</v>
      </c>
      <c r="D906" s="2" t="s">
        <v>50</v>
      </c>
      <c r="E906" s="2" t="s">
        <v>11</v>
      </c>
      <c r="F906" s="7">
        <v>3.627786</v>
      </c>
      <c r="G906" s="4">
        <v>1998</v>
      </c>
      <c r="H906" s="2">
        <v>1.8E-3</v>
      </c>
      <c r="I906" t="s">
        <v>150</v>
      </c>
    </row>
    <row r="907" spans="1:9">
      <c r="A907" s="2">
        <v>2014</v>
      </c>
      <c r="B907" s="2">
        <v>4</v>
      </c>
      <c r="C907" s="2" t="s">
        <v>12</v>
      </c>
      <c r="D907" s="2" t="s">
        <v>41</v>
      </c>
      <c r="E907" s="2" t="s">
        <v>25</v>
      </c>
      <c r="F907" s="7">
        <v>55.951841000000002</v>
      </c>
      <c r="G907" s="4">
        <v>26568</v>
      </c>
      <c r="H907" s="2">
        <v>2.0999999999999999E-3</v>
      </c>
      <c r="I907" t="s">
        <v>150</v>
      </c>
    </row>
    <row r="908" spans="1:9">
      <c r="A908" s="2">
        <v>2014</v>
      </c>
      <c r="B908" s="2">
        <v>2</v>
      </c>
      <c r="C908" s="2" t="s">
        <v>7</v>
      </c>
      <c r="D908" s="2" t="s">
        <v>49</v>
      </c>
      <c r="E908" s="2" t="s">
        <v>11</v>
      </c>
      <c r="F908" s="7">
        <v>5.9668000000000001</v>
      </c>
      <c r="G908" s="4">
        <v>4262</v>
      </c>
      <c r="H908" s="2">
        <v>1.4E-3</v>
      </c>
      <c r="I908" t="s">
        <v>150</v>
      </c>
    </row>
    <row r="909" spans="1:9">
      <c r="A909" s="2">
        <v>2014</v>
      </c>
      <c r="B909" s="2">
        <v>5</v>
      </c>
      <c r="C909" s="2" t="s">
        <v>7</v>
      </c>
      <c r="D909" s="2" t="s">
        <v>13</v>
      </c>
      <c r="E909" s="2" t="s">
        <v>14</v>
      </c>
      <c r="F909" s="7">
        <v>130.555409</v>
      </c>
      <c r="G909" s="4">
        <v>191555</v>
      </c>
      <c r="H909" s="2">
        <v>5.9999999999999995E-4</v>
      </c>
      <c r="I909" t="s">
        <v>150</v>
      </c>
    </row>
    <row r="910" spans="1:9">
      <c r="A910" s="2">
        <v>2014</v>
      </c>
      <c r="B910" s="2">
        <v>3</v>
      </c>
      <c r="C910" s="2" t="s">
        <v>7</v>
      </c>
      <c r="D910" s="2" t="s">
        <v>18</v>
      </c>
      <c r="E910" s="2" t="s">
        <v>14</v>
      </c>
      <c r="F910" s="7">
        <v>373.17017199999998</v>
      </c>
      <c r="G910" s="4">
        <v>232607</v>
      </c>
      <c r="H910" s="2">
        <v>1.6000000000000001E-3</v>
      </c>
      <c r="I910" t="s">
        <v>150</v>
      </c>
    </row>
    <row r="911" spans="1:9">
      <c r="A911" s="2">
        <v>2013</v>
      </c>
      <c r="B911" s="2">
        <v>12</v>
      </c>
      <c r="C911" s="2" t="s">
        <v>12</v>
      </c>
      <c r="D911" s="2" t="s">
        <v>19</v>
      </c>
      <c r="E911" s="2" t="s">
        <v>14</v>
      </c>
      <c r="F911" s="7">
        <v>13313.196078999999</v>
      </c>
      <c r="G911" s="4">
        <v>1040986</v>
      </c>
      <c r="H911" s="2">
        <v>1.2699999999999999E-2</v>
      </c>
      <c r="I911" t="s">
        <v>150</v>
      </c>
    </row>
    <row r="912" spans="1:9">
      <c r="A912" s="2">
        <v>2013</v>
      </c>
      <c r="B912" s="2">
        <v>2</v>
      </c>
      <c r="C912" s="2" t="s">
        <v>12</v>
      </c>
      <c r="D912" s="2" t="s">
        <v>56</v>
      </c>
      <c r="E912" s="2" t="s">
        <v>14</v>
      </c>
      <c r="F912" s="7">
        <v>22191.264370000001</v>
      </c>
      <c r="G912" s="4">
        <v>2161790</v>
      </c>
      <c r="H912" s="2">
        <v>1.0200000000000001E-2</v>
      </c>
      <c r="I912" t="s">
        <v>150</v>
      </c>
    </row>
    <row r="913" spans="1:9">
      <c r="A913" s="2">
        <v>2013</v>
      </c>
      <c r="B913" s="2">
        <v>1</v>
      </c>
      <c r="C913" s="2" t="s">
        <v>53</v>
      </c>
      <c r="D913" s="2" t="s">
        <v>56</v>
      </c>
      <c r="E913" s="2" t="s">
        <v>14</v>
      </c>
      <c r="F913" s="7">
        <v>31.255638999999999</v>
      </c>
      <c r="G913" s="4">
        <v>27</v>
      </c>
      <c r="H913" s="2">
        <v>1.1576</v>
      </c>
      <c r="I913" t="s">
        <v>150</v>
      </c>
    </row>
    <row r="914" spans="1:9">
      <c r="A914" s="2">
        <v>2013</v>
      </c>
      <c r="B914" s="2">
        <v>6</v>
      </c>
      <c r="C914" s="2" t="s">
        <v>7</v>
      </c>
      <c r="D914" s="2" t="s">
        <v>39</v>
      </c>
      <c r="E914" s="2" t="s">
        <v>14</v>
      </c>
      <c r="F914" s="7">
        <v>1815.55304</v>
      </c>
      <c r="G914" s="4">
        <v>425190</v>
      </c>
      <c r="H914" s="2">
        <v>4.1999999999999997E-3</v>
      </c>
      <c r="I914" t="s">
        <v>150</v>
      </c>
    </row>
    <row r="915" spans="1:9">
      <c r="A915" s="2">
        <v>2013</v>
      </c>
      <c r="B915" s="2">
        <v>7</v>
      </c>
      <c r="C915" s="2" t="s">
        <v>12</v>
      </c>
      <c r="D915" s="2" t="s">
        <v>39</v>
      </c>
      <c r="E915" s="2" t="s">
        <v>14</v>
      </c>
      <c r="F915" s="7">
        <v>11677.723298999999</v>
      </c>
      <c r="G915" s="4">
        <v>1126115</v>
      </c>
      <c r="H915" s="2">
        <v>1.03E-2</v>
      </c>
      <c r="I915" t="s">
        <v>150</v>
      </c>
    </row>
    <row r="916" spans="1:9">
      <c r="A916" s="2">
        <v>2013</v>
      </c>
      <c r="B916" s="2">
        <v>9</v>
      </c>
      <c r="C916" s="2" t="s">
        <v>7</v>
      </c>
      <c r="D916" s="2" t="s">
        <v>60</v>
      </c>
      <c r="E916" s="2" t="s">
        <v>14</v>
      </c>
      <c r="F916" s="7">
        <v>13.562453</v>
      </c>
      <c r="G916" s="4">
        <v>3788</v>
      </c>
      <c r="H916" s="2">
        <v>3.5000000000000001E-3</v>
      </c>
      <c r="I916" t="s">
        <v>150</v>
      </c>
    </row>
    <row r="917" spans="1:9">
      <c r="A917" s="2">
        <v>2013</v>
      </c>
      <c r="B917" s="2">
        <v>10</v>
      </c>
      <c r="C917" s="2" t="s">
        <v>7</v>
      </c>
      <c r="D917" s="2" t="s">
        <v>10</v>
      </c>
      <c r="E917" s="2" t="s">
        <v>11</v>
      </c>
      <c r="F917" s="7">
        <v>68.665505999999993</v>
      </c>
      <c r="G917" s="4">
        <v>36408</v>
      </c>
      <c r="H917" s="2">
        <v>1.8E-3</v>
      </c>
      <c r="I917" t="s">
        <v>150</v>
      </c>
    </row>
    <row r="918" spans="1:9">
      <c r="A918" s="2">
        <v>2013</v>
      </c>
      <c r="B918" s="2">
        <v>11</v>
      </c>
      <c r="C918" s="2" t="s">
        <v>12</v>
      </c>
      <c r="D918" s="2" t="s">
        <v>72</v>
      </c>
      <c r="E918" s="2" t="s">
        <v>11</v>
      </c>
      <c r="F918" s="7">
        <v>9.0082999999999996E-2</v>
      </c>
      <c r="G918" s="4">
        <v>7</v>
      </c>
      <c r="H918" s="2">
        <v>1.2800000000000001E-2</v>
      </c>
      <c r="I918" t="s">
        <v>150</v>
      </c>
    </row>
    <row r="919" spans="1:9">
      <c r="A919" s="2">
        <v>2014</v>
      </c>
      <c r="B919" s="2">
        <v>2</v>
      </c>
      <c r="C919" s="2" t="s">
        <v>12</v>
      </c>
      <c r="D919" s="2" t="s">
        <v>101</v>
      </c>
      <c r="E919" s="2" t="s">
        <v>62</v>
      </c>
      <c r="F919" s="7">
        <v>9.7767999999999994E-2</v>
      </c>
      <c r="G919" s="4">
        <v>4</v>
      </c>
      <c r="H919" s="2">
        <v>2.4400000000000002E-2</v>
      </c>
      <c r="I919" t="s">
        <v>150</v>
      </c>
    </row>
    <row r="920" spans="1:9">
      <c r="A920" s="2">
        <v>2013</v>
      </c>
      <c r="B920" s="2">
        <v>11</v>
      </c>
      <c r="C920" s="2" t="s">
        <v>7</v>
      </c>
      <c r="D920" s="2" t="s">
        <v>47</v>
      </c>
      <c r="E920" s="2" t="s">
        <v>14</v>
      </c>
      <c r="F920" s="7">
        <v>2.7650299999999999</v>
      </c>
      <c r="G920" s="4">
        <v>1471</v>
      </c>
      <c r="H920" s="2">
        <v>1.8E-3</v>
      </c>
      <c r="I920" t="s">
        <v>150</v>
      </c>
    </row>
    <row r="921" spans="1:9">
      <c r="A921" s="2">
        <v>2013</v>
      </c>
      <c r="B921" s="2">
        <v>10</v>
      </c>
      <c r="C921" s="2" t="s">
        <v>12</v>
      </c>
      <c r="D921" s="2" t="s">
        <v>63</v>
      </c>
      <c r="E921" s="2" t="s">
        <v>14</v>
      </c>
      <c r="F921" s="7">
        <v>4293.6439099999998</v>
      </c>
      <c r="G921" s="4">
        <v>386685</v>
      </c>
      <c r="H921" s="2">
        <v>1.11E-2</v>
      </c>
      <c r="I921" t="s">
        <v>150</v>
      </c>
    </row>
    <row r="922" spans="1:9">
      <c r="A922" s="2">
        <v>2014</v>
      </c>
      <c r="B922" s="2">
        <v>1</v>
      </c>
      <c r="C922" s="2" t="s">
        <v>12</v>
      </c>
      <c r="D922" s="2" t="s">
        <v>63</v>
      </c>
      <c r="E922" s="2" t="s">
        <v>14</v>
      </c>
      <c r="F922" s="7">
        <v>4807.5904309999996</v>
      </c>
      <c r="G922" s="4">
        <v>436905</v>
      </c>
      <c r="H922" s="2">
        <v>1.0999999999999999E-2</v>
      </c>
      <c r="I922" t="s">
        <v>150</v>
      </c>
    </row>
    <row r="923" spans="1:9">
      <c r="A923" s="2">
        <v>2013</v>
      </c>
      <c r="B923" s="2">
        <v>11</v>
      </c>
      <c r="C923" s="2" t="s">
        <v>12</v>
      </c>
      <c r="D923" s="2" t="s">
        <v>24</v>
      </c>
      <c r="E923" s="2" t="s">
        <v>25</v>
      </c>
      <c r="F923" s="7">
        <v>251.841104</v>
      </c>
      <c r="G923" s="4">
        <v>27749</v>
      </c>
      <c r="H923" s="2">
        <v>8.9999999999999993E-3</v>
      </c>
      <c r="I923" t="s">
        <v>150</v>
      </c>
    </row>
    <row r="924" spans="1:9">
      <c r="A924" s="2">
        <v>2013</v>
      </c>
      <c r="B924" s="2">
        <v>9</v>
      </c>
      <c r="C924" s="2" t="s">
        <v>7</v>
      </c>
      <c r="D924" s="2" t="s">
        <v>31</v>
      </c>
      <c r="E924" s="2" t="s">
        <v>14</v>
      </c>
      <c r="F924" s="7">
        <v>21.952826000000002</v>
      </c>
      <c r="G924" s="4">
        <v>8533</v>
      </c>
      <c r="H924" s="2">
        <v>2.5000000000000001E-3</v>
      </c>
      <c r="I924" t="s">
        <v>150</v>
      </c>
    </row>
    <row r="925" spans="1:9">
      <c r="A925" s="2">
        <v>2013</v>
      </c>
      <c r="B925" s="2">
        <v>9</v>
      </c>
      <c r="C925" s="2" t="s">
        <v>7</v>
      </c>
      <c r="D925" s="2" t="s">
        <v>28</v>
      </c>
      <c r="E925" s="2" t="s">
        <v>14</v>
      </c>
      <c r="F925" s="7">
        <v>142.76567600000001</v>
      </c>
      <c r="G925" s="4">
        <v>52971</v>
      </c>
      <c r="H925" s="2">
        <v>2.5999999999999999E-3</v>
      </c>
      <c r="I925" t="s">
        <v>150</v>
      </c>
    </row>
    <row r="926" spans="1:9">
      <c r="A926" s="2">
        <v>2014</v>
      </c>
      <c r="B926" s="2">
        <v>1</v>
      </c>
      <c r="C926" s="2" t="s">
        <v>7</v>
      </c>
      <c r="D926" s="2" t="s">
        <v>51</v>
      </c>
      <c r="E926" s="2" t="s">
        <v>11</v>
      </c>
      <c r="F926" s="7">
        <v>5.4585999999999997</v>
      </c>
      <c r="G926" s="4">
        <v>3899</v>
      </c>
      <c r="H926" s="2">
        <v>1.4E-3</v>
      </c>
      <c r="I926" t="s">
        <v>150</v>
      </c>
    </row>
    <row r="927" spans="1:9">
      <c r="A927" s="2">
        <v>2014</v>
      </c>
      <c r="B927" s="2">
        <v>2</v>
      </c>
      <c r="C927" s="2" t="s">
        <v>7</v>
      </c>
      <c r="D927" s="2" t="s">
        <v>51</v>
      </c>
      <c r="E927" s="2" t="s">
        <v>11</v>
      </c>
      <c r="F927" s="7">
        <v>6.5072000000000001</v>
      </c>
      <c r="G927" s="4">
        <v>4648</v>
      </c>
      <c r="H927" s="2">
        <v>1.4E-3</v>
      </c>
      <c r="I927" t="s">
        <v>150</v>
      </c>
    </row>
    <row r="928" spans="1:9">
      <c r="A928" s="2">
        <v>2013</v>
      </c>
      <c r="B928" s="2">
        <v>12</v>
      </c>
      <c r="C928" s="2" t="s">
        <v>12</v>
      </c>
      <c r="D928" s="2" t="s">
        <v>100</v>
      </c>
      <c r="E928" s="2" t="s">
        <v>14</v>
      </c>
      <c r="F928" s="7">
        <v>0.169847</v>
      </c>
      <c r="G928" s="4">
        <v>4</v>
      </c>
      <c r="H928" s="2">
        <v>4.24E-2</v>
      </c>
      <c r="I928" t="s">
        <v>150</v>
      </c>
    </row>
    <row r="929" spans="1:9">
      <c r="A929" s="2">
        <v>2013</v>
      </c>
      <c r="B929" s="2">
        <v>2</v>
      </c>
      <c r="C929" s="2" t="s">
        <v>12</v>
      </c>
      <c r="D929" s="2" t="s">
        <v>15</v>
      </c>
      <c r="E929" s="2" t="s">
        <v>16</v>
      </c>
      <c r="F929" s="7">
        <v>2033.69193</v>
      </c>
      <c r="G929" s="4">
        <v>164058</v>
      </c>
      <c r="H929" s="2">
        <v>1.23E-2</v>
      </c>
      <c r="I929" t="s">
        <v>150</v>
      </c>
    </row>
    <row r="930" spans="1:9">
      <c r="A930" s="2">
        <v>2013</v>
      </c>
      <c r="B930" s="2">
        <v>4</v>
      </c>
      <c r="C930" s="2" t="s">
        <v>12</v>
      </c>
      <c r="D930" s="2" t="s">
        <v>15</v>
      </c>
      <c r="E930" s="2" t="s">
        <v>16</v>
      </c>
      <c r="F930" s="7">
        <v>1971.606933</v>
      </c>
      <c r="G930" s="4">
        <v>189042</v>
      </c>
      <c r="H930" s="2">
        <v>1.04E-2</v>
      </c>
      <c r="I930" t="s">
        <v>150</v>
      </c>
    </row>
    <row r="931" spans="1:9">
      <c r="A931" s="2">
        <v>2014</v>
      </c>
      <c r="B931" s="2">
        <v>4</v>
      </c>
      <c r="C931" s="2" t="s">
        <v>7</v>
      </c>
      <c r="D931" s="2" t="s">
        <v>96</v>
      </c>
      <c r="E931" s="2" t="s">
        <v>9</v>
      </c>
      <c r="F931" s="7">
        <v>38.27852</v>
      </c>
      <c r="G931" s="4">
        <v>21513</v>
      </c>
      <c r="H931" s="2">
        <v>1.6999999999999999E-3</v>
      </c>
      <c r="I931" t="s">
        <v>150</v>
      </c>
    </row>
    <row r="932" spans="1:9">
      <c r="A932" s="2">
        <v>2014</v>
      </c>
      <c r="B932" s="2">
        <v>5</v>
      </c>
      <c r="C932" s="2" t="s">
        <v>12</v>
      </c>
      <c r="D932" s="2" t="s">
        <v>76</v>
      </c>
      <c r="E932" s="2" t="s">
        <v>25</v>
      </c>
      <c r="F932" s="7">
        <v>0.50250399999999995</v>
      </c>
      <c r="G932" s="4">
        <v>17</v>
      </c>
      <c r="H932" s="2">
        <v>2.9499999999999998E-2</v>
      </c>
      <c r="I932" t="s">
        <v>150</v>
      </c>
    </row>
    <row r="933" spans="1:9">
      <c r="A933" s="2">
        <v>2013</v>
      </c>
      <c r="B933" s="2">
        <v>1</v>
      </c>
      <c r="C933" s="2" t="s">
        <v>7</v>
      </c>
      <c r="D933" s="2" t="s">
        <v>64</v>
      </c>
      <c r="E933" s="2" t="s">
        <v>14</v>
      </c>
      <c r="F933" s="7">
        <v>8.6774000000000004E-2</v>
      </c>
      <c r="G933" s="4">
        <v>448</v>
      </c>
      <c r="H933" s="2">
        <v>1E-4</v>
      </c>
      <c r="I933" t="s">
        <v>150</v>
      </c>
    </row>
    <row r="934" spans="1:9">
      <c r="A934" s="2">
        <v>2014</v>
      </c>
      <c r="B934" s="2">
        <v>4</v>
      </c>
      <c r="C934" s="2" t="s">
        <v>7</v>
      </c>
      <c r="D934" s="2" t="s">
        <v>46</v>
      </c>
      <c r="E934" s="2" t="s">
        <v>25</v>
      </c>
      <c r="F934" s="7">
        <v>20.290804999999999</v>
      </c>
      <c r="G934" s="4">
        <v>38014</v>
      </c>
      <c r="H934" s="2">
        <v>5.0000000000000001E-4</v>
      </c>
      <c r="I934" t="s">
        <v>150</v>
      </c>
    </row>
    <row r="935" spans="1:9">
      <c r="A935" s="2">
        <v>2014</v>
      </c>
      <c r="B935" s="2">
        <v>1</v>
      </c>
      <c r="C935" s="2" t="s">
        <v>12</v>
      </c>
      <c r="D935" s="2" t="s">
        <v>50</v>
      </c>
      <c r="E935" s="2" t="s">
        <v>11</v>
      </c>
      <c r="F935" s="7">
        <v>0.79452500000000004</v>
      </c>
      <c r="G935" s="4">
        <v>451</v>
      </c>
      <c r="H935" s="2">
        <v>1.6999999999999999E-3</v>
      </c>
      <c r="I935" t="s">
        <v>150</v>
      </c>
    </row>
    <row r="936" spans="1:9">
      <c r="A936" s="2">
        <v>2013</v>
      </c>
      <c r="B936" s="2">
        <v>10</v>
      </c>
      <c r="C936" s="2" t="s">
        <v>12</v>
      </c>
      <c r="D936" s="2" t="s">
        <v>50</v>
      </c>
      <c r="E936" s="2" t="s">
        <v>11</v>
      </c>
      <c r="F936" s="7">
        <v>1.2182550000000001</v>
      </c>
      <c r="G936" s="4">
        <v>122</v>
      </c>
      <c r="H936" s="2">
        <v>9.9000000000000008E-3</v>
      </c>
      <c r="I936" t="s">
        <v>150</v>
      </c>
    </row>
    <row r="937" spans="1:9">
      <c r="A937" s="2">
        <v>2013</v>
      </c>
      <c r="B937" s="2">
        <v>5</v>
      </c>
      <c r="C937" s="2" t="s">
        <v>12</v>
      </c>
      <c r="D937" s="2" t="s">
        <v>70</v>
      </c>
      <c r="E937" s="2" t="s">
        <v>14</v>
      </c>
      <c r="F937" s="7">
        <v>3766.054357</v>
      </c>
      <c r="G937" s="4">
        <v>477087</v>
      </c>
      <c r="H937" s="2">
        <v>7.7999999999999996E-3</v>
      </c>
      <c r="I937" t="s">
        <v>150</v>
      </c>
    </row>
    <row r="938" spans="1:9">
      <c r="A938" s="2">
        <v>2013</v>
      </c>
      <c r="B938" s="2">
        <v>7</v>
      </c>
      <c r="C938" s="2" t="s">
        <v>53</v>
      </c>
      <c r="D938" s="2" t="s">
        <v>63</v>
      </c>
      <c r="E938" s="2" t="s">
        <v>14</v>
      </c>
      <c r="F938" s="7">
        <v>0.64262900000000001</v>
      </c>
      <c r="G938" s="4">
        <v>1</v>
      </c>
      <c r="H938" s="2">
        <v>0.64259999999999995</v>
      </c>
      <c r="I938" t="s">
        <v>150</v>
      </c>
    </row>
    <row r="939" spans="1:9">
      <c r="A939" s="2">
        <v>2013</v>
      </c>
      <c r="B939" s="2">
        <v>1</v>
      </c>
      <c r="C939" s="2" t="s">
        <v>12</v>
      </c>
      <c r="D939" s="2" t="s">
        <v>83</v>
      </c>
      <c r="E939" s="2" t="s">
        <v>14</v>
      </c>
      <c r="F939" s="7">
        <v>0.19378500000000001</v>
      </c>
      <c r="G939" s="4">
        <v>14</v>
      </c>
      <c r="H939" s="2">
        <v>1.38E-2</v>
      </c>
      <c r="I939" t="s">
        <v>150</v>
      </c>
    </row>
    <row r="940" spans="1:9">
      <c r="A940" s="2">
        <v>2013</v>
      </c>
      <c r="B940" s="2">
        <v>5</v>
      </c>
      <c r="C940" s="2" t="s">
        <v>7</v>
      </c>
      <c r="D940" s="2" t="s">
        <v>26</v>
      </c>
      <c r="E940" s="2" t="s">
        <v>14</v>
      </c>
      <c r="F940" s="7">
        <v>26.928121999999998</v>
      </c>
      <c r="G940" s="4">
        <v>30867</v>
      </c>
      <c r="H940" s="2">
        <v>8.0000000000000004E-4</v>
      </c>
      <c r="I940" t="s">
        <v>150</v>
      </c>
    </row>
    <row r="941" spans="1:9">
      <c r="A941" s="2">
        <v>2014</v>
      </c>
      <c r="B941" s="2">
        <v>2</v>
      </c>
      <c r="C941" s="2" t="s">
        <v>12</v>
      </c>
      <c r="D941" s="2" t="s">
        <v>17</v>
      </c>
      <c r="E941" s="2" t="s">
        <v>14</v>
      </c>
      <c r="F941" s="7">
        <v>133.20515499999999</v>
      </c>
      <c r="G941" s="4">
        <v>9920</v>
      </c>
      <c r="H941" s="2">
        <v>1.34E-2</v>
      </c>
      <c r="I941" t="s">
        <v>150</v>
      </c>
    </row>
    <row r="942" spans="1:9">
      <c r="A942" s="2">
        <v>2014</v>
      </c>
      <c r="B942" s="2">
        <v>4</v>
      </c>
      <c r="C942" s="2" t="s">
        <v>12</v>
      </c>
      <c r="D942" s="2" t="s">
        <v>17</v>
      </c>
      <c r="E942" s="2" t="s">
        <v>14</v>
      </c>
      <c r="F942" s="7">
        <v>70.595833999999996</v>
      </c>
      <c r="G942" s="4">
        <v>10482</v>
      </c>
      <c r="H942" s="2">
        <v>6.7000000000000002E-3</v>
      </c>
      <c r="I942" t="s">
        <v>150</v>
      </c>
    </row>
    <row r="943" spans="1:9">
      <c r="A943" s="2">
        <v>2014</v>
      </c>
      <c r="B943" s="2">
        <v>5</v>
      </c>
      <c r="C943" s="2" t="s">
        <v>12</v>
      </c>
      <c r="D943" s="2" t="s">
        <v>87</v>
      </c>
      <c r="E943" s="2" t="s">
        <v>14</v>
      </c>
      <c r="F943" s="7">
        <v>1295.3613069999999</v>
      </c>
      <c r="G943" s="4">
        <v>111835</v>
      </c>
      <c r="H943" s="2">
        <v>1.15E-2</v>
      </c>
      <c r="I943" t="s">
        <v>150</v>
      </c>
    </row>
    <row r="944" spans="1:9">
      <c r="A944" s="2">
        <v>2014</v>
      </c>
      <c r="B944" s="2">
        <v>1</v>
      </c>
      <c r="C944" s="2" t="s">
        <v>7</v>
      </c>
      <c r="D944" s="2" t="s">
        <v>45</v>
      </c>
      <c r="E944" s="2" t="s">
        <v>14</v>
      </c>
      <c r="F944" s="7">
        <v>323.53413899999998</v>
      </c>
      <c r="G944" s="4">
        <v>196463</v>
      </c>
      <c r="H944" s="2">
        <v>1.6000000000000001E-3</v>
      </c>
      <c r="I944" t="s">
        <v>150</v>
      </c>
    </row>
    <row r="945" spans="1:9">
      <c r="A945" s="2">
        <v>2013</v>
      </c>
      <c r="B945" s="2">
        <v>12</v>
      </c>
      <c r="C945" s="2" t="s">
        <v>12</v>
      </c>
      <c r="D945" s="2" t="s">
        <v>13</v>
      </c>
      <c r="E945" s="2" t="s">
        <v>14</v>
      </c>
      <c r="F945" s="7">
        <v>3403.2346750000002</v>
      </c>
      <c r="G945" s="4">
        <v>275389</v>
      </c>
      <c r="H945" s="2">
        <v>1.23E-2</v>
      </c>
      <c r="I945" t="s">
        <v>150</v>
      </c>
    </row>
    <row r="946" spans="1:9">
      <c r="A946" s="2">
        <v>2013</v>
      </c>
      <c r="B946" s="2">
        <v>7</v>
      </c>
      <c r="C946" s="2" t="s">
        <v>7</v>
      </c>
      <c r="D946" s="2" t="s">
        <v>19</v>
      </c>
      <c r="E946" s="2" t="s">
        <v>14</v>
      </c>
      <c r="F946" s="7">
        <v>182.98262299999999</v>
      </c>
      <c r="G946" s="4">
        <v>51224</v>
      </c>
      <c r="H946" s="2">
        <v>3.5000000000000001E-3</v>
      </c>
      <c r="I946" t="s">
        <v>150</v>
      </c>
    </row>
    <row r="947" spans="1:9">
      <c r="A947" s="2">
        <v>2014</v>
      </c>
      <c r="B947" s="2">
        <v>5</v>
      </c>
      <c r="C947" s="2" t="s">
        <v>12</v>
      </c>
      <c r="D947" s="2" t="s">
        <v>51</v>
      </c>
      <c r="E947" s="2" t="s">
        <v>11</v>
      </c>
      <c r="F947" s="7">
        <v>2.3323999999999998</v>
      </c>
      <c r="G947" s="4">
        <v>1666</v>
      </c>
      <c r="H947" s="2">
        <v>1.4E-3</v>
      </c>
      <c r="I947" t="s">
        <v>150</v>
      </c>
    </row>
    <row r="948" spans="1:9">
      <c r="A948" s="2">
        <v>2013</v>
      </c>
      <c r="B948" s="2">
        <v>9</v>
      </c>
      <c r="C948" s="2" t="s">
        <v>7</v>
      </c>
      <c r="D948" s="2" t="s">
        <v>10</v>
      </c>
      <c r="E948" s="2" t="s">
        <v>11</v>
      </c>
      <c r="F948" s="7">
        <v>11.784869</v>
      </c>
      <c r="G948" s="4">
        <v>6087</v>
      </c>
      <c r="H948" s="2">
        <v>1.9E-3</v>
      </c>
      <c r="I948" t="s">
        <v>150</v>
      </c>
    </row>
    <row r="949" spans="1:9">
      <c r="A949" s="2">
        <v>2014</v>
      </c>
      <c r="B949" s="2">
        <v>3</v>
      </c>
      <c r="C949" s="2" t="s">
        <v>12</v>
      </c>
      <c r="D949" s="2" t="s">
        <v>60</v>
      </c>
      <c r="E949" s="2" t="s">
        <v>14</v>
      </c>
      <c r="F949" s="7">
        <v>105.405743</v>
      </c>
      <c r="G949" s="4">
        <v>25892</v>
      </c>
      <c r="H949" s="2">
        <v>4.0000000000000001E-3</v>
      </c>
      <c r="I949" t="s">
        <v>150</v>
      </c>
    </row>
    <row r="950" spans="1:9">
      <c r="A950" s="2">
        <v>2014</v>
      </c>
      <c r="B950" s="2">
        <v>5</v>
      </c>
      <c r="C950" s="2" t="s">
        <v>7</v>
      </c>
      <c r="D950" s="2" t="s">
        <v>60</v>
      </c>
      <c r="E950" s="2" t="s">
        <v>14</v>
      </c>
      <c r="F950" s="7">
        <v>113.294206</v>
      </c>
      <c r="G950" s="4">
        <v>112501</v>
      </c>
      <c r="H950" s="2">
        <v>1E-3</v>
      </c>
      <c r="I950" t="s">
        <v>150</v>
      </c>
    </row>
    <row r="951" spans="1:9">
      <c r="A951" s="2">
        <v>2013</v>
      </c>
      <c r="B951" s="2">
        <v>7</v>
      </c>
      <c r="C951" s="2" t="s">
        <v>12</v>
      </c>
      <c r="D951" s="2" t="s">
        <v>22</v>
      </c>
      <c r="E951" s="2" t="s">
        <v>14</v>
      </c>
      <c r="F951" s="7">
        <v>229.59368499999999</v>
      </c>
      <c r="G951" s="4">
        <v>25424</v>
      </c>
      <c r="H951" s="2">
        <v>8.9999999999999993E-3</v>
      </c>
      <c r="I951" t="s">
        <v>150</v>
      </c>
    </row>
    <row r="952" spans="1:9">
      <c r="A952" s="2">
        <v>2013</v>
      </c>
      <c r="B952" s="2">
        <v>10</v>
      </c>
      <c r="C952" s="2" t="s">
        <v>12</v>
      </c>
      <c r="D952" s="2" t="s">
        <v>48</v>
      </c>
      <c r="E952" s="2" t="s">
        <v>14</v>
      </c>
      <c r="F952" s="7">
        <v>42.466783</v>
      </c>
      <c r="G952" s="4">
        <v>6053</v>
      </c>
      <c r="H952" s="2">
        <v>7.0000000000000001E-3</v>
      </c>
      <c r="I952" t="s">
        <v>150</v>
      </c>
    </row>
    <row r="953" spans="1:9">
      <c r="A953" s="2">
        <v>2014</v>
      </c>
      <c r="B953" s="2">
        <v>4</v>
      </c>
      <c r="C953" s="2" t="s">
        <v>7</v>
      </c>
      <c r="D953" s="2" t="s">
        <v>44</v>
      </c>
      <c r="E953" s="2" t="s">
        <v>16</v>
      </c>
      <c r="F953" s="7">
        <v>65.760827000000006</v>
      </c>
      <c r="G953" s="4">
        <v>97996</v>
      </c>
      <c r="H953" s="2">
        <v>5.9999999999999995E-4</v>
      </c>
      <c r="I953" t="s">
        <v>150</v>
      </c>
    </row>
    <row r="954" spans="1:9">
      <c r="A954" s="2">
        <v>2013</v>
      </c>
      <c r="B954" s="2">
        <v>5</v>
      </c>
      <c r="C954" s="2" t="s">
        <v>7</v>
      </c>
      <c r="D954" s="2" t="s">
        <v>63</v>
      </c>
      <c r="E954" s="2" t="s">
        <v>14</v>
      </c>
      <c r="F954" s="7">
        <v>120.197349</v>
      </c>
      <c r="G954" s="4">
        <v>70472</v>
      </c>
      <c r="H954" s="2">
        <v>1.6999999999999999E-3</v>
      </c>
      <c r="I954" t="s">
        <v>150</v>
      </c>
    </row>
    <row r="955" spans="1:9">
      <c r="A955" s="2">
        <v>2014</v>
      </c>
      <c r="B955" s="2">
        <v>1</v>
      </c>
      <c r="C955" s="2" t="s">
        <v>12</v>
      </c>
      <c r="D955" s="2" t="s">
        <v>101</v>
      </c>
      <c r="E955" s="2" t="s">
        <v>62</v>
      </c>
      <c r="F955" s="7">
        <v>6.9924E-2</v>
      </c>
      <c r="G955" s="4">
        <v>4</v>
      </c>
      <c r="H955" s="2">
        <v>1.7399999999999999E-2</v>
      </c>
      <c r="I955" t="s">
        <v>150</v>
      </c>
    </row>
    <row r="956" spans="1:9">
      <c r="A956" s="2">
        <v>2014</v>
      </c>
      <c r="B956" s="2">
        <v>3</v>
      </c>
      <c r="C956" s="2" t="s">
        <v>12</v>
      </c>
      <c r="D956" s="2" t="s">
        <v>54</v>
      </c>
      <c r="E956" s="2" t="s">
        <v>14</v>
      </c>
      <c r="F956" s="7">
        <v>1.7998799999999999</v>
      </c>
      <c r="G956" s="4">
        <v>106</v>
      </c>
      <c r="H956" s="2">
        <v>1.6899999999999998E-2</v>
      </c>
      <c r="I956" t="s">
        <v>150</v>
      </c>
    </row>
    <row r="957" spans="1:9">
      <c r="A957" s="2">
        <v>2014</v>
      </c>
      <c r="B957" s="2">
        <v>4</v>
      </c>
      <c r="C957" s="2" t="s">
        <v>12</v>
      </c>
      <c r="D957" s="2" t="s">
        <v>76</v>
      </c>
      <c r="E957" s="2" t="s">
        <v>25</v>
      </c>
      <c r="F957" s="7">
        <v>0.40514499999999998</v>
      </c>
      <c r="G957" s="4">
        <v>13</v>
      </c>
      <c r="H957" s="2">
        <v>3.1099999999999999E-2</v>
      </c>
      <c r="I957" t="s">
        <v>150</v>
      </c>
    </row>
    <row r="958" spans="1:9">
      <c r="A958" s="2">
        <v>2013</v>
      </c>
      <c r="B958" s="2">
        <v>11</v>
      </c>
      <c r="C958" s="2" t="s">
        <v>12</v>
      </c>
      <c r="D958" s="2" t="s">
        <v>76</v>
      </c>
      <c r="E958" s="2" t="s">
        <v>25</v>
      </c>
      <c r="F958" s="7">
        <v>5.5289999999999999E-2</v>
      </c>
      <c r="G958" s="4">
        <v>2</v>
      </c>
      <c r="H958" s="2">
        <v>2.76E-2</v>
      </c>
      <c r="I958" t="s">
        <v>150</v>
      </c>
    </row>
    <row r="959" spans="1:9">
      <c r="A959" s="2">
        <v>2013</v>
      </c>
      <c r="B959" s="2">
        <v>12</v>
      </c>
      <c r="C959" s="2" t="s">
        <v>7</v>
      </c>
      <c r="D959" s="2" t="s">
        <v>26</v>
      </c>
      <c r="E959" s="2" t="s">
        <v>14</v>
      </c>
      <c r="F959" s="7">
        <v>78.187760999999995</v>
      </c>
      <c r="G959" s="4">
        <v>33838</v>
      </c>
      <c r="H959" s="2">
        <v>2.3E-3</v>
      </c>
      <c r="I959" t="s">
        <v>150</v>
      </c>
    </row>
    <row r="960" spans="1:9">
      <c r="A960" s="2">
        <v>2014</v>
      </c>
      <c r="B960" s="2">
        <v>3</v>
      </c>
      <c r="C960" s="2" t="s">
        <v>12</v>
      </c>
      <c r="D960" s="2" t="s">
        <v>31</v>
      </c>
      <c r="E960" s="2" t="s">
        <v>14</v>
      </c>
      <c r="F960" s="7">
        <v>11.040267</v>
      </c>
      <c r="G960" s="4">
        <v>4242</v>
      </c>
      <c r="H960" s="2">
        <v>2.5999999999999999E-3</v>
      </c>
      <c r="I960" t="s">
        <v>150</v>
      </c>
    </row>
    <row r="961" spans="1:9">
      <c r="A961" s="2">
        <v>2013</v>
      </c>
      <c r="B961" s="2">
        <v>6</v>
      </c>
      <c r="C961" s="2" t="s">
        <v>12</v>
      </c>
      <c r="D961" s="2" t="s">
        <v>59</v>
      </c>
      <c r="E961" s="2" t="s">
        <v>11</v>
      </c>
      <c r="F961" s="7">
        <v>1.1527000000000001E-2</v>
      </c>
      <c r="G961" s="4">
        <v>1</v>
      </c>
      <c r="H961" s="2">
        <v>1.15E-2</v>
      </c>
      <c r="I961" t="s">
        <v>150</v>
      </c>
    </row>
    <row r="962" spans="1:9">
      <c r="A962" s="2">
        <v>2014</v>
      </c>
      <c r="B962" s="2">
        <v>1</v>
      </c>
      <c r="C962" s="2" t="s">
        <v>7</v>
      </c>
      <c r="D962" s="2" t="s">
        <v>47</v>
      </c>
      <c r="E962" s="2" t="s">
        <v>14</v>
      </c>
      <c r="F962" s="7">
        <v>0.41832200000000003</v>
      </c>
      <c r="G962" s="4">
        <v>3596</v>
      </c>
      <c r="H962" s="2">
        <v>1E-4</v>
      </c>
      <c r="I962" t="s">
        <v>150</v>
      </c>
    </row>
    <row r="963" spans="1:9">
      <c r="A963" s="2">
        <v>2013</v>
      </c>
      <c r="B963" s="2">
        <v>10</v>
      </c>
      <c r="C963" s="2" t="s">
        <v>7</v>
      </c>
      <c r="D963" s="2" t="s">
        <v>47</v>
      </c>
      <c r="E963" s="2" t="s">
        <v>14</v>
      </c>
      <c r="F963" s="7">
        <v>10.765006</v>
      </c>
      <c r="G963" s="4">
        <v>1554</v>
      </c>
      <c r="H963" s="2">
        <v>6.8999999999999999E-3</v>
      </c>
      <c r="I963" t="s">
        <v>150</v>
      </c>
    </row>
    <row r="964" spans="1:9">
      <c r="A964" s="2">
        <v>2013</v>
      </c>
      <c r="B964" s="2">
        <v>11</v>
      </c>
      <c r="C964" s="2" t="s">
        <v>7</v>
      </c>
      <c r="D964" s="2" t="s">
        <v>42</v>
      </c>
      <c r="E964" s="2" t="s">
        <v>14</v>
      </c>
      <c r="F964" s="7">
        <v>222.682999</v>
      </c>
      <c r="G964" s="4">
        <v>123280</v>
      </c>
      <c r="H964" s="2">
        <v>1.8E-3</v>
      </c>
      <c r="I964" t="s">
        <v>150</v>
      </c>
    </row>
    <row r="965" spans="1:9">
      <c r="A965" s="2">
        <v>2013</v>
      </c>
      <c r="B965" s="2">
        <v>10</v>
      </c>
      <c r="C965" s="2" t="s">
        <v>7</v>
      </c>
      <c r="D965" s="2" t="s">
        <v>19</v>
      </c>
      <c r="E965" s="2" t="s">
        <v>14</v>
      </c>
      <c r="F965" s="7">
        <v>237.21486400000001</v>
      </c>
      <c r="G965" s="4">
        <v>73687</v>
      </c>
      <c r="H965" s="2">
        <v>3.2000000000000002E-3</v>
      </c>
      <c r="I965" t="s">
        <v>150</v>
      </c>
    </row>
    <row r="966" spans="1:9">
      <c r="A966" s="2">
        <v>2014</v>
      </c>
      <c r="B966" s="2">
        <v>1</v>
      </c>
      <c r="C966" s="2" t="s">
        <v>7</v>
      </c>
      <c r="D966" s="2" t="s">
        <v>30</v>
      </c>
      <c r="E966" s="2" t="s">
        <v>9</v>
      </c>
      <c r="F966" s="7">
        <v>34.889400000000002</v>
      </c>
      <c r="G966" s="4">
        <v>24921</v>
      </c>
      <c r="H966" s="2">
        <v>1.4E-3</v>
      </c>
      <c r="I966" t="s">
        <v>150</v>
      </c>
    </row>
    <row r="967" spans="1:9">
      <c r="A967" s="2">
        <v>2014</v>
      </c>
      <c r="B967" s="2">
        <v>5</v>
      </c>
      <c r="C967" s="2" t="s">
        <v>12</v>
      </c>
      <c r="D967" s="2" t="s">
        <v>33</v>
      </c>
      <c r="E967" s="2" t="s">
        <v>11</v>
      </c>
      <c r="F967" s="7">
        <v>8.2692999999999994</v>
      </c>
      <c r="G967" s="4">
        <v>6361</v>
      </c>
      <c r="H967" s="2">
        <v>1.2999999999999999E-3</v>
      </c>
      <c r="I967" t="s">
        <v>150</v>
      </c>
    </row>
    <row r="968" spans="1:9">
      <c r="A968" s="2">
        <v>2013</v>
      </c>
      <c r="B968" s="2">
        <v>11</v>
      </c>
      <c r="C968" s="2" t="s">
        <v>12</v>
      </c>
      <c r="D968" s="2" t="s">
        <v>100</v>
      </c>
      <c r="E968" s="2" t="s">
        <v>14</v>
      </c>
      <c r="F968" s="7">
        <v>0.100413</v>
      </c>
      <c r="G968" s="4">
        <v>3</v>
      </c>
      <c r="H968" s="2">
        <v>3.3399999999999999E-2</v>
      </c>
      <c r="I968" t="s">
        <v>150</v>
      </c>
    </row>
    <row r="969" spans="1:9">
      <c r="A969" s="2">
        <v>2014</v>
      </c>
      <c r="B969" s="2">
        <v>1</v>
      </c>
      <c r="C969" s="2" t="s">
        <v>12</v>
      </c>
      <c r="D969" s="2" t="s">
        <v>36</v>
      </c>
      <c r="E969" s="2" t="s">
        <v>9</v>
      </c>
      <c r="F969" s="7">
        <v>0.48959999999999998</v>
      </c>
      <c r="G969" s="4">
        <v>20</v>
      </c>
      <c r="H969" s="2">
        <v>2.4400000000000002E-2</v>
      </c>
      <c r="I969" t="s">
        <v>150</v>
      </c>
    </row>
    <row r="970" spans="1:9">
      <c r="A970" s="2">
        <v>2014</v>
      </c>
      <c r="B970" s="2">
        <v>4</v>
      </c>
      <c r="C970" s="2" t="s">
        <v>7</v>
      </c>
      <c r="D970" s="2" t="s">
        <v>67</v>
      </c>
      <c r="E970" s="2" t="s">
        <v>9</v>
      </c>
      <c r="F970" s="7">
        <v>9.2951599999999992</v>
      </c>
      <c r="G970" s="4">
        <v>5626</v>
      </c>
      <c r="H970" s="2">
        <v>1.6000000000000001E-3</v>
      </c>
      <c r="I970" t="s">
        <v>150</v>
      </c>
    </row>
    <row r="971" spans="1:9">
      <c r="A971" s="2">
        <v>2013</v>
      </c>
      <c r="B971" s="2">
        <v>10</v>
      </c>
      <c r="C971" s="2" t="s">
        <v>12</v>
      </c>
      <c r="D971" s="2" t="s">
        <v>83</v>
      </c>
      <c r="E971" s="2" t="s">
        <v>14</v>
      </c>
      <c r="F971" s="7">
        <v>0.12034</v>
      </c>
      <c r="G971" s="4">
        <v>10</v>
      </c>
      <c r="H971" s="2">
        <v>1.2E-2</v>
      </c>
      <c r="I971" t="s">
        <v>150</v>
      </c>
    </row>
    <row r="972" spans="1:9">
      <c r="A972" s="2">
        <v>2013</v>
      </c>
      <c r="B972" s="2">
        <v>9</v>
      </c>
      <c r="C972" s="2" t="s">
        <v>7</v>
      </c>
      <c r="D972" s="2" t="s">
        <v>20</v>
      </c>
      <c r="E972" s="2" t="s">
        <v>14</v>
      </c>
      <c r="F972" s="7">
        <v>236.41973300000001</v>
      </c>
      <c r="G972" s="4">
        <v>112533</v>
      </c>
      <c r="H972" s="2">
        <v>2.0999999999999999E-3</v>
      </c>
      <c r="I972" t="s">
        <v>150</v>
      </c>
    </row>
    <row r="973" spans="1:9">
      <c r="A973" s="2">
        <v>2013</v>
      </c>
      <c r="B973" s="2">
        <v>7</v>
      </c>
      <c r="C973" s="2" t="s">
        <v>7</v>
      </c>
      <c r="D973" s="2" t="s">
        <v>21</v>
      </c>
      <c r="E973" s="2" t="s">
        <v>14</v>
      </c>
      <c r="F973" s="7">
        <v>106.13379</v>
      </c>
      <c r="G973" s="4">
        <v>46146</v>
      </c>
      <c r="H973" s="2">
        <v>2.2000000000000001E-3</v>
      </c>
      <c r="I973" t="s">
        <v>150</v>
      </c>
    </row>
    <row r="974" spans="1:9">
      <c r="A974" s="2">
        <v>2013</v>
      </c>
      <c r="B974" s="2">
        <v>9</v>
      </c>
      <c r="C974" s="2" t="s">
        <v>12</v>
      </c>
      <c r="D974" s="2" t="s">
        <v>24</v>
      </c>
      <c r="E974" s="2" t="s">
        <v>25</v>
      </c>
      <c r="F974" s="7">
        <v>277.94439899999998</v>
      </c>
      <c r="G974" s="4">
        <v>21381</v>
      </c>
      <c r="H974" s="2">
        <v>1.29E-2</v>
      </c>
      <c r="I974" t="s">
        <v>150</v>
      </c>
    </row>
    <row r="975" spans="1:9">
      <c r="A975" s="2">
        <v>2013</v>
      </c>
      <c r="B975" s="2">
        <v>4</v>
      </c>
      <c r="C975" s="2" t="s">
        <v>7</v>
      </c>
      <c r="D975" s="2" t="s">
        <v>31</v>
      </c>
      <c r="E975" s="2" t="s">
        <v>14</v>
      </c>
      <c r="F975" s="7">
        <v>2.4420060000000001</v>
      </c>
      <c r="G975" s="4">
        <v>3763</v>
      </c>
      <c r="H975" s="2">
        <v>5.9999999999999995E-4</v>
      </c>
      <c r="I975" t="s">
        <v>150</v>
      </c>
    </row>
    <row r="976" spans="1:9">
      <c r="A976" s="2">
        <v>2013</v>
      </c>
      <c r="B976" s="2">
        <v>11</v>
      </c>
      <c r="C976" s="2" t="s">
        <v>7</v>
      </c>
      <c r="D976" s="2" t="s">
        <v>31</v>
      </c>
      <c r="E976" s="2" t="s">
        <v>14</v>
      </c>
      <c r="F976" s="7">
        <v>19.287500999999999</v>
      </c>
      <c r="G976" s="4">
        <v>7508</v>
      </c>
      <c r="H976" s="2">
        <v>2.5000000000000001E-3</v>
      </c>
      <c r="I976" t="s">
        <v>150</v>
      </c>
    </row>
    <row r="977" spans="1:9">
      <c r="A977" s="2">
        <v>2014</v>
      </c>
      <c r="B977" s="2">
        <v>3</v>
      </c>
      <c r="C977" s="2" t="s">
        <v>12</v>
      </c>
      <c r="D977" s="2" t="s">
        <v>49</v>
      </c>
      <c r="E977" s="2" t="s">
        <v>11</v>
      </c>
      <c r="F977" s="7">
        <v>0.22120000000000001</v>
      </c>
      <c r="G977" s="4">
        <v>158</v>
      </c>
      <c r="H977" s="2">
        <v>1.4E-3</v>
      </c>
      <c r="I977" t="s">
        <v>150</v>
      </c>
    </row>
    <row r="978" spans="1:9">
      <c r="A978" s="2">
        <v>2014</v>
      </c>
      <c r="B978" s="2">
        <v>4</v>
      </c>
      <c r="C978" s="2" t="s">
        <v>7</v>
      </c>
      <c r="D978" s="2" t="s">
        <v>18</v>
      </c>
      <c r="E978" s="2" t="s">
        <v>14</v>
      </c>
      <c r="F978" s="7">
        <v>380.35961200000003</v>
      </c>
      <c r="G978" s="4">
        <v>241033</v>
      </c>
      <c r="H978" s="2">
        <v>1.5E-3</v>
      </c>
      <c r="I978" t="s">
        <v>150</v>
      </c>
    </row>
    <row r="979" spans="1:9">
      <c r="A979" s="2">
        <v>2013</v>
      </c>
      <c r="B979" s="2">
        <v>11</v>
      </c>
      <c r="C979" s="2" t="s">
        <v>7</v>
      </c>
      <c r="D979" s="2" t="s">
        <v>56</v>
      </c>
      <c r="E979" s="2" t="s">
        <v>14</v>
      </c>
      <c r="F979" s="7">
        <v>380.716364</v>
      </c>
      <c r="G979" s="4">
        <v>184977</v>
      </c>
      <c r="H979" s="2">
        <v>2E-3</v>
      </c>
      <c r="I979" t="s">
        <v>150</v>
      </c>
    </row>
    <row r="980" spans="1:9">
      <c r="A980" s="2">
        <v>2013</v>
      </c>
      <c r="B980" s="2">
        <v>9</v>
      </c>
      <c r="C980" s="2" t="s">
        <v>12</v>
      </c>
      <c r="D980" s="2" t="s">
        <v>22</v>
      </c>
      <c r="E980" s="2" t="s">
        <v>14</v>
      </c>
      <c r="F980" s="7">
        <v>281.86604799999998</v>
      </c>
      <c r="G980" s="4">
        <v>24063</v>
      </c>
      <c r="H980" s="2">
        <v>1.17E-2</v>
      </c>
      <c r="I980" t="s">
        <v>150</v>
      </c>
    </row>
    <row r="981" spans="1:9">
      <c r="A981" s="2">
        <v>2014</v>
      </c>
      <c r="B981" s="2">
        <v>2</v>
      </c>
      <c r="C981" s="2" t="s">
        <v>7</v>
      </c>
      <c r="D981" s="2" t="s">
        <v>30</v>
      </c>
      <c r="E981" s="2" t="s">
        <v>9</v>
      </c>
      <c r="F981" s="7">
        <v>40.650399999999998</v>
      </c>
      <c r="G981" s="4">
        <v>29036</v>
      </c>
      <c r="H981" s="2">
        <v>1.4E-3</v>
      </c>
      <c r="I981" t="s">
        <v>150</v>
      </c>
    </row>
    <row r="982" spans="1:9">
      <c r="A982" s="2">
        <v>2013</v>
      </c>
      <c r="B982" s="2">
        <v>12</v>
      </c>
      <c r="C982" s="2" t="s">
        <v>12</v>
      </c>
      <c r="D982" s="2" t="s">
        <v>23</v>
      </c>
      <c r="E982" s="2" t="s">
        <v>14</v>
      </c>
      <c r="F982" s="7">
        <v>0.35182999999999998</v>
      </c>
      <c r="G982" s="4">
        <v>158</v>
      </c>
      <c r="H982" s="2">
        <v>2.2000000000000001E-3</v>
      </c>
      <c r="I982" t="s">
        <v>150</v>
      </c>
    </row>
    <row r="983" spans="1:9">
      <c r="A983" s="2">
        <v>2013</v>
      </c>
      <c r="B983" s="2">
        <v>8</v>
      </c>
      <c r="C983" s="2" t="s">
        <v>7</v>
      </c>
      <c r="D983" s="2" t="s">
        <v>86</v>
      </c>
      <c r="E983" s="2" t="s">
        <v>9</v>
      </c>
      <c r="F983" s="7">
        <v>616.62089200000003</v>
      </c>
      <c r="G983" s="4">
        <v>486864</v>
      </c>
      <c r="H983" s="2">
        <v>1.1999999999999999E-3</v>
      </c>
      <c r="I983" t="s">
        <v>150</v>
      </c>
    </row>
    <row r="984" spans="1:9">
      <c r="A984" s="2">
        <v>2013</v>
      </c>
      <c r="B984" s="2">
        <v>12</v>
      </c>
      <c r="C984" s="2" t="s">
        <v>12</v>
      </c>
      <c r="D984" s="2" t="s">
        <v>96</v>
      </c>
      <c r="E984" s="2" t="s">
        <v>9</v>
      </c>
      <c r="F984" s="7">
        <v>0.4844</v>
      </c>
      <c r="G984" s="4">
        <v>346</v>
      </c>
      <c r="H984" s="2">
        <v>1.4E-3</v>
      </c>
      <c r="I984" t="s">
        <v>150</v>
      </c>
    </row>
    <row r="985" spans="1:9">
      <c r="A985" s="2">
        <v>2013</v>
      </c>
      <c r="B985" s="2">
        <v>5</v>
      </c>
      <c r="C985" s="2" t="s">
        <v>12</v>
      </c>
      <c r="D985" s="2" t="s">
        <v>44</v>
      </c>
      <c r="E985" s="2" t="s">
        <v>16</v>
      </c>
      <c r="F985" s="7">
        <v>363.20162800000003</v>
      </c>
      <c r="G985" s="4">
        <v>40234</v>
      </c>
      <c r="H985" s="2">
        <v>8.9999999999999993E-3</v>
      </c>
      <c r="I985" t="s">
        <v>150</v>
      </c>
    </row>
    <row r="986" spans="1:9">
      <c r="A986" s="2">
        <v>2013</v>
      </c>
      <c r="B986" s="2">
        <v>11</v>
      </c>
      <c r="C986" s="2" t="s">
        <v>7</v>
      </c>
      <c r="D986" s="2" t="s">
        <v>29</v>
      </c>
      <c r="E986" s="2" t="s">
        <v>25</v>
      </c>
      <c r="F986" s="7">
        <v>129.688874</v>
      </c>
      <c r="G986" s="4">
        <v>34055</v>
      </c>
      <c r="H986" s="2">
        <v>3.8E-3</v>
      </c>
      <c r="I986" t="s">
        <v>150</v>
      </c>
    </row>
    <row r="987" spans="1:9">
      <c r="A987" s="2">
        <v>2014</v>
      </c>
      <c r="B987" s="2">
        <v>2</v>
      </c>
      <c r="C987" s="2" t="s">
        <v>7</v>
      </c>
      <c r="D987" s="2" t="s">
        <v>64</v>
      </c>
      <c r="E987" s="2" t="s">
        <v>14</v>
      </c>
      <c r="F987" s="7">
        <v>1.9086399999999999</v>
      </c>
      <c r="G987" s="4">
        <v>461</v>
      </c>
      <c r="H987" s="2">
        <v>4.1000000000000003E-3</v>
      </c>
      <c r="I987" t="s">
        <v>150</v>
      </c>
    </row>
    <row r="988" spans="1:9">
      <c r="A988" s="2">
        <v>2013</v>
      </c>
      <c r="B988" s="2">
        <v>8</v>
      </c>
      <c r="C988" s="2" t="s">
        <v>7</v>
      </c>
      <c r="D988" s="2" t="s">
        <v>21</v>
      </c>
      <c r="E988" s="2" t="s">
        <v>14</v>
      </c>
      <c r="F988" s="7">
        <v>69.310567000000006</v>
      </c>
      <c r="G988" s="4">
        <v>54503</v>
      </c>
      <c r="H988" s="2">
        <v>1.1999999999999999E-3</v>
      </c>
      <c r="I988" t="s">
        <v>150</v>
      </c>
    </row>
    <row r="989" spans="1:9">
      <c r="A989" s="2">
        <v>2014</v>
      </c>
      <c r="B989" s="2">
        <v>4</v>
      </c>
      <c r="C989" s="2" t="s">
        <v>7</v>
      </c>
      <c r="D989" s="2" t="s">
        <v>32</v>
      </c>
      <c r="E989" s="2" t="s">
        <v>25</v>
      </c>
      <c r="F989" s="7">
        <v>27.095576000000001</v>
      </c>
      <c r="G989" s="4">
        <v>31703</v>
      </c>
      <c r="H989" s="2">
        <v>8.0000000000000004E-4</v>
      </c>
      <c r="I989" t="s">
        <v>150</v>
      </c>
    </row>
    <row r="990" spans="1:9">
      <c r="A990" s="2">
        <v>2013</v>
      </c>
      <c r="B990" s="2">
        <v>8</v>
      </c>
      <c r="C990" s="2" t="s">
        <v>12</v>
      </c>
      <c r="D990" s="2" t="s">
        <v>35</v>
      </c>
      <c r="E990" s="2" t="s">
        <v>9</v>
      </c>
      <c r="F990" s="7">
        <v>7.5333999999999998E-2</v>
      </c>
      <c r="G990" s="4">
        <v>1</v>
      </c>
      <c r="H990" s="2">
        <v>7.5300000000000006E-2</v>
      </c>
      <c r="I990" t="s">
        <v>150</v>
      </c>
    </row>
    <row r="991" spans="1:9">
      <c r="A991" s="2">
        <v>2013</v>
      </c>
      <c r="B991" s="2">
        <v>9</v>
      </c>
      <c r="C991" s="2" t="s">
        <v>7</v>
      </c>
      <c r="D991" s="2" t="s">
        <v>17</v>
      </c>
      <c r="E991" s="2" t="s">
        <v>14</v>
      </c>
      <c r="F991" s="7">
        <v>6.5787630000000004</v>
      </c>
      <c r="G991" s="4">
        <v>2441</v>
      </c>
      <c r="H991" s="2">
        <v>2.5999999999999999E-3</v>
      </c>
      <c r="I991" t="s">
        <v>150</v>
      </c>
    </row>
    <row r="992" spans="1:9">
      <c r="A992" s="2">
        <v>2013</v>
      </c>
      <c r="B992" s="2">
        <v>4</v>
      </c>
      <c r="C992" s="2" t="s">
        <v>7</v>
      </c>
      <c r="D992" s="2" t="s">
        <v>87</v>
      </c>
      <c r="E992" s="2" t="s">
        <v>14</v>
      </c>
      <c r="F992" s="7">
        <v>47.639394000000003</v>
      </c>
      <c r="G992" s="4">
        <v>18822</v>
      </c>
      <c r="H992" s="2">
        <v>2.5000000000000001E-3</v>
      </c>
      <c r="I992" t="s">
        <v>150</v>
      </c>
    </row>
    <row r="993" spans="1:9">
      <c r="A993" s="2">
        <v>2014</v>
      </c>
      <c r="B993" s="2">
        <v>3</v>
      </c>
      <c r="C993" s="2" t="s">
        <v>7</v>
      </c>
      <c r="D993" s="2" t="s">
        <v>45</v>
      </c>
      <c r="E993" s="2" t="s">
        <v>14</v>
      </c>
      <c r="F993" s="7">
        <v>89.751051000000004</v>
      </c>
      <c r="G993" s="4">
        <v>207597</v>
      </c>
      <c r="H993" s="2">
        <v>4.0000000000000002E-4</v>
      </c>
      <c r="I993" t="s">
        <v>150</v>
      </c>
    </row>
    <row r="994" spans="1:9">
      <c r="A994" s="2">
        <v>2014</v>
      </c>
      <c r="B994" s="2">
        <v>2</v>
      </c>
      <c r="C994" s="2" t="s">
        <v>7</v>
      </c>
      <c r="D994" s="2" t="s">
        <v>18</v>
      </c>
      <c r="E994" s="2" t="s">
        <v>14</v>
      </c>
      <c r="F994" s="7">
        <v>158.32983400000001</v>
      </c>
      <c r="G994" s="4">
        <v>189579</v>
      </c>
      <c r="H994" s="2">
        <v>8.0000000000000004E-4</v>
      </c>
      <c r="I994" t="s">
        <v>150</v>
      </c>
    </row>
    <row r="995" spans="1:9">
      <c r="A995" s="2">
        <v>2014</v>
      </c>
      <c r="B995" s="2">
        <v>5</v>
      </c>
      <c r="C995" s="2" t="s">
        <v>7</v>
      </c>
      <c r="D995" s="2" t="s">
        <v>8</v>
      </c>
      <c r="E995" s="2" t="s">
        <v>9</v>
      </c>
      <c r="F995" s="7">
        <v>59208.317426000001</v>
      </c>
      <c r="G995" s="4">
        <v>49689108</v>
      </c>
      <c r="H995" s="2">
        <v>1.1000000000000001E-3</v>
      </c>
      <c r="I995" t="s">
        <v>150</v>
      </c>
    </row>
    <row r="996" spans="1:9">
      <c r="A996" s="2">
        <v>2014</v>
      </c>
      <c r="B996" s="2">
        <v>3</v>
      </c>
      <c r="C996" s="2" t="s">
        <v>12</v>
      </c>
      <c r="D996" s="2" t="s">
        <v>100</v>
      </c>
      <c r="E996" s="2" t="s">
        <v>14</v>
      </c>
      <c r="F996" s="7">
        <v>2.0992E-2</v>
      </c>
      <c r="G996" s="4">
        <v>1</v>
      </c>
      <c r="H996" s="2">
        <v>2.0899999999999998E-2</v>
      </c>
      <c r="I996" t="s">
        <v>150</v>
      </c>
    </row>
    <row r="997" spans="1:9">
      <c r="A997" s="2">
        <v>2013</v>
      </c>
      <c r="B997" s="2">
        <v>12</v>
      </c>
      <c r="C997" s="2" t="s">
        <v>12</v>
      </c>
      <c r="D997" s="2" t="s">
        <v>82</v>
      </c>
      <c r="E997" s="2" t="s">
        <v>14</v>
      </c>
      <c r="F997" s="7">
        <v>0.34146199999999999</v>
      </c>
      <c r="G997" s="4">
        <v>184</v>
      </c>
      <c r="H997" s="2">
        <v>1.8E-3</v>
      </c>
      <c r="I997" t="s">
        <v>150</v>
      </c>
    </row>
    <row r="998" spans="1:9">
      <c r="A998" s="2">
        <v>2013</v>
      </c>
      <c r="B998" s="2">
        <v>11</v>
      </c>
      <c r="C998" s="2" t="s">
        <v>7</v>
      </c>
      <c r="D998" s="2" t="s">
        <v>15</v>
      </c>
      <c r="E998" s="2" t="s">
        <v>16</v>
      </c>
      <c r="F998" s="7">
        <v>1054.0186859999999</v>
      </c>
      <c r="G998" s="4">
        <v>266799</v>
      </c>
      <c r="H998" s="2">
        <v>3.8999999999999998E-3</v>
      </c>
      <c r="I998" t="s">
        <v>150</v>
      </c>
    </row>
    <row r="999" spans="1:9">
      <c r="A999" s="2">
        <v>2014</v>
      </c>
      <c r="B999" s="2">
        <v>2</v>
      </c>
      <c r="C999" s="2" t="s">
        <v>7</v>
      </c>
      <c r="D999" s="2" t="s">
        <v>15</v>
      </c>
      <c r="E999" s="2" t="s">
        <v>16</v>
      </c>
      <c r="F999" s="7">
        <v>581.75774000000001</v>
      </c>
      <c r="G999" s="4">
        <v>336574</v>
      </c>
      <c r="H999" s="2">
        <v>1.6999999999999999E-3</v>
      </c>
      <c r="I999" t="s">
        <v>150</v>
      </c>
    </row>
    <row r="1000" spans="1:9">
      <c r="A1000" s="2">
        <v>2014</v>
      </c>
      <c r="B1000" s="2">
        <v>5</v>
      </c>
      <c r="C1000" s="2" t="s">
        <v>7</v>
      </c>
      <c r="D1000" s="2" t="s">
        <v>46</v>
      </c>
      <c r="E1000" s="2" t="s">
        <v>25</v>
      </c>
      <c r="F1000" s="7">
        <v>9.5415080000000003</v>
      </c>
      <c r="G1000" s="4">
        <v>45371</v>
      </c>
      <c r="H1000" s="2">
        <v>2.0000000000000001E-4</v>
      </c>
      <c r="I1000" t="s">
        <v>150</v>
      </c>
    </row>
    <row r="1001" spans="1:9">
      <c r="A1001" s="2">
        <v>2013</v>
      </c>
      <c r="B1001" s="2">
        <v>9</v>
      </c>
      <c r="C1001" s="2" t="s">
        <v>12</v>
      </c>
      <c r="D1001" s="2" t="s">
        <v>29</v>
      </c>
      <c r="E1001" s="2" t="s">
        <v>25</v>
      </c>
      <c r="F1001" s="7">
        <v>73.675139000000001</v>
      </c>
      <c r="G1001" s="4">
        <v>9030</v>
      </c>
      <c r="H1001" s="2">
        <v>8.0999999999999996E-3</v>
      </c>
      <c r="I1001" t="s">
        <v>150</v>
      </c>
    </row>
    <row r="1002" spans="1:9">
      <c r="A1002" s="2">
        <v>2013</v>
      </c>
      <c r="B1002" s="2">
        <v>12</v>
      </c>
      <c r="C1002" s="2" t="s">
        <v>7</v>
      </c>
      <c r="D1002" s="2" t="s">
        <v>74</v>
      </c>
      <c r="E1002" s="2" t="s">
        <v>9</v>
      </c>
      <c r="F1002" s="7">
        <v>5.6756000000000002</v>
      </c>
      <c r="G1002" s="4">
        <v>4054</v>
      </c>
      <c r="H1002" s="2">
        <v>1.4E-3</v>
      </c>
      <c r="I1002" t="s">
        <v>150</v>
      </c>
    </row>
    <row r="1003" spans="1:9">
      <c r="A1003" s="2">
        <v>2013</v>
      </c>
      <c r="B1003" s="2">
        <v>12</v>
      </c>
      <c r="C1003" s="2" t="s">
        <v>12</v>
      </c>
      <c r="D1003" s="2" t="s">
        <v>17</v>
      </c>
      <c r="E1003" s="2" t="s">
        <v>14</v>
      </c>
      <c r="F1003" s="7">
        <v>74.868312000000003</v>
      </c>
      <c r="G1003" s="4">
        <v>7631</v>
      </c>
      <c r="H1003" s="2">
        <v>9.7999999999999997E-3</v>
      </c>
      <c r="I1003" t="s">
        <v>150</v>
      </c>
    </row>
    <row r="1004" spans="1:9">
      <c r="A1004" s="2">
        <v>2013</v>
      </c>
      <c r="B1004" s="2">
        <v>11</v>
      </c>
      <c r="C1004" s="2" t="s">
        <v>12</v>
      </c>
      <c r="D1004" s="2" t="s">
        <v>19</v>
      </c>
      <c r="E1004" s="2" t="s">
        <v>14</v>
      </c>
      <c r="F1004" s="7">
        <v>13002.065726000001</v>
      </c>
      <c r="G1004" s="4">
        <v>1054332</v>
      </c>
      <c r="H1004" s="2">
        <v>1.23E-2</v>
      </c>
      <c r="I1004" t="s">
        <v>150</v>
      </c>
    </row>
    <row r="1005" spans="1:9">
      <c r="A1005" s="2">
        <v>2013</v>
      </c>
      <c r="B1005" s="2">
        <v>10</v>
      </c>
      <c r="C1005" s="2" t="s">
        <v>53</v>
      </c>
      <c r="D1005" s="2" t="s">
        <v>56</v>
      </c>
      <c r="E1005" s="2" t="s">
        <v>14</v>
      </c>
      <c r="F1005" s="7">
        <v>3.515339</v>
      </c>
      <c r="G1005" s="4">
        <v>3</v>
      </c>
      <c r="H1005" s="2">
        <v>1.1717</v>
      </c>
      <c r="I1005" t="s">
        <v>150</v>
      </c>
    </row>
    <row r="1006" spans="1:9">
      <c r="A1006" s="2">
        <v>2013</v>
      </c>
      <c r="B1006" s="2">
        <v>8</v>
      </c>
      <c r="C1006" s="2" t="s">
        <v>12</v>
      </c>
      <c r="D1006" s="2" t="s">
        <v>39</v>
      </c>
      <c r="E1006" s="2" t="s">
        <v>14</v>
      </c>
      <c r="F1006" s="7">
        <v>12312.508217000001</v>
      </c>
      <c r="G1006" s="4">
        <v>1147941</v>
      </c>
      <c r="H1006" s="2">
        <v>1.0699999999999999E-2</v>
      </c>
      <c r="I1006" t="s">
        <v>150</v>
      </c>
    </row>
    <row r="1007" spans="1:9">
      <c r="A1007" s="2">
        <v>2013</v>
      </c>
      <c r="B1007" s="2">
        <v>1</v>
      </c>
      <c r="C1007" s="2" t="s">
        <v>12</v>
      </c>
      <c r="D1007" s="2" t="s">
        <v>82</v>
      </c>
      <c r="E1007" s="2" t="s">
        <v>14</v>
      </c>
      <c r="F1007" s="7">
        <v>9.4806000000000001E-2</v>
      </c>
      <c r="G1007" s="4">
        <v>8</v>
      </c>
      <c r="H1007" s="2">
        <v>1.18E-2</v>
      </c>
      <c r="I1007" t="s">
        <v>150</v>
      </c>
    </row>
    <row r="1008" spans="1:9">
      <c r="A1008" s="2">
        <v>2013</v>
      </c>
      <c r="B1008" s="2">
        <v>6</v>
      </c>
      <c r="C1008" s="2" t="s">
        <v>12</v>
      </c>
      <c r="D1008" s="2" t="s">
        <v>48</v>
      </c>
      <c r="E1008" s="2" t="s">
        <v>14</v>
      </c>
      <c r="F1008" s="7">
        <v>13.732767000000001</v>
      </c>
      <c r="G1008" s="4">
        <v>2857</v>
      </c>
      <c r="H1008" s="2">
        <v>4.7999999999999996E-3</v>
      </c>
      <c r="I1008" t="s">
        <v>150</v>
      </c>
    </row>
    <row r="1009" spans="1:9">
      <c r="A1009" s="2">
        <v>2013</v>
      </c>
      <c r="B1009" s="2">
        <v>12</v>
      </c>
      <c r="C1009" s="2" t="s">
        <v>7</v>
      </c>
      <c r="D1009" s="2" t="s">
        <v>48</v>
      </c>
      <c r="E1009" s="2" t="s">
        <v>14</v>
      </c>
      <c r="F1009" s="7">
        <v>3.9417949999999999</v>
      </c>
      <c r="G1009" s="4">
        <v>14752</v>
      </c>
      <c r="H1009" s="2">
        <v>2.0000000000000001E-4</v>
      </c>
      <c r="I1009" t="s">
        <v>150</v>
      </c>
    </row>
    <row r="1010" spans="1:9">
      <c r="A1010" s="2">
        <v>2013</v>
      </c>
      <c r="B1010" s="2">
        <v>9</v>
      </c>
      <c r="C1010" s="2" t="s">
        <v>12</v>
      </c>
      <c r="D1010" s="2" t="s">
        <v>10</v>
      </c>
      <c r="E1010" s="2" t="s">
        <v>11</v>
      </c>
      <c r="F1010" s="7">
        <v>1.1519520000000001</v>
      </c>
      <c r="G1010" s="4">
        <v>595</v>
      </c>
      <c r="H1010" s="2">
        <v>1.9E-3</v>
      </c>
      <c r="I1010" t="s">
        <v>150</v>
      </c>
    </row>
    <row r="1011" spans="1:9">
      <c r="A1011" s="2">
        <v>2013</v>
      </c>
      <c r="B1011" s="2">
        <v>2</v>
      </c>
      <c r="C1011" s="2" t="s">
        <v>12</v>
      </c>
      <c r="D1011" s="2" t="s">
        <v>58</v>
      </c>
      <c r="E1011" s="2" t="s">
        <v>9</v>
      </c>
      <c r="F1011" s="7">
        <v>6.6549999999999998E-2</v>
      </c>
      <c r="G1011" s="4">
        <v>19</v>
      </c>
      <c r="H1011" s="2">
        <v>3.5000000000000001E-3</v>
      </c>
      <c r="I1011" t="s">
        <v>150</v>
      </c>
    </row>
    <row r="1012" spans="1:9">
      <c r="A1012" s="2">
        <v>2013</v>
      </c>
      <c r="B1012" s="2">
        <v>1</v>
      </c>
      <c r="C1012" s="2" t="s">
        <v>12</v>
      </c>
      <c r="D1012" s="2" t="s">
        <v>58</v>
      </c>
      <c r="E1012" s="2" t="s">
        <v>9</v>
      </c>
      <c r="F1012" s="7">
        <v>9.1793E-2</v>
      </c>
      <c r="G1012" s="4">
        <v>3</v>
      </c>
      <c r="H1012" s="2">
        <v>3.0499999999999999E-2</v>
      </c>
      <c r="I1012" t="s">
        <v>150</v>
      </c>
    </row>
    <row r="1013" spans="1:9">
      <c r="A1013" s="2">
        <v>2013</v>
      </c>
      <c r="B1013" s="2">
        <v>2</v>
      </c>
      <c r="C1013" s="2" t="s">
        <v>12</v>
      </c>
      <c r="D1013" s="2" t="s">
        <v>44</v>
      </c>
      <c r="E1013" s="2" t="s">
        <v>16</v>
      </c>
      <c r="F1013" s="7">
        <v>355.06169499999999</v>
      </c>
      <c r="G1013" s="4">
        <v>28268</v>
      </c>
      <c r="H1013" s="2">
        <v>1.2500000000000001E-2</v>
      </c>
      <c r="I1013" t="s">
        <v>150</v>
      </c>
    </row>
    <row r="1014" spans="1:9">
      <c r="A1014" s="2">
        <v>2013</v>
      </c>
      <c r="B1014" s="2">
        <v>12</v>
      </c>
      <c r="C1014" s="2" t="s">
        <v>12</v>
      </c>
      <c r="D1014" s="2" t="s">
        <v>54</v>
      </c>
      <c r="E1014" s="2" t="s">
        <v>14</v>
      </c>
      <c r="F1014" s="7">
        <v>1.778599</v>
      </c>
      <c r="G1014" s="4">
        <v>100</v>
      </c>
      <c r="H1014" s="2">
        <v>1.77E-2</v>
      </c>
      <c r="I1014" t="s">
        <v>150</v>
      </c>
    </row>
    <row r="1015" spans="1:9">
      <c r="A1015" s="2">
        <v>2014</v>
      </c>
      <c r="B1015" s="2">
        <v>1</v>
      </c>
      <c r="C1015" s="2" t="s">
        <v>7</v>
      </c>
      <c r="D1015" s="2" t="s">
        <v>43</v>
      </c>
      <c r="E1015" s="2" t="s">
        <v>11</v>
      </c>
      <c r="F1015" s="7">
        <v>93.961399999999998</v>
      </c>
      <c r="G1015" s="4">
        <v>72278</v>
      </c>
      <c r="H1015" s="2">
        <v>1.2999999999999999E-3</v>
      </c>
      <c r="I1015" t="s">
        <v>150</v>
      </c>
    </row>
    <row r="1016" spans="1:9">
      <c r="A1016" s="2">
        <v>2014</v>
      </c>
      <c r="B1016" s="2">
        <v>2</v>
      </c>
      <c r="C1016" s="2" t="s">
        <v>7</v>
      </c>
      <c r="D1016" s="2" t="s">
        <v>43</v>
      </c>
      <c r="E1016" s="2" t="s">
        <v>11</v>
      </c>
      <c r="F1016" s="7">
        <v>105.0998</v>
      </c>
      <c r="G1016" s="4">
        <v>80846</v>
      </c>
      <c r="H1016" s="2">
        <v>1.2999999999999999E-3</v>
      </c>
      <c r="I1016" t="s">
        <v>150</v>
      </c>
    </row>
    <row r="1017" spans="1:9">
      <c r="A1017" s="2">
        <v>2013</v>
      </c>
      <c r="B1017" s="2">
        <v>3</v>
      </c>
      <c r="C1017" s="2" t="s">
        <v>7</v>
      </c>
      <c r="D1017" s="2" t="s">
        <v>47</v>
      </c>
      <c r="E1017" s="2" t="s">
        <v>14</v>
      </c>
      <c r="F1017" s="7">
        <v>0.22783800000000001</v>
      </c>
      <c r="G1017" s="4">
        <v>1346</v>
      </c>
      <c r="H1017" s="2">
        <v>1E-4</v>
      </c>
      <c r="I1017" t="s">
        <v>150</v>
      </c>
    </row>
    <row r="1018" spans="1:9">
      <c r="A1018" s="2">
        <v>2013</v>
      </c>
      <c r="B1018" s="2">
        <v>1</v>
      </c>
      <c r="C1018" s="2" t="s">
        <v>12</v>
      </c>
      <c r="D1018" s="2" t="s">
        <v>47</v>
      </c>
      <c r="E1018" s="2" t="s">
        <v>14</v>
      </c>
      <c r="F1018" s="7">
        <v>9.648396</v>
      </c>
      <c r="G1018" s="4">
        <v>878</v>
      </c>
      <c r="H1018" s="2">
        <v>1.09E-2</v>
      </c>
      <c r="I1018" t="s">
        <v>150</v>
      </c>
    </row>
    <row r="1019" spans="1:9">
      <c r="A1019" s="2">
        <v>2013</v>
      </c>
      <c r="B1019" s="2">
        <v>7</v>
      </c>
      <c r="C1019" s="2" t="s">
        <v>12</v>
      </c>
      <c r="D1019" s="2" t="s">
        <v>40</v>
      </c>
      <c r="E1019" s="2" t="s">
        <v>14</v>
      </c>
      <c r="F1019" s="7">
        <v>1942.9310909999999</v>
      </c>
      <c r="G1019" s="4">
        <v>333010</v>
      </c>
      <c r="H1019" s="2">
        <v>5.7999999999999996E-3</v>
      </c>
      <c r="I1019" t="s">
        <v>150</v>
      </c>
    </row>
    <row r="1020" spans="1:9">
      <c r="A1020" s="2">
        <v>2013</v>
      </c>
      <c r="B1020" s="2">
        <v>5</v>
      </c>
      <c r="C1020" s="2" t="s">
        <v>7</v>
      </c>
      <c r="D1020" s="2" t="s">
        <v>24</v>
      </c>
      <c r="E1020" s="2" t="s">
        <v>25</v>
      </c>
      <c r="F1020" s="7">
        <v>63.903799999999997</v>
      </c>
      <c r="G1020" s="4">
        <v>30201</v>
      </c>
      <c r="H1020" s="2">
        <v>2.0999999999999999E-3</v>
      </c>
      <c r="I1020" t="s">
        <v>150</v>
      </c>
    </row>
    <row r="1021" spans="1:9">
      <c r="A1021" s="2">
        <v>2013</v>
      </c>
      <c r="B1021" s="2">
        <v>7</v>
      </c>
      <c r="C1021" s="2" t="s">
        <v>12</v>
      </c>
      <c r="D1021" s="2" t="s">
        <v>28</v>
      </c>
      <c r="E1021" s="2" t="s">
        <v>14</v>
      </c>
      <c r="F1021" s="7">
        <v>14.519651</v>
      </c>
      <c r="G1021" s="4">
        <v>7286</v>
      </c>
      <c r="H1021" s="2">
        <v>1.9E-3</v>
      </c>
      <c r="I1021" t="s">
        <v>150</v>
      </c>
    </row>
    <row r="1022" spans="1:9">
      <c r="A1022" s="2">
        <v>2014</v>
      </c>
      <c r="B1022" s="2">
        <v>4</v>
      </c>
      <c r="C1022" s="2" t="s">
        <v>12</v>
      </c>
      <c r="D1022" s="2" t="s">
        <v>55</v>
      </c>
      <c r="E1022" s="2" t="s">
        <v>14</v>
      </c>
      <c r="F1022" s="7">
        <v>2.2527999999999999E-2</v>
      </c>
      <c r="G1022" s="4">
        <v>4</v>
      </c>
      <c r="H1022" s="2">
        <v>5.5999999999999999E-3</v>
      </c>
      <c r="I1022" t="s">
        <v>150</v>
      </c>
    </row>
    <row r="1023" spans="1:9">
      <c r="A1023" s="2">
        <v>2013</v>
      </c>
      <c r="B1023" s="2">
        <v>7</v>
      </c>
      <c r="C1023" s="2" t="s">
        <v>7</v>
      </c>
      <c r="D1023" s="2" t="s">
        <v>13</v>
      </c>
      <c r="E1023" s="2" t="s">
        <v>14</v>
      </c>
      <c r="F1023" s="7">
        <v>51.411682999999996</v>
      </c>
      <c r="G1023" s="4">
        <v>58793</v>
      </c>
      <c r="H1023" s="2">
        <v>8.0000000000000004E-4</v>
      </c>
      <c r="I1023" t="s">
        <v>150</v>
      </c>
    </row>
    <row r="1024" spans="1:9">
      <c r="A1024" s="2">
        <v>2013</v>
      </c>
      <c r="B1024" s="2">
        <v>8</v>
      </c>
      <c r="C1024" s="2" t="s">
        <v>7</v>
      </c>
      <c r="D1024" s="2" t="s">
        <v>13</v>
      </c>
      <c r="E1024" s="2" t="s">
        <v>14</v>
      </c>
      <c r="F1024" s="7">
        <v>71.135210999999998</v>
      </c>
      <c r="G1024" s="4">
        <v>69785</v>
      </c>
      <c r="H1024" s="2">
        <v>1E-3</v>
      </c>
      <c r="I1024" t="s">
        <v>150</v>
      </c>
    </row>
    <row r="1025" spans="1:9">
      <c r="A1025" s="2">
        <v>2013</v>
      </c>
      <c r="B1025" s="2">
        <v>3</v>
      </c>
      <c r="C1025" s="2" t="s">
        <v>53</v>
      </c>
      <c r="D1025" s="2" t="s">
        <v>13</v>
      </c>
      <c r="E1025" s="2" t="s">
        <v>14</v>
      </c>
      <c r="F1025" s="7">
        <v>0.65410000000000001</v>
      </c>
      <c r="G1025" s="4">
        <v>1</v>
      </c>
      <c r="H1025" s="2">
        <v>0.65410000000000001</v>
      </c>
      <c r="I1025" t="s">
        <v>150</v>
      </c>
    </row>
    <row r="1026" spans="1:9">
      <c r="A1026" s="2">
        <v>2014</v>
      </c>
      <c r="B1026" s="2">
        <v>3</v>
      </c>
      <c r="C1026" s="2" t="s">
        <v>7</v>
      </c>
      <c r="D1026" s="2" t="s">
        <v>19</v>
      </c>
      <c r="E1026" s="2" t="s">
        <v>14</v>
      </c>
      <c r="F1026" s="7">
        <v>341.73512499999998</v>
      </c>
      <c r="G1026" s="4">
        <v>168138</v>
      </c>
      <c r="H1026" s="2">
        <v>2E-3</v>
      </c>
      <c r="I1026" t="s">
        <v>150</v>
      </c>
    </row>
    <row r="1027" spans="1:9">
      <c r="A1027" s="2">
        <v>2014</v>
      </c>
      <c r="B1027" s="2">
        <v>1</v>
      </c>
      <c r="C1027" s="2" t="s">
        <v>7</v>
      </c>
      <c r="D1027" s="2" t="s">
        <v>8</v>
      </c>
      <c r="E1027" s="2" t="s">
        <v>9</v>
      </c>
      <c r="F1027" s="7">
        <v>32693.078665000001</v>
      </c>
      <c r="G1027" s="4">
        <v>35949175</v>
      </c>
      <c r="H1027" s="2">
        <v>8.9999999999999998E-4</v>
      </c>
      <c r="I1027" t="s">
        <v>150</v>
      </c>
    </row>
    <row r="1028" spans="1:9">
      <c r="A1028" s="2">
        <v>2013</v>
      </c>
      <c r="B1028" s="2">
        <v>7</v>
      </c>
      <c r="C1028" s="2" t="s">
        <v>12</v>
      </c>
      <c r="D1028" s="2" t="s">
        <v>23</v>
      </c>
      <c r="E1028" s="2" t="s">
        <v>14</v>
      </c>
      <c r="F1028" s="7">
        <v>1.8662999999999999E-2</v>
      </c>
      <c r="G1028" s="4">
        <v>3</v>
      </c>
      <c r="H1028" s="2">
        <v>6.1999999999999998E-3</v>
      </c>
      <c r="I1028" t="s">
        <v>150</v>
      </c>
    </row>
    <row r="1029" spans="1:9">
      <c r="A1029" s="2">
        <v>2013</v>
      </c>
      <c r="B1029" s="2">
        <v>7</v>
      </c>
      <c r="C1029" s="2" t="s">
        <v>12</v>
      </c>
      <c r="D1029" s="2" t="s">
        <v>94</v>
      </c>
      <c r="E1029" s="2" t="s">
        <v>25</v>
      </c>
      <c r="F1029" s="7">
        <v>2.3983999999999998E-2</v>
      </c>
      <c r="G1029" s="4">
        <v>2</v>
      </c>
      <c r="H1029" s="2">
        <v>1.1900000000000001E-2</v>
      </c>
      <c r="I1029" t="s">
        <v>150</v>
      </c>
    </row>
    <row r="1030" spans="1:9">
      <c r="A1030" s="2">
        <v>2013</v>
      </c>
      <c r="B1030" s="2">
        <v>11</v>
      </c>
      <c r="C1030" s="2" t="s">
        <v>12</v>
      </c>
      <c r="D1030" s="2" t="s">
        <v>48</v>
      </c>
      <c r="E1030" s="2" t="s">
        <v>14</v>
      </c>
      <c r="F1030" s="7">
        <v>48.016748</v>
      </c>
      <c r="G1030" s="4">
        <v>6955</v>
      </c>
      <c r="H1030" s="2">
        <v>6.8999999999999999E-3</v>
      </c>
      <c r="I1030" t="s">
        <v>150</v>
      </c>
    </row>
    <row r="1031" spans="1:9">
      <c r="A1031" s="2">
        <v>2013</v>
      </c>
      <c r="B1031" s="2">
        <v>6</v>
      </c>
      <c r="C1031" s="2" t="s">
        <v>7</v>
      </c>
      <c r="D1031" s="2" t="s">
        <v>44</v>
      </c>
      <c r="E1031" s="2" t="s">
        <v>16</v>
      </c>
      <c r="F1031" s="7">
        <v>33.876882000000002</v>
      </c>
      <c r="G1031" s="4">
        <v>54549</v>
      </c>
      <c r="H1031" s="2">
        <v>5.9999999999999995E-4</v>
      </c>
      <c r="I1031" t="s">
        <v>150</v>
      </c>
    </row>
    <row r="1032" spans="1:9">
      <c r="A1032" s="2">
        <v>2013</v>
      </c>
      <c r="B1032" s="2">
        <v>3</v>
      </c>
      <c r="C1032" s="2" t="s">
        <v>12</v>
      </c>
      <c r="D1032" s="2" t="s">
        <v>57</v>
      </c>
      <c r="E1032" s="2" t="s">
        <v>14</v>
      </c>
      <c r="F1032" s="7">
        <v>9.9410000000000002E-3</v>
      </c>
      <c r="G1032" s="4">
        <v>1</v>
      </c>
      <c r="H1032" s="2">
        <v>9.9000000000000008E-3</v>
      </c>
      <c r="I1032" t="s">
        <v>150</v>
      </c>
    </row>
    <row r="1033" spans="1:9">
      <c r="A1033" s="2">
        <v>2014</v>
      </c>
      <c r="B1033" s="2">
        <v>4</v>
      </c>
      <c r="C1033" s="2" t="s">
        <v>12</v>
      </c>
      <c r="D1033" s="2" t="s">
        <v>63</v>
      </c>
      <c r="E1033" s="2" t="s">
        <v>14</v>
      </c>
      <c r="F1033" s="7">
        <v>6660.5997029999999</v>
      </c>
      <c r="G1033" s="4">
        <v>474046</v>
      </c>
      <c r="H1033" s="2">
        <v>1.4E-2</v>
      </c>
      <c r="I1033" t="s">
        <v>150</v>
      </c>
    </row>
    <row r="1034" spans="1:9">
      <c r="A1034" s="2">
        <v>2013</v>
      </c>
      <c r="B1034" s="2">
        <v>8</v>
      </c>
      <c r="C1034" s="2" t="s">
        <v>7</v>
      </c>
      <c r="D1034" s="2" t="s">
        <v>29</v>
      </c>
      <c r="E1034" s="2" t="s">
        <v>25</v>
      </c>
      <c r="F1034" s="7">
        <v>24.087574</v>
      </c>
      <c r="G1034" s="4">
        <v>22832</v>
      </c>
      <c r="H1034" s="2">
        <v>1E-3</v>
      </c>
      <c r="I1034" t="s">
        <v>150</v>
      </c>
    </row>
    <row r="1035" spans="1:9">
      <c r="A1035" s="2">
        <v>2014</v>
      </c>
      <c r="B1035" s="2">
        <v>4</v>
      </c>
      <c r="C1035" s="2" t="s">
        <v>12</v>
      </c>
      <c r="D1035" s="2" t="s">
        <v>101</v>
      </c>
      <c r="E1035" s="2" t="s">
        <v>62</v>
      </c>
      <c r="F1035" s="7">
        <v>0.458368</v>
      </c>
      <c r="G1035" s="4">
        <v>16</v>
      </c>
      <c r="H1035" s="2">
        <v>2.86E-2</v>
      </c>
      <c r="I1035" t="s">
        <v>150</v>
      </c>
    </row>
    <row r="1036" spans="1:9">
      <c r="A1036" s="2">
        <v>2013</v>
      </c>
      <c r="B1036" s="2">
        <v>6</v>
      </c>
      <c r="C1036" s="2" t="s">
        <v>12</v>
      </c>
      <c r="D1036" s="2" t="s">
        <v>76</v>
      </c>
      <c r="E1036" s="2" t="s">
        <v>25</v>
      </c>
      <c r="F1036" s="7">
        <v>0.148149</v>
      </c>
      <c r="G1036" s="4">
        <v>31</v>
      </c>
      <c r="H1036" s="2">
        <v>4.7000000000000002E-3</v>
      </c>
      <c r="I1036" t="s">
        <v>150</v>
      </c>
    </row>
    <row r="1037" spans="1:9">
      <c r="A1037" s="2">
        <v>2014</v>
      </c>
      <c r="B1037" s="2">
        <v>5</v>
      </c>
      <c r="C1037" s="2" t="s">
        <v>12</v>
      </c>
      <c r="D1037" s="2" t="s">
        <v>81</v>
      </c>
      <c r="E1037" s="2" t="s">
        <v>11</v>
      </c>
      <c r="F1037" s="7">
        <v>3.5880000000000001</v>
      </c>
      <c r="G1037" s="4">
        <v>2760</v>
      </c>
      <c r="H1037" s="2">
        <v>1.2999999999999999E-3</v>
      </c>
      <c r="I1037" t="s">
        <v>150</v>
      </c>
    </row>
    <row r="1038" spans="1:9">
      <c r="A1038" s="2">
        <v>2013</v>
      </c>
      <c r="B1038" s="2">
        <v>9</v>
      </c>
      <c r="C1038" s="2" t="s">
        <v>12</v>
      </c>
      <c r="D1038" s="2" t="s">
        <v>55</v>
      </c>
      <c r="E1038" s="2" t="s">
        <v>14</v>
      </c>
      <c r="F1038" s="7">
        <v>3.1241999999999999E-2</v>
      </c>
      <c r="G1038" s="4">
        <v>2</v>
      </c>
      <c r="H1038" s="2">
        <v>1.5599999999999999E-2</v>
      </c>
      <c r="I1038" t="s">
        <v>150</v>
      </c>
    </row>
    <row r="1039" spans="1:9">
      <c r="A1039" s="2">
        <v>2013</v>
      </c>
      <c r="B1039" s="2">
        <v>10</v>
      </c>
      <c r="C1039" s="2" t="s">
        <v>7</v>
      </c>
      <c r="D1039" s="2" t="s">
        <v>31</v>
      </c>
      <c r="E1039" s="2" t="s">
        <v>14</v>
      </c>
      <c r="F1039" s="7">
        <v>25.026458000000002</v>
      </c>
      <c r="G1039" s="4">
        <v>9748</v>
      </c>
      <c r="H1039" s="2">
        <v>2.5000000000000001E-3</v>
      </c>
      <c r="I1039" t="s">
        <v>150</v>
      </c>
    </row>
    <row r="1040" spans="1:9">
      <c r="A1040" s="2">
        <v>2013</v>
      </c>
      <c r="B1040" s="2">
        <v>10</v>
      </c>
      <c r="C1040" s="2" t="s">
        <v>7</v>
      </c>
      <c r="D1040" s="2" t="s">
        <v>28</v>
      </c>
      <c r="E1040" s="2" t="s">
        <v>14</v>
      </c>
      <c r="F1040" s="7">
        <v>154.57159300000001</v>
      </c>
      <c r="G1040" s="4">
        <v>57469</v>
      </c>
      <c r="H1040" s="2">
        <v>2.5999999999999999E-3</v>
      </c>
      <c r="I1040" t="s">
        <v>150</v>
      </c>
    </row>
    <row r="1041" spans="1:9">
      <c r="A1041" s="2">
        <v>2013</v>
      </c>
      <c r="B1041" s="2">
        <v>3</v>
      </c>
      <c r="C1041" s="2" t="s">
        <v>12</v>
      </c>
      <c r="D1041" s="2" t="s">
        <v>87</v>
      </c>
      <c r="E1041" s="2" t="s">
        <v>14</v>
      </c>
      <c r="F1041" s="7">
        <v>495.11133599999999</v>
      </c>
      <c r="G1041" s="4">
        <v>42286</v>
      </c>
      <c r="H1041" s="2">
        <v>1.17E-2</v>
      </c>
      <c r="I1041" t="s">
        <v>150</v>
      </c>
    </row>
    <row r="1042" spans="1:9">
      <c r="A1042" s="2">
        <v>2013</v>
      </c>
      <c r="B1042" s="2">
        <v>6</v>
      </c>
      <c r="C1042" s="2" t="s">
        <v>12</v>
      </c>
      <c r="D1042" s="2" t="s">
        <v>87</v>
      </c>
      <c r="E1042" s="2" t="s">
        <v>14</v>
      </c>
      <c r="F1042" s="7">
        <v>531.31604700000003</v>
      </c>
      <c r="G1042" s="4">
        <v>51021</v>
      </c>
      <c r="H1042" s="2">
        <v>1.04E-2</v>
      </c>
      <c r="I1042" t="s">
        <v>150</v>
      </c>
    </row>
    <row r="1043" spans="1:9">
      <c r="A1043" s="2">
        <v>2013</v>
      </c>
      <c r="B1043" s="2">
        <v>5</v>
      </c>
      <c r="C1043" s="2" t="s">
        <v>12</v>
      </c>
      <c r="D1043" s="2" t="s">
        <v>19</v>
      </c>
      <c r="E1043" s="2" t="s">
        <v>14</v>
      </c>
      <c r="F1043" s="7">
        <v>7841.2454120000002</v>
      </c>
      <c r="G1043" s="4">
        <v>777903</v>
      </c>
      <c r="H1043" s="2">
        <v>0.01</v>
      </c>
      <c r="I1043" t="s">
        <v>150</v>
      </c>
    </row>
    <row r="1044" spans="1:9">
      <c r="A1044" s="2">
        <v>2014</v>
      </c>
      <c r="B1044" s="2">
        <v>3</v>
      </c>
      <c r="C1044" s="2" t="s">
        <v>12</v>
      </c>
      <c r="D1044" s="2" t="s">
        <v>71</v>
      </c>
      <c r="E1044" s="2" t="s">
        <v>14</v>
      </c>
      <c r="F1044" s="7">
        <v>209.483463</v>
      </c>
      <c r="G1044" s="4">
        <v>14911</v>
      </c>
      <c r="H1044" s="2">
        <v>1.4E-2</v>
      </c>
      <c r="I1044" t="s">
        <v>150</v>
      </c>
    </row>
    <row r="1045" spans="1:9">
      <c r="A1045" s="2">
        <v>2013</v>
      </c>
      <c r="B1045" s="2">
        <v>12</v>
      </c>
      <c r="C1045" s="2" t="s">
        <v>12</v>
      </c>
      <c r="D1045" s="2" t="s">
        <v>48</v>
      </c>
      <c r="E1045" s="2" t="s">
        <v>14</v>
      </c>
      <c r="F1045" s="7">
        <v>54.335757999999998</v>
      </c>
      <c r="G1045" s="4">
        <v>8076</v>
      </c>
      <c r="H1045" s="2">
        <v>6.7000000000000002E-3</v>
      </c>
      <c r="I1045" t="s">
        <v>150</v>
      </c>
    </row>
    <row r="1046" spans="1:9">
      <c r="A1046" s="2">
        <v>2013</v>
      </c>
      <c r="B1046" s="2">
        <v>8</v>
      </c>
      <c r="C1046" s="2" t="s">
        <v>12</v>
      </c>
      <c r="D1046" s="2" t="s">
        <v>100</v>
      </c>
      <c r="E1046" s="2" t="s">
        <v>14</v>
      </c>
      <c r="F1046" s="7">
        <v>0.24024400000000001</v>
      </c>
      <c r="G1046" s="4">
        <v>4</v>
      </c>
      <c r="H1046" s="2">
        <v>0.06</v>
      </c>
      <c r="I1046" t="s">
        <v>150</v>
      </c>
    </row>
    <row r="1047" spans="1:9">
      <c r="A1047" s="2">
        <v>2014</v>
      </c>
      <c r="B1047" s="2">
        <v>1</v>
      </c>
      <c r="C1047" s="2" t="s">
        <v>7</v>
      </c>
      <c r="D1047" s="2" t="s">
        <v>73</v>
      </c>
      <c r="E1047" s="2" t="s">
        <v>14</v>
      </c>
      <c r="F1047" s="7">
        <v>19.72288</v>
      </c>
      <c r="G1047" s="4">
        <v>12185</v>
      </c>
      <c r="H1047" s="2">
        <v>1.6000000000000001E-3</v>
      </c>
      <c r="I1047" t="s">
        <v>150</v>
      </c>
    </row>
    <row r="1048" spans="1:9">
      <c r="A1048" s="2">
        <v>2014</v>
      </c>
      <c r="B1048" s="2">
        <v>4</v>
      </c>
      <c r="C1048" s="2" t="s">
        <v>12</v>
      </c>
      <c r="D1048" s="2" t="s">
        <v>80</v>
      </c>
      <c r="E1048" s="2" t="s">
        <v>14</v>
      </c>
      <c r="F1048" s="7">
        <v>58.319533999999997</v>
      </c>
      <c r="G1048" s="4">
        <v>7395</v>
      </c>
      <c r="H1048" s="2">
        <v>7.7999999999999996E-3</v>
      </c>
      <c r="I1048" t="s">
        <v>150</v>
      </c>
    </row>
    <row r="1049" spans="1:9">
      <c r="A1049" s="2">
        <v>2013</v>
      </c>
      <c r="B1049" s="2">
        <v>5</v>
      </c>
      <c r="C1049" s="2" t="s">
        <v>7</v>
      </c>
      <c r="D1049" s="2" t="s">
        <v>15</v>
      </c>
      <c r="E1049" s="2" t="s">
        <v>16</v>
      </c>
      <c r="F1049" s="7">
        <v>499.46424200000001</v>
      </c>
      <c r="G1049" s="4">
        <v>210840</v>
      </c>
      <c r="H1049" s="2">
        <v>2.3E-3</v>
      </c>
      <c r="I1049" t="s">
        <v>150</v>
      </c>
    </row>
    <row r="1050" spans="1:9">
      <c r="A1050" s="2">
        <v>2014</v>
      </c>
      <c r="B1050" s="2">
        <v>1</v>
      </c>
      <c r="C1050" s="2" t="s">
        <v>7</v>
      </c>
      <c r="D1050" s="2" t="s">
        <v>67</v>
      </c>
      <c r="E1050" s="2" t="s">
        <v>9</v>
      </c>
      <c r="F1050" s="7">
        <v>4.2237</v>
      </c>
      <c r="G1050" s="4">
        <v>3249</v>
      </c>
      <c r="H1050" s="2">
        <v>1.2999999999999999E-3</v>
      </c>
      <c r="I1050" t="s">
        <v>150</v>
      </c>
    </row>
    <row r="1051" spans="1:9">
      <c r="A1051" s="2">
        <v>2013</v>
      </c>
      <c r="B1051" s="2">
        <v>9</v>
      </c>
      <c r="C1051" s="2" t="s">
        <v>7</v>
      </c>
      <c r="D1051" s="2" t="s">
        <v>44</v>
      </c>
      <c r="E1051" s="2" t="s">
        <v>16</v>
      </c>
      <c r="F1051" s="7">
        <v>69.977371000000005</v>
      </c>
      <c r="G1051" s="4">
        <v>64312</v>
      </c>
      <c r="H1051" s="2">
        <v>1E-3</v>
      </c>
      <c r="I1051" t="s">
        <v>150</v>
      </c>
    </row>
    <row r="1052" spans="1:9">
      <c r="A1052" s="2">
        <v>2014</v>
      </c>
      <c r="B1052" s="2">
        <v>1</v>
      </c>
      <c r="C1052" s="2" t="s">
        <v>12</v>
      </c>
      <c r="D1052" s="2" t="s">
        <v>34</v>
      </c>
      <c r="E1052" s="2" t="s">
        <v>14</v>
      </c>
      <c r="F1052" s="7">
        <v>2.0636950000000001</v>
      </c>
      <c r="G1052" s="4">
        <v>101</v>
      </c>
      <c r="H1052" s="2">
        <v>2.0400000000000001E-2</v>
      </c>
      <c r="I1052" t="s">
        <v>150</v>
      </c>
    </row>
    <row r="1053" spans="1:9">
      <c r="A1053" s="2">
        <v>2014</v>
      </c>
      <c r="B1053" s="2">
        <v>2</v>
      </c>
      <c r="C1053" s="2" t="s">
        <v>12</v>
      </c>
      <c r="D1053" s="2" t="s">
        <v>34</v>
      </c>
      <c r="E1053" s="2" t="s">
        <v>14</v>
      </c>
      <c r="F1053" s="7">
        <v>1.0688530000000001</v>
      </c>
      <c r="G1053" s="4">
        <v>53</v>
      </c>
      <c r="H1053" s="2">
        <v>2.01E-2</v>
      </c>
      <c r="I1053" t="s">
        <v>150</v>
      </c>
    </row>
    <row r="1054" spans="1:9">
      <c r="A1054" s="2">
        <v>2013</v>
      </c>
      <c r="B1054" s="2">
        <v>1</v>
      </c>
      <c r="C1054" s="2" t="s">
        <v>7</v>
      </c>
      <c r="D1054" s="2" t="s">
        <v>54</v>
      </c>
      <c r="E1054" s="2" t="s">
        <v>14</v>
      </c>
      <c r="F1054" s="7">
        <v>2.6499999999999999E-4</v>
      </c>
      <c r="G1054" s="4">
        <v>39</v>
      </c>
      <c r="H1054" s="2">
        <v>0</v>
      </c>
      <c r="I1054" t="s">
        <v>150</v>
      </c>
    </row>
    <row r="1055" spans="1:9">
      <c r="A1055" s="2">
        <v>2013</v>
      </c>
      <c r="B1055" s="2">
        <v>3</v>
      </c>
      <c r="C1055" s="2" t="s">
        <v>12</v>
      </c>
      <c r="D1055" s="2" t="s">
        <v>29</v>
      </c>
      <c r="E1055" s="2" t="s">
        <v>25</v>
      </c>
      <c r="F1055" s="7">
        <v>0.16092000000000001</v>
      </c>
      <c r="G1055" s="4">
        <v>22</v>
      </c>
      <c r="H1055" s="2">
        <v>7.3000000000000001E-3</v>
      </c>
      <c r="I1055" t="s">
        <v>150</v>
      </c>
    </row>
    <row r="1056" spans="1:9">
      <c r="A1056" s="2">
        <v>2013</v>
      </c>
      <c r="B1056" s="2">
        <v>12</v>
      </c>
      <c r="C1056" s="2" t="s">
        <v>7</v>
      </c>
      <c r="D1056" s="2" t="s">
        <v>64</v>
      </c>
      <c r="E1056" s="2" t="s">
        <v>14</v>
      </c>
      <c r="F1056" s="7">
        <v>1.129907</v>
      </c>
      <c r="G1056" s="4">
        <v>274</v>
      </c>
      <c r="H1056" s="2">
        <v>4.1000000000000003E-3</v>
      </c>
      <c r="I1056" t="s">
        <v>150</v>
      </c>
    </row>
    <row r="1057" spans="1:9">
      <c r="A1057" s="2">
        <v>2014</v>
      </c>
      <c r="B1057" s="2">
        <v>1</v>
      </c>
      <c r="C1057" s="2" t="s">
        <v>12</v>
      </c>
      <c r="D1057" s="2" t="s">
        <v>59</v>
      </c>
      <c r="E1057" s="2" t="s">
        <v>11</v>
      </c>
      <c r="F1057" s="7">
        <v>13.85271</v>
      </c>
      <c r="G1057" s="4">
        <v>8101</v>
      </c>
      <c r="H1057" s="2">
        <v>1.6999999999999999E-3</v>
      </c>
      <c r="I1057" t="s">
        <v>150</v>
      </c>
    </row>
    <row r="1058" spans="1:9">
      <c r="A1058" s="2">
        <v>2014</v>
      </c>
      <c r="B1058" s="2">
        <v>2</v>
      </c>
      <c r="C1058" s="2" t="s">
        <v>12</v>
      </c>
      <c r="D1058" s="2" t="s">
        <v>59</v>
      </c>
      <c r="E1058" s="2" t="s">
        <v>11</v>
      </c>
      <c r="F1058" s="7">
        <v>24.119236000000001</v>
      </c>
      <c r="G1058" s="4">
        <v>14183</v>
      </c>
      <c r="H1058" s="2">
        <v>1.6999999999999999E-3</v>
      </c>
      <c r="I1058" t="s">
        <v>150</v>
      </c>
    </row>
    <row r="1059" spans="1:9">
      <c r="A1059" s="2">
        <v>2013</v>
      </c>
      <c r="B1059" s="2">
        <v>4</v>
      </c>
      <c r="C1059" s="2" t="s">
        <v>7</v>
      </c>
      <c r="D1059" s="2" t="s">
        <v>28</v>
      </c>
      <c r="E1059" s="2" t="s">
        <v>14</v>
      </c>
      <c r="F1059" s="7">
        <v>82.845528000000002</v>
      </c>
      <c r="G1059" s="4">
        <v>42555</v>
      </c>
      <c r="H1059" s="2">
        <v>1.9E-3</v>
      </c>
      <c r="I1059" t="s">
        <v>150</v>
      </c>
    </row>
    <row r="1060" spans="1:9">
      <c r="A1060" s="2">
        <v>2013</v>
      </c>
      <c r="B1060" s="2">
        <v>1</v>
      </c>
      <c r="C1060" s="2" t="s">
        <v>12</v>
      </c>
      <c r="D1060" s="2" t="s">
        <v>55</v>
      </c>
      <c r="E1060" s="2" t="s">
        <v>14</v>
      </c>
      <c r="F1060" s="7">
        <v>1.9193999999999999E-2</v>
      </c>
      <c r="G1060" s="4">
        <v>2</v>
      </c>
      <c r="H1060" s="2">
        <v>9.4999999999999998E-3</v>
      </c>
      <c r="I1060" t="s">
        <v>150</v>
      </c>
    </row>
    <row r="1061" spans="1:9">
      <c r="A1061" s="2">
        <v>2013</v>
      </c>
      <c r="B1061" s="2">
        <v>8</v>
      </c>
      <c r="C1061" s="2" t="s">
        <v>12</v>
      </c>
      <c r="D1061" s="2" t="s">
        <v>13</v>
      </c>
      <c r="E1061" s="2" t="s">
        <v>14</v>
      </c>
      <c r="F1061" s="7">
        <v>2740.678093</v>
      </c>
      <c r="G1061" s="4">
        <v>234860</v>
      </c>
      <c r="H1061" s="2">
        <v>1.1599999999999999E-2</v>
      </c>
      <c r="I1061" t="s">
        <v>150</v>
      </c>
    </row>
    <row r="1062" spans="1:9">
      <c r="A1062" s="2">
        <v>2013</v>
      </c>
      <c r="B1062" s="2">
        <v>8</v>
      </c>
      <c r="C1062" s="2" t="s">
        <v>7</v>
      </c>
      <c r="D1062" s="2" t="s">
        <v>18</v>
      </c>
      <c r="E1062" s="2" t="s">
        <v>14</v>
      </c>
      <c r="F1062" s="7">
        <v>45.717410999999998</v>
      </c>
      <c r="G1062" s="4">
        <v>77225</v>
      </c>
      <c r="H1062" s="2">
        <v>5.0000000000000001E-4</v>
      </c>
      <c r="I1062" t="s">
        <v>150</v>
      </c>
    </row>
    <row r="1063" spans="1:9">
      <c r="A1063" s="2">
        <v>2013</v>
      </c>
      <c r="B1063" s="2">
        <v>10</v>
      </c>
      <c r="C1063" s="2" t="s">
        <v>7</v>
      </c>
      <c r="D1063" s="2" t="s">
        <v>56</v>
      </c>
      <c r="E1063" s="2" t="s">
        <v>14</v>
      </c>
      <c r="F1063" s="7">
        <v>531.06573900000001</v>
      </c>
      <c r="G1063" s="4">
        <v>186283</v>
      </c>
      <c r="H1063" s="2">
        <v>2.8E-3</v>
      </c>
      <c r="I1063" t="s">
        <v>150</v>
      </c>
    </row>
    <row r="1064" spans="1:9">
      <c r="A1064" s="2">
        <v>2014</v>
      </c>
      <c r="B1064" s="2">
        <v>1</v>
      </c>
      <c r="C1064" s="2" t="s">
        <v>7</v>
      </c>
      <c r="D1064" s="2" t="s">
        <v>56</v>
      </c>
      <c r="E1064" s="2" t="s">
        <v>14</v>
      </c>
      <c r="F1064" s="7">
        <v>183.26458700000001</v>
      </c>
      <c r="G1064" s="4">
        <v>425227</v>
      </c>
      <c r="H1064" s="2">
        <v>4.0000000000000002E-4</v>
      </c>
      <c r="I1064" t="s">
        <v>150</v>
      </c>
    </row>
    <row r="1065" spans="1:9">
      <c r="A1065" s="2">
        <v>2014</v>
      </c>
      <c r="B1065" s="2">
        <v>2</v>
      </c>
      <c r="C1065" s="2" t="s">
        <v>7</v>
      </c>
      <c r="D1065" s="2" t="s">
        <v>23</v>
      </c>
      <c r="E1065" s="2" t="s">
        <v>14</v>
      </c>
      <c r="F1065" s="7">
        <v>53.350662999999997</v>
      </c>
      <c r="G1065" s="4">
        <v>23862</v>
      </c>
      <c r="H1065" s="2">
        <v>2.2000000000000001E-3</v>
      </c>
      <c r="I1065" t="s">
        <v>150</v>
      </c>
    </row>
    <row r="1066" spans="1:9">
      <c r="A1066" s="2">
        <v>2013</v>
      </c>
      <c r="B1066" s="2">
        <v>4</v>
      </c>
      <c r="C1066" s="2" t="s">
        <v>12</v>
      </c>
      <c r="D1066" s="2" t="s">
        <v>72</v>
      </c>
      <c r="E1066" s="2" t="s">
        <v>11</v>
      </c>
      <c r="F1066" s="7">
        <v>2.0192000000000002E-2</v>
      </c>
      <c r="G1066" s="4">
        <v>4</v>
      </c>
      <c r="H1066" s="2">
        <v>5.0000000000000001E-3</v>
      </c>
      <c r="I1066" t="s">
        <v>150</v>
      </c>
    </row>
    <row r="1067" spans="1:9">
      <c r="A1067" s="2">
        <v>2013</v>
      </c>
      <c r="B1067" s="2">
        <v>10</v>
      </c>
      <c r="C1067" s="2" t="s">
        <v>12</v>
      </c>
      <c r="D1067" s="2" t="s">
        <v>68</v>
      </c>
      <c r="E1067" s="2" t="s">
        <v>14</v>
      </c>
      <c r="F1067" s="7">
        <v>4.0749999999999996E-3</v>
      </c>
      <c r="G1067" s="4">
        <v>1</v>
      </c>
      <c r="H1067" s="2">
        <v>4.0000000000000001E-3</v>
      </c>
      <c r="I1067" t="s">
        <v>150</v>
      </c>
    </row>
    <row r="1068" spans="1:9">
      <c r="A1068" s="2">
        <v>2014</v>
      </c>
      <c r="B1068" s="2">
        <v>1</v>
      </c>
      <c r="C1068" s="2" t="s">
        <v>12</v>
      </c>
      <c r="D1068" s="2" t="s">
        <v>68</v>
      </c>
      <c r="E1068" s="2" t="s">
        <v>14</v>
      </c>
      <c r="F1068" s="7">
        <v>1.4647E-2</v>
      </c>
      <c r="G1068" s="4">
        <v>1</v>
      </c>
      <c r="H1068" s="2">
        <v>1.46E-2</v>
      </c>
      <c r="I1068" t="s">
        <v>150</v>
      </c>
    </row>
    <row r="1069" spans="1:9">
      <c r="A1069" s="2">
        <v>2013</v>
      </c>
      <c r="B1069" s="2">
        <v>10</v>
      </c>
      <c r="C1069" s="2" t="s">
        <v>7</v>
      </c>
      <c r="D1069" s="2" t="s">
        <v>71</v>
      </c>
      <c r="E1069" s="2" t="s">
        <v>14</v>
      </c>
      <c r="F1069" s="7">
        <v>1.2227129999999999</v>
      </c>
      <c r="G1069" s="4">
        <v>8912</v>
      </c>
      <c r="H1069" s="2">
        <v>1E-4</v>
      </c>
      <c r="I1069" t="s">
        <v>150</v>
      </c>
    </row>
    <row r="1070" spans="1:9">
      <c r="A1070" s="2">
        <v>2013</v>
      </c>
      <c r="B1070" s="2">
        <v>6</v>
      </c>
      <c r="C1070" s="2" t="s">
        <v>7</v>
      </c>
      <c r="D1070" s="2" t="s">
        <v>22</v>
      </c>
      <c r="E1070" s="2" t="s">
        <v>14</v>
      </c>
      <c r="F1070" s="7">
        <v>52.732033000000001</v>
      </c>
      <c r="G1070" s="4">
        <v>25173</v>
      </c>
      <c r="H1070" s="2">
        <v>2E-3</v>
      </c>
      <c r="I1070" t="s">
        <v>150</v>
      </c>
    </row>
    <row r="1071" spans="1:9">
      <c r="A1071" s="2">
        <v>2013</v>
      </c>
      <c r="B1071" s="2">
        <v>1</v>
      </c>
      <c r="C1071" s="2" t="s">
        <v>12</v>
      </c>
      <c r="D1071" s="2" t="s">
        <v>48</v>
      </c>
      <c r="E1071" s="2" t="s">
        <v>14</v>
      </c>
      <c r="F1071" s="7">
        <v>1.2234E-2</v>
      </c>
      <c r="G1071" s="4">
        <v>3</v>
      </c>
      <c r="H1071" s="2">
        <v>4.0000000000000001E-3</v>
      </c>
      <c r="I1071" t="s">
        <v>150</v>
      </c>
    </row>
    <row r="1072" spans="1:9">
      <c r="A1072" s="2">
        <v>2013</v>
      </c>
      <c r="B1072" s="2">
        <v>8</v>
      </c>
      <c r="C1072" s="2" t="s">
        <v>53</v>
      </c>
      <c r="D1072" s="2" t="s">
        <v>63</v>
      </c>
      <c r="E1072" s="2" t="s">
        <v>14</v>
      </c>
      <c r="F1072" s="7">
        <v>13.840236000000001</v>
      </c>
      <c r="G1072" s="4">
        <v>21</v>
      </c>
      <c r="H1072" s="2">
        <v>0.65900000000000003</v>
      </c>
      <c r="I1072" t="s">
        <v>150</v>
      </c>
    </row>
    <row r="1073" spans="1:9">
      <c r="A1073" s="2">
        <v>2013</v>
      </c>
      <c r="B1073" s="2">
        <v>4</v>
      </c>
      <c r="C1073" s="2" t="s">
        <v>7</v>
      </c>
      <c r="D1073" s="2" t="s">
        <v>29</v>
      </c>
      <c r="E1073" s="2" t="s">
        <v>25</v>
      </c>
      <c r="F1073" s="7">
        <v>7.1032489999999999</v>
      </c>
      <c r="G1073" s="4">
        <v>8912</v>
      </c>
      <c r="H1073" s="2">
        <v>6.9999999999999999E-4</v>
      </c>
      <c r="I1073" t="s">
        <v>150</v>
      </c>
    </row>
    <row r="1074" spans="1:9">
      <c r="A1074" s="2">
        <v>2014</v>
      </c>
      <c r="B1074" s="2">
        <v>2</v>
      </c>
      <c r="C1074" s="2" t="s">
        <v>12</v>
      </c>
      <c r="D1074" s="2" t="s">
        <v>86</v>
      </c>
      <c r="E1074" s="2" t="s">
        <v>9</v>
      </c>
      <c r="F1074" s="7">
        <v>422.58796799999999</v>
      </c>
      <c r="G1074" s="4">
        <v>218877</v>
      </c>
      <c r="H1074" s="2">
        <v>1.9E-3</v>
      </c>
      <c r="I1074" t="s">
        <v>150</v>
      </c>
    </row>
    <row r="1075" spans="1:9">
      <c r="A1075" s="2">
        <v>2013</v>
      </c>
      <c r="B1075" s="2">
        <v>12</v>
      </c>
      <c r="C1075" s="2" t="s">
        <v>12</v>
      </c>
      <c r="D1075" s="2" t="s">
        <v>76</v>
      </c>
      <c r="E1075" s="2" t="s">
        <v>25</v>
      </c>
      <c r="F1075" s="7">
        <v>6.7557000000000006E-2</v>
      </c>
      <c r="G1075" s="4">
        <v>4</v>
      </c>
      <c r="H1075" s="2">
        <v>1.6799999999999999E-2</v>
      </c>
      <c r="I1075" t="s">
        <v>150</v>
      </c>
    </row>
    <row r="1076" spans="1:9">
      <c r="A1076" s="2">
        <v>2013</v>
      </c>
      <c r="B1076" s="2">
        <v>3</v>
      </c>
      <c r="C1076" s="2" t="s">
        <v>7</v>
      </c>
      <c r="D1076" s="2" t="s">
        <v>45</v>
      </c>
      <c r="E1076" s="2" t="s">
        <v>14</v>
      </c>
      <c r="F1076" s="7">
        <v>24.202538000000001</v>
      </c>
      <c r="G1076" s="4">
        <v>66121</v>
      </c>
      <c r="H1076" s="2">
        <v>2.9999999999999997E-4</v>
      </c>
      <c r="I1076" t="s">
        <v>150</v>
      </c>
    </row>
    <row r="1077" spans="1:9">
      <c r="A1077" s="2">
        <v>2013</v>
      </c>
      <c r="B1077" s="2">
        <v>4</v>
      </c>
      <c r="C1077" s="2" t="s">
        <v>12</v>
      </c>
      <c r="D1077" s="2" t="s">
        <v>13</v>
      </c>
      <c r="E1077" s="2" t="s">
        <v>14</v>
      </c>
      <c r="F1077" s="7">
        <v>3296.391149</v>
      </c>
      <c r="G1077" s="4">
        <v>318957</v>
      </c>
      <c r="H1077" s="2">
        <v>1.03E-2</v>
      </c>
      <c r="I1077" t="s">
        <v>150</v>
      </c>
    </row>
    <row r="1078" spans="1:9">
      <c r="A1078" s="2">
        <v>2013</v>
      </c>
      <c r="B1078" s="2">
        <v>12</v>
      </c>
      <c r="C1078" s="2" t="s">
        <v>7</v>
      </c>
      <c r="D1078" s="2" t="s">
        <v>42</v>
      </c>
      <c r="E1078" s="2" t="s">
        <v>14</v>
      </c>
      <c r="F1078" s="7">
        <v>497.25128699999999</v>
      </c>
      <c r="G1078" s="4">
        <v>160541</v>
      </c>
      <c r="H1078" s="2">
        <v>3.0000000000000001E-3</v>
      </c>
      <c r="I1078" t="s">
        <v>150</v>
      </c>
    </row>
    <row r="1079" spans="1:9">
      <c r="A1079" s="2">
        <v>2014</v>
      </c>
      <c r="B1079" s="2">
        <v>3</v>
      </c>
      <c r="C1079" s="2" t="s">
        <v>12</v>
      </c>
      <c r="D1079" s="2" t="s">
        <v>42</v>
      </c>
      <c r="E1079" s="2" t="s">
        <v>14</v>
      </c>
      <c r="F1079" s="7">
        <v>298.73759699999999</v>
      </c>
      <c r="G1079" s="4">
        <v>72288</v>
      </c>
      <c r="H1079" s="2">
        <v>4.1000000000000003E-3</v>
      </c>
      <c r="I1079" t="s">
        <v>150</v>
      </c>
    </row>
    <row r="1080" spans="1:9">
      <c r="A1080" s="2">
        <v>2014</v>
      </c>
      <c r="B1080" s="2">
        <v>2</v>
      </c>
      <c r="C1080" s="2" t="s">
        <v>12</v>
      </c>
      <c r="D1080" s="2" t="s">
        <v>65</v>
      </c>
      <c r="E1080" s="2" t="s">
        <v>25</v>
      </c>
      <c r="F1080" s="7">
        <v>8.1399999999999997E-3</v>
      </c>
      <c r="G1080" s="4">
        <v>2</v>
      </c>
      <c r="H1080" s="2">
        <v>4.0000000000000001E-3</v>
      </c>
      <c r="I1080" t="s">
        <v>150</v>
      </c>
    </row>
    <row r="1081" spans="1:9">
      <c r="A1081" s="2">
        <v>2014</v>
      </c>
      <c r="B1081" s="2">
        <v>2</v>
      </c>
      <c r="C1081" s="2" t="s">
        <v>7</v>
      </c>
      <c r="D1081" s="2" t="s">
        <v>82</v>
      </c>
      <c r="E1081" s="2" t="s">
        <v>14</v>
      </c>
      <c r="F1081" s="7">
        <v>12.200511000000001</v>
      </c>
      <c r="G1081" s="4">
        <v>20923</v>
      </c>
      <c r="H1081" s="2">
        <v>5.0000000000000001E-4</v>
      </c>
      <c r="I1081" t="s">
        <v>150</v>
      </c>
    </row>
    <row r="1082" spans="1:9">
      <c r="A1082" s="2">
        <v>2014</v>
      </c>
      <c r="B1082" s="2">
        <v>3</v>
      </c>
      <c r="C1082" s="2" t="s">
        <v>7</v>
      </c>
      <c r="D1082" s="2" t="s">
        <v>48</v>
      </c>
      <c r="E1082" s="2" t="s">
        <v>14</v>
      </c>
      <c r="F1082" s="7">
        <v>60.430807999999999</v>
      </c>
      <c r="G1082" s="4">
        <v>22977</v>
      </c>
      <c r="H1082" s="2">
        <v>2.5999999999999999E-3</v>
      </c>
      <c r="I1082" t="s">
        <v>150</v>
      </c>
    </row>
    <row r="1083" spans="1:9">
      <c r="A1083" s="2">
        <v>2013</v>
      </c>
      <c r="B1083" s="2">
        <v>2</v>
      </c>
      <c r="C1083" s="2" t="s">
        <v>12</v>
      </c>
      <c r="D1083" s="2" t="s">
        <v>77</v>
      </c>
      <c r="E1083" s="2" t="s">
        <v>9</v>
      </c>
      <c r="F1083" s="7">
        <v>0.14210600000000001</v>
      </c>
      <c r="G1083" s="4">
        <v>41</v>
      </c>
      <c r="H1083" s="2">
        <v>3.3999999999999998E-3</v>
      </c>
      <c r="I1083" t="s">
        <v>150</v>
      </c>
    </row>
    <row r="1084" spans="1:9">
      <c r="A1084" s="2">
        <v>2013</v>
      </c>
      <c r="B1084" s="2">
        <v>6</v>
      </c>
      <c r="C1084" s="2" t="s">
        <v>12</v>
      </c>
      <c r="D1084" s="2" t="s">
        <v>34</v>
      </c>
      <c r="E1084" s="2" t="s">
        <v>14</v>
      </c>
      <c r="F1084" s="7">
        <v>1.6639870000000001</v>
      </c>
      <c r="G1084" s="4">
        <v>142</v>
      </c>
      <c r="H1084" s="2">
        <v>1.17E-2</v>
      </c>
      <c r="I1084" t="s">
        <v>150</v>
      </c>
    </row>
    <row r="1085" spans="1:9">
      <c r="A1085" s="2">
        <v>2013</v>
      </c>
      <c r="B1085" s="2">
        <v>12</v>
      </c>
      <c r="C1085" s="2" t="s">
        <v>7</v>
      </c>
      <c r="D1085" s="2" t="s">
        <v>43</v>
      </c>
      <c r="E1085" s="2" t="s">
        <v>11</v>
      </c>
      <c r="F1085" s="7">
        <v>43.157400000000003</v>
      </c>
      <c r="G1085" s="4">
        <v>33198</v>
      </c>
      <c r="H1085" s="2">
        <v>1.2999999999999999E-3</v>
      </c>
      <c r="I1085" t="s">
        <v>150</v>
      </c>
    </row>
    <row r="1086" spans="1:9">
      <c r="A1086" s="2">
        <v>2013</v>
      </c>
      <c r="B1086" s="2">
        <v>2</v>
      </c>
      <c r="C1086" s="2" t="s">
        <v>12</v>
      </c>
      <c r="D1086" s="2" t="s">
        <v>95</v>
      </c>
      <c r="E1086" s="2" t="s">
        <v>11</v>
      </c>
      <c r="F1086" s="7">
        <v>4.1539999999999997E-3</v>
      </c>
      <c r="G1086" s="4">
        <v>1</v>
      </c>
      <c r="H1086" s="2">
        <v>4.1000000000000003E-3</v>
      </c>
      <c r="I1086" t="s">
        <v>150</v>
      </c>
    </row>
    <row r="1087" spans="1:9">
      <c r="A1087" s="2">
        <v>2013</v>
      </c>
      <c r="B1087" s="2">
        <v>2</v>
      </c>
      <c r="C1087" s="2" t="s">
        <v>12</v>
      </c>
      <c r="D1087" s="2" t="s">
        <v>75</v>
      </c>
      <c r="E1087" s="2" t="s">
        <v>14</v>
      </c>
      <c r="F1087" s="7">
        <v>1.7417999999999999E-2</v>
      </c>
      <c r="G1087" s="4">
        <v>2</v>
      </c>
      <c r="H1087" s="2">
        <v>8.6999999999999994E-3</v>
      </c>
      <c r="I1087" t="s">
        <v>150</v>
      </c>
    </row>
    <row r="1088" spans="1:9">
      <c r="A1088" s="2">
        <v>2014</v>
      </c>
      <c r="B1088" s="2">
        <v>1</v>
      </c>
      <c r="C1088" s="2" t="s">
        <v>7</v>
      </c>
      <c r="D1088" s="2" t="s">
        <v>19</v>
      </c>
      <c r="E1088" s="2" t="s">
        <v>14</v>
      </c>
      <c r="F1088" s="7">
        <v>128.14481699999999</v>
      </c>
      <c r="G1088" s="4">
        <v>140244</v>
      </c>
      <c r="H1088" s="2">
        <v>8.9999999999999998E-4</v>
      </c>
      <c r="I1088" t="s">
        <v>150</v>
      </c>
    </row>
    <row r="1089" spans="1:9">
      <c r="A1089" s="2">
        <v>2013</v>
      </c>
      <c r="B1089" s="2">
        <v>4</v>
      </c>
      <c r="C1089" s="2" t="s">
        <v>7</v>
      </c>
      <c r="D1089" s="2" t="s">
        <v>8</v>
      </c>
      <c r="E1089" s="2" t="s">
        <v>9</v>
      </c>
      <c r="F1089" s="7">
        <v>37626.738955000001</v>
      </c>
      <c r="G1089" s="4">
        <v>27230263</v>
      </c>
      <c r="H1089" s="2">
        <v>1.2999999999999999E-3</v>
      </c>
      <c r="I1089" t="s">
        <v>150</v>
      </c>
    </row>
    <row r="1090" spans="1:9">
      <c r="A1090" s="2">
        <v>2013</v>
      </c>
      <c r="B1090" s="2">
        <v>3</v>
      </c>
      <c r="C1090" s="2" t="s">
        <v>12</v>
      </c>
      <c r="D1090" s="2" t="s">
        <v>65</v>
      </c>
      <c r="E1090" s="2" t="s">
        <v>25</v>
      </c>
      <c r="F1090" s="7">
        <v>2.4698000000000001E-2</v>
      </c>
      <c r="G1090" s="4">
        <v>2</v>
      </c>
      <c r="H1090" s="2">
        <v>1.23E-2</v>
      </c>
      <c r="I1090" t="s">
        <v>150</v>
      </c>
    </row>
    <row r="1091" spans="1:9">
      <c r="A1091" s="2">
        <v>2013</v>
      </c>
      <c r="B1091" s="2">
        <v>8</v>
      </c>
      <c r="C1091" s="2" t="s">
        <v>12</v>
      </c>
      <c r="D1091" s="2" t="s">
        <v>22</v>
      </c>
      <c r="E1091" s="2" t="s">
        <v>14</v>
      </c>
      <c r="F1091" s="7">
        <v>226.51261299999999</v>
      </c>
      <c r="G1091" s="4">
        <v>23861</v>
      </c>
      <c r="H1091" s="2">
        <v>9.4000000000000004E-3</v>
      </c>
      <c r="I1091" t="s">
        <v>150</v>
      </c>
    </row>
    <row r="1092" spans="1:9">
      <c r="A1092" s="2">
        <v>2014</v>
      </c>
      <c r="B1092" s="2">
        <v>5</v>
      </c>
      <c r="C1092" s="2" t="s">
        <v>12</v>
      </c>
      <c r="D1092" s="2" t="s">
        <v>23</v>
      </c>
      <c r="E1092" s="2" t="s">
        <v>14</v>
      </c>
      <c r="F1092" s="7">
        <v>25.259053000000002</v>
      </c>
      <c r="G1092" s="4">
        <v>11438</v>
      </c>
      <c r="H1092" s="2">
        <v>2.2000000000000001E-3</v>
      </c>
      <c r="I1092" t="s">
        <v>150</v>
      </c>
    </row>
    <row r="1093" spans="1:9">
      <c r="A1093" s="2">
        <v>2014</v>
      </c>
      <c r="B1093" s="2">
        <v>3</v>
      </c>
      <c r="C1093" s="2" t="s">
        <v>12</v>
      </c>
      <c r="D1093" s="2" t="s">
        <v>86</v>
      </c>
      <c r="E1093" s="2" t="s">
        <v>9</v>
      </c>
      <c r="F1093" s="7">
        <v>487.93708400000003</v>
      </c>
      <c r="G1093" s="4">
        <v>247485</v>
      </c>
      <c r="H1093" s="2">
        <v>1.9E-3</v>
      </c>
      <c r="I1093" t="s">
        <v>150</v>
      </c>
    </row>
    <row r="1094" spans="1:9">
      <c r="A1094" s="2">
        <v>2013</v>
      </c>
      <c r="B1094" s="2">
        <v>10</v>
      </c>
      <c r="C1094" s="2" t="s">
        <v>7</v>
      </c>
      <c r="D1094" s="2" t="s">
        <v>20</v>
      </c>
      <c r="E1094" s="2" t="s">
        <v>14</v>
      </c>
      <c r="F1094" s="7">
        <v>261.60705000000002</v>
      </c>
      <c r="G1094" s="4">
        <v>128783</v>
      </c>
      <c r="H1094" s="2">
        <v>2E-3</v>
      </c>
      <c r="I1094" t="s">
        <v>150</v>
      </c>
    </row>
    <row r="1095" spans="1:9">
      <c r="A1095" s="2">
        <v>2014</v>
      </c>
      <c r="B1095" s="2">
        <v>1</v>
      </c>
      <c r="C1095" s="2" t="s">
        <v>7</v>
      </c>
      <c r="D1095" s="2" t="s">
        <v>20</v>
      </c>
      <c r="E1095" s="2" t="s">
        <v>14</v>
      </c>
      <c r="F1095" s="7">
        <v>168.256506</v>
      </c>
      <c r="G1095" s="4">
        <v>273858</v>
      </c>
      <c r="H1095" s="2">
        <v>5.9999999999999995E-4</v>
      </c>
      <c r="I1095" t="s">
        <v>150</v>
      </c>
    </row>
    <row r="1096" spans="1:9">
      <c r="A1096" s="2">
        <v>2013</v>
      </c>
      <c r="B1096" s="2">
        <v>9</v>
      </c>
      <c r="C1096" s="2" t="s">
        <v>7</v>
      </c>
      <c r="D1096" s="2" t="s">
        <v>15</v>
      </c>
      <c r="E1096" s="2" t="s">
        <v>16</v>
      </c>
      <c r="F1096" s="7">
        <v>655.433806</v>
      </c>
      <c r="G1096" s="4">
        <v>229564</v>
      </c>
      <c r="H1096" s="2">
        <v>2.8E-3</v>
      </c>
      <c r="I1096" t="s">
        <v>150</v>
      </c>
    </row>
    <row r="1097" spans="1:9">
      <c r="A1097" s="2">
        <v>2013</v>
      </c>
      <c r="B1097" s="2">
        <v>12</v>
      </c>
      <c r="C1097" s="2" t="s">
        <v>12</v>
      </c>
      <c r="D1097" s="2" t="s">
        <v>67</v>
      </c>
      <c r="E1097" s="2" t="s">
        <v>9</v>
      </c>
      <c r="F1097" s="7">
        <v>4.6800000000000001E-2</v>
      </c>
      <c r="G1097" s="4">
        <v>36</v>
      </c>
      <c r="H1097" s="2">
        <v>1.2999999999999999E-3</v>
      </c>
      <c r="I1097" t="s">
        <v>150</v>
      </c>
    </row>
    <row r="1098" spans="1:9">
      <c r="A1098" s="2">
        <v>2013</v>
      </c>
      <c r="B1098" s="2">
        <v>7</v>
      </c>
      <c r="C1098" s="2" t="s">
        <v>12</v>
      </c>
      <c r="D1098" s="2" t="s">
        <v>52</v>
      </c>
      <c r="E1098" s="2" t="s">
        <v>25</v>
      </c>
      <c r="F1098" s="7">
        <v>6.9336999999999996E-2</v>
      </c>
      <c r="G1098" s="4">
        <v>21</v>
      </c>
      <c r="H1098" s="2">
        <v>3.3E-3</v>
      </c>
      <c r="I1098" t="s">
        <v>150</v>
      </c>
    </row>
    <row r="1099" spans="1:9">
      <c r="A1099" s="2">
        <v>2014</v>
      </c>
      <c r="B1099" s="2">
        <v>1</v>
      </c>
      <c r="C1099" s="2" t="s">
        <v>12</v>
      </c>
      <c r="D1099" s="2" t="s">
        <v>83</v>
      </c>
      <c r="E1099" s="2" t="s">
        <v>14</v>
      </c>
      <c r="F1099" s="7">
        <v>0.25457299999999999</v>
      </c>
      <c r="G1099" s="4">
        <v>18</v>
      </c>
      <c r="H1099" s="2">
        <v>1.41E-2</v>
      </c>
      <c r="I1099" t="s">
        <v>150</v>
      </c>
    </row>
    <row r="1100" spans="1:9">
      <c r="A1100" s="2">
        <v>2013</v>
      </c>
      <c r="B1100" s="2">
        <v>12</v>
      </c>
      <c r="C1100" s="2" t="s">
        <v>7</v>
      </c>
      <c r="D1100" s="2" t="s">
        <v>63</v>
      </c>
      <c r="E1100" s="2" t="s">
        <v>14</v>
      </c>
      <c r="F1100" s="7">
        <v>101.932227</v>
      </c>
      <c r="G1100" s="4">
        <v>134429</v>
      </c>
      <c r="H1100" s="2">
        <v>6.9999999999999999E-4</v>
      </c>
      <c r="I1100" t="s">
        <v>150</v>
      </c>
    </row>
    <row r="1101" spans="1:9">
      <c r="A1101" s="2">
        <v>2014</v>
      </c>
      <c r="B1101" s="2">
        <v>5</v>
      </c>
      <c r="C1101" s="2" t="s">
        <v>7</v>
      </c>
      <c r="D1101" s="2" t="s">
        <v>26</v>
      </c>
      <c r="E1101" s="2" t="s">
        <v>14</v>
      </c>
      <c r="F1101" s="7">
        <v>63.745496000000003</v>
      </c>
      <c r="G1101" s="4">
        <v>59853</v>
      </c>
      <c r="H1101" s="2">
        <v>1E-3</v>
      </c>
      <c r="I1101" t="s">
        <v>150</v>
      </c>
    </row>
    <row r="1102" spans="1:9">
      <c r="A1102" s="2">
        <v>2013</v>
      </c>
      <c r="B1102" s="2">
        <v>3</v>
      </c>
      <c r="C1102" s="2" t="s">
        <v>12</v>
      </c>
      <c r="D1102" s="2" t="s">
        <v>24</v>
      </c>
      <c r="E1102" s="2" t="s">
        <v>25</v>
      </c>
      <c r="F1102" s="7">
        <v>1.0922529999999999</v>
      </c>
      <c r="G1102" s="4">
        <v>76</v>
      </c>
      <c r="H1102" s="2">
        <v>1.43E-2</v>
      </c>
      <c r="I1102" t="s">
        <v>150</v>
      </c>
    </row>
    <row r="1103" spans="1:9">
      <c r="A1103" s="2">
        <v>2013</v>
      </c>
      <c r="B1103" s="2">
        <v>9</v>
      </c>
      <c r="C1103" s="2" t="s">
        <v>12</v>
      </c>
      <c r="D1103" s="2" t="s">
        <v>41</v>
      </c>
      <c r="E1103" s="2" t="s">
        <v>25</v>
      </c>
      <c r="F1103" s="7">
        <v>1.4465269999999999</v>
      </c>
      <c r="G1103" s="4">
        <v>850</v>
      </c>
      <c r="H1103" s="2">
        <v>1.6999999999999999E-3</v>
      </c>
      <c r="I1103" t="s">
        <v>150</v>
      </c>
    </row>
    <row r="1104" spans="1:9">
      <c r="A1104" s="2">
        <v>2013</v>
      </c>
      <c r="B1104" s="2">
        <v>6</v>
      </c>
      <c r="C1104" s="2" t="s">
        <v>7</v>
      </c>
      <c r="D1104" s="2" t="s">
        <v>19</v>
      </c>
      <c r="E1104" s="2" t="s">
        <v>14</v>
      </c>
      <c r="F1104" s="7">
        <v>240.38955000000001</v>
      </c>
      <c r="G1104" s="4">
        <v>61701</v>
      </c>
      <c r="H1104" s="2">
        <v>3.8E-3</v>
      </c>
      <c r="I1104" t="s">
        <v>150</v>
      </c>
    </row>
    <row r="1105" spans="1:9">
      <c r="A1105" s="2">
        <v>2014</v>
      </c>
      <c r="B1105" s="2">
        <v>2</v>
      </c>
      <c r="C1105" s="2" t="s">
        <v>7</v>
      </c>
      <c r="D1105" s="2" t="s">
        <v>39</v>
      </c>
      <c r="E1105" s="2" t="s">
        <v>14</v>
      </c>
      <c r="F1105" s="7">
        <v>1323.8616549999999</v>
      </c>
      <c r="G1105" s="4">
        <v>1093636</v>
      </c>
      <c r="H1105" s="2">
        <v>1.1999999999999999E-3</v>
      </c>
      <c r="I1105" t="s">
        <v>150</v>
      </c>
    </row>
    <row r="1106" spans="1:9">
      <c r="A1106" s="2">
        <v>2014</v>
      </c>
      <c r="B1106" s="2">
        <v>4</v>
      </c>
      <c r="C1106" s="2" t="s">
        <v>7</v>
      </c>
      <c r="D1106" s="2" t="s">
        <v>51</v>
      </c>
      <c r="E1106" s="2" t="s">
        <v>11</v>
      </c>
      <c r="F1106" s="7">
        <v>10.743376</v>
      </c>
      <c r="G1106" s="4">
        <v>6038</v>
      </c>
      <c r="H1106" s="2">
        <v>1.6999999999999999E-3</v>
      </c>
      <c r="I1106" t="s">
        <v>150</v>
      </c>
    </row>
    <row r="1107" spans="1:9">
      <c r="A1107" s="2">
        <v>2014</v>
      </c>
      <c r="B1107" s="2">
        <v>5</v>
      </c>
      <c r="C1107" s="2" t="s">
        <v>12</v>
      </c>
      <c r="D1107" s="2" t="s">
        <v>72</v>
      </c>
      <c r="E1107" s="2" t="s">
        <v>11</v>
      </c>
      <c r="F1107" s="7">
        <v>83.050928999999996</v>
      </c>
      <c r="G1107" s="4">
        <v>39479</v>
      </c>
      <c r="H1107" s="2">
        <v>2.0999999999999999E-3</v>
      </c>
      <c r="I1107" t="s">
        <v>150</v>
      </c>
    </row>
    <row r="1108" spans="1:9">
      <c r="A1108" s="2">
        <v>2013</v>
      </c>
      <c r="B1108" s="2">
        <v>11</v>
      </c>
      <c r="C1108" s="2" t="s">
        <v>12</v>
      </c>
      <c r="D1108" s="2" t="s">
        <v>15</v>
      </c>
      <c r="E1108" s="2" t="s">
        <v>16</v>
      </c>
      <c r="F1108" s="7">
        <v>3875.0532459999999</v>
      </c>
      <c r="G1108" s="4">
        <v>352764</v>
      </c>
      <c r="H1108" s="2">
        <v>1.09E-2</v>
      </c>
      <c r="I1108" t="s">
        <v>150</v>
      </c>
    </row>
    <row r="1109" spans="1:9">
      <c r="A1109" s="2">
        <v>2014</v>
      </c>
      <c r="B1109" s="2">
        <v>1</v>
      </c>
      <c r="C1109" s="2" t="s">
        <v>7</v>
      </c>
      <c r="D1109" s="2" t="s">
        <v>22</v>
      </c>
      <c r="E1109" s="2" t="s">
        <v>14</v>
      </c>
      <c r="F1109" s="7">
        <v>19.060452000000002</v>
      </c>
      <c r="G1109" s="4">
        <v>47794</v>
      </c>
      <c r="H1109" s="2">
        <v>2.9999999999999997E-4</v>
      </c>
      <c r="I1109" t="s">
        <v>150</v>
      </c>
    </row>
    <row r="1110" spans="1:9">
      <c r="A1110" s="2">
        <v>2013</v>
      </c>
      <c r="B1110" s="2">
        <v>7</v>
      </c>
      <c r="C1110" s="2" t="s">
        <v>12</v>
      </c>
      <c r="D1110" s="2" t="s">
        <v>100</v>
      </c>
      <c r="E1110" s="2" t="s">
        <v>14</v>
      </c>
      <c r="F1110" s="7">
        <v>0.16775000000000001</v>
      </c>
      <c r="G1110" s="4">
        <v>10</v>
      </c>
      <c r="H1110" s="2">
        <v>1.67E-2</v>
      </c>
      <c r="I1110" t="s">
        <v>150</v>
      </c>
    </row>
    <row r="1111" spans="1:9">
      <c r="A1111" s="2">
        <v>2013</v>
      </c>
      <c r="B1111" s="2">
        <v>9</v>
      </c>
      <c r="C1111" s="2" t="s">
        <v>12</v>
      </c>
      <c r="D1111" s="2" t="s">
        <v>79</v>
      </c>
      <c r="E1111" s="2" t="s">
        <v>14</v>
      </c>
      <c r="F1111" s="7">
        <v>1.5430000000000001E-3</v>
      </c>
      <c r="G1111" s="4">
        <v>1</v>
      </c>
      <c r="H1111" s="2">
        <v>1.5E-3</v>
      </c>
      <c r="I1111" t="s">
        <v>150</v>
      </c>
    </row>
    <row r="1112" spans="1:9">
      <c r="A1112" s="2">
        <v>2014</v>
      </c>
      <c r="B1112" s="2">
        <v>5</v>
      </c>
      <c r="C1112" s="2" t="s">
        <v>7</v>
      </c>
      <c r="D1112" s="2" t="s">
        <v>44</v>
      </c>
      <c r="E1112" s="2" t="s">
        <v>16</v>
      </c>
      <c r="F1112" s="7">
        <v>43.177357999999998</v>
      </c>
      <c r="G1112" s="4">
        <v>107348</v>
      </c>
      <c r="H1112" s="2">
        <v>4.0000000000000002E-4</v>
      </c>
      <c r="I1112" t="s">
        <v>150</v>
      </c>
    </row>
    <row r="1113" spans="1:9">
      <c r="A1113" s="2">
        <v>2013</v>
      </c>
      <c r="B1113" s="2">
        <v>5</v>
      </c>
      <c r="C1113" s="2" t="s">
        <v>12</v>
      </c>
      <c r="D1113" s="2" t="s">
        <v>46</v>
      </c>
      <c r="E1113" s="2" t="s">
        <v>25</v>
      </c>
      <c r="F1113" s="7">
        <v>24.347877</v>
      </c>
      <c r="G1113" s="4">
        <v>5556</v>
      </c>
      <c r="H1113" s="2">
        <v>4.3E-3</v>
      </c>
      <c r="I1113" t="s">
        <v>150</v>
      </c>
    </row>
    <row r="1114" spans="1:9">
      <c r="A1114" s="2">
        <v>2013</v>
      </c>
      <c r="B1114" s="2">
        <v>8</v>
      </c>
      <c r="C1114" s="2" t="s">
        <v>12</v>
      </c>
      <c r="D1114" s="2" t="s">
        <v>34</v>
      </c>
      <c r="E1114" s="2" t="s">
        <v>14</v>
      </c>
      <c r="F1114" s="7">
        <v>1.918563</v>
      </c>
      <c r="G1114" s="4">
        <v>160</v>
      </c>
      <c r="H1114" s="2">
        <v>1.1900000000000001E-2</v>
      </c>
      <c r="I1114" t="s">
        <v>150</v>
      </c>
    </row>
    <row r="1115" spans="1:9">
      <c r="A1115" s="2">
        <v>2013</v>
      </c>
      <c r="B1115" s="2">
        <v>1</v>
      </c>
      <c r="C1115" s="2" t="s">
        <v>7</v>
      </c>
      <c r="D1115" s="2" t="s">
        <v>40</v>
      </c>
      <c r="E1115" s="2" t="s">
        <v>14</v>
      </c>
      <c r="F1115" s="7">
        <v>450.76403900000003</v>
      </c>
      <c r="G1115" s="4">
        <v>371406</v>
      </c>
      <c r="H1115" s="2">
        <v>1.1999999999999999E-3</v>
      </c>
      <c r="I1115" t="s">
        <v>150</v>
      </c>
    </row>
    <row r="1116" spans="1:9">
      <c r="A1116" s="2">
        <v>2013</v>
      </c>
      <c r="B1116" s="2">
        <v>2</v>
      </c>
      <c r="C1116" s="2" t="s">
        <v>7</v>
      </c>
      <c r="D1116" s="2" t="s">
        <v>40</v>
      </c>
      <c r="E1116" s="2" t="s">
        <v>14</v>
      </c>
      <c r="F1116" s="7">
        <v>405.942924</v>
      </c>
      <c r="G1116" s="4">
        <v>350738</v>
      </c>
      <c r="H1116" s="2">
        <v>1.1000000000000001E-3</v>
      </c>
      <c r="I1116" t="s">
        <v>150</v>
      </c>
    </row>
    <row r="1117" spans="1:9">
      <c r="A1117" s="2">
        <v>2013</v>
      </c>
      <c r="B1117" s="2">
        <v>5</v>
      </c>
      <c r="C1117" s="2" t="s">
        <v>7</v>
      </c>
      <c r="D1117" s="2" t="s">
        <v>29</v>
      </c>
      <c r="E1117" s="2" t="s">
        <v>25</v>
      </c>
      <c r="F1117" s="7">
        <v>16.448361999999999</v>
      </c>
      <c r="G1117" s="4">
        <v>23867</v>
      </c>
      <c r="H1117" s="2">
        <v>5.9999999999999995E-4</v>
      </c>
      <c r="I1117" t="s">
        <v>150</v>
      </c>
    </row>
    <row r="1118" spans="1:9">
      <c r="A1118" s="2">
        <v>2014</v>
      </c>
      <c r="B1118" s="2">
        <v>1</v>
      </c>
      <c r="C1118" s="2" t="s">
        <v>12</v>
      </c>
      <c r="D1118" s="2" t="s">
        <v>26</v>
      </c>
      <c r="E1118" s="2" t="s">
        <v>14</v>
      </c>
      <c r="F1118" s="7">
        <v>556.82690400000001</v>
      </c>
      <c r="G1118" s="4">
        <v>48244</v>
      </c>
      <c r="H1118" s="2">
        <v>1.15E-2</v>
      </c>
      <c r="I1118" t="s">
        <v>150</v>
      </c>
    </row>
    <row r="1119" spans="1:9">
      <c r="A1119" s="2">
        <v>2014</v>
      </c>
      <c r="B1119" s="2">
        <v>2</v>
      </c>
      <c r="C1119" s="2" t="s">
        <v>12</v>
      </c>
      <c r="D1119" s="2" t="s">
        <v>26</v>
      </c>
      <c r="E1119" s="2" t="s">
        <v>14</v>
      </c>
      <c r="F1119" s="7">
        <v>584.06880699999999</v>
      </c>
      <c r="G1119" s="4">
        <v>45326</v>
      </c>
      <c r="H1119" s="2">
        <v>1.2800000000000001E-2</v>
      </c>
      <c r="I1119" t="s">
        <v>150</v>
      </c>
    </row>
    <row r="1120" spans="1:9">
      <c r="A1120" s="2">
        <v>2014</v>
      </c>
      <c r="B1120" s="2">
        <v>2</v>
      </c>
      <c r="C1120" s="2" t="s">
        <v>12</v>
      </c>
      <c r="D1120" s="2" t="s">
        <v>50</v>
      </c>
      <c r="E1120" s="2" t="s">
        <v>11</v>
      </c>
      <c r="F1120" s="7">
        <v>0.63550499999999999</v>
      </c>
      <c r="G1120" s="4">
        <v>350</v>
      </c>
      <c r="H1120" s="2">
        <v>1.8E-3</v>
      </c>
      <c r="I1120" t="s">
        <v>150</v>
      </c>
    </row>
    <row r="1121" spans="1:9">
      <c r="A1121" s="2">
        <v>2013</v>
      </c>
      <c r="B1121" s="2">
        <v>3</v>
      </c>
      <c r="C1121" s="2" t="s">
        <v>12</v>
      </c>
      <c r="D1121" s="2" t="s">
        <v>31</v>
      </c>
      <c r="E1121" s="2" t="s">
        <v>14</v>
      </c>
      <c r="F1121" s="7">
        <v>7.3680000000000004E-3</v>
      </c>
      <c r="G1121" s="4">
        <v>1</v>
      </c>
      <c r="H1121" s="2">
        <v>7.3000000000000001E-3</v>
      </c>
      <c r="I1121" t="s">
        <v>150</v>
      </c>
    </row>
    <row r="1122" spans="1:9">
      <c r="A1122" s="2">
        <v>2014</v>
      </c>
      <c r="B1122" s="2">
        <v>2</v>
      </c>
      <c r="C1122" s="2" t="s">
        <v>12</v>
      </c>
      <c r="D1122" s="2" t="s">
        <v>49</v>
      </c>
      <c r="E1122" s="2" t="s">
        <v>11</v>
      </c>
      <c r="F1122" s="7">
        <v>0.14560000000000001</v>
      </c>
      <c r="G1122" s="4">
        <v>104</v>
      </c>
      <c r="H1122" s="2">
        <v>1.4E-3</v>
      </c>
      <c r="I1122" t="s">
        <v>150</v>
      </c>
    </row>
    <row r="1123" spans="1:9">
      <c r="A1123" s="2">
        <v>2013</v>
      </c>
      <c r="B1123" s="2">
        <v>10</v>
      </c>
      <c r="C1123" s="2" t="s">
        <v>12</v>
      </c>
      <c r="D1123" s="2" t="s">
        <v>59</v>
      </c>
      <c r="E1123" s="2" t="s">
        <v>11</v>
      </c>
      <c r="F1123" s="7">
        <v>3.7367999999999998E-2</v>
      </c>
      <c r="G1123" s="4">
        <v>3</v>
      </c>
      <c r="H1123" s="2">
        <v>1.24E-2</v>
      </c>
      <c r="I1123" t="s">
        <v>150</v>
      </c>
    </row>
    <row r="1124" spans="1:9">
      <c r="A1124" s="2">
        <v>2013</v>
      </c>
      <c r="B1124" s="2">
        <v>8</v>
      </c>
      <c r="C1124" s="2" t="s">
        <v>12</v>
      </c>
      <c r="D1124" s="2" t="s">
        <v>59</v>
      </c>
      <c r="E1124" s="2" t="s">
        <v>11</v>
      </c>
      <c r="F1124" s="7">
        <v>4.0286000000000002E-2</v>
      </c>
      <c r="G1124" s="4">
        <v>2</v>
      </c>
      <c r="H1124" s="2">
        <v>2.01E-2</v>
      </c>
      <c r="I1124" t="s">
        <v>150</v>
      </c>
    </row>
    <row r="1125" spans="1:9">
      <c r="A1125" s="2">
        <v>2014</v>
      </c>
      <c r="B1125" s="2">
        <v>2</v>
      </c>
      <c r="C1125" s="2" t="s">
        <v>7</v>
      </c>
      <c r="D1125" s="2" t="s">
        <v>45</v>
      </c>
      <c r="E1125" s="2" t="s">
        <v>14</v>
      </c>
      <c r="F1125" s="7">
        <v>319.19353100000001</v>
      </c>
      <c r="G1125" s="4">
        <v>185412</v>
      </c>
      <c r="H1125" s="2">
        <v>1.6999999999999999E-3</v>
      </c>
      <c r="I1125" t="s">
        <v>150</v>
      </c>
    </row>
    <row r="1126" spans="1:9">
      <c r="A1126" s="2">
        <v>2013</v>
      </c>
      <c r="B1126" s="2">
        <v>12</v>
      </c>
      <c r="C1126" s="2" t="s">
        <v>7</v>
      </c>
      <c r="D1126" s="2" t="s">
        <v>18</v>
      </c>
      <c r="E1126" s="2" t="s">
        <v>14</v>
      </c>
      <c r="F1126" s="7">
        <v>274.478477</v>
      </c>
      <c r="G1126" s="4">
        <v>134552</v>
      </c>
      <c r="H1126" s="2">
        <v>2E-3</v>
      </c>
      <c r="I1126" t="s">
        <v>150</v>
      </c>
    </row>
    <row r="1127" spans="1:9">
      <c r="A1127" s="2">
        <v>2014</v>
      </c>
      <c r="B1127" s="2">
        <v>3</v>
      </c>
      <c r="C1127" s="2" t="s">
        <v>12</v>
      </c>
      <c r="D1127" s="2" t="s">
        <v>18</v>
      </c>
      <c r="E1127" s="2" t="s">
        <v>14</v>
      </c>
      <c r="F1127" s="7">
        <v>1862.9393439999999</v>
      </c>
      <c r="G1127" s="4">
        <v>206646</v>
      </c>
      <c r="H1127" s="2">
        <v>8.9999999999999993E-3</v>
      </c>
      <c r="I1127" t="s">
        <v>150</v>
      </c>
    </row>
    <row r="1128" spans="1:9">
      <c r="A1128" s="2">
        <v>2013</v>
      </c>
      <c r="B1128" s="2">
        <v>8</v>
      </c>
      <c r="C1128" s="2" t="s">
        <v>7</v>
      </c>
      <c r="D1128" s="2" t="s">
        <v>56</v>
      </c>
      <c r="E1128" s="2" t="s">
        <v>14</v>
      </c>
      <c r="F1128" s="7">
        <v>266.20815399999998</v>
      </c>
      <c r="G1128" s="4">
        <v>157300</v>
      </c>
      <c r="H1128" s="2">
        <v>1.6000000000000001E-3</v>
      </c>
      <c r="I1128" t="s">
        <v>150</v>
      </c>
    </row>
    <row r="1129" spans="1:9">
      <c r="A1129" s="2">
        <v>2013</v>
      </c>
      <c r="B1129" s="2">
        <v>6</v>
      </c>
      <c r="C1129" s="2" t="s">
        <v>12</v>
      </c>
      <c r="D1129" s="2" t="s">
        <v>39</v>
      </c>
      <c r="E1129" s="2" t="s">
        <v>14</v>
      </c>
      <c r="F1129" s="7">
        <v>10463.062798000001</v>
      </c>
      <c r="G1129" s="4">
        <v>1055827</v>
      </c>
      <c r="H1129" s="2">
        <v>9.9000000000000008E-3</v>
      </c>
      <c r="I1129" t="s">
        <v>150</v>
      </c>
    </row>
    <row r="1130" spans="1:9">
      <c r="A1130" s="2">
        <v>2013</v>
      </c>
      <c r="B1130" s="2">
        <v>6</v>
      </c>
      <c r="C1130" s="2" t="s">
        <v>12</v>
      </c>
      <c r="D1130" s="2" t="s">
        <v>65</v>
      </c>
      <c r="E1130" s="2" t="s">
        <v>25</v>
      </c>
      <c r="F1130" s="7">
        <v>3.4344E-2</v>
      </c>
      <c r="G1130" s="4">
        <v>9</v>
      </c>
      <c r="H1130" s="2">
        <v>3.8E-3</v>
      </c>
      <c r="I1130" t="s">
        <v>150</v>
      </c>
    </row>
    <row r="1131" spans="1:9">
      <c r="A1131" s="2">
        <v>2014</v>
      </c>
      <c r="B1131" s="2">
        <v>5</v>
      </c>
      <c r="C1131" s="2" t="s">
        <v>12</v>
      </c>
      <c r="D1131" s="2" t="s">
        <v>94</v>
      </c>
      <c r="E1131" s="2" t="s">
        <v>25</v>
      </c>
      <c r="F1131" s="7">
        <v>7.1901000000000007E-2</v>
      </c>
      <c r="G1131" s="4">
        <v>19</v>
      </c>
      <c r="H1131" s="2">
        <v>3.7000000000000002E-3</v>
      </c>
      <c r="I1131" t="s">
        <v>150</v>
      </c>
    </row>
    <row r="1132" spans="1:9">
      <c r="A1132" s="2">
        <v>2013</v>
      </c>
      <c r="B1132" s="2">
        <v>11</v>
      </c>
      <c r="C1132" s="2" t="s">
        <v>12</v>
      </c>
      <c r="D1132" s="2" t="s">
        <v>38</v>
      </c>
      <c r="E1132" s="2" t="s">
        <v>14</v>
      </c>
      <c r="F1132" s="7">
        <v>1.3937E-2</v>
      </c>
      <c r="G1132" s="4">
        <v>1</v>
      </c>
      <c r="H1132" s="2">
        <v>1.3899999999999999E-2</v>
      </c>
      <c r="I1132" t="s">
        <v>150</v>
      </c>
    </row>
    <row r="1133" spans="1:9">
      <c r="A1133" s="2">
        <v>2013</v>
      </c>
      <c r="B1133" s="2">
        <v>6</v>
      </c>
      <c r="C1133" s="2" t="s">
        <v>7</v>
      </c>
      <c r="D1133" s="2" t="s">
        <v>71</v>
      </c>
      <c r="E1133" s="2" t="s">
        <v>14</v>
      </c>
      <c r="F1133" s="7">
        <v>0.74191600000000002</v>
      </c>
      <c r="G1133" s="4">
        <v>5113</v>
      </c>
      <c r="H1133" s="2">
        <v>1E-4</v>
      </c>
      <c r="I1133" t="s">
        <v>150</v>
      </c>
    </row>
    <row r="1134" spans="1:9">
      <c r="A1134" s="2">
        <v>2014</v>
      </c>
      <c r="B1134" s="2">
        <v>2</v>
      </c>
      <c r="C1134" s="2" t="s">
        <v>7</v>
      </c>
      <c r="D1134" s="2" t="s">
        <v>67</v>
      </c>
      <c r="E1134" s="2" t="s">
        <v>9</v>
      </c>
      <c r="F1134" s="7">
        <v>4.5057999999999998</v>
      </c>
      <c r="G1134" s="4">
        <v>3466</v>
      </c>
      <c r="H1134" s="2">
        <v>1.2999999999999999E-3</v>
      </c>
      <c r="I1134" t="s">
        <v>150</v>
      </c>
    </row>
    <row r="1135" spans="1:9">
      <c r="A1135" s="2">
        <v>2013</v>
      </c>
      <c r="B1135" s="2">
        <v>6</v>
      </c>
      <c r="C1135" s="2" t="s">
        <v>12</v>
      </c>
      <c r="D1135" s="2" t="s">
        <v>63</v>
      </c>
      <c r="E1135" s="2" t="s">
        <v>14</v>
      </c>
      <c r="F1135" s="7">
        <v>2272.068589</v>
      </c>
      <c r="G1135" s="4">
        <v>226507</v>
      </c>
      <c r="H1135" s="2">
        <v>0.01</v>
      </c>
      <c r="I1135" t="s">
        <v>150</v>
      </c>
    </row>
    <row r="1136" spans="1:9">
      <c r="A1136" s="2">
        <v>2013</v>
      </c>
      <c r="B1136" s="2">
        <v>12</v>
      </c>
      <c r="C1136" s="2" t="s">
        <v>7</v>
      </c>
      <c r="D1136" s="2" t="s">
        <v>86</v>
      </c>
      <c r="E1136" s="2" t="s">
        <v>9</v>
      </c>
      <c r="F1136" s="7">
        <v>350.81771099999997</v>
      </c>
      <c r="G1136" s="4">
        <v>543202</v>
      </c>
      <c r="H1136" s="2">
        <v>5.9999999999999995E-4</v>
      </c>
      <c r="I1136" t="s">
        <v>150</v>
      </c>
    </row>
    <row r="1137" spans="1:9">
      <c r="A1137" s="2">
        <v>2013</v>
      </c>
      <c r="B1137" s="2">
        <v>12</v>
      </c>
      <c r="C1137" s="2" t="s">
        <v>7</v>
      </c>
      <c r="D1137" s="2" t="s">
        <v>21</v>
      </c>
      <c r="E1137" s="2" t="s">
        <v>14</v>
      </c>
      <c r="F1137" s="7">
        <v>150.53088299999999</v>
      </c>
      <c r="G1137" s="4">
        <v>87400</v>
      </c>
      <c r="H1137" s="2">
        <v>1.6999999999999999E-3</v>
      </c>
      <c r="I1137" t="s">
        <v>150</v>
      </c>
    </row>
    <row r="1138" spans="1:9">
      <c r="A1138" s="2">
        <v>2014</v>
      </c>
      <c r="B1138" s="2">
        <v>3</v>
      </c>
      <c r="C1138" s="2" t="s">
        <v>12</v>
      </c>
      <c r="D1138" s="2" t="s">
        <v>21</v>
      </c>
      <c r="E1138" s="2" t="s">
        <v>14</v>
      </c>
      <c r="F1138" s="7">
        <v>886.39007900000001</v>
      </c>
      <c r="G1138" s="4">
        <v>79655</v>
      </c>
      <c r="H1138" s="2">
        <v>1.11E-2</v>
      </c>
      <c r="I1138" t="s">
        <v>150</v>
      </c>
    </row>
    <row r="1139" spans="1:9">
      <c r="A1139" s="2">
        <v>2014</v>
      </c>
      <c r="B1139" s="2">
        <v>2</v>
      </c>
      <c r="C1139" s="2" t="s">
        <v>7</v>
      </c>
      <c r="D1139" s="2" t="s">
        <v>31</v>
      </c>
      <c r="E1139" s="2" t="s">
        <v>14</v>
      </c>
      <c r="F1139" s="7">
        <v>31.631512000000001</v>
      </c>
      <c r="G1139" s="4">
        <v>12127</v>
      </c>
      <c r="H1139" s="2">
        <v>2.5999999999999999E-3</v>
      </c>
      <c r="I1139" t="s">
        <v>150</v>
      </c>
    </row>
    <row r="1140" spans="1:9">
      <c r="A1140" s="2">
        <v>2014</v>
      </c>
      <c r="B1140" s="2">
        <v>5</v>
      </c>
      <c r="C1140" s="2" t="s">
        <v>12</v>
      </c>
      <c r="D1140" s="2" t="s">
        <v>41</v>
      </c>
      <c r="E1140" s="2" t="s">
        <v>25</v>
      </c>
      <c r="F1140" s="7">
        <v>56.512768000000001</v>
      </c>
      <c r="G1140" s="4">
        <v>33962</v>
      </c>
      <c r="H1140" s="2">
        <v>1.6000000000000001E-3</v>
      </c>
      <c r="I1140" t="s">
        <v>150</v>
      </c>
    </row>
    <row r="1141" spans="1:9">
      <c r="A1141" s="2">
        <v>2014</v>
      </c>
      <c r="B1141" s="2">
        <v>5</v>
      </c>
      <c r="C1141" s="2" t="s">
        <v>7</v>
      </c>
      <c r="D1141" s="2" t="s">
        <v>27</v>
      </c>
      <c r="E1141" s="2" t="s">
        <v>14</v>
      </c>
      <c r="F1141" s="7">
        <v>58.586328999999999</v>
      </c>
      <c r="G1141" s="4">
        <v>22860</v>
      </c>
      <c r="H1141" s="2">
        <v>2.5000000000000001E-3</v>
      </c>
      <c r="I1141" t="s">
        <v>150</v>
      </c>
    </row>
    <row r="1142" spans="1:9">
      <c r="A1142" s="2">
        <v>2013</v>
      </c>
      <c r="B1142" s="2">
        <v>10</v>
      </c>
      <c r="C1142" s="2" t="s">
        <v>12</v>
      </c>
      <c r="D1142" s="2" t="s">
        <v>45</v>
      </c>
      <c r="E1142" s="2" t="s">
        <v>14</v>
      </c>
      <c r="F1142" s="7">
        <v>270.48907600000001</v>
      </c>
      <c r="G1142" s="4">
        <v>66218</v>
      </c>
      <c r="H1142" s="2">
        <v>4.0000000000000001E-3</v>
      </c>
      <c r="I1142" t="s">
        <v>150</v>
      </c>
    </row>
    <row r="1143" spans="1:9">
      <c r="A1143" s="2">
        <v>2013</v>
      </c>
      <c r="B1143" s="2">
        <v>12</v>
      </c>
      <c r="C1143" s="2" t="s">
        <v>12</v>
      </c>
      <c r="D1143" s="2" t="s">
        <v>56</v>
      </c>
      <c r="E1143" s="2" t="s">
        <v>14</v>
      </c>
      <c r="F1143" s="7">
        <v>31183.690502000001</v>
      </c>
      <c r="G1143" s="4">
        <v>2853050</v>
      </c>
      <c r="H1143" s="2">
        <v>1.09E-2</v>
      </c>
      <c r="I1143" t="s">
        <v>150</v>
      </c>
    </row>
    <row r="1144" spans="1:9">
      <c r="A1144" s="2">
        <v>2013</v>
      </c>
      <c r="B1144" s="2">
        <v>4</v>
      </c>
      <c r="C1144" s="2" t="s">
        <v>53</v>
      </c>
      <c r="D1144" s="2" t="s">
        <v>56</v>
      </c>
      <c r="E1144" s="2" t="s">
        <v>14</v>
      </c>
      <c r="F1144" s="7">
        <v>2.0354519999999998</v>
      </c>
      <c r="G1144" s="4">
        <v>2</v>
      </c>
      <c r="H1144" s="2">
        <v>1.0177</v>
      </c>
      <c r="I1144" t="s">
        <v>150</v>
      </c>
    </row>
    <row r="1145" spans="1:9">
      <c r="A1145" s="2">
        <v>2013</v>
      </c>
      <c r="B1145" s="2">
        <v>5</v>
      </c>
      <c r="C1145" s="2" t="s">
        <v>12</v>
      </c>
      <c r="D1145" s="2" t="s">
        <v>71</v>
      </c>
      <c r="E1145" s="2" t="s">
        <v>14</v>
      </c>
      <c r="F1145" s="7">
        <v>7.9248390000000004</v>
      </c>
      <c r="G1145" s="4">
        <v>2014</v>
      </c>
      <c r="H1145" s="2">
        <v>3.8999999999999998E-3</v>
      </c>
      <c r="I1145" t="s">
        <v>150</v>
      </c>
    </row>
    <row r="1146" spans="1:9">
      <c r="A1146" s="2">
        <v>2013</v>
      </c>
      <c r="B1146" s="2">
        <v>4</v>
      </c>
      <c r="C1146" s="2" t="s">
        <v>12</v>
      </c>
      <c r="D1146" s="2" t="s">
        <v>22</v>
      </c>
      <c r="E1146" s="2" t="s">
        <v>14</v>
      </c>
      <c r="F1146" s="7">
        <v>169.190494</v>
      </c>
      <c r="G1146" s="4">
        <v>19657</v>
      </c>
      <c r="H1146" s="2">
        <v>8.6E-3</v>
      </c>
      <c r="I1146" t="s">
        <v>150</v>
      </c>
    </row>
    <row r="1147" spans="1:9">
      <c r="A1147" s="2">
        <v>2014</v>
      </c>
      <c r="B1147" s="2">
        <v>3</v>
      </c>
      <c r="C1147" s="2" t="s">
        <v>7</v>
      </c>
      <c r="D1147" s="2" t="s">
        <v>33</v>
      </c>
      <c r="E1147" s="2" t="s">
        <v>11</v>
      </c>
      <c r="F1147" s="7">
        <v>42.976700000000001</v>
      </c>
      <c r="G1147" s="4">
        <v>33059</v>
      </c>
      <c r="H1147" s="2">
        <v>1.2999999999999999E-3</v>
      </c>
      <c r="I1147" t="s">
        <v>150</v>
      </c>
    </row>
    <row r="1148" spans="1:9">
      <c r="A1148" s="2">
        <v>2013</v>
      </c>
      <c r="B1148" s="2">
        <v>2</v>
      </c>
      <c r="C1148" s="2" t="s">
        <v>7</v>
      </c>
      <c r="D1148" s="2" t="s">
        <v>20</v>
      </c>
      <c r="E1148" s="2" t="s">
        <v>14</v>
      </c>
      <c r="F1148" s="7">
        <v>122.33234</v>
      </c>
      <c r="G1148" s="4">
        <v>130079</v>
      </c>
      <c r="H1148" s="2">
        <v>8.9999999999999998E-4</v>
      </c>
      <c r="I1148" t="s">
        <v>150</v>
      </c>
    </row>
    <row r="1149" spans="1:9">
      <c r="A1149" s="2">
        <v>2013</v>
      </c>
      <c r="B1149" s="2">
        <v>4</v>
      </c>
      <c r="C1149" s="2" t="s">
        <v>7</v>
      </c>
      <c r="D1149" s="2" t="s">
        <v>20</v>
      </c>
      <c r="E1149" s="2" t="s">
        <v>14</v>
      </c>
      <c r="F1149" s="7">
        <v>162.44018500000001</v>
      </c>
      <c r="G1149" s="4">
        <v>112995</v>
      </c>
      <c r="H1149" s="2">
        <v>1.4E-3</v>
      </c>
      <c r="I1149" t="s">
        <v>150</v>
      </c>
    </row>
    <row r="1150" spans="1:9">
      <c r="A1150" s="2">
        <v>2013</v>
      </c>
      <c r="B1150" s="2">
        <v>7</v>
      </c>
      <c r="C1150" s="2" t="s">
        <v>12</v>
      </c>
      <c r="D1150" s="2" t="s">
        <v>46</v>
      </c>
      <c r="E1150" s="2" t="s">
        <v>25</v>
      </c>
      <c r="F1150" s="7">
        <v>40.149408000000001</v>
      </c>
      <c r="G1150" s="4">
        <v>7797</v>
      </c>
      <c r="H1150" s="2">
        <v>5.1000000000000004E-3</v>
      </c>
      <c r="I1150" t="s">
        <v>150</v>
      </c>
    </row>
    <row r="1151" spans="1:9">
      <c r="A1151" s="2">
        <v>2013</v>
      </c>
      <c r="B1151" s="2">
        <v>11</v>
      </c>
      <c r="C1151" s="2" t="s">
        <v>12</v>
      </c>
      <c r="D1151" s="2" t="s">
        <v>89</v>
      </c>
      <c r="E1151" s="2" t="s">
        <v>9</v>
      </c>
      <c r="F1151" s="7">
        <v>1.008E-2</v>
      </c>
      <c r="G1151" s="4">
        <v>5</v>
      </c>
      <c r="H1151" s="2">
        <v>2E-3</v>
      </c>
      <c r="I1151" t="s">
        <v>150</v>
      </c>
    </row>
    <row r="1152" spans="1:9">
      <c r="A1152" s="2">
        <v>2013</v>
      </c>
      <c r="B1152" s="2">
        <v>9</v>
      </c>
      <c r="C1152" s="2" t="s">
        <v>12</v>
      </c>
      <c r="D1152" s="2" t="s">
        <v>70</v>
      </c>
      <c r="E1152" s="2" t="s">
        <v>14</v>
      </c>
      <c r="F1152" s="7">
        <v>6314.7951380000004</v>
      </c>
      <c r="G1152" s="4">
        <v>574077</v>
      </c>
      <c r="H1152" s="2">
        <v>1.09E-2</v>
      </c>
      <c r="I1152" t="s">
        <v>150</v>
      </c>
    </row>
    <row r="1153" spans="1:9">
      <c r="A1153" s="2">
        <v>2013</v>
      </c>
      <c r="B1153" s="2">
        <v>4</v>
      </c>
      <c r="C1153" s="2" t="s">
        <v>12</v>
      </c>
      <c r="D1153" s="2" t="s">
        <v>95</v>
      </c>
      <c r="E1153" s="2" t="s">
        <v>11</v>
      </c>
      <c r="F1153" s="7">
        <v>6.6750000000000004E-2</v>
      </c>
      <c r="G1153" s="4">
        <v>5</v>
      </c>
      <c r="H1153" s="2">
        <v>1.3299999999999999E-2</v>
      </c>
      <c r="I1153" t="s">
        <v>150</v>
      </c>
    </row>
    <row r="1154" spans="1:9">
      <c r="A1154" s="2">
        <v>2013</v>
      </c>
      <c r="B1154" s="2">
        <v>4</v>
      </c>
      <c r="C1154" s="2" t="s">
        <v>12</v>
      </c>
      <c r="D1154" s="2" t="s">
        <v>83</v>
      </c>
      <c r="E1154" s="2" t="s">
        <v>14</v>
      </c>
      <c r="F1154" s="7">
        <v>0.25685999999999998</v>
      </c>
      <c r="G1154" s="4">
        <v>45</v>
      </c>
      <c r="H1154" s="2">
        <v>5.7000000000000002E-3</v>
      </c>
      <c r="I1154" t="s">
        <v>150</v>
      </c>
    </row>
    <row r="1155" spans="1:9">
      <c r="A1155" s="2">
        <v>2013</v>
      </c>
      <c r="B1155" s="2">
        <v>11</v>
      </c>
      <c r="C1155" s="2" t="s">
        <v>12</v>
      </c>
      <c r="D1155" s="2" t="s">
        <v>83</v>
      </c>
      <c r="E1155" s="2" t="s">
        <v>14</v>
      </c>
      <c r="F1155" s="7">
        <v>4.9195999999999997E-2</v>
      </c>
      <c r="G1155" s="4">
        <v>4</v>
      </c>
      <c r="H1155" s="2">
        <v>1.2200000000000001E-2</v>
      </c>
      <c r="I1155" t="s">
        <v>150</v>
      </c>
    </row>
    <row r="1156" spans="1:9">
      <c r="A1156" s="2">
        <v>2013</v>
      </c>
      <c r="B1156" s="2">
        <v>8</v>
      </c>
      <c r="C1156" s="2" t="s">
        <v>7</v>
      </c>
      <c r="D1156" s="2" t="s">
        <v>31</v>
      </c>
      <c r="E1156" s="2" t="s">
        <v>14</v>
      </c>
      <c r="F1156" s="7">
        <v>8.9774639999999994</v>
      </c>
      <c r="G1156" s="4">
        <v>8811</v>
      </c>
      <c r="H1156" s="2">
        <v>1E-3</v>
      </c>
      <c r="I1156" t="s">
        <v>150</v>
      </c>
    </row>
    <row r="1157" spans="1:9">
      <c r="A1157" s="2">
        <v>2013</v>
      </c>
      <c r="B1157" s="2">
        <v>5</v>
      </c>
      <c r="C1157" s="2" t="s">
        <v>7</v>
      </c>
      <c r="D1157" s="2" t="s">
        <v>87</v>
      </c>
      <c r="E1157" s="2" t="s">
        <v>14</v>
      </c>
      <c r="F1157" s="7">
        <v>24.172499999999999</v>
      </c>
      <c r="G1157" s="4">
        <v>18055</v>
      </c>
      <c r="H1157" s="2">
        <v>1.2999999999999999E-3</v>
      </c>
      <c r="I1157" t="s">
        <v>150</v>
      </c>
    </row>
    <row r="1158" spans="1:9">
      <c r="A1158" s="2">
        <v>2013</v>
      </c>
      <c r="B1158" s="2">
        <v>12</v>
      </c>
      <c r="C1158" s="2" t="s">
        <v>12</v>
      </c>
      <c r="D1158" s="2" t="s">
        <v>45</v>
      </c>
      <c r="E1158" s="2" t="s">
        <v>14</v>
      </c>
      <c r="F1158" s="7">
        <v>335.145667</v>
      </c>
      <c r="G1158" s="4">
        <v>80159</v>
      </c>
      <c r="H1158" s="2">
        <v>4.1000000000000003E-3</v>
      </c>
      <c r="I1158" t="s">
        <v>150</v>
      </c>
    </row>
    <row r="1159" spans="1:9">
      <c r="A1159" s="2">
        <v>2013</v>
      </c>
      <c r="B1159" s="2">
        <v>9</v>
      </c>
      <c r="C1159" s="2" t="s">
        <v>7</v>
      </c>
      <c r="D1159" s="2" t="s">
        <v>42</v>
      </c>
      <c r="E1159" s="2" t="s">
        <v>14</v>
      </c>
      <c r="F1159" s="7">
        <v>222.70298399999999</v>
      </c>
      <c r="G1159" s="4">
        <v>127099</v>
      </c>
      <c r="H1159" s="2">
        <v>1.6999999999999999E-3</v>
      </c>
      <c r="I1159" t="s">
        <v>150</v>
      </c>
    </row>
    <row r="1160" spans="1:9">
      <c r="A1160" s="2">
        <v>2013</v>
      </c>
      <c r="B1160" s="2">
        <v>12</v>
      </c>
      <c r="C1160" s="2" t="s">
        <v>7</v>
      </c>
      <c r="D1160" s="2" t="s">
        <v>39</v>
      </c>
      <c r="E1160" s="2" t="s">
        <v>14</v>
      </c>
      <c r="F1160" s="7">
        <v>2592.708435</v>
      </c>
      <c r="G1160" s="4">
        <v>635730</v>
      </c>
      <c r="H1160" s="2">
        <v>4.0000000000000001E-3</v>
      </c>
      <c r="I1160" t="s">
        <v>150</v>
      </c>
    </row>
    <row r="1161" spans="1:9">
      <c r="A1161" s="2">
        <v>2014</v>
      </c>
      <c r="B1161" s="2">
        <v>5</v>
      </c>
      <c r="C1161" s="2" t="s">
        <v>12</v>
      </c>
      <c r="D1161" s="2" t="s">
        <v>91</v>
      </c>
      <c r="E1161" s="2" t="s">
        <v>9</v>
      </c>
      <c r="F1161" s="7">
        <v>2.9483999999999999</v>
      </c>
      <c r="G1161" s="4">
        <v>2268</v>
      </c>
      <c r="H1161" s="2">
        <v>1.2999999999999999E-3</v>
      </c>
      <c r="I1161" t="s">
        <v>150</v>
      </c>
    </row>
    <row r="1162" spans="1:9">
      <c r="A1162" s="2">
        <v>2013</v>
      </c>
      <c r="B1162" s="2">
        <v>11</v>
      </c>
      <c r="C1162" s="2" t="s">
        <v>12</v>
      </c>
      <c r="D1162" s="2" t="s">
        <v>10</v>
      </c>
      <c r="E1162" s="2" t="s">
        <v>11</v>
      </c>
      <c r="F1162" s="7">
        <v>85.594080000000005</v>
      </c>
      <c r="G1162" s="4">
        <v>15430</v>
      </c>
      <c r="H1162" s="2">
        <v>5.4999999999999997E-3</v>
      </c>
      <c r="I1162" t="s">
        <v>150</v>
      </c>
    </row>
    <row r="1163" spans="1:9">
      <c r="A1163" s="2">
        <v>2013</v>
      </c>
      <c r="B1163" s="2">
        <v>7</v>
      </c>
      <c r="C1163" s="2" t="s">
        <v>12</v>
      </c>
      <c r="D1163" s="2" t="s">
        <v>20</v>
      </c>
      <c r="E1163" s="2" t="s">
        <v>14</v>
      </c>
      <c r="F1163" s="7">
        <v>3344.3885959999998</v>
      </c>
      <c r="G1163" s="4">
        <v>316180</v>
      </c>
      <c r="H1163" s="2">
        <v>1.0500000000000001E-2</v>
      </c>
      <c r="I1163" t="s">
        <v>150</v>
      </c>
    </row>
    <row r="1164" spans="1:9">
      <c r="A1164" s="2">
        <v>2013</v>
      </c>
      <c r="B1164" s="2">
        <v>7</v>
      </c>
      <c r="C1164" s="2" t="s">
        <v>12</v>
      </c>
      <c r="D1164" s="2" t="s">
        <v>15</v>
      </c>
      <c r="E1164" s="2" t="s">
        <v>16</v>
      </c>
      <c r="F1164" s="7">
        <v>2743.6240419999999</v>
      </c>
      <c r="G1164" s="4">
        <v>277956</v>
      </c>
      <c r="H1164" s="2">
        <v>9.7999999999999997E-3</v>
      </c>
      <c r="I1164" t="s">
        <v>150</v>
      </c>
    </row>
    <row r="1165" spans="1:9">
      <c r="A1165" s="2">
        <v>2014</v>
      </c>
      <c r="B1165" s="2">
        <v>5</v>
      </c>
      <c r="C1165" s="2" t="s">
        <v>12</v>
      </c>
      <c r="D1165" s="2" t="s">
        <v>54</v>
      </c>
      <c r="E1165" s="2" t="s">
        <v>14</v>
      </c>
      <c r="F1165" s="7">
        <v>7.5115699999999999</v>
      </c>
      <c r="G1165" s="4">
        <v>522</v>
      </c>
      <c r="H1165" s="2">
        <v>1.43E-2</v>
      </c>
      <c r="I1165" t="s">
        <v>150</v>
      </c>
    </row>
    <row r="1166" spans="1:9">
      <c r="A1166" s="2">
        <v>2013</v>
      </c>
      <c r="B1166" s="2">
        <v>10</v>
      </c>
      <c r="C1166" s="2" t="s">
        <v>12</v>
      </c>
      <c r="D1166" s="2" t="s">
        <v>29</v>
      </c>
      <c r="E1166" s="2" t="s">
        <v>25</v>
      </c>
      <c r="F1166" s="7">
        <v>59.2928</v>
      </c>
      <c r="G1166" s="4">
        <v>11047</v>
      </c>
      <c r="H1166" s="2">
        <v>5.3E-3</v>
      </c>
      <c r="I1166" t="s">
        <v>150</v>
      </c>
    </row>
    <row r="1167" spans="1:9">
      <c r="A1167" s="2">
        <v>2013</v>
      </c>
      <c r="B1167" s="2">
        <v>12</v>
      </c>
      <c r="C1167" s="2" t="s">
        <v>12</v>
      </c>
      <c r="D1167" s="2" t="s">
        <v>21</v>
      </c>
      <c r="E1167" s="2" t="s">
        <v>14</v>
      </c>
      <c r="F1167" s="7">
        <v>841.86158699999999</v>
      </c>
      <c r="G1167" s="4">
        <v>69181</v>
      </c>
      <c r="H1167" s="2">
        <v>1.21E-2</v>
      </c>
      <c r="I1167" t="s">
        <v>150</v>
      </c>
    </row>
    <row r="1168" spans="1:9">
      <c r="A1168" s="2">
        <v>2014</v>
      </c>
      <c r="B1168" s="2">
        <v>2</v>
      </c>
      <c r="C1168" s="2" t="s">
        <v>7</v>
      </c>
      <c r="D1168" s="2" t="s">
        <v>21</v>
      </c>
      <c r="E1168" s="2" t="s">
        <v>14</v>
      </c>
      <c r="F1168" s="7">
        <v>79.531009999999995</v>
      </c>
      <c r="G1168" s="4">
        <v>118046</v>
      </c>
      <c r="H1168" s="2">
        <v>5.9999999999999995E-4</v>
      </c>
      <c r="I1168" t="s">
        <v>150</v>
      </c>
    </row>
    <row r="1169" spans="1:9">
      <c r="A1169" s="2">
        <v>2014</v>
      </c>
      <c r="B1169" s="2">
        <v>2</v>
      </c>
      <c r="C1169" s="2" t="s">
        <v>12</v>
      </c>
      <c r="D1169" s="2" t="s">
        <v>35</v>
      </c>
      <c r="E1169" s="2" t="s">
        <v>9</v>
      </c>
      <c r="F1169" s="7">
        <v>0.151111</v>
      </c>
      <c r="G1169" s="4">
        <v>1</v>
      </c>
      <c r="H1169" s="2">
        <v>0.15110000000000001</v>
      </c>
      <c r="I1169" t="s">
        <v>150</v>
      </c>
    </row>
    <row r="1170" spans="1:9">
      <c r="A1170" s="2">
        <v>2013</v>
      </c>
      <c r="B1170" s="2">
        <v>5</v>
      </c>
      <c r="C1170" s="2" t="s">
        <v>12</v>
      </c>
      <c r="D1170" s="2" t="s">
        <v>27</v>
      </c>
      <c r="E1170" s="2" t="s">
        <v>14</v>
      </c>
      <c r="F1170" s="7">
        <v>7.3348599999999999</v>
      </c>
      <c r="G1170" s="4">
        <v>2372</v>
      </c>
      <c r="H1170" s="2">
        <v>3.0000000000000001E-3</v>
      </c>
      <c r="I1170" t="s">
        <v>150</v>
      </c>
    </row>
    <row r="1171" spans="1:9">
      <c r="A1171" s="2">
        <v>2013</v>
      </c>
      <c r="B1171" s="2">
        <v>12</v>
      </c>
      <c r="C1171" s="2" t="s">
        <v>12</v>
      </c>
      <c r="D1171" s="2" t="s">
        <v>49</v>
      </c>
      <c r="E1171" s="2" t="s">
        <v>11</v>
      </c>
      <c r="F1171" s="7">
        <v>1.4E-3</v>
      </c>
      <c r="G1171" s="4">
        <v>1</v>
      </c>
      <c r="H1171" s="2">
        <v>1.4E-3</v>
      </c>
      <c r="I1171" t="s">
        <v>150</v>
      </c>
    </row>
    <row r="1172" spans="1:9">
      <c r="A1172" s="2">
        <v>2013</v>
      </c>
      <c r="B1172" s="2">
        <v>12</v>
      </c>
      <c r="C1172" s="2" t="s">
        <v>7</v>
      </c>
      <c r="D1172" s="2" t="s">
        <v>45</v>
      </c>
      <c r="E1172" s="2" t="s">
        <v>14</v>
      </c>
      <c r="F1172" s="7">
        <v>66.762134000000003</v>
      </c>
      <c r="G1172" s="4">
        <v>138783</v>
      </c>
      <c r="H1172" s="2">
        <v>4.0000000000000002E-4</v>
      </c>
      <c r="I1172" t="s">
        <v>150</v>
      </c>
    </row>
    <row r="1173" spans="1:9">
      <c r="A1173" s="2">
        <v>2014</v>
      </c>
      <c r="B1173" s="2">
        <v>3</v>
      </c>
      <c r="C1173" s="2" t="s">
        <v>12</v>
      </c>
      <c r="D1173" s="2" t="s">
        <v>45</v>
      </c>
      <c r="E1173" s="2" t="s">
        <v>14</v>
      </c>
      <c r="F1173" s="7">
        <v>367.81358299999999</v>
      </c>
      <c r="G1173" s="4">
        <v>91252</v>
      </c>
      <c r="H1173" s="2">
        <v>4.0000000000000001E-3</v>
      </c>
      <c r="I1173" t="s">
        <v>150</v>
      </c>
    </row>
    <row r="1174" spans="1:9">
      <c r="A1174" s="2">
        <v>2013</v>
      </c>
      <c r="B1174" s="2">
        <v>10</v>
      </c>
      <c r="C1174" s="2" t="s">
        <v>12</v>
      </c>
      <c r="D1174" s="2" t="s">
        <v>18</v>
      </c>
      <c r="E1174" s="2" t="s">
        <v>14</v>
      </c>
      <c r="F1174" s="7">
        <v>1646.3418939999999</v>
      </c>
      <c r="G1174" s="4">
        <v>175075</v>
      </c>
      <c r="H1174" s="2">
        <v>9.4000000000000004E-3</v>
      </c>
      <c r="I1174" t="s">
        <v>150</v>
      </c>
    </row>
    <row r="1175" spans="1:9">
      <c r="A1175" s="2">
        <v>2013</v>
      </c>
      <c r="B1175" s="2">
        <v>9</v>
      </c>
      <c r="C1175" s="2" t="s">
        <v>12</v>
      </c>
      <c r="D1175" s="2" t="s">
        <v>39</v>
      </c>
      <c r="E1175" s="2" t="s">
        <v>14</v>
      </c>
      <c r="F1175" s="7">
        <v>15739.252372999999</v>
      </c>
      <c r="G1175" s="4">
        <v>1136016</v>
      </c>
      <c r="H1175" s="2">
        <v>1.38E-2</v>
      </c>
      <c r="I1175" t="s">
        <v>150</v>
      </c>
    </row>
    <row r="1176" spans="1:9">
      <c r="A1176" s="2">
        <v>2013</v>
      </c>
      <c r="B1176" s="2">
        <v>6</v>
      </c>
      <c r="C1176" s="2" t="s">
        <v>7</v>
      </c>
      <c r="D1176" s="2" t="s">
        <v>8</v>
      </c>
      <c r="E1176" s="2" t="s">
        <v>9</v>
      </c>
      <c r="F1176" s="7">
        <v>45260.219846</v>
      </c>
      <c r="G1176" s="4">
        <v>24650573</v>
      </c>
      <c r="H1176" s="2">
        <v>1.8E-3</v>
      </c>
      <c r="I1176" t="s">
        <v>150</v>
      </c>
    </row>
    <row r="1177" spans="1:9">
      <c r="A1177" s="2">
        <v>2013</v>
      </c>
      <c r="B1177" s="2">
        <v>7</v>
      </c>
      <c r="C1177" s="2" t="s">
        <v>12</v>
      </c>
      <c r="D1177" s="2" t="s">
        <v>8</v>
      </c>
      <c r="E1177" s="2" t="s">
        <v>9</v>
      </c>
      <c r="F1177" s="7">
        <v>211219.18144799999</v>
      </c>
      <c r="G1177" s="4">
        <v>29099881</v>
      </c>
      <c r="H1177" s="2">
        <v>7.1999999999999998E-3</v>
      </c>
      <c r="I1177" t="s">
        <v>150</v>
      </c>
    </row>
    <row r="1178" spans="1:9">
      <c r="A1178" s="2">
        <v>2014</v>
      </c>
      <c r="B1178" s="2">
        <v>5</v>
      </c>
      <c r="C1178" s="2" t="s">
        <v>12</v>
      </c>
      <c r="D1178" s="2" t="s">
        <v>30</v>
      </c>
      <c r="E1178" s="2" t="s">
        <v>9</v>
      </c>
      <c r="F1178" s="7">
        <v>28.114799999999999</v>
      </c>
      <c r="G1178" s="4">
        <v>20082</v>
      </c>
      <c r="H1178" s="2">
        <v>1.4E-3</v>
      </c>
      <c r="I1178" t="s">
        <v>150</v>
      </c>
    </row>
    <row r="1179" spans="1:9">
      <c r="A1179" s="2">
        <v>2013</v>
      </c>
      <c r="B1179" s="2">
        <v>4</v>
      </c>
      <c r="C1179" s="2" t="s">
        <v>12</v>
      </c>
      <c r="D1179" s="2" t="s">
        <v>61</v>
      </c>
      <c r="E1179" s="2" t="s">
        <v>62</v>
      </c>
      <c r="F1179" s="7">
        <v>1.2586E-2</v>
      </c>
      <c r="G1179" s="4">
        <v>1</v>
      </c>
      <c r="H1179" s="2">
        <v>1.2500000000000001E-2</v>
      </c>
      <c r="I1179" t="s">
        <v>150</v>
      </c>
    </row>
    <row r="1180" spans="1:9">
      <c r="A1180" s="2">
        <v>2013</v>
      </c>
      <c r="B1180" s="2">
        <v>7</v>
      </c>
      <c r="C1180" s="2" t="s">
        <v>12</v>
      </c>
      <c r="D1180" s="2" t="s">
        <v>88</v>
      </c>
      <c r="E1180" s="2" t="s">
        <v>14</v>
      </c>
      <c r="F1180" s="7">
        <v>0.101614</v>
      </c>
      <c r="G1180" s="4">
        <v>3</v>
      </c>
      <c r="H1180" s="2">
        <v>3.3799999999999997E-2</v>
      </c>
      <c r="I1180" t="s">
        <v>150</v>
      </c>
    </row>
    <row r="1181" spans="1:9">
      <c r="A1181" s="2">
        <v>2013</v>
      </c>
      <c r="B1181" s="2">
        <v>1</v>
      </c>
      <c r="C1181" s="2" t="s">
        <v>7</v>
      </c>
      <c r="D1181" s="2" t="s">
        <v>15</v>
      </c>
      <c r="E1181" s="2" t="s">
        <v>16</v>
      </c>
      <c r="F1181" s="7">
        <v>397.70428900000002</v>
      </c>
      <c r="G1181" s="4">
        <v>165746</v>
      </c>
      <c r="H1181" s="2">
        <v>2.3E-3</v>
      </c>
      <c r="I1181" t="s">
        <v>150</v>
      </c>
    </row>
    <row r="1182" spans="1:9">
      <c r="A1182" s="2">
        <v>2013</v>
      </c>
      <c r="B1182" s="2">
        <v>10</v>
      </c>
      <c r="C1182" s="2" t="s">
        <v>7</v>
      </c>
      <c r="D1182" s="2" t="s">
        <v>15</v>
      </c>
      <c r="E1182" s="2" t="s">
        <v>16</v>
      </c>
      <c r="F1182" s="7">
        <v>608.18899699999997</v>
      </c>
      <c r="G1182" s="4">
        <v>250982</v>
      </c>
      <c r="H1182" s="2">
        <v>2.3999999999999998E-3</v>
      </c>
      <c r="I1182" t="s">
        <v>150</v>
      </c>
    </row>
    <row r="1183" spans="1:9">
      <c r="A1183" s="2">
        <v>2013</v>
      </c>
      <c r="B1183" s="2">
        <v>3</v>
      </c>
      <c r="C1183" s="2" t="s">
        <v>12</v>
      </c>
      <c r="D1183" s="2" t="s">
        <v>48</v>
      </c>
      <c r="E1183" s="2" t="s">
        <v>14</v>
      </c>
      <c r="F1183" s="7">
        <v>0.33793899999999999</v>
      </c>
      <c r="G1183" s="4">
        <v>37</v>
      </c>
      <c r="H1183" s="2">
        <v>9.1000000000000004E-3</v>
      </c>
      <c r="I1183" t="s">
        <v>150</v>
      </c>
    </row>
    <row r="1184" spans="1:9">
      <c r="A1184" s="2">
        <v>2014</v>
      </c>
      <c r="B1184" s="2">
        <v>5</v>
      </c>
      <c r="C1184" s="2" t="s">
        <v>12</v>
      </c>
      <c r="D1184" s="2" t="s">
        <v>96</v>
      </c>
      <c r="E1184" s="2" t="s">
        <v>9</v>
      </c>
      <c r="F1184" s="7">
        <v>9.3184000000000005</v>
      </c>
      <c r="G1184" s="4">
        <v>6656</v>
      </c>
      <c r="H1184" s="2">
        <v>1.4E-3</v>
      </c>
      <c r="I1184" t="s">
        <v>150</v>
      </c>
    </row>
    <row r="1185" spans="1:9">
      <c r="A1185" s="2">
        <v>2013</v>
      </c>
      <c r="B1185" s="2">
        <v>2</v>
      </c>
      <c r="C1185" s="2" t="s">
        <v>7</v>
      </c>
      <c r="D1185" s="2" t="s">
        <v>34</v>
      </c>
      <c r="E1185" s="2" t="s">
        <v>14</v>
      </c>
      <c r="F1185" s="7">
        <v>1.3873E-2</v>
      </c>
      <c r="G1185" s="4">
        <v>27</v>
      </c>
      <c r="H1185" s="2">
        <v>5.0000000000000001E-4</v>
      </c>
      <c r="I1185" t="s">
        <v>150</v>
      </c>
    </row>
    <row r="1186" spans="1:9">
      <c r="A1186" s="2">
        <v>2013</v>
      </c>
      <c r="B1186" s="2">
        <v>3</v>
      </c>
      <c r="C1186" s="2" t="s">
        <v>53</v>
      </c>
      <c r="D1186" s="2" t="s">
        <v>63</v>
      </c>
      <c r="E1186" s="2" t="s">
        <v>14</v>
      </c>
      <c r="F1186" s="7">
        <v>3.6450300000000002</v>
      </c>
      <c r="G1186" s="4">
        <v>4</v>
      </c>
      <c r="H1186" s="2">
        <v>0.91120000000000001</v>
      </c>
      <c r="I1186" t="s">
        <v>150</v>
      </c>
    </row>
    <row r="1187" spans="1:9">
      <c r="A1187" s="2">
        <v>2014</v>
      </c>
      <c r="B1187" s="2">
        <v>2</v>
      </c>
      <c r="C1187" s="2" t="s">
        <v>12</v>
      </c>
      <c r="D1187" s="2" t="s">
        <v>83</v>
      </c>
      <c r="E1187" s="2" t="s">
        <v>14</v>
      </c>
      <c r="F1187" s="7">
        <v>0.25584099999999999</v>
      </c>
      <c r="G1187" s="4">
        <v>32</v>
      </c>
      <c r="H1187" s="2">
        <v>7.9000000000000008E-3</v>
      </c>
      <c r="I1187" t="s">
        <v>150</v>
      </c>
    </row>
    <row r="1188" spans="1:9">
      <c r="A1188" s="2">
        <v>2014</v>
      </c>
      <c r="B1188" s="2">
        <v>4</v>
      </c>
      <c r="C1188" s="2" t="s">
        <v>7</v>
      </c>
      <c r="D1188" s="2" t="s">
        <v>43</v>
      </c>
      <c r="E1188" s="2" t="s">
        <v>11</v>
      </c>
      <c r="F1188" s="7">
        <v>205.32307599999999</v>
      </c>
      <c r="G1188" s="4">
        <v>124270</v>
      </c>
      <c r="H1188" s="2">
        <v>1.6000000000000001E-3</v>
      </c>
      <c r="I1188" t="s">
        <v>150</v>
      </c>
    </row>
    <row r="1189" spans="1:9">
      <c r="A1189" s="2">
        <v>2013</v>
      </c>
      <c r="B1189" s="2">
        <v>12</v>
      </c>
      <c r="C1189" s="2" t="s">
        <v>12</v>
      </c>
      <c r="D1189" s="2" t="s">
        <v>64</v>
      </c>
      <c r="E1189" s="2" t="s">
        <v>14</v>
      </c>
      <c r="F1189" s="7">
        <v>1.0061880000000001</v>
      </c>
      <c r="G1189" s="4">
        <v>244</v>
      </c>
      <c r="H1189" s="2">
        <v>4.1000000000000003E-3</v>
      </c>
      <c r="I1189" t="s">
        <v>150</v>
      </c>
    </row>
    <row r="1190" spans="1:9">
      <c r="A1190" s="2">
        <v>2014</v>
      </c>
      <c r="B1190" s="2">
        <v>1</v>
      </c>
      <c r="C1190" s="2" t="s">
        <v>7</v>
      </c>
      <c r="D1190" s="2" t="s">
        <v>17</v>
      </c>
      <c r="E1190" s="2" t="s">
        <v>14</v>
      </c>
      <c r="F1190" s="7">
        <v>87.931392000000002</v>
      </c>
      <c r="G1190" s="4">
        <v>32925</v>
      </c>
      <c r="H1190" s="2">
        <v>2.5999999999999999E-3</v>
      </c>
      <c r="I1190" t="s">
        <v>150</v>
      </c>
    </row>
    <row r="1191" spans="1:9">
      <c r="A1191" s="2">
        <v>2014</v>
      </c>
      <c r="B1191" s="2">
        <v>4</v>
      </c>
      <c r="C1191" s="2" t="s">
        <v>12</v>
      </c>
      <c r="D1191" s="2" t="s">
        <v>45</v>
      </c>
      <c r="E1191" s="2" t="s">
        <v>14</v>
      </c>
      <c r="F1191" s="7">
        <v>218.85755900000001</v>
      </c>
      <c r="G1191" s="4">
        <v>100544</v>
      </c>
      <c r="H1191" s="2">
        <v>2.0999999999999999E-3</v>
      </c>
      <c r="I1191" t="s">
        <v>150</v>
      </c>
    </row>
    <row r="1192" spans="1:9">
      <c r="A1192" s="2">
        <v>2013</v>
      </c>
      <c r="B1192" s="2">
        <v>7</v>
      </c>
      <c r="C1192" s="2" t="s">
        <v>12</v>
      </c>
      <c r="D1192" s="2" t="s">
        <v>18</v>
      </c>
      <c r="E1192" s="2" t="s">
        <v>14</v>
      </c>
      <c r="F1192" s="7">
        <v>1191.2898620000001</v>
      </c>
      <c r="G1192" s="4">
        <v>146456</v>
      </c>
      <c r="H1192" s="2">
        <v>8.0999999999999996E-3</v>
      </c>
      <c r="I1192" t="s">
        <v>150</v>
      </c>
    </row>
    <row r="1193" spans="1:9">
      <c r="A1193" s="2">
        <v>2013</v>
      </c>
      <c r="B1193" s="2">
        <v>1</v>
      </c>
      <c r="C1193" s="2" t="s">
        <v>12</v>
      </c>
      <c r="D1193" s="2" t="s">
        <v>19</v>
      </c>
      <c r="E1193" s="2" t="s">
        <v>14</v>
      </c>
      <c r="F1193" s="7">
        <v>10365.813996999999</v>
      </c>
      <c r="G1193" s="4">
        <v>865038</v>
      </c>
      <c r="H1193" s="2">
        <v>1.1900000000000001E-2</v>
      </c>
      <c r="I1193" t="s">
        <v>150</v>
      </c>
    </row>
    <row r="1194" spans="1:9">
      <c r="A1194" s="2">
        <v>2013</v>
      </c>
      <c r="B1194" s="2">
        <v>3</v>
      </c>
      <c r="C1194" s="2" t="s">
        <v>7</v>
      </c>
      <c r="D1194" s="2" t="s">
        <v>19</v>
      </c>
      <c r="E1194" s="2" t="s">
        <v>14</v>
      </c>
      <c r="F1194" s="7">
        <v>325.61524600000001</v>
      </c>
      <c r="G1194" s="4">
        <v>90569</v>
      </c>
      <c r="H1194" s="2">
        <v>3.5000000000000001E-3</v>
      </c>
      <c r="I1194" t="s">
        <v>150</v>
      </c>
    </row>
    <row r="1195" spans="1:9">
      <c r="A1195" s="2">
        <v>2014</v>
      </c>
      <c r="B1195" s="2">
        <v>4</v>
      </c>
      <c r="C1195" s="2" t="s">
        <v>7</v>
      </c>
      <c r="D1195" s="2" t="s">
        <v>39</v>
      </c>
      <c r="E1195" s="2" t="s">
        <v>14</v>
      </c>
      <c r="F1195" s="7">
        <v>1694.461059</v>
      </c>
      <c r="G1195" s="4">
        <v>1378368</v>
      </c>
      <c r="H1195" s="2">
        <v>1.1999999999999999E-3</v>
      </c>
      <c r="I1195" t="s">
        <v>150</v>
      </c>
    </row>
    <row r="1196" spans="1:9">
      <c r="A1196" s="2">
        <v>2013</v>
      </c>
      <c r="B1196" s="2">
        <v>11</v>
      </c>
      <c r="C1196" s="2" t="s">
        <v>7</v>
      </c>
      <c r="D1196" s="2" t="s">
        <v>8</v>
      </c>
      <c r="E1196" s="2" t="s">
        <v>9</v>
      </c>
      <c r="F1196" s="7">
        <v>40701.600396000002</v>
      </c>
      <c r="G1196" s="4">
        <v>29047950</v>
      </c>
      <c r="H1196" s="2">
        <v>1.4E-3</v>
      </c>
      <c r="I1196" t="s">
        <v>150</v>
      </c>
    </row>
    <row r="1197" spans="1:9">
      <c r="A1197" s="2">
        <v>2014</v>
      </c>
      <c r="B1197" s="2">
        <v>4</v>
      </c>
      <c r="C1197" s="2" t="s">
        <v>7</v>
      </c>
      <c r="D1197" s="2" t="s">
        <v>23</v>
      </c>
      <c r="E1197" s="2" t="s">
        <v>14</v>
      </c>
      <c r="F1197" s="7">
        <v>100.683238</v>
      </c>
      <c r="G1197" s="4">
        <v>35264</v>
      </c>
      <c r="H1197" s="2">
        <v>2.8E-3</v>
      </c>
      <c r="I1197" t="s">
        <v>150</v>
      </c>
    </row>
    <row r="1198" spans="1:9">
      <c r="A1198" s="2">
        <v>2013</v>
      </c>
      <c r="B1198" s="2">
        <v>5</v>
      </c>
      <c r="C1198" s="2" t="s">
        <v>12</v>
      </c>
      <c r="D1198" s="2" t="s">
        <v>94</v>
      </c>
      <c r="E1198" s="2" t="s">
        <v>25</v>
      </c>
      <c r="F1198" s="7">
        <v>5.1147999999999999E-2</v>
      </c>
      <c r="G1198" s="4">
        <v>9</v>
      </c>
      <c r="H1198" s="2">
        <v>5.5999999999999999E-3</v>
      </c>
      <c r="I1198" t="s">
        <v>150</v>
      </c>
    </row>
    <row r="1199" spans="1:9">
      <c r="A1199" s="2">
        <v>2014</v>
      </c>
      <c r="B1199" s="2">
        <v>2</v>
      </c>
      <c r="C1199" s="2" t="s">
        <v>12</v>
      </c>
      <c r="D1199" s="2" t="s">
        <v>15</v>
      </c>
      <c r="E1199" s="2" t="s">
        <v>16</v>
      </c>
      <c r="F1199" s="7">
        <v>4052.537671</v>
      </c>
      <c r="G1199" s="4">
        <v>386366</v>
      </c>
      <c r="H1199" s="2">
        <v>1.04E-2</v>
      </c>
      <c r="I1199" t="s">
        <v>150</v>
      </c>
    </row>
    <row r="1200" spans="1:9">
      <c r="A1200" s="2">
        <v>2014</v>
      </c>
      <c r="B1200" s="2">
        <v>2</v>
      </c>
      <c r="C1200" s="2" t="s">
        <v>7</v>
      </c>
      <c r="D1200" s="2" t="s">
        <v>96</v>
      </c>
      <c r="E1200" s="2" t="s">
        <v>9</v>
      </c>
      <c r="F1200" s="7">
        <v>17.410399999999999</v>
      </c>
      <c r="G1200" s="4">
        <v>12436</v>
      </c>
      <c r="H1200" s="2">
        <v>1.4E-3</v>
      </c>
      <c r="I1200" t="s">
        <v>150</v>
      </c>
    </row>
    <row r="1201" spans="1:9">
      <c r="A1201" s="2">
        <v>2013</v>
      </c>
      <c r="B1201" s="2">
        <v>8</v>
      </c>
      <c r="C1201" s="2" t="s">
        <v>12</v>
      </c>
      <c r="D1201" s="2" t="s">
        <v>63</v>
      </c>
      <c r="E1201" s="2" t="s">
        <v>14</v>
      </c>
      <c r="F1201" s="7">
        <v>3462.7803709999998</v>
      </c>
      <c r="G1201" s="4">
        <v>339570</v>
      </c>
      <c r="H1201" s="2">
        <v>1.01E-2</v>
      </c>
      <c r="I1201" t="s">
        <v>150</v>
      </c>
    </row>
    <row r="1202" spans="1:9">
      <c r="A1202" s="2">
        <v>2013</v>
      </c>
      <c r="B1202" s="2">
        <v>12</v>
      </c>
      <c r="C1202" s="2" t="s">
        <v>12</v>
      </c>
      <c r="D1202" s="2" t="s">
        <v>46</v>
      </c>
      <c r="E1202" s="2" t="s">
        <v>25</v>
      </c>
      <c r="F1202" s="7">
        <v>95.064425</v>
      </c>
      <c r="G1202" s="4">
        <v>12945</v>
      </c>
      <c r="H1202" s="2">
        <v>7.3000000000000001E-3</v>
      </c>
      <c r="I1202" t="s">
        <v>150</v>
      </c>
    </row>
    <row r="1203" spans="1:9">
      <c r="A1203" s="2">
        <v>2013</v>
      </c>
      <c r="B1203" s="2">
        <v>4</v>
      </c>
      <c r="C1203" s="2" t="s">
        <v>12</v>
      </c>
      <c r="D1203" s="2" t="s">
        <v>46</v>
      </c>
      <c r="E1203" s="2" t="s">
        <v>25</v>
      </c>
      <c r="F1203" s="7">
        <v>2.8452570000000001</v>
      </c>
      <c r="G1203" s="4">
        <v>1091</v>
      </c>
      <c r="H1203" s="2">
        <v>2.5999999999999999E-3</v>
      </c>
      <c r="I1203" t="s">
        <v>150</v>
      </c>
    </row>
    <row r="1204" spans="1:9">
      <c r="A1204" s="2">
        <v>2013</v>
      </c>
      <c r="B1204" s="2">
        <v>11</v>
      </c>
      <c r="C1204" s="2" t="s">
        <v>12</v>
      </c>
      <c r="D1204" s="2" t="s">
        <v>66</v>
      </c>
      <c r="E1204" s="2" t="s">
        <v>9</v>
      </c>
      <c r="F1204" s="7">
        <v>0.76446700000000001</v>
      </c>
      <c r="G1204" s="4">
        <v>30</v>
      </c>
      <c r="H1204" s="2">
        <v>2.5399999999999999E-2</v>
      </c>
      <c r="I1204" t="s">
        <v>150</v>
      </c>
    </row>
    <row r="1205" spans="1:9">
      <c r="A1205" s="2">
        <v>2014</v>
      </c>
      <c r="B1205" s="2">
        <v>1</v>
      </c>
      <c r="C1205" s="2" t="s">
        <v>7</v>
      </c>
      <c r="D1205" s="2" t="s">
        <v>64</v>
      </c>
      <c r="E1205" s="2" t="s">
        <v>14</v>
      </c>
      <c r="F1205" s="7">
        <v>2.6300650000000001</v>
      </c>
      <c r="G1205" s="4">
        <v>650</v>
      </c>
      <c r="H1205" s="2">
        <v>4.0000000000000001E-3</v>
      </c>
      <c r="I1205" t="s">
        <v>150</v>
      </c>
    </row>
    <row r="1206" spans="1:9">
      <c r="A1206" s="2">
        <v>2013</v>
      </c>
      <c r="B1206" s="2">
        <v>3</v>
      </c>
      <c r="C1206" s="2" t="s">
        <v>12</v>
      </c>
      <c r="D1206" s="2" t="s">
        <v>26</v>
      </c>
      <c r="E1206" s="2" t="s">
        <v>14</v>
      </c>
      <c r="F1206" s="7">
        <v>170.78991400000001</v>
      </c>
      <c r="G1206" s="4">
        <v>15738</v>
      </c>
      <c r="H1206" s="2">
        <v>1.0800000000000001E-2</v>
      </c>
      <c r="I1206" t="s">
        <v>150</v>
      </c>
    </row>
    <row r="1207" spans="1:9">
      <c r="A1207" s="2">
        <v>2013</v>
      </c>
      <c r="B1207" s="2">
        <v>3</v>
      </c>
      <c r="C1207" s="2" t="s">
        <v>12</v>
      </c>
      <c r="D1207" s="2" t="s">
        <v>50</v>
      </c>
      <c r="E1207" s="2" t="s">
        <v>11</v>
      </c>
      <c r="F1207" s="7">
        <v>2.359629</v>
      </c>
      <c r="G1207" s="4">
        <v>176</v>
      </c>
      <c r="H1207" s="2">
        <v>1.34E-2</v>
      </c>
      <c r="I1207" t="s">
        <v>150</v>
      </c>
    </row>
    <row r="1208" spans="1:9">
      <c r="A1208" s="2">
        <v>2014</v>
      </c>
      <c r="B1208" s="2">
        <v>2</v>
      </c>
      <c r="C1208" s="2" t="s">
        <v>12</v>
      </c>
      <c r="D1208" s="2" t="s">
        <v>27</v>
      </c>
      <c r="E1208" s="2" t="s">
        <v>14</v>
      </c>
      <c r="F1208" s="7">
        <v>19.550709999999999</v>
      </c>
      <c r="G1208" s="4">
        <v>7535</v>
      </c>
      <c r="H1208" s="2">
        <v>2.5000000000000001E-3</v>
      </c>
      <c r="I1208" t="s">
        <v>150</v>
      </c>
    </row>
    <row r="1209" spans="1:9">
      <c r="A1209" s="2">
        <v>2013</v>
      </c>
      <c r="B1209" s="2">
        <v>1</v>
      </c>
      <c r="C1209" s="2" t="s">
        <v>12</v>
      </c>
      <c r="D1209" s="2" t="s">
        <v>45</v>
      </c>
      <c r="E1209" s="2" t="s">
        <v>14</v>
      </c>
      <c r="F1209" s="7">
        <v>2.1182690000000002</v>
      </c>
      <c r="G1209" s="4">
        <v>297</v>
      </c>
      <c r="H1209" s="2">
        <v>7.1000000000000004E-3</v>
      </c>
      <c r="I1209" t="s">
        <v>150</v>
      </c>
    </row>
    <row r="1210" spans="1:9">
      <c r="A1210" s="2">
        <v>2013</v>
      </c>
      <c r="B1210" s="2">
        <v>11</v>
      </c>
      <c r="C1210" s="2" t="s">
        <v>12</v>
      </c>
      <c r="D1210" s="2" t="s">
        <v>13</v>
      </c>
      <c r="E1210" s="2" t="s">
        <v>14</v>
      </c>
      <c r="F1210" s="7">
        <v>3338.401969</v>
      </c>
      <c r="G1210" s="4">
        <v>268346</v>
      </c>
      <c r="H1210" s="2">
        <v>1.24E-2</v>
      </c>
      <c r="I1210" t="s">
        <v>150</v>
      </c>
    </row>
    <row r="1211" spans="1:9">
      <c r="A1211" s="2">
        <v>2014</v>
      </c>
      <c r="B1211" s="2">
        <v>4</v>
      </c>
      <c r="C1211" s="2" t="s">
        <v>12</v>
      </c>
      <c r="D1211" s="2" t="s">
        <v>13</v>
      </c>
      <c r="E1211" s="2" t="s">
        <v>14</v>
      </c>
      <c r="F1211" s="7">
        <v>4502.2191499999999</v>
      </c>
      <c r="G1211" s="4">
        <v>289262</v>
      </c>
      <c r="H1211" s="2">
        <v>1.55E-2</v>
      </c>
      <c r="I1211" t="s">
        <v>150</v>
      </c>
    </row>
    <row r="1212" spans="1:9">
      <c r="A1212" s="2">
        <v>2014</v>
      </c>
      <c r="B1212" s="2">
        <v>5</v>
      </c>
      <c r="C1212" s="2" t="s">
        <v>7</v>
      </c>
      <c r="D1212" s="2" t="s">
        <v>42</v>
      </c>
      <c r="E1212" s="2" t="s">
        <v>14</v>
      </c>
      <c r="F1212" s="7">
        <v>1513.5135319999999</v>
      </c>
      <c r="G1212" s="4">
        <v>370088</v>
      </c>
      <c r="H1212" s="2">
        <v>4.0000000000000001E-3</v>
      </c>
      <c r="I1212" t="s">
        <v>150</v>
      </c>
    </row>
    <row r="1213" spans="1:9">
      <c r="A1213" s="2">
        <v>2013</v>
      </c>
      <c r="B1213" s="2">
        <v>2</v>
      </c>
      <c r="C1213" s="2" t="s">
        <v>7</v>
      </c>
      <c r="D1213" s="2" t="s">
        <v>18</v>
      </c>
      <c r="E1213" s="2" t="s">
        <v>14</v>
      </c>
      <c r="F1213" s="7">
        <v>116.342967</v>
      </c>
      <c r="G1213" s="4">
        <v>91498</v>
      </c>
      <c r="H1213" s="2">
        <v>1.1999999999999999E-3</v>
      </c>
      <c r="I1213" t="s">
        <v>150</v>
      </c>
    </row>
    <row r="1214" spans="1:9">
      <c r="A1214" s="2">
        <v>2013</v>
      </c>
      <c r="B1214" s="2">
        <v>4</v>
      </c>
      <c r="C1214" s="2" t="s">
        <v>7</v>
      </c>
      <c r="D1214" s="2" t="s">
        <v>48</v>
      </c>
      <c r="E1214" s="2" t="s">
        <v>14</v>
      </c>
      <c r="F1214" s="7">
        <v>4.3792710000000001</v>
      </c>
      <c r="G1214" s="4">
        <v>6747</v>
      </c>
      <c r="H1214" s="2">
        <v>5.9999999999999995E-4</v>
      </c>
      <c r="I1214" t="s">
        <v>150</v>
      </c>
    </row>
    <row r="1215" spans="1:9">
      <c r="A1215" s="2">
        <v>2013</v>
      </c>
      <c r="B1215" s="2">
        <v>11</v>
      </c>
      <c r="C1215" s="2" t="s">
        <v>7</v>
      </c>
      <c r="D1215" s="2" t="s">
        <v>48</v>
      </c>
      <c r="E1215" s="2" t="s">
        <v>14</v>
      </c>
      <c r="F1215" s="7">
        <v>2.839</v>
      </c>
      <c r="G1215" s="4">
        <v>11656</v>
      </c>
      <c r="H1215" s="2">
        <v>2.0000000000000001E-4</v>
      </c>
      <c r="I1215" t="s">
        <v>150</v>
      </c>
    </row>
    <row r="1216" spans="1:9">
      <c r="A1216" s="2">
        <v>2014</v>
      </c>
      <c r="B1216" s="2">
        <v>1</v>
      </c>
      <c r="C1216" s="2" t="s">
        <v>7</v>
      </c>
      <c r="D1216" s="2" t="s">
        <v>80</v>
      </c>
      <c r="E1216" s="2" t="s">
        <v>14</v>
      </c>
      <c r="F1216" s="7">
        <v>22.829561000000002</v>
      </c>
      <c r="G1216" s="4">
        <v>11836</v>
      </c>
      <c r="H1216" s="2">
        <v>1.9E-3</v>
      </c>
      <c r="I1216" t="s">
        <v>150</v>
      </c>
    </row>
    <row r="1217" spans="1:9">
      <c r="A1217" s="2">
        <v>2013</v>
      </c>
      <c r="B1217" s="2">
        <v>1</v>
      </c>
      <c r="C1217" s="2" t="s">
        <v>12</v>
      </c>
      <c r="D1217" s="2" t="s">
        <v>20</v>
      </c>
      <c r="E1217" s="2" t="s">
        <v>14</v>
      </c>
      <c r="F1217" s="7">
        <v>2700.8591959999999</v>
      </c>
      <c r="G1217" s="4">
        <v>259201</v>
      </c>
      <c r="H1217" s="2">
        <v>1.04E-2</v>
      </c>
      <c r="I1217" t="s">
        <v>150</v>
      </c>
    </row>
    <row r="1218" spans="1:9">
      <c r="A1218" s="2">
        <v>2014</v>
      </c>
      <c r="B1218" s="2">
        <v>4</v>
      </c>
      <c r="C1218" s="2" t="s">
        <v>12</v>
      </c>
      <c r="D1218" s="2" t="s">
        <v>67</v>
      </c>
      <c r="E1218" s="2" t="s">
        <v>9</v>
      </c>
      <c r="F1218" s="7">
        <v>1.346516</v>
      </c>
      <c r="G1218" s="4">
        <v>815</v>
      </c>
      <c r="H1218" s="2">
        <v>1.6000000000000001E-3</v>
      </c>
      <c r="I1218" t="s">
        <v>150</v>
      </c>
    </row>
    <row r="1219" spans="1:9">
      <c r="A1219" s="2">
        <v>2014</v>
      </c>
      <c r="B1219" s="2">
        <v>4</v>
      </c>
      <c r="C1219" s="2" t="s">
        <v>7</v>
      </c>
      <c r="D1219" s="2" t="s">
        <v>63</v>
      </c>
      <c r="E1219" s="2" t="s">
        <v>14</v>
      </c>
      <c r="F1219" s="7">
        <v>173.786407</v>
      </c>
      <c r="G1219" s="4">
        <v>239080</v>
      </c>
      <c r="H1219" s="2">
        <v>6.9999999999999999E-4</v>
      </c>
      <c r="I1219" t="s">
        <v>150</v>
      </c>
    </row>
    <row r="1220" spans="1:9">
      <c r="A1220" s="2">
        <v>2014</v>
      </c>
      <c r="B1220" s="2">
        <v>5</v>
      </c>
      <c r="C1220" s="2" t="s">
        <v>12</v>
      </c>
      <c r="D1220" s="2" t="s">
        <v>32</v>
      </c>
      <c r="E1220" s="2" t="s">
        <v>25</v>
      </c>
      <c r="F1220" s="7">
        <v>11.224982000000001</v>
      </c>
      <c r="G1220" s="4">
        <v>9214</v>
      </c>
      <c r="H1220" s="2">
        <v>1.1999999999999999E-3</v>
      </c>
      <c r="I1220" t="s">
        <v>150</v>
      </c>
    </row>
    <row r="1221" spans="1:9">
      <c r="A1221" s="2">
        <v>2014</v>
      </c>
      <c r="B1221" s="2">
        <v>4</v>
      </c>
      <c r="C1221" s="2" t="s">
        <v>12</v>
      </c>
      <c r="D1221" s="2" t="s">
        <v>84</v>
      </c>
      <c r="E1221" s="2" t="s">
        <v>25</v>
      </c>
      <c r="F1221" s="7">
        <v>3.7793E-2</v>
      </c>
      <c r="G1221" s="4">
        <v>17</v>
      </c>
      <c r="H1221" s="2">
        <v>2.2000000000000001E-3</v>
      </c>
      <c r="I1221" t="s">
        <v>150</v>
      </c>
    </row>
    <row r="1222" spans="1:9">
      <c r="A1222" s="2">
        <v>2013</v>
      </c>
      <c r="B1222" s="2">
        <v>9</v>
      </c>
      <c r="C1222" s="2" t="s">
        <v>12</v>
      </c>
      <c r="D1222" s="2" t="s">
        <v>47</v>
      </c>
      <c r="E1222" s="2" t="s">
        <v>14</v>
      </c>
      <c r="F1222" s="7">
        <v>25.210595999999999</v>
      </c>
      <c r="G1222" s="4">
        <v>1799</v>
      </c>
      <c r="H1222" s="2">
        <v>1.4E-2</v>
      </c>
      <c r="I1222" t="s">
        <v>150</v>
      </c>
    </row>
    <row r="1223" spans="1:9">
      <c r="A1223" s="2">
        <v>2013</v>
      </c>
      <c r="B1223" s="2">
        <v>12</v>
      </c>
      <c r="C1223" s="2" t="s">
        <v>7</v>
      </c>
      <c r="D1223" s="2" t="s">
        <v>75</v>
      </c>
      <c r="E1223" s="2" t="s">
        <v>14</v>
      </c>
      <c r="F1223" s="7">
        <v>2.4767239999999999</v>
      </c>
      <c r="G1223" s="4">
        <v>910</v>
      </c>
      <c r="H1223" s="2">
        <v>2.7000000000000001E-3</v>
      </c>
      <c r="I1223" t="s">
        <v>150</v>
      </c>
    </row>
    <row r="1224" spans="1:9">
      <c r="A1224" s="2">
        <v>2013</v>
      </c>
      <c r="B1224" s="2">
        <v>12</v>
      </c>
      <c r="C1224" s="2" t="s">
        <v>7</v>
      </c>
      <c r="D1224" s="2" t="s">
        <v>81</v>
      </c>
      <c r="E1224" s="2" t="s">
        <v>11</v>
      </c>
      <c r="F1224" s="7">
        <v>4.6357999999999997</v>
      </c>
      <c r="G1224" s="4">
        <v>3566</v>
      </c>
      <c r="H1224" s="2">
        <v>1.2999999999999999E-3</v>
      </c>
      <c r="I1224" t="s">
        <v>150</v>
      </c>
    </row>
    <row r="1225" spans="1:9">
      <c r="A1225" s="2">
        <v>2013</v>
      </c>
      <c r="B1225" s="2">
        <v>12</v>
      </c>
      <c r="C1225" s="2" t="s">
        <v>12</v>
      </c>
      <c r="D1225" s="2" t="s">
        <v>31</v>
      </c>
      <c r="E1225" s="2" t="s">
        <v>14</v>
      </c>
      <c r="F1225" s="7">
        <v>23.95393</v>
      </c>
      <c r="G1225" s="4">
        <v>3679</v>
      </c>
      <c r="H1225" s="2">
        <v>6.4999999999999997E-3</v>
      </c>
      <c r="I1225" t="s">
        <v>150</v>
      </c>
    </row>
    <row r="1226" spans="1:9">
      <c r="A1226" s="2">
        <v>2013</v>
      </c>
      <c r="B1226" s="2">
        <v>2</v>
      </c>
      <c r="C1226" s="2" t="s">
        <v>12</v>
      </c>
      <c r="D1226" s="2" t="s">
        <v>42</v>
      </c>
      <c r="E1226" s="2" t="s">
        <v>14</v>
      </c>
      <c r="F1226" s="7">
        <v>13.79651</v>
      </c>
      <c r="G1226" s="4">
        <v>4322</v>
      </c>
      <c r="H1226" s="2">
        <v>3.0999999999999999E-3</v>
      </c>
      <c r="I1226" t="s">
        <v>150</v>
      </c>
    </row>
    <row r="1227" spans="1:9">
      <c r="A1227" s="2">
        <v>2013</v>
      </c>
      <c r="B1227" s="2">
        <v>1</v>
      </c>
      <c r="C1227" s="2" t="s">
        <v>12</v>
      </c>
      <c r="D1227" s="2" t="s">
        <v>39</v>
      </c>
      <c r="E1227" s="2" t="s">
        <v>14</v>
      </c>
      <c r="F1227" s="7">
        <v>11871.326111</v>
      </c>
      <c r="G1227" s="4">
        <v>1043729</v>
      </c>
      <c r="H1227" s="2">
        <v>1.1299999999999999E-2</v>
      </c>
      <c r="I1227" t="s">
        <v>150</v>
      </c>
    </row>
    <row r="1228" spans="1:9">
      <c r="A1228" s="2">
        <v>2013</v>
      </c>
      <c r="B1228" s="2">
        <v>2</v>
      </c>
      <c r="C1228" s="2" t="s">
        <v>12</v>
      </c>
      <c r="D1228" s="2" t="s">
        <v>39</v>
      </c>
      <c r="E1228" s="2" t="s">
        <v>14</v>
      </c>
      <c r="F1228" s="7">
        <v>10648.534618</v>
      </c>
      <c r="G1228" s="4">
        <v>962787</v>
      </c>
      <c r="H1228" s="2">
        <v>1.0999999999999999E-2</v>
      </c>
      <c r="I1228" t="s">
        <v>150</v>
      </c>
    </row>
    <row r="1229" spans="1:9">
      <c r="A1229" s="2">
        <v>2013</v>
      </c>
      <c r="B1229" s="2">
        <v>2</v>
      </c>
      <c r="C1229" s="2" t="s">
        <v>12</v>
      </c>
      <c r="D1229" s="2" t="s">
        <v>20</v>
      </c>
      <c r="E1229" s="2" t="s">
        <v>14</v>
      </c>
      <c r="F1229" s="7">
        <v>3158.2423629999998</v>
      </c>
      <c r="G1229" s="4">
        <v>291269</v>
      </c>
      <c r="H1229" s="2">
        <v>1.0800000000000001E-2</v>
      </c>
      <c r="I1229" t="s">
        <v>150</v>
      </c>
    </row>
    <row r="1230" spans="1:9">
      <c r="A1230" s="2">
        <v>2014</v>
      </c>
      <c r="B1230" s="2">
        <v>3</v>
      </c>
      <c r="C1230" s="2" t="s">
        <v>12</v>
      </c>
      <c r="D1230" s="2" t="s">
        <v>33</v>
      </c>
      <c r="E1230" s="2" t="s">
        <v>11</v>
      </c>
      <c r="F1230" s="7">
        <v>4.6501000000000001</v>
      </c>
      <c r="G1230" s="4">
        <v>3577</v>
      </c>
      <c r="H1230" s="2">
        <v>1.2999999999999999E-3</v>
      </c>
      <c r="I1230" t="s">
        <v>150</v>
      </c>
    </row>
    <row r="1231" spans="1:9">
      <c r="A1231" s="2">
        <v>2013</v>
      </c>
      <c r="B1231" s="2">
        <v>12</v>
      </c>
      <c r="C1231" s="2" t="s">
        <v>12</v>
      </c>
      <c r="D1231" s="2" t="s">
        <v>34</v>
      </c>
      <c r="E1231" s="2" t="s">
        <v>14</v>
      </c>
      <c r="F1231" s="7">
        <v>1.7670399999999999</v>
      </c>
      <c r="G1231" s="4">
        <v>90</v>
      </c>
      <c r="H1231" s="2">
        <v>1.9599999999999999E-2</v>
      </c>
      <c r="I1231" t="s">
        <v>150</v>
      </c>
    </row>
    <row r="1232" spans="1:9">
      <c r="A1232" s="2">
        <v>2013</v>
      </c>
      <c r="B1232" s="2">
        <v>11</v>
      </c>
      <c r="C1232" s="2" t="s">
        <v>7</v>
      </c>
      <c r="D1232" s="2" t="s">
        <v>46</v>
      </c>
      <c r="E1232" s="2" t="s">
        <v>25</v>
      </c>
      <c r="F1232" s="7">
        <v>4.3662270000000003</v>
      </c>
      <c r="G1232" s="4">
        <v>15019</v>
      </c>
      <c r="H1232" s="2">
        <v>2.0000000000000001E-4</v>
      </c>
      <c r="I1232" t="s">
        <v>150</v>
      </c>
    </row>
    <row r="1233" spans="1:9">
      <c r="A1233" s="2">
        <v>2014</v>
      </c>
      <c r="B1233" s="2">
        <v>4</v>
      </c>
      <c r="C1233" s="2" t="s">
        <v>12</v>
      </c>
      <c r="D1233" s="2" t="s">
        <v>40</v>
      </c>
      <c r="E1233" s="2" t="s">
        <v>14</v>
      </c>
      <c r="F1233" s="7">
        <v>2243.9718360000002</v>
      </c>
      <c r="G1233" s="4">
        <v>383070</v>
      </c>
      <c r="H1233" s="2">
        <v>5.7999999999999996E-3</v>
      </c>
      <c r="I1233" t="s">
        <v>150</v>
      </c>
    </row>
    <row r="1234" spans="1:9">
      <c r="A1234" s="2">
        <v>2014</v>
      </c>
      <c r="B1234" s="2">
        <v>1</v>
      </c>
      <c r="C1234" s="2" t="s">
        <v>12</v>
      </c>
      <c r="D1234" s="2" t="s">
        <v>54</v>
      </c>
      <c r="E1234" s="2" t="s">
        <v>14</v>
      </c>
      <c r="F1234" s="7">
        <v>0.95030400000000004</v>
      </c>
      <c r="G1234" s="4">
        <v>57</v>
      </c>
      <c r="H1234" s="2">
        <v>1.66E-2</v>
      </c>
      <c r="I1234" t="s">
        <v>150</v>
      </c>
    </row>
    <row r="1235" spans="1:9">
      <c r="A1235" s="2">
        <v>2013</v>
      </c>
      <c r="B1235" s="2">
        <v>12</v>
      </c>
      <c r="C1235" s="2" t="s">
        <v>12</v>
      </c>
      <c r="D1235" s="2" t="s">
        <v>43</v>
      </c>
      <c r="E1235" s="2" t="s">
        <v>11</v>
      </c>
      <c r="F1235" s="7">
        <v>0.47449999999999998</v>
      </c>
      <c r="G1235" s="4">
        <v>365</v>
      </c>
      <c r="H1235" s="2">
        <v>1.2999999999999999E-3</v>
      </c>
      <c r="I1235" t="s">
        <v>150</v>
      </c>
    </row>
    <row r="1236" spans="1:9">
      <c r="A1236" s="2">
        <v>2013</v>
      </c>
      <c r="B1236" s="2">
        <v>5</v>
      </c>
      <c r="C1236" s="2" t="s">
        <v>12</v>
      </c>
      <c r="D1236" s="2" t="s">
        <v>76</v>
      </c>
      <c r="E1236" s="2" t="s">
        <v>25</v>
      </c>
      <c r="F1236" s="7">
        <v>0.13700899999999999</v>
      </c>
      <c r="G1236" s="4">
        <v>7</v>
      </c>
      <c r="H1236" s="2">
        <v>1.95E-2</v>
      </c>
      <c r="I1236" t="s">
        <v>150</v>
      </c>
    </row>
    <row r="1237" spans="1:9">
      <c r="A1237" s="2">
        <v>2013</v>
      </c>
      <c r="B1237" s="2">
        <v>1</v>
      </c>
      <c r="C1237" s="2" t="s">
        <v>12</v>
      </c>
      <c r="D1237" s="2" t="s">
        <v>50</v>
      </c>
      <c r="E1237" s="2" t="s">
        <v>11</v>
      </c>
      <c r="F1237" s="7">
        <v>1.4517679999999999</v>
      </c>
      <c r="G1237" s="4">
        <v>81</v>
      </c>
      <c r="H1237" s="2">
        <v>1.7899999999999999E-2</v>
      </c>
      <c r="I1237" t="s">
        <v>150</v>
      </c>
    </row>
    <row r="1238" spans="1:9">
      <c r="A1238" s="2">
        <v>2013</v>
      </c>
      <c r="B1238" s="2">
        <v>10</v>
      </c>
      <c r="C1238" s="2" t="s">
        <v>7</v>
      </c>
      <c r="D1238" s="2" t="s">
        <v>45</v>
      </c>
      <c r="E1238" s="2" t="s">
        <v>14</v>
      </c>
      <c r="F1238" s="7">
        <v>41.509028000000001</v>
      </c>
      <c r="G1238" s="4">
        <v>109290</v>
      </c>
      <c r="H1238" s="2">
        <v>2.9999999999999997E-4</v>
      </c>
      <c r="I1238" t="s">
        <v>150</v>
      </c>
    </row>
    <row r="1239" spans="1:9">
      <c r="A1239" s="2">
        <v>2014</v>
      </c>
      <c r="B1239" s="2">
        <v>4</v>
      </c>
      <c r="C1239" s="2" t="s">
        <v>7</v>
      </c>
      <c r="D1239" s="2" t="s">
        <v>13</v>
      </c>
      <c r="E1239" s="2" t="s">
        <v>14</v>
      </c>
      <c r="F1239" s="7">
        <v>99.952060000000003</v>
      </c>
      <c r="G1239" s="4">
        <v>176970</v>
      </c>
      <c r="H1239" s="2">
        <v>5.0000000000000001E-4</v>
      </c>
      <c r="I1239" t="s">
        <v>150</v>
      </c>
    </row>
    <row r="1240" spans="1:9">
      <c r="A1240" s="2">
        <v>2013</v>
      </c>
      <c r="B1240" s="2">
        <v>5</v>
      </c>
      <c r="C1240" s="2" t="s">
        <v>7</v>
      </c>
      <c r="D1240" s="2" t="s">
        <v>42</v>
      </c>
      <c r="E1240" s="2" t="s">
        <v>14</v>
      </c>
      <c r="F1240" s="7">
        <v>212.78258199999999</v>
      </c>
      <c r="G1240" s="4">
        <v>129147</v>
      </c>
      <c r="H1240" s="2">
        <v>1.6000000000000001E-3</v>
      </c>
      <c r="I1240" t="s">
        <v>150</v>
      </c>
    </row>
    <row r="1241" spans="1:9">
      <c r="A1241" s="2">
        <v>2014</v>
      </c>
      <c r="B1241" s="2">
        <v>4</v>
      </c>
      <c r="C1241" s="2" t="s">
        <v>12</v>
      </c>
      <c r="D1241" s="2" t="s">
        <v>39</v>
      </c>
      <c r="E1241" s="2" t="s">
        <v>14</v>
      </c>
      <c r="F1241" s="7">
        <v>28352.239269000002</v>
      </c>
      <c r="G1241" s="4">
        <v>1720074</v>
      </c>
      <c r="H1241" s="2">
        <v>1.6400000000000001E-2</v>
      </c>
      <c r="I1241" t="s">
        <v>150</v>
      </c>
    </row>
    <row r="1242" spans="1:9">
      <c r="A1242" s="2">
        <v>2013</v>
      </c>
      <c r="B1242" s="2">
        <v>11</v>
      </c>
      <c r="C1242" s="2" t="s">
        <v>53</v>
      </c>
      <c r="D1242" s="2" t="s">
        <v>39</v>
      </c>
      <c r="E1242" s="2" t="s">
        <v>14</v>
      </c>
      <c r="F1242" s="7">
        <v>4.3696739999999998</v>
      </c>
      <c r="G1242" s="4">
        <v>3</v>
      </c>
      <c r="H1242" s="2">
        <v>1.4564999999999999</v>
      </c>
      <c r="I1242" t="s">
        <v>150</v>
      </c>
    </row>
    <row r="1243" spans="1:9">
      <c r="A1243" s="2">
        <v>2013</v>
      </c>
      <c r="B1243" s="2">
        <v>4</v>
      </c>
      <c r="C1243" s="2" t="s">
        <v>12</v>
      </c>
      <c r="D1243" s="2" t="s">
        <v>8</v>
      </c>
      <c r="E1243" s="2" t="s">
        <v>9</v>
      </c>
      <c r="F1243" s="7">
        <v>172487.393591</v>
      </c>
      <c r="G1243" s="4">
        <v>23977842</v>
      </c>
      <c r="H1243" s="2">
        <v>7.1000000000000004E-3</v>
      </c>
      <c r="I1243" t="s">
        <v>150</v>
      </c>
    </row>
    <row r="1244" spans="1:9">
      <c r="A1244" s="2">
        <v>2014</v>
      </c>
      <c r="B1244" s="2">
        <v>1</v>
      </c>
      <c r="C1244" s="2" t="s">
        <v>12</v>
      </c>
      <c r="D1244" s="2" t="s">
        <v>82</v>
      </c>
      <c r="E1244" s="2" t="s">
        <v>14</v>
      </c>
      <c r="F1244" s="7">
        <v>4.7836090000000002</v>
      </c>
      <c r="G1244" s="4">
        <v>2627</v>
      </c>
      <c r="H1244" s="2">
        <v>1.8E-3</v>
      </c>
      <c r="I1244" t="s">
        <v>150</v>
      </c>
    </row>
    <row r="1245" spans="1:9">
      <c r="A1245" s="2">
        <v>2014</v>
      </c>
      <c r="B1245" s="2">
        <v>4</v>
      </c>
      <c r="C1245" s="2" t="s">
        <v>7</v>
      </c>
      <c r="D1245" s="2" t="s">
        <v>48</v>
      </c>
      <c r="E1245" s="2" t="s">
        <v>14</v>
      </c>
      <c r="F1245" s="7">
        <v>84.513214000000005</v>
      </c>
      <c r="G1245" s="4">
        <v>25106</v>
      </c>
      <c r="H1245" s="2">
        <v>3.3E-3</v>
      </c>
      <c r="I1245" t="s">
        <v>150</v>
      </c>
    </row>
    <row r="1246" spans="1:9">
      <c r="A1246" s="2">
        <v>2013</v>
      </c>
      <c r="B1246" s="2">
        <v>2</v>
      </c>
      <c r="C1246" s="2" t="s">
        <v>7</v>
      </c>
      <c r="D1246" s="2" t="s">
        <v>22</v>
      </c>
      <c r="E1246" s="2" t="s">
        <v>14</v>
      </c>
      <c r="F1246" s="7">
        <v>17.664107999999999</v>
      </c>
      <c r="G1246" s="4">
        <v>28835</v>
      </c>
      <c r="H1246" s="2">
        <v>5.9999999999999995E-4</v>
      </c>
      <c r="I1246" t="s">
        <v>150</v>
      </c>
    </row>
    <row r="1247" spans="1:9">
      <c r="A1247" s="2">
        <v>2014</v>
      </c>
      <c r="B1247" s="2">
        <v>1</v>
      </c>
      <c r="C1247" s="2" t="s">
        <v>12</v>
      </c>
      <c r="D1247" s="2" t="s">
        <v>20</v>
      </c>
      <c r="E1247" s="2" t="s">
        <v>14</v>
      </c>
      <c r="F1247" s="7">
        <v>4633.1791750000002</v>
      </c>
      <c r="G1247" s="4">
        <v>476535</v>
      </c>
      <c r="H1247" s="2">
        <v>9.7000000000000003E-3</v>
      </c>
      <c r="I1247" t="s">
        <v>150</v>
      </c>
    </row>
    <row r="1248" spans="1:9">
      <c r="A1248" s="2">
        <v>2013</v>
      </c>
      <c r="B1248" s="2">
        <v>8</v>
      </c>
      <c r="C1248" s="2" t="s">
        <v>53</v>
      </c>
      <c r="D1248" s="2" t="s">
        <v>20</v>
      </c>
      <c r="E1248" s="2" t="s">
        <v>14</v>
      </c>
      <c r="F1248" s="7">
        <v>13.264353</v>
      </c>
      <c r="G1248" s="4">
        <v>16</v>
      </c>
      <c r="H1248" s="2">
        <v>0.82899999999999996</v>
      </c>
      <c r="I1248" t="s">
        <v>150</v>
      </c>
    </row>
    <row r="1249" spans="1:9">
      <c r="A1249" s="2">
        <v>2013</v>
      </c>
      <c r="B1249" s="2">
        <v>6</v>
      </c>
      <c r="C1249" s="2" t="s">
        <v>12</v>
      </c>
      <c r="D1249" s="2" t="s">
        <v>52</v>
      </c>
      <c r="E1249" s="2" t="s">
        <v>25</v>
      </c>
      <c r="F1249" s="7">
        <v>4.9724999999999998E-2</v>
      </c>
      <c r="G1249" s="4">
        <v>25</v>
      </c>
      <c r="H1249" s="2">
        <v>1.9E-3</v>
      </c>
      <c r="I1249" t="s">
        <v>150</v>
      </c>
    </row>
    <row r="1250" spans="1:9">
      <c r="A1250" s="2">
        <v>2013</v>
      </c>
      <c r="B1250" s="2">
        <v>4</v>
      </c>
      <c r="C1250" s="2" t="s">
        <v>12</v>
      </c>
      <c r="D1250" s="2" t="s">
        <v>34</v>
      </c>
      <c r="E1250" s="2" t="s">
        <v>14</v>
      </c>
      <c r="F1250" s="7">
        <v>0.31142500000000001</v>
      </c>
      <c r="G1250" s="4">
        <v>80</v>
      </c>
      <c r="H1250" s="2">
        <v>3.8E-3</v>
      </c>
      <c r="I1250" t="s">
        <v>150</v>
      </c>
    </row>
    <row r="1251" spans="1:9">
      <c r="A1251" s="2">
        <v>2013</v>
      </c>
      <c r="B1251" s="2">
        <v>8</v>
      </c>
      <c r="C1251" s="2" t="s">
        <v>7</v>
      </c>
      <c r="D1251" s="2" t="s">
        <v>46</v>
      </c>
      <c r="E1251" s="2" t="s">
        <v>25</v>
      </c>
      <c r="F1251" s="7">
        <v>1.739541</v>
      </c>
      <c r="G1251" s="4">
        <v>12814</v>
      </c>
      <c r="H1251" s="2">
        <v>1E-4</v>
      </c>
      <c r="I1251" t="s">
        <v>150</v>
      </c>
    </row>
    <row r="1252" spans="1:9">
      <c r="A1252" s="2">
        <v>2013</v>
      </c>
      <c r="B1252" s="2">
        <v>9</v>
      </c>
      <c r="C1252" s="2" t="s">
        <v>12</v>
      </c>
      <c r="D1252" s="2" t="s">
        <v>21</v>
      </c>
      <c r="E1252" s="2" t="s">
        <v>14</v>
      </c>
      <c r="F1252" s="7">
        <v>675.11730999999997</v>
      </c>
      <c r="G1252" s="4">
        <v>52053</v>
      </c>
      <c r="H1252" s="2">
        <v>1.29E-2</v>
      </c>
      <c r="I1252" t="s">
        <v>150</v>
      </c>
    </row>
    <row r="1253" spans="1:9">
      <c r="A1253" s="2">
        <v>2013</v>
      </c>
      <c r="B1253" s="2">
        <v>2</v>
      </c>
      <c r="C1253" s="2" t="s">
        <v>12</v>
      </c>
      <c r="D1253" s="2" t="s">
        <v>59</v>
      </c>
      <c r="E1253" s="2" t="s">
        <v>11</v>
      </c>
      <c r="F1253" s="7">
        <v>0.181808</v>
      </c>
      <c r="G1253" s="4">
        <v>22</v>
      </c>
      <c r="H1253" s="2">
        <v>8.2000000000000007E-3</v>
      </c>
      <c r="I1253" t="s">
        <v>150</v>
      </c>
    </row>
    <row r="1254" spans="1:9">
      <c r="A1254" s="2">
        <v>2014</v>
      </c>
      <c r="B1254" s="2">
        <v>3</v>
      </c>
      <c r="C1254" s="2" t="s">
        <v>12</v>
      </c>
      <c r="D1254" s="2" t="s">
        <v>81</v>
      </c>
      <c r="E1254" s="2" t="s">
        <v>11</v>
      </c>
      <c r="F1254" s="7">
        <v>2.6572</v>
      </c>
      <c r="G1254" s="4">
        <v>2044</v>
      </c>
      <c r="H1254" s="2">
        <v>1.2999999999999999E-3</v>
      </c>
      <c r="I1254" t="s">
        <v>150</v>
      </c>
    </row>
    <row r="1255" spans="1:9">
      <c r="A1255" s="2">
        <v>2014</v>
      </c>
      <c r="B1255" s="2">
        <v>3</v>
      </c>
      <c r="C1255" s="2" t="s">
        <v>12</v>
      </c>
      <c r="D1255" s="2" t="s">
        <v>75</v>
      </c>
      <c r="E1255" s="2" t="s">
        <v>14</v>
      </c>
      <c r="F1255" s="7">
        <v>1.1068709999999999</v>
      </c>
      <c r="G1255" s="4">
        <v>406</v>
      </c>
      <c r="H1255" s="2">
        <v>2.7000000000000001E-3</v>
      </c>
      <c r="I1255" t="s">
        <v>150</v>
      </c>
    </row>
    <row r="1256" spans="1:9">
      <c r="A1256" s="2">
        <v>2013</v>
      </c>
      <c r="B1256" s="2">
        <v>11</v>
      </c>
      <c r="C1256" s="2" t="s">
        <v>12</v>
      </c>
      <c r="D1256" s="2" t="s">
        <v>43</v>
      </c>
      <c r="E1256" s="2" t="s">
        <v>11</v>
      </c>
      <c r="F1256" s="7">
        <v>5.7923000000000002E-2</v>
      </c>
      <c r="G1256" s="4">
        <v>9</v>
      </c>
      <c r="H1256" s="2">
        <v>6.4000000000000003E-3</v>
      </c>
      <c r="I1256" t="s">
        <v>150</v>
      </c>
    </row>
    <row r="1257" spans="1:9">
      <c r="A1257" s="2">
        <v>2013</v>
      </c>
      <c r="B1257" s="2">
        <v>10</v>
      </c>
      <c r="C1257" s="2" t="s">
        <v>12</v>
      </c>
      <c r="D1257" s="2" t="s">
        <v>17</v>
      </c>
      <c r="E1257" s="2" t="s">
        <v>14</v>
      </c>
      <c r="F1257" s="7">
        <v>3.5961940000000001</v>
      </c>
      <c r="G1257" s="4">
        <v>1337</v>
      </c>
      <c r="H1257" s="2">
        <v>2.5999999999999999E-3</v>
      </c>
      <c r="I1257" t="s">
        <v>150</v>
      </c>
    </row>
    <row r="1258" spans="1:9">
      <c r="A1258" s="2">
        <v>2013</v>
      </c>
      <c r="B1258" s="2">
        <v>5</v>
      </c>
      <c r="C1258" s="2" t="s">
        <v>7</v>
      </c>
      <c r="D1258" s="2" t="s">
        <v>19</v>
      </c>
      <c r="E1258" s="2" t="s">
        <v>14</v>
      </c>
      <c r="F1258" s="7">
        <v>232.345955</v>
      </c>
      <c r="G1258" s="4">
        <v>74308</v>
      </c>
      <c r="H1258" s="2">
        <v>3.0999999999999999E-3</v>
      </c>
      <c r="I1258" t="s">
        <v>150</v>
      </c>
    </row>
    <row r="1259" spans="1:9">
      <c r="A1259" s="2">
        <v>2014</v>
      </c>
      <c r="B1259" s="2">
        <v>2</v>
      </c>
      <c r="C1259" s="2" t="s">
        <v>12</v>
      </c>
      <c r="D1259" s="2" t="s">
        <v>39</v>
      </c>
      <c r="E1259" s="2" t="s">
        <v>14</v>
      </c>
      <c r="F1259" s="7">
        <v>21391.754497000002</v>
      </c>
      <c r="G1259" s="4">
        <v>1549819</v>
      </c>
      <c r="H1259" s="2">
        <v>1.38E-2</v>
      </c>
      <c r="I1259" t="s">
        <v>150</v>
      </c>
    </row>
    <row r="1260" spans="1:9">
      <c r="A1260" s="2">
        <v>2013</v>
      </c>
      <c r="B1260" s="2">
        <v>2</v>
      </c>
      <c r="C1260" s="2" t="s">
        <v>12</v>
      </c>
      <c r="D1260" s="2" t="s">
        <v>8</v>
      </c>
      <c r="E1260" s="2" t="s">
        <v>9</v>
      </c>
      <c r="F1260" s="7">
        <v>145564.289039</v>
      </c>
      <c r="G1260" s="4">
        <v>18846843</v>
      </c>
      <c r="H1260" s="2">
        <v>7.7000000000000002E-3</v>
      </c>
      <c r="I1260" t="s">
        <v>150</v>
      </c>
    </row>
    <row r="1261" spans="1:9">
      <c r="A1261" s="2">
        <v>2013</v>
      </c>
      <c r="B1261" s="2">
        <v>9</v>
      </c>
      <c r="C1261" s="2" t="s">
        <v>12</v>
      </c>
      <c r="D1261" s="2" t="s">
        <v>65</v>
      </c>
      <c r="E1261" s="2" t="s">
        <v>25</v>
      </c>
      <c r="F1261" s="7">
        <v>1.4097E-2</v>
      </c>
      <c r="G1261" s="4">
        <v>1</v>
      </c>
      <c r="H1261" s="2">
        <v>1.4E-2</v>
      </c>
      <c r="I1261" t="s">
        <v>150</v>
      </c>
    </row>
    <row r="1262" spans="1:9">
      <c r="A1262" s="2">
        <v>2013</v>
      </c>
      <c r="B1262" s="2">
        <v>12</v>
      </c>
      <c r="C1262" s="2" t="s">
        <v>7</v>
      </c>
      <c r="D1262" s="2" t="s">
        <v>60</v>
      </c>
      <c r="E1262" s="2" t="s">
        <v>14</v>
      </c>
      <c r="F1262" s="7">
        <v>102.04732300000001</v>
      </c>
      <c r="G1262" s="4">
        <v>36499</v>
      </c>
      <c r="H1262" s="2">
        <v>2.7000000000000001E-3</v>
      </c>
      <c r="I1262" t="s">
        <v>150</v>
      </c>
    </row>
    <row r="1263" spans="1:9">
      <c r="A1263" s="2">
        <v>2013</v>
      </c>
      <c r="B1263" s="2">
        <v>7</v>
      </c>
      <c r="C1263" s="2" t="s">
        <v>12</v>
      </c>
      <c r="D1263" s="2" t="s">
        <v>48</v>
      </c>
      <c r="E1263" s="2" t="s">
        <v>14</v>
      </c>
      <c r="F1263" s="7">
        <v>22.285108000000001</v>
      </c>
      <c r="G1263" s="4">
        <v>4122</v>
      </c>
      <c r="H1263" s="2">
        <v>5.4000000000000003E-3</v>
      </c>
      <c r="I1263" t="s">
        <v>150</v>
      </c>
    </row>
    <row r="1264" spans="1:9">
      <c r="A1264" s="2">
        <v>2013</v>
      </c>
      <c r="B1264" s="2">
        <v>5</v>
      </c>
      <c r="C1264" s="2" t="s">
        <v>12</v>
      </c>
      <c r="D1264" s="2" t="s">
        <v>23</v>
      </c>
      <c r="E1264" s="2" t="s">
        <v>14</v>
      </c>
      <c r="F1264" s="7">
        <v>2.0055E-2</v>
      </c>
      <c r="G1264" s="4">
        <v>3</v>
      </c>
      <c r="H1264" s="2">
        <v>6.6E-3</v>
      </c>
      <c r="I1264" t="s">
        <v>150</v>
      </c>
    </row>
    <row r="1265" spans="1:9">
      <c r="A1265" s="2">
        <v>2014</v>
      </c>
      <c r="B1265" s="2">
        <v>4</v>
      </c>
      <c r="C1265" s="2" t="s">
        <v>12</v>
      </c>
      <c r="D1265" s="2" t="s">
        <v>15</v>
      </c>
      <c r="E1265" s="2" t="s">
        <v>16</v>
      </c>
      <c r="F1265" s="7">
        <v>5320.554376</v>
      </c>
      <c r="G1265" s="4">
        <v>409603</v>
      </c>
      <c r="H1265" s="2">
        <v>1.29E-2</v>
      </c>
      <c r="I1265" t="s">
        <v>150</v>
      </c>
    </row>
    <row r="1266" spans="1:9">
      <c r="A1266" s="2">
        <v>2014</v>
      </c>
      <c r="B1266" s="2">
        <v>2</v>
      </c>
      <c r="C1266" s="2" t="s">
        <v>7</v>
      </c>
      <c r="D1266" s="2" t="s">
        <v>74</v>
      </c>
      <c r="E1266" s="2" t="s">
        <v>9</v>
      </c>
      <c r="F1266" s="7">
        <v>17.337599999999998</v>
      </c>
      <c r="G1266" s="4">
        <v>12384</v>
      </c>
      <c r="H1266" s="2">
        <v>1.4E-3</v>
      </c>
      <c r="I1266" t="s">
        <v>150</v>
      </c>
    </row>
    <row r="1267" spans="1:9">
      <c r="A1267" s="2">
        <v>2014</v>
      </c>
      <c r="B1267" s="2">
        <v>5</v>
      </c>
      <c r="C1267" s="2" t="s">
        <v>12</v>
      </c>
      <c r="D1267" s="2" t="s">
        <v>66</v>
      </c>
      <c r="E1267" s="2" t="s">
        <v>9</v>
      </c>
      <c r="F1267" s="7">
        <v>0.83699000000000001</v>
      </c>
      <c r="G1267" s="4">
        <v>35</v>
      </c>
      <c r="H1267" s="2">
        <v>2.3900000000000001E-2</v>
      </c>
      <c r="I1267" t="s">
        <v>150</v>
      </c>
    </row>
    <row r="1268" spans="1:9">
      <c r="A1268" s="2">
        <v>2013</v>
      </c>
      <c r="B1268" s="2">
        <v>12</v>
      </c>
      <c r="C1268" s="2" t="s">
        <v>7</v>
      </c>
      <c r="D1268" s="2" t="s">
        <v>31</v>
      </c>
      <c r="E1268" s="2" t="s">
        <v>14</v>
      </c>
      <c r="F1268" s="7">
        <v>12.497902</v>
      </c>
      <c r="G1268" s="4">
        <v>9648</v>
      </c>
      <c r="H1268" s="2">
        <v>1.1999999999999999E-3</v>
      </c>
      <c r="I1268" t="s">
        <v>150</v>
      </c>
    </row>
    <row r="1269" spans="1:9">
      <c r="A1269" s="2">
        <v>2013</v>
      </c>
      <c r="B1269" s="2">
        <v>12</v>
      </c>
      <c r="C1269" s="2" t="s">
        <v>7</v>
      </c>
      <c r="D1269" s="2" t="s">
        <v>28</v>
      </c>
      <c r="E1269" s="2" t="s">
        <v>14</v>
      </c>
      <c r="F1269" s="7">
        <v>187.884107</v>
      </c>
      <c r="G1269" s="4">
        <v>69036</v>
      </c>
      <c r="H1269" s="2">
        <v>2.7000000000000001E-3</v>
      </c>
      <c r="I1269" t="s">
        <v>150</v>
      </c>
    </row>
    <row r="1270" spans="1:9">
      <c r="A1270" s="2">
        <v>2014</v>
      </c>
      <c r="B1270" s="2">
        <v>3</v>
      </c>
      <c r="C1270" s="2" t="s">
        <v>12</v>
      </c>
      <c r="D1270" s="2" t="s">
        <v>56</v>
      </c>
      <c r="E1270" s="2" t="s">
        <v>14</v>
      </c>
      <c r="F1270" s="7">
        <v>29795.608804</v>
      </c>
      <c r="G1270" s="4">
        <v>3007056</v>
      </c>
      <c r="H1270" s="2">
        <v>9.9000000000000008E-3</v>
      </c>
      <c r="I1270" t="s">
        <v>150</v>
      </c>
    </row>
    <row r="1271" spans="1:9">
      <c r="A1271" s="2">
        <v>2013</v>
      </c>
      <c r="B1271" s="2">
        <v>1</v>
      </c>
      <c r="C1271" s="2" t="s">
        <v>7</v>
      </c>
      <c r="D1271" s="2" t="s">
        <v>39</v>
      </c>
      <c r="E1271" s="2" t="s">
        <v>14</v>
      </c>
      <c r="F1271" s="7">
        <v>897.47959000000003</v>
      </c>
      <c r="G1271" s="4">
        <v>536471</v>
      </c>
      <c r="H1271" s="2">
        <v>1.6000000000000001E-3</v>
      </c>
      <c r="I1271" t="s">
        <v>150</v>
      </c>
    </row>
    <row r="1272" spans="1:9">
      <c r="A1272" s="2">
        <v>2013</v>
      </c>
      <c r="B1272" s="2">
        <v>12</v>
      </c>
      <c r="C1272" s="2" t="s">
        <v>12</v>
      </c>
      <c r="D1272" s="2" t="s">
        <v>65</v>
      </c>
      <c r="E1272" s="2" t="s">
        <v>25</v>
      </c>
      <c r="F1272" s="7">
        <v>3.2077000000000001E-2</v>
      </c>
      <c r="G1272" s="4">
        <v>4</v>
      </c>
      <c r="H1272" s="2">
        <v>8.0000000000000002E-3</v>
      </c>
      <c r="I1272" t="s">
        <v>150</v>
      </c>
    </row>
    <row r="1273" spans="1:9">
      <c r="A1273" s="2">
        <v>2013</v>
      </c>
      <c r="B1273" s="2">
        <v>5</v>
      </c>
      <c r="C1273" s="2" t="s">
        <v>12</v>
      </c>
      <c r="D1273" s="2" t="s">
        <v>65</v>
      </c>
      <c r="E1273" s="2" t="s">
        <v>25</v>
      </c>
      <c r="F1273" s="7">
        <v>4.2550999999999999E-2</v>
      </c>
      <c r="G1273" s="4">
        <v>9</v>
      </c>
      <c r="H1273" s="2">
        <v>4.7000000000000002E-3</v>
      </c>
      <c r="I1273" t="s">
        <v>150</v>
      </c>
    </row>
    <row r="1274" spans="1:9">
      <c r="A1274" s="2">
        <v>2014</v>
      </c>
      <c r="B1274" s="2">
        <v>4</v>
      </c>
      <c r="C1274" s="2" t="s">
        <v>12</v>
      </c>
      <c r="D1274" s="2" t="s">
        <v>60</v>
      </c>
      <c r="E1274" s="2" t="s">
        <v>14</v>
      </c>
      <c r="F1274" s="7">
        <v>48.169761000000001</v>
      </c>
      <c r="G1274" s="4">
        <v>35275</v>
      </c>
      <c r="H1274" s="2">
        <v>1.2999999999999999E-3</v>
      </c>
      <c r="I1274" t="s">
        <v>150</v>
      </c>
    </row>
    <row r="1275" spans="1:9">
      <c r="A1275" s="2">
        <v>2014</v>
      </c>
      <c r="B1275" s="2">
        <v>1</v>
      </c>
      <c r="C1275" s="2" t="s">
        <v>7</v>
      </c>
      <c r="D1275" s="2" t="s">
        <v>33</v>
      </c>
      <c r="E1275" s="2" t="s">
        <v>11</v>
      </c>
      <c r="F1275" s="7">
        <v>26.5044</v>
      </c>
      <c r="G1275" s="4">
        <v>20388</v>
      </c>
      <c r="H1275" s="2">
        <v>1.2999999999999999E-3</v>
      </c>
      <c r="I1275" t="s">
        <v>150</v>
      </c>
    </row>
    <row r="1276" spans="1:9">
      <c r="A1276" s="2">
        <v>2013</v>
      </c>
      <c r="B1276" s="2">
        <v>7</v>
      </c>
      <c r="C1276" s="2" t="s">
        <v>7</v>
      </c>
      <c r="D1276" s="2" t="s">
        <v>44</v>
      </c>
      <c r="E1276" s="2" t="s">
        <v>16</v>
      </c>
      <c r="F1276" s="7">
        <v>14.022956000000001</v>
      </c>
      <c r="G1276" s="4">
        <v>57603</v>
      </c>
      <c r="H1276" s="2">
        <v>2.0000000000000001E-4</v>
      </c>
      <c r="I1276" t="s">
        <v>150</v>
      </c>
    </row>
    <row r="1277" spans="1:9">
      <c r="A1277" s="2">
        <v>2014</v>
      </c>
      <c r="B1277" s="2">
        <v>3</v>
      </c>
      <c r="C1277" s="2" t="s">
        <v>7</v>
      </c>
      <c r="D1277" s="2" t="s">
        <v>93</v>
      </c>
      <c r="E1277" s="2" t="s">
        <v>9</v>
      </c>
      <c r="F1277" s="7">
        <v>11.069800000000001</v>
      </c>
      <c r="G1277" s="4">
        <v>7907</v>
      </c>
      <c r="H1277" s="2">
        <v>1.4E-3</v>
      </c>
      <c r="I1277" t="s">
        <v>150</v>
      </c>
    </row>
    <row r="1278" spans="1:9">
      <c r="A1278" s="2">
        <v>2014</v>
      </c>
      <c r="B1278" s="2">
        <v>2</v>
      </c>
      <c r="C1278" s="2" t="s">
        <v>7</v>
      </c>
      <c r="D1278" s="2" t="s">
        <v>63</v>
      </c>
      <c r="E1278" s="2" t="s">
        <v>14</v>
      </c>
      <c r="F1278" s="7">
        <v>104.47688100000001</v>
      </c>
      <c r="G1278" s="4">
        <v>188282</v>
      </c>
      <c r="H1278" s="2">
        <v>5.0000000000000001E-4</v>
      </c>
      <c r="I1278" t="s">
        <v>150</v>
      </c>
    </row>
    <row r="1279" spans="1:9">
      <c r="A1279" s="2">
        <v>2013</v>
      </c>
      <c r="B1279" s="2">
        <v>4</v>
      </c>
      <c r="C1279" s="2" t="s">
        <v>12</v>
      </c>
      <c r="D1279" s="2" t="s">
        <v>101</v>
      </c>
      <c r="E1279" s="2" t="s">
        <v>62</v>
      </c>
      <c r="F1279" s="7">
        <v>3.1206000000000001E-2</v>
      </c>
      <c r="G1279" s="4">
        <v>1</v>
      </c>
      <c r="H1279" s="2">
        <v>3.1199999999999999E-2</v>
      </c>
      <c r="I1279" t="s">
        <v>150</v>
      </c>
    </row>
    <row r="1280" spans="1:9">
      <c r="A1280" s="2">
        <v>2013</v>
      </c>
      <c r="B1280" s="2">
        <v>8</v>
      </c>
      <c r="C1280" s="2" t="s">
        <v>12</v>
      </c>
      <c r="D1280" s="2" t="s">
        <v>86</v>
      </c>
      <c r="E1280" s="2" t="s">
        <v>9</v>
      </c>
      <c r="F1280" s="7">
        <v>760.45161099999996</v>
      </c>
      <c r="G1280" s="4">
        <v>172447</v>
      </c>
      <c r="H1280" s="2">
        <v>4.4000000000000003E-3</v>
      </c>
      <c r="I1280" t="s">
        <v>150</v>
      </c>
    </row>
    <row r="1281" spans="1:9">
      <c r="A1281" s="2">
        <v>2014</v>
      </c>
      <c r="B1281" s="2">
        <v>4</v>
      </c>
      <c r="C1281" s="2" t="s">
        <v>12</v>
      </c>
      <c r="D1281" s="2" t="s">
        <v>32</v>
      </c>
      <c r="E1281" s="2" t="s">
        <v>25</v>
      </c>
      <c r="F1281" s="7">
        <v>0.90232800000000002</v>
      </c>
      <c r="G1281" s="4">
        <v>533</v>
      </c>
      <c r="H1281" s="2">
        <v>1.6000000000000001E-3</v>
      </c>
      <c r="I1281" t="s">
        <v>150</v>
      </c>
    </row>
    <row r="1282" spans="1:9">
      <c r="A1282" s="2">
        <v>2013</v>
      </c>
      <c r="B1282" s="2">
        <v>11</v>
      </c>
      <c r="C1282" s="2" t="s">
        <v>12</v>
      </c>
      <c r="D1282" s="2" t="s">
        <v>31</v>
      </c>
      <c r="E1282" s="2" t="s">
        <v>14</v>
      </c>
      <c r="F1282" s="7">
        <v>7.4704300000000003</v>
      </c>
      <c r="G1282" s="4">
        <v>2908</v>
      </c>
      <c r="H1282" s="2">
        <v>2.5000000000000001E-3</v>
      </c>
      <c r="I1282" t="s">
        <v>150</v>
      </c>
    </row>
    <row r="1283" spans="1:9">
      <c r="A1283" s="2">
        <v>2014</v>
      </c>
      <c r="B1283" s="2">
        <v>4</v>
      </c>
      <c r="C1283" s="2" t="s">
        <v>12</v>
      </c>
      <c r="D1283" s="2" t="s">
        <v>31</v>
      </c>
      <c r="E1283" s="2" t="s">
        <v>14</v>
      </c>
      <c r="F1283" s="7">
        <v>13.866959</v>
      </c>
      <c r="G1283" s="4">
        <v>4163</v>
      </c>
      <c r="H1283" s="2">
        <v>3.3E-3</v>
      </c>
      <c r="I1283" t="s">
        <v>150</v>
      </c>
    </row>
    <row r="1284" spans="1:9">
      <c r="A1284" s="2">
        <v>2013</v>
      </c>
      <c r="B1284" s="2">
        <v>3</v>
      </c>
      <c r="C1284" s="2" t="s">
        <v>12</v>
      </c>
      <c r="D1284" s="2" t="s">
        <v>47</v>
      </c>
      <c r="E1284" s="2" t="s">
        <v>14</v>
      </c>
      <c r="F1284" s="7">
        <v>10.822782999999999</v>
      </c>
      <c r="G1284" s="4">
        <v>959</v>
      </c>
      <c r="H1284" s="2">
        <v>1.12E-2</v>
      </c>
      <c r="I1284" t="s">
        <v>150</v>
      </c>
    </row>
    <row r="1285" spans="1:9">
      <c r="A1285" s="2">
        <v>2014</v>
      </c>
      <c r="B1285" s="2">
        <v>1</v>
      </c>
      <c r="C1285" s="2" t="s">
        <v>12</v>
      </c>
      <c r="D1285" s="2" t="s">
        <v>39</v>
      </c>
      <c r="E1285" s="2" t="s">
        <v>14</v>
      </c>
      <c r="F1285" s="7">
        <v>20393.228287999998</v>
      </c>
      <c r="G1285" s="4">
        <v>1626818</v>
      </c>
      <c r="H1285" s="2">
        <v>1.2500000000000001E-2</v>
      </c>
      <c r="I1285" t="s">
        <v>150</v>
      </c>
    </row>
    <row r="1286" spans="1:9">
      <c r="A1286" s="2">
        <v>2013</v>
      </c>
      <c r="B1286" s="2">
        <v>1</v>
      </c>
      <c r="C1286" s="2" t="s">
        <v>12</v>
      </c>
      <c r="D1286" s="2" t="s">
        <v>8</v>
      </c>
      <c r="E1286" s="2" t="s">
        <v>9</v>
      </c>
      <c r="F1286" s="7">
        <v>149985.52328600001</v>
      </c>
      <c r="G1286" s="4">
        <v>17816338</v>
      </c>
      <c r="H1286" s="2">
        <v>8.3999999999999995E-3</v>
      </c>
      <c r="I1286" t="s">
        <v>150</v>
      </c>
    </row>
    <row r="1287" spans="1:9">
      <c r="A1287" s="2">
        <v>2014</v>
      </c>
      <c r="B1287" s="2">
        <v>3</v>
      </c>
      <c r="C1287" s="2" t="s">
        <v>7</v>
      </c>
      <c r="D1287" s="2" t="s">
        <v>8</v>
      </c>
      <c r="E1287" s="2" t="s">
        <v>9</v>
      </c>
      <c r="F1287" s="7">
        <v>54419.998704999998</v>
      </c>
      <c r="G1287" s="4">
        <v>43561056</v>
      </c>
      <c r="H1287" s="2">
        <v>1.1999999999999999E-3</v>
      </c>
      <c r="I1287" t="s">
        <v>150</v>
      </c>
    </row>
    <row r="1288" spans="1:9">
      <c r="A1288" s="2">
        <v>2013</v>
      </c>
      <c r="B1288" s="2">
        <v>1</v>
      </c>
      <c r="C1288" s="2" t="s">
        <v>12</v>
      </c>
      <c r="D1288" s="2" t="s">
        <v>23</v>
      </c>
      <c r="E1288" s="2" t="s">
        <v>14</v>
      </c>
      <c r="F1288" s="7">
        <v>0.120147</v>
      </c>
      <c r="G1288" s="4">
        <v>21</v>
      </c>
      <c r="H1288" s="2">
        <v>5.7000000000000002E-3</v>
      </c>
      <c r="I1288" t="s">
        <v>150</v>
      </c>
    </row>
    <row r="1289" spans="1:9">
      <c r="A1289" s="2">
        <v>2014</v>
      </c>
      <c r="B1289" s="2">
        <v>4</v>
      </c>
      <c r="C1289" s="2" t="s">
        <v>7</v>
      </c>
      <c r="D1289" s="2" t="s">
        <v>60</v>
      </c>
      <c r="E1289" s="2" t="s">
        <v>14</v>
      </c>
      <c r="F1289" s="7">
        <v>133.81072700000001</v>
      </c>
      <c r="G1289" s="4">
        <v>97992</v>
      </c>
      <c r="H1289" s="2">
        <v>1.2999999999999999E-3</v>
      </c>
      <c r="I1289" t="s">
        <v>150</v>
      </c>
    </row>
    <row r="1290" spans="1:9">
      <c r="A1290" s="2">
        <v>2013</v>
      </c>
      <c r="B1290" s="2">
        <v>12</v>
      </c>
      <c r="C1290" s="2" t="s">
        <v>12</v>
      </c>
      <c r="D1290" s="2" t="s">
        <v>22</v>
      </c>
      <c r="E1290" s="2" t="s">
        <v>14</v>
      </c>
      <c r="F1290" s="7">
        <v>313.38667400000003</v>
      </c>
      <c r="G1290" s="4">
        <v>31052</v>
      </c>
      <c r="H1290" s="2">
        <v>0.01</v>
      </c>
      <c r="I1290" t="s">
        <v>150</v>
      </c>
    </row>
    <row r="1291" spans="1:9">
      <c r="A1291" s="2">
        <v>2013</v>
      </c>
      <c r="B1291" s="2">
        <v>1</v>
      </c>
      <c r="C1291" s="2" t="s">
        <v>7</v>
      </c>
      <c r="D1291" s="2" t="s">
        <v>34</v>
      </c>
      <c r="E1291" s="2" t="s">
        <v>14</v>
      </c>
      <c r="F1291" s="7">
        <v>2.7720000000000002E-3</v>
      </c>
      <c r="G1291" s="4">
        <v>23</v>
      </c>
      <c r="H1291" s="2">
        <v>1E-4</v>
      </c>
      <c r="I1291" t="s">
        <v>150</v>
      </c>
    </row>
    <row r="1292" spans="1:9">
      <c r="A1292" s="2">
        <v>2014</v>
      </c>
      <c r="B1292" s="2">
        <v>5</v>
      </c>
      <c r="C1292" s="2" t="s">
        <v>7</v>
      </c>
      <c r="D1292" s="2" t="s">
        <v>86</v>
      </c>
      <c r="E1292" s="2" t="s">
        <v>9</v>
      </c>
      <c r="F1292" s="7">
        <v>2564.0164989999998</v>
      </c>
      <c r="G1292" s="4">
        <v>1355121</v>
      </c>
      <c r="H1292" s="2">
        <v>1.8E-3</v>
      </c>
      <c r="I1292" t="s">
        <v>150</v>
      </c>
    </row>
    <row r="1293" spans="1:9">
      <c r="A1293" s="2">
        <v>2013</v>
      </c>
      <c r="B1293" s="2">
        <v>8</v>
      </c>
      <c r="C1293" s="2" t="s">
        <v>7</v>
      </c>
      <c r="D1293" s="2" t="s">
        <v>20</v>
      </c>
      <c r="E1293" s="2" t="s">
        <v>14</v>
      </c>
      <c r="F1293" s="7">
        <v>187.28995900000001</v>
      </c>
      <c r="G1293" s="4">
        <v>102988</v>
      </c>
      <c r="H1293" s="2">
        <v>1.8E-3</v>
      </c>
      <c r="I1293" t="s">
        <v>150</v>
      </c>
    </row>
    <row r="1294" spans="1:9">
      <c r="A1294" s="2">
        <v>2014</v>
      </c>
      <c r="B1294" s="2">
        <v>5</v>
      </c>
      <c r="C1294" s="2" t="s">
        <v>7</v>
      </c>
      <c r="D1294" s="2" t="s">
        <v>21</v>
      </c>
      <c r="E1294" s="2" t="s">
        <v>14</v>
      </c>
      <c r="F1294" s="7">
        <v>147.01699300000001</v>
      </c>
      <c r="G1294" s="4">
        <v>154476</v>
      </c>
      <c r="H1294" s="2">
        <v>8.9999999999999998E-4</v>
      </c>
      <c r="I1294" t="s">
        <v>150</v>
      </c>
    </row>
    <row r="1295" spans="1:9">
      <c r="A1295" s="2">
        <v>2013</v>
      </c>
      <c r="B1295" s="2">
        <v>2</v>
      </c>
      <c r="C1295" s="2" t="s">
        <v>7</v>
      </c>
      <c r="D1295" s="2" t="s">
        <v>26</v>
      </c>
      <c r="E1295" s="2" t="s">
        <v>14</v>
      </c>
      <c r="F1295" s="7">
        <v>28.028212</v>
      </c>
      <c r="G1295" s="4">
        <v>21738</v>
      </c>
      <c r="H1295" s="2">
        <v>1.1999999999999999E-3</v>
      </c>
      <c r="I1295" t="s">
        <v>150</v>
      </c>
    </row>
    <row r="1296" spans="1:9">
      <c r="A1296" s="2">
        <v>2013</v>
      </c>
      <c r="B1296" s="2">
        <v>11</v>
      </c>
      <c r="C1296" s="2" t="s">
        <v>12</v>
      </c>
      <c r="D1296" s="2" t="s">
        <v>55</v>
      </c>
      <c r="E1296" s="2" t="s">
        <v>14</v>
      </c>
      <c r="F1296" s="7">
        <v>3.7201999999999999E-2</v>
      </c>
      <c r="G1296" s="4">
        <v>4</v>
      </c>
      <c r="H1296" s="2">
        <v>9.2999999999999992E-3</v>
      </c>
      <c r="I1296" t="s">
        <v>150</v>
      </c>
    </row>
    <row r="1297" spans="1:9">
      <c r="A1297" s="2">
        <v>2014</v>
      </c>
      <c r="B1297" s="2">
        <v>4</v>
      </c>
      <c r="C1297" s="2" t="s">
        <v>7</v>
      </c>
      <c r="D1297" s="2" t="s">
        <v>31</v>
      </c>
      <c r="E1297" s="2" t="s">
        <v>14</v>
      </c>
      <c r="F1297" s="7">
        <v>50.094940000000001</v>
      </c>
      <c r="G1297" s="4">
        <v>15039</v>
      </c>
      <c r="H1297" s="2">
        <v>3.3E-3</v>
      </c>
      <c r="I1297" t="s">
        <v>150</v>
      </c>
    </row>
    <row r="1298" spans="1:9">
      <c r="A1298" s="2">
        <v>2013</v>
      </c>
      <c r="B1298" s="2">
        <v>12</v>
      </c>
      <c r="C1298" s="2" t="s">
        <v>7</v>
      </c>
      <c r="D1298" s="2" t="s">
        <v>27</v>
      </c>
      <c r="E1298" s="2" t="s">
        <v>14</v>
      </c>
      <c r="F1298" s="7">
        <v>34.166193</v>
      </c>
      <c r="G1298" s="4">
        <v>13222</v>
      </c>
      <c r="H1298" s="2">
        <v>2.5000000000000001E-3</v>
      </c>
      <c r="I1298" t="s">
        <v>150</v>
      </c>
    </row>
    <row r="1299" spans="1:9">
      <c r="A1299" s="2">
        <v>2013</v>
      </c>
      <c r="B1299" s="2">
        <v>11</v>
      </c>
      <c r="C1299" s="2" t="s">
        <v>7</v>
      </c>
      <c r="D1299" s="2" t="s">
        <v>28</v>
      </c>
      <c r="E1299" s="2" t="s">
        <v>14</v>
      </c>
      <c r="F1299" s="7">
        <v>148.50056499999999</v>
      </c>
      <c r="G1299" s="4">
        <v>55180</v>
      </c>
      <c r="H1299" s="2">
        <v>2.5999999999999999E-3</v>
      </c>
      <c r="I1299" t="s">
        <v>150</v>
      </c>
    </row>
    <row r="1300" spans="1:9">
      <c r="A1300" s="2">
        <v>2013</v>
      </c>
      <c r="B1300" s="2">
        <v>3</v>
      </c>
      <c r="C1300" s="2" t="s">
        <v>12</v>
      </c>
      <c r="D1300" s="2" t="s">
        <v>13</v>
      </c>
      <c r="E1300" s="2" t="s">
        <v>14</v>
      </c>
      <c r="F1300" s="7">
        <v>3704.4880779999999</v>
      </c>
      <c r="G1300" s="4">
        <v>319512</v>
      </c>
      <c r="H1300" s="2">
        <v>1.15E-2</v>
      </c>
      <c r="I1300" t="s">
        <v>150</v>
      </c>
    </row>
    <row r="1301" spans="1:9">
      <c r="A1301" s="2">
        <v>2013</v>
      </c>
      <c r="B1301" s="2">
        <v>10</v>
      </c>
      <c r="C1301" s="2" t="s">
        <v>7</v>
      </c>
      <c r="D1301" s="2" t="s">
        <v>8</v>
      </c>
      <c r="E1301" s="2" t="s">
        <v>9</v>
      </c>
      <c r="F1301" s="7">
        <v>45030.494893000003</v>
      </c>
      <c r="G1301" s="4">
        <v>28993197</v>
      </c>
      <c r="H1301" s="2">
        <v>1.5E-3</v>
      </c>
      <c r="I1301" t="s">
        <v>150</v>
      </c>
    </row>
    <row r="1302" spans="1:9">
      <c r="A1302" s="2">
        <v>2013</v>
      </c>
      <c r="B1302" s="2">
        <v>12</v>
      </c>
      <c r="C1302" s="2" t="s">
        <v>12</v>
      </c>
      <c r="D1302" s="2" t="s">
        <v>15</v>
      </c>
      <c r="E1302" s="2" t="s">
        <v>16</v>
      </c>
      <c r="F1302" s="7">
        <v>4148.3954389999999</v>
      </c>
      <c r="G1302" s="4">
        <v>351263</v>
      </c>
      <c r="H1302" s="2">
        <v>1.18E-2</v>
      </c>
      <c r="I1302" t="s">
        <v>150</v>
      </c>
    </row>
    <row r="1303" spans="1:9">
      <c r="A1303" s="2">
        <v>2014</v>
      </c>
      <c r="B1303" s="2">
        <v>5</v>
      </c>
      <c r="C1303" s="2" t="s">
        <v>7</v>
      </c>
      <c r="D1303" s="2" t="s">
        <v>96</v>
      </c>
      <c r="E1303" s="2" t="s">
        <v>9</v>
      </c>
      <c r="F1303" s="7">
        <v>38.910200000000003</v>
      </c>
      <c r="G1303" s="4">
        <v>27793</v>
      </c>
      <c r="H1303" s="2">
        <v>1.4E-3</v>
      </c>
      <c r="I1303" t="s">
        <v>150</v>
      </c>
    </row>
    <row r="1304" spans="1:9">
      <c r="A1304" s="2">
        <v>2013</v>
      </c>
      <c r="B1304" s="2">
        <v>3</v>
      </c>
      <c r="C1304" s="2" t="s">
        <v>7</v>
      </c>
      <c r="D1304" s="2" t="s">
        <v>63</v>
      </c>
      <c r="E1304" s="2" t="s">
        <v>14</v>
      </c>
      <c r="F1304" s="7">
        <v>147.31879499999999</v>
      </c>
      <c r="G1304" s="4">
        <v>91837</v>
      </c>
      <c r="H1304" s="2">
        <v>1.6000000000000001E-3</v>
      </c>
      <c r="I1304" t="s">
        <v>150</v>
      </c>
    </row>
    <row r="1305" spans="1:9">
      <c r="A1305" s="2">
        <v>2013</v>
      </c>
      <c r="B1305" s="2">
        <v>6</v>
      </c>
      <c r="C1305" s="2" t="s">
        <v>12</v>
      </c>
      <c r="D1305" s="2" t="s">
        <v>40</v>
      </c>
      <c r="E1305" s="2" t="s">
        <v>14</v>
      </c>
      <c r="F1305" s="7">
        <v>1931.8864940000001</v>
      </c>
      <c r="G1305" s="4">
        <v>337759</v>
      </c>
      <c r="H1305" s="2">
        <v>5.7000000000000002E-3</v>
      </c>
      <c r="I1305" t="s">
        <v>150</v>
      </c>
    </row>
    <row r="1306" spans="1:9">
      <c r="A1306" s="2">
        <v>2014</v>
      </c>
      <c r="B1306" s="2">
        <v>5</v>
      </c>
      <c r="C1306" s="2" t="s">
        <v>12</v>
      </c>
      <c r="D1306" s="2" t="s">
        <v>101</v>
      </c>
      <c r="E1306" s="2" t="s">
        <v>62</v>
      </c>
      <c r="F1306" s="7">
        <v>0.36766100000000002</v>
      </c>
      <c r="G1306" s="4">
        <v>27</v>
      </c>
      <c r="H1306" s="2">
        <v>1.3599999999999999E-2</v>
      </c>
      <c r="I1306" t="s">
        <v>150</v>
      </c>
    </row>
    <row r="1307" spans="1:9">
      <c r="A1307" s="2">
        <v>2013</v>
      </c>
      <c r="B1307" s="2">
        <v>4</v>
      </c>
      <c r="C1307" s="2" t="s">
        <v>53</v>
      </c>
      <c r="D1307" s="2" t="s">
        <v>21</v>
      </c>
      <c r="E1307" s="2" t="s">
        <v>14</v>
      </c>
      <c r="F1307" s="7">
        <v>0.56289900000000004</v>
      </c>
      <c r="G1307" s="4">
        <v>1</v>
      </c>
      <c r="H1307" s="2">
        <v>0.56279999999999997</v>
      </c>
      <c r="I1307" t="s">
        <v>150</v>
      </c>
    </row>
    <row r="1308" spans="1:9">
      <c r="A1308" s="2">
        <v>2013</v>
      </c>
      <c r="B1308" s="2">
        <v>11</v>
      </c>
      <c r="C1308" s="2" t="s">
        <v>12</v>
      </c>
      <c r="D1308" s="2" t="s">
        <v>26</v>
      </c>
      <c r="E1308" s="2" t="s">
        <v>14</v>
      </c>
      <c r="F1308" s="7">
        <v>431.42476199999999</v>
      </c>
      <c r="G1308" s="4">
        <v>35773</v>
      </c>
      <c r="H1308" s="2">
        <v>1.2E-2</v>
      </c>
      <c r="I1308" t="s">
        <v>150</v>
      </c>
    </row>
    <row r="1309" spans="1:9">
      <c r="A1309" s="2">
        <v>2014</v>
      </c>
      <c r="B1309" s="2">
        <v>2</v>
      </c>
      <c r="C1309" s="2" t="s">
        <v>7</v>
      </c>
      <c r="D1309" s="2" t="s">
        <v>89</v>
      </c>
      <c r="E1309" s="2" t="s">
        <v>9</v>
      </c>
      <c r="F1309" s="7">
        <v>25.6126</v>
      </c>
      <c r="G1309" s="4">
        <v>19702</v>
      </c>
      <c r="H1309" s="2">
        <v>1.2999999999999999E-3</v>
      </c>
      <c r="I1309" t="s">
        <v>150</v>
      </c>
    </row>
    <row r="1310" spans="1:9">
      <c r="A1310" s="2">
        <v>2013</v>
      </c>
      <c r="B1310" s="2">
        <v>11</v>
      </c>
      <c r="C1310" s="2" t="s">
        <v>12</v>
      </c>
      <c r="D1310" s="2" t="s">
        <v>50</v>
      </c>
      <c r="E1310" s="2" t="s">
        <v>11</v>
      </c>
      <c r="F1310" s="7">
        <v>3.052047</v>
      </c>
      <c r="G1310" s="4">
        <v>296</v>
      </c>
      <c r="H1310" s="2">
        <v>1.03E-2</v>
      </c>
      <c r="I1310" t="s">
        <v>150</v>
      </c>
    </row>
    <row r="1311" spans="1:9">
      <c r="A1311" s="2">
        <v>2013</v>
      </c>
      <c r="B1311" s="2">
        <v>9</v>
      </c>
      <c r="C1311" s="2" t="s">
        <v>7</v>
      </c>
      <c r="D1311" s="2" t="s">
        <v>41</v>
      </c>
      <c r="E1311" s="2" t="s">
        <v>25</v>
      </c>
      <c r="F1311" s="7">
        <v>10.726343999999999</v>
      </c>
      <c r="G1311" s="4">
        <v>6303</v>
      </c>
      <c r="H1311" s="2">
        <v>1.6999999999999999E-3</v>
      </c>
      <c r="I1311" t="s">
        <v>150</v>
      </c>
    </row>
    <row r="1312" spans="1:9">
      <c r="A1312" s="2">
        <v>2014</v>
      </c>
      <c r="B1312" s="2">
        <v>5</v>
      </c>
      <c r="C1312" s="2" t="s">
        <v>12</v>
      </c>
      <c r="D1312" s="2" t="s">
        <v>27</v>
      </c>
      <c r="E1312" s="2" t="s">
        <v>14</v>
      </c>
      <c r="F1312" s="7">
        <v>25.643809000000001</v>
      </c>
      <c r="G1312" s="4">
        <v>10006</v>
      </c>
      <c r="H1312" s="2">
        <v>2.5000000000000001E-3</v>
      </c>
      <c r="I1312" t="s">
        <v>150</v>
      </c>
    </row>
    <row r="1313" spans="1:9">
      <c r="A1313" s="2">
        <v>2013</v>
      </c>
      <c r="B1313" s="2">
        <v>11</v>
      </c>
      <c r="C1313" s="2" t="s">
        <v>7</v>
      </c>
      <c r="D1313" s="2" t="s">
        <v>45</v>
      </c>
      <c r="E1313" s="2" t="s">
        <v>14</v>
      </c>
      <c r="F1313" s="7">
        <v>14.417552000000001</v>
      </c>
      <c r="G1313" s="4">
        <v>108349</v>
      </c>
      <c r="H1313" s="2">
        <v>1E-4</v>
      </c>
      <c r="I1313" t="s">
        <v>150</v>
      </c>
    </row>
    <row r="1314" spans="1:9">
      <c r="A1314" s="2">
        <v>2014</v>
      </c>
      <c r="B1314" s="2">
        <v>2</v>
      </c>
      <c r="C1314" s="2" t="s">
        <v>12</v>
      </c>
      <c r="D1314" s="2" t="s">
        <v>42</v>
      </c>
      <c r="E1314" s="2" t="s">
        <v>14</v>
      </c>
      <c r="F1314" s="7">
        <v>235.549567</v>
      </c>
      <c r="G1314" s="4">
        <v>56892</v>
      </c>
      <c r="H1314" s="2">
        <v>4.1000000000000003E-3</v>
      </c>
      <c r="I1314" t="s">
        <v>150</v>
      </c>
    </row>
    <row r="1315" spans="1:9">
      <c r="A1315" s="2">
        <v>2013</v>
      </c>
      <c r="B1315" s="2">
        <v>3</v>
      </c>
      <c r="C1315" s="2" t="s">
        <v>12</v>
      </c>
      <c r="D1315" s="2" t="s">
        <v>82</v>
      </c>
      <c r="E1315" s="2" t="s">
        <v>14</v>
      </c>
      <c r="F1315" s="7">
        <v>8.4880000000000008E-3</v>
      </c>
      <c r="G1315" s="4">
        <v>1</v>
      </c>
      <c r="H1315" s="2">
        <v>8.3999999999999995E-3</v>
      </c>
      <c r="I1315" t="s">
        <v>150</v>
      </c>
    </row>
    <row r="1316" spans="1:9">
      <c r="A1316" s="2">
        <v>2014</v>
      </c>
      <c r="B1316" s="2">
        <v>5</v>
      </c>
      <c r="C1316" s="2" t="s">
        <v>7</v>
      </c>
      <c r="D1316" s="2" t="s">
        <v>22</v>
      </c>
      <c r="E1316" s="2" t="s">
        <v>14</v>
      </c>
      <c r="F1316" s="7">
        <v>27.736378999999999</v>
      </c>
      <c r="G1316" s="4">
        <v>62340</v>
      </c>
      <c r="H1316" s="2">
        <v>4.0000000000000002E-4</v>
      </c>
      <c r="I1316" t="s">
        <v>150</v>
      </c>
    </row>
    <row r="1317" spans="1:9">
      <c r="A1317" s="2">
        <v>2014</v>
      </c>
      <c r="B1317" s="2">
        <v>2</v>
      </c>
      <c r="C1317" s="2" t="s">
        <v>7</v>
      </c>
      <c r="D1317" s="2" t="s">
        <v>33</v>
      </c>
      <c r="E1317" s="2" t="s">
        <v>11</v>
      </c>
      <c r="F1317" s="7">
        <v>33.768799999999999</v>
      </c>
      <c r="G1317" s="4">
        <v>25976</v>
      </c>
      <c r="H1317" s="2">
        <v>1.2999999999999999E-3</v>
      </c>
      <c r="I1317" t="s">
        <v>150</v>
      </c>
    </row>
    <row r="1318" spans="1:9">
      <c r="A1318" s="2">
        <v>2014</v>
      </c>
      <c r="B1318" s="2">
        <v>4</v>
      </c>
      <c r="C1318" s="2" t="s">
        <v>7</v>
      </c>
      <c r="D1318" s="2" t="s">
        <v>33</v>
      </c>
      <c r="E1318" s="2" t="s">
        <v>11</v>
      </c>
      <c r="F1318" s="7">
        <v>73.865891000000005</v>
      </c>
      <c r="G1318" s="4">
        <v>44707</v>
      </c>
      <c r="H1318" s="2">
        <v>1.6000000000000001E-3</v>
      </c>
      <c r="I1318" t="s">
        <v>150</v>
      </c>
    </row>
    <row r="1319" spans="1:9">
      <c r="A1319" s="2">
        <v>2013</v>
      </c>
      <c r="B1319" s="2">
        <v>5</v>
      </c>
      <c r="C1319" s="2" t="s">
        <v>7</v>
      </c>
      <c r="D1319" s="2" t="s">
        <v>40</v>
      </c>
      <c r="E1319" s="2" t="s">
        <v>14</v>
      </c>
      <c r="F1319" s="7">
        <v>251.367132</v>
      </c>
      <c r="G1319" s="4">
        <v>298630</v>
      </c>
      <c r="H1319" s="2">
        <v>8.0000000000000004E-4</v>
      </c>
      <c r="I1319" t="s">
        <v>150</v>
      </c>
    </row>
    <row r="1320" spans="1:9">
      <c r="A1320" s="2">
        <v>2013</v>
      </c>
      <c r="B1320" s="2">
        <v>8</v>
      </c>
      <c r="C1320" s="2" t="s">
        <v>12</v>
      </c>
      <c r="D1320" s="2" t="s">
        <v>21</v>
      </c>
      <c r="E1320" s="2" t="s">
        <v>14</v>
      </c>
      <c r="F1320" s="7">
        <v>568.44087500000001</v>
      </c>
      <c r="G1320" s="4">
        <v>52921</v>
      </c>
      <c r="H1320" s="2">
        <v>1.0699999999999999E-2</v>
      </c>
      <c r="I1320" t="s">
        <v>150</v>
      </c>
    </row>
    <row r="1321" spans="1:9">
      <c r="A1321" s="2">
        <v>2014</v>
      </c>
      <c r="B1321" s="2">
        <v>5</v>
      </c>
      <c r="C1321" s="2" t="s">
        <v>12</v>
      </c>
      <c r="D1321" s="2" t="s">
        <v>26</v>
      </c>
      <c r="E1321" s="2" t="s">
        <v>14</v>
      </c>
      <c r="F1321" s="7">
        <v>621.23130000000003</v>
      </c>
      <c r="G1321" s="4">
        <v>55897</v>
      </c>
      <c r="H1321" s="2">
        <v>1.11E-2</v>
      </c>
      <c r="I1321" t="s">
        <v>150</v>
      </c>
    </row>
    <row r="1322" spans="1:9">
      <c r="A1322" s="2">
        <v>2013</v>
      </c>
      <c r="B1322" s="2">
        <v>5</v>
      </c>
      <c r="C1322" s="2" t="s">
        <v>7</v>
      </c>
      <c r="D1322" s="2" t="s">
        <v>28</v>
      </c>
      <c r="E1322" s="2" t="s">
        <v>14</v>
      </c>
      <c r="F1322" s="7">
        <v>115.999146</v>
      </c>
      <c r="G1322" s="4">
        <v>58961</v>
      </c>
      <c r="H1322" s="2">
        <v>1.9E-3</v>
      </c>
      <c r="I1322" t="s">
        <v>150</v>
      </c>
    </row>
    <row r="1323" spans="1:9">
      <c r="A1323" s="2">
        <v>2014</v>
      </c>
      <c r="B1323" s="2">
        <v>4</v>
      </c>
      <c r="C1323" s="2" t="s">
        <v>7</v>
      </c>
      <c r="D1323" s="2" t="s">
        <v>41</v>
      </c>
      <c r="E1323" s="2" t="s">
        <v>25</v>
      </c>
      <c r="F1323" s="7">
        <v>134.199568</v>
      </c>
      <c r="G1323" s="4">
        <v>63723</v>
      </c>
      <c r="H1323" s="2">
        <v>2.0999999999999999E-3</v>
      </c>
      <c r="I1323" t="s">
        <v>150</v>
      </c>
    </row>
    <row r="1324" spans="1:9">
      <c r="A1324" s="2">
        <v>2013</v>
      </c>
      <c r="B1324" s="2">
        <v>9</v>
      </c>
      <c r="C1324" s="2" t="s">
        <v>12</v>
      </c>
      <c r="D1324" s="2" t="s">
        <v>27</v>
      </c>
      <c r="E1324" s="2" t="s">
        <v>14</v>
      </c>
      <c r="F1324" s="7">
        <v>10.269378</v>
      </c>
      <c r="G1324" s="4">
        <v>4013</v>
      </c>
      <c r="H1324" s="2">
        <v>2.5000000000000001E-3</v>
      </c>
      <c r="I1324" t="s">
        <v>150</v>
      </c>
    </row>
    <row r="1325" spans="1:9">
      <c r="A1325" s="2">
        <v>2013</v>
      </c>
      <c r="B1325" s="2">
        <v>3</v>
      </c>
      <c r="C1325" s="2" t="s">
        <v>12</v>
      </c>
      <c r="D1325" s="2" t="s">
        <v>19</v>
      </c>
      <c r="E1325" s="2" t="s">
        <v>14</v>
      </c>
      <c r="F1325" s="7">
        <v>9897.7788240000009</v>
      </c>
      <c r="G1325" s="4">
        <v>847437</v>
      </c>
      <c r="H1325" s="2">
        <v>1.1599999999999999E-2</v>
      </c>
      <c r="I1325" t="s">
        <v>150</v>
      </c>
    </row>
    <row r="1326" spans="1:9">
      <c r="A1326" s="2">
        <v>2013</v>
      </c>
      <c r="B1326" s="2">
        <v>6</v>
      </c>
      <c r="C1326" s="2" t="s">
        <v>12</v>
      </c>
      <c r="D1326" s="2" t="s">
        <v>19</v>
      </c>
      <c r="E1326" s="2" t="s">
        <v>14</v>
      </c>
      <c r="F1326" s="7">
        <v>7893.3365789999998</v>
      </c>
      <c r="G1326" s="4">
        <v>754458</v>
      </c>
      <c r="H1326" s="2">
        <v>1.04E-2</v>
      </c>
      <c r="I1326" t="s">
        <v>150</v>
      </c>
    </row>
    <row r="1327" spans="1:9">
      <c r="A1327" s="2">
        <v>2013</v>
      </c>
      <c r="B1327" s="2">
        <v>9</v>
      </c>
      <c r="C1327" s="2" t="s">
        <v>12</v>
      </c>
      <c r="D1327" s="2" t="s">
        <v>60</v>
      </c>
      <c r="E1327" s="2" t="s">
        <v>14</v>
      </c>
      <c r="F1327" s="7">
        <v>1.266616</v>
      </c>
      <c r="G1327" s="4">
        <v>840</v>
      </c>
      <c r="H1327" s="2">
        <v>1.5E-3</v>
      </c>
      <c r="I1327" t="s">
        <v>150</v>
      </c>
    </row>
    <row r="1328" spans="1:9">
      <c r="A1328" s="2">
        <v>2014</v>
      </c>
      <c r="B1328" s="2">
        <v>2</v>
      </c>
      <c r="C1328" s="2" t="s">
        <v>12</v>
      </c>
      <c r="D1328" s="2" t="s">
        <v>71</v>
      </c>
      <c r="E1328" s="2" t="s">
        <v>14</v>
      </c>
      <c r="F1328" s="7">
        <v>176.02811500000001</v>
      </c>
      <c r="G1328" s="4">
        <v>12089</v>
      </c>
      <c r="H1328" s="2">
        <v>1.4500000000000001E-2</v>
      </c>
      <c r="I1328" t="s">
        <v>150</v>
      </c>
    </row>
    <row r="1329" spans="1:9">
      <c r="A1329" s="2">
        <v>2013</v>
      </c>
      <c r="B1329" s="2">
        <v>11</v>
      </c>
      <c r="C1329" s="2" t="s">
        <v>12</v>
      </c>
      <c r="D1329" s="2" t="s">
        <v>82</v>
      </c>
      <c r="E1329" s="2" t="s">
        <v>14</v>
      </c>
      <c r="F1329" s="7">
        <v>8.6393999999999999E-2</v>
      </c>
      <c r="G1329" s="4">
        <v>9</v>
      </c>
      <c r="H1329" s="2">
        <v>9.4999999999999998E-3</v>
      </c>
      <c r="I1329" t="s">
        <v>150</v>
      </c>
    </row>
    <row r="1330" spans="1:9">
      <c r="A1330" s="2">
        <v>2013</v>
      </c>
      <c r="B1330" s="2">
        <v>12</v>
      </c>
      <c r="C1330" s="2" t="s">
        <v>7</v>
      </c>
      <c r="D1330" s="2" t="s">
        <v>22</v>
      </c>
      <c r="E1330" s="2" t="s">
        <v>14</v>
      </c>
      <c r="F1330" s="7">
        <v>15.015202</v>
      </c>
      <c r="G1330" s="4">
        <v>31919</v>
      </c>
      <c r="H1330" s="2">
        <v>4.0000000000000002E-4</v>
      </c>
      <c r="I1330" t="s">
        <v>150</v>
      </c>
    </row>
    <row r="1331" spans="1:9">
      <c r="A1331" s="2">
        <v>2014</v>
      </c>
      <c r="B1331" s="2">
        <v>4</v>
      </c>
      <c r="C1331" s="2" t="s">
        <v>7</v>
      </c>
      <c r="D1331" s="2" t="s">
        <v>80</v>
      </c>
      <c r="E1331" s="2" t="s">
        <v>14</v>
      </c>
      <c r="F1331" s="7">
        <v>0.109875</v>
      </c>
      <c r="G1331" s="4">
        <v>13317</v>
      </c>
      <c r="H1331" s="2">
        <v>0</v>
      </c>
      <c r="I1331" t="s">
        <v>150</v>
      </c>
    </row>
    <row r="1332" spans="1:9">
      <c r="A1332" s="2">
        <v>2014</v>
      </c>
      <c r="B1332" s="2">
        <v>5</v>
      </c>
      <c r="C1332" s="2" t="s">
        <v>7</v>
      </c>
      <c r="D1332" s="2" t="s">
        <v>33</v>
      </c>
      <c r="E1332" s="2" t="s">
        <v>11</v>
      </c>
      <c r="F1332" s="7">
        <v>69.651399999999995</v>
      </c>
      <c r="G1332" s="4">
        <v>53578</v>
      </c>
      <c r="H1332" s="2">
        <v>1.2999999999999999E-3</v>
      </c>
      <c r="I1332" t="s">
        <v>150</v>
      </c>
    </row>
    <row r="1333" spans="1:9">
      <c r="A1333" s="2">
        <v>2014</v>
      </c>
      <c r="B1333" s="2">
        <v>3</v>
      </c>
      <c r="C1333" s="2" t="s">
        <v>12</v>
      </c>
      <c r="D1333" s="2" t="s">
        <v>38</v>
      </c>
      <c r="E1333" s="2" t="s">
        <v>14</v>
      </c>
      <c r="F1333" s="7">
        <v>4.3429999999999996E-3</v>
      </c>
      <c r="G1333" s="4">
        <v>1</v>
      </c>
      <c r="H1333" s="2">
        <v>4.3E-3</v>
      </c>
      <c r="I1333" t="s">
        <v>150</v>
      </c>
    </row>
    <row r="1334" spans="1:9">
      <c r="A1334" s="2">
        <v>2013</v>
      </c>
      <c r="B1334" s="2">
        <v>5</v>
      </c>
      <c r="C1334" s="2" t="s">
        <v>12</v>
      </c>
      <c r="D1334" s="2" t="s">
        <v>66</v>
      </c>
      <c r="E1334" s="2" t="s">
        <v>9</v>
      </c>
      <c r="F1334" s="7">
        <v>8.2711999999999994E-2</v>
      </c>
      <c r="G1334" s="4">
        <v>87</v>
      </c>
      <c r="H1334" s="2">
        <v>8.9999999999999998E-4</v>
      </c>
      <c r="I1334" t="s">
        <v>150</v>
      </c>
    </row>
    <row r="1335" spans="1:9">
      <c r="A1335" s="2">
        <v>2013</v>
      </c>
      <c r="B1335" s="2">
        <v>1</v>
      </c>
      <c r="C1335" s="2" t="s">
        <v>12</v>
      </c>
      <c r="D1335" s="2" t="s">
        <v>21</v>
      </c>
      <c r="E1335" s="2" t="s">
        <v>14</v>
      </c>
      <c r="F1335" s="7">
        <v>327.49273899999997</v>
      </c>
      <c r="G1335" s="4">
        <v>35200</v>
      </c>
      <c r="H1335" s="2">
        <v>9.2999999999999992E-3</v>
      </c>
      <c r="I1335" t="s">
        <v>150</v>
      </c>
    </row>
    <row r="1336" spans="1:9">
      <c r="A1336" s="2">
        <v>2013</v>
      </c>
      <c r="B1336" s="2">
        <v>3</v>
      </c>
      <c r="C1336" s="2" t="s">
        <v>7</v>
      </c>
      <c r="D1336" s="2" t="s">
        <v>21</v>
      </c>
      <c r="E1336" s="2" t="s">
        <v>14</v>
      </c>
      <c r="F1336" s="7">
        <v>105.933527</v>
      </c>
      <c r="G1336" s="4">
        <v>67361</v>
      </c>
      <c r="H1336" s="2">
        <v>1.5E-3</v>
      </c>
      <c r="I1336" t="s">
        <v>150</v>
      </c>
    </row>
    <row r="1337" spans="1:9">
      <c r="A1337" s="2">
        <v>2014</v>
      </c>
      <c r="B1337" s="2">
        <v>4</v>
      </c>
      <c r="C1337" s="2" t="s">
        <v>12</v>
      </c>
      <c r="D1337" s="2" t="s">
        <v>47</v>
      </c>
      <c r="E1337" s="2" t="s">
        <v>14</v>
      </c>
      <c r="F1337" s="7">
        <v>43.858049000000001</v>
      </c>
      <c r="G1337" s="4">
        <v>2893</v>
      </c>
      <c r="H1337" s="2">
        <v>1.5100000000000001E-2</v>
      </c>
      <c r="I1337" t="s">
        <v>150</v>
      </c>
    </row>
    <row r="1338" spans="1:9">
      <c r="A1338" s="2">
        <v>2013</v>
      </c>
      <c r="B1338" s="2">
        <v>9</v>
      </c>
      <c r="C1338" s="2" t="s">
        <v>7</v>
      </c>
      <c r="D1338" s="2" t="s">
        <v>24</v>
      </c>
      <c r="E1338" s="2" t="s">
        <v>25</v>
      </c>
      <c r="F1338" s="7">
        <v>13.989596000000001</v>
      </c>
      <c r="G1338" s="4">
        <v>33401</v>
      </c>
      <c r="H1338" s="2">
        <v>4.0000000000000002E-4</v>
      </c>
      <c r="I1338" t="s">
        <v>150</v>
      </c>
    </row>
    <row r="1339" spans="1:9">
      <c r="A1339" s="2">
        <v>2014</v>
      </c>
      <c r="B1339" s="2">
        <v>1</v>
      </c>
      <c r="C1339" s="2" t="s">
        <v>12</v>
      </c>
      <c r="D1339" s="2" t="s">
        <v>49</v>
      </c>
      <c r="E1339" s="2" t="s">
        <v>11</v>
      </c>
      <c r="F1339" s="7">
        <v>0.1386</v>
      </c>
      <c r="G1339" s="4">
        <v>99</v>
      </c>
      <c r="H1339" s="2">
        <v>1.4E-3</v>
      </c>
      <c r="I1339" t="s">
        <v>150</v>
      </c>
    </row>
    <row r="1340" spans="1:9">
      <c r="A1340" s="2">
        <v>2013</v>
      </c>
      <c r="B1340" s="2">
        <v>8</v>
      </c>
      <c r="C1340" s="2" t="s">
        <v>12</v>
      </c>
      <c r="D1340" s="2" t="s">
        <v>42</v>
      </c>
      <c r="E1340" s="2" t="s">
        <v>14</v>
      </c>
      <c r="F1340" s="7">
        <v>439.84463399999999</v>
      </c>
      <c r="G1340" s="4">
        <v>38489</v>
      </c>
      <c r="H1340" s="2">
        <v>1.14E-2</v>
      </c>
      <c r="I1340" t="s">
        <v>150</v>
      </c>
    </row>
    <row r="1341" spans="1:9">
      <c r="A1341" s="2">
        <v>2014</v>
      </c>
      <c r="B1341" s="2">
        <v>4</v>
      </c>
      <c r="C1341" s="2" t="s">
        <v>12</v>
      </c>
      <c r="D1341" s="2" t="s">
        <v>19</v>
      </c>
      <c r="E1341" s="2" t="s">
        <v>14</v>
      </c>
      <c r="F1341" s="7">
        <v>16910.777524000001</v>
      </c>
      <c r="G1341" s="4">
        <v>1113291</v>
      </c>
      <c r="H1341" s="2">
        <v>1.5100000000000001E-2</v>
      </c>
      <c r="I1341" t="s">
        <v>150</v>
      </c>
    </row>
    <row r="1342" spans="1:9">
      <c r="A1342" s="2">
        <v>2013</v>
      </c>
      <c r="B1342" s="2">
        <v>3</v>
      </c>
      <c r="C1342" s="2" t="s">
        <v>12</v>
      </c>
      <c r="D1342" s="2" t="s">
        <v>56</v>
      </c>
      <c r="E1342" s="2" t="s">
        <v>14</v>
      </c>
      <c r="F1342" s="7">
        <v>21589.196146999999</v>
      </c>
      <c r="G1342" s="4">
        <v>2246495</v>
      </c>
      <c r="H1342" s="2">
        <v>9.5999999999999992E-3</v>
      </c>
      <c r="I1342" t="s">
        <v>150</v>
      </c>
    </row>
    <row r="1343" spans="1:9">
      <c r="A1343" s="2">
        <v>2013</v>
      </c>
      <c r="B1343" s="2">
        <v>12</v>
      </c>
      <c r="C1343" s="2" t="s">
        <v>12</v>
      </c>
      <c r="D1343" s="2" t="s">
        <v>8</v>
      </c>
      <c r="E1343" s="2" t="s">
        <v>9</v>
      </c>
      <c r="F1343" s="7">
        <v>302144.53078799997</v>
      </c>
      <c r="G1343" s="4">
        <v>33136643</v>
      </c>
      <c r="H1343" s="2">
        <v>9.1000000000000004E-3</v>
      </c>
      <c r="I1343" t="s">
        <v>150</v>
      </c>
    </row>
    <row r="1344" spans="1:9">
      <c r="A1344" s="2">
        <v>2014</v>
      </c>
      <c r="B1344" s="2">
        <v>2</v>
      </c>
      <c r="C1344" s="2" t="s">
        <v>12</v>
      </c>
      <c r="D1344" s="2" t="s">
        <v>94</v>
      </c>
      <c r="E1344" s="2" t="s">
        <v>25</v>
      </c>
      <c r="F1344" s="7">
        <v>2.3477999999999999E-2</v>
      </c>
      <c r="G1344" s="4">
        <v>1</v>
      </c>
      <c r="H1344" s="2">
        <v>2.3400000000000001E-2</v>
      </c>
      <c r="I1344" t="s">
        <v>150</v>
      </c>
    </row>
    <row r="1345" spans="1:9">
      <c r="A1345" s="2">
        <v>2013</v>
      </c>
      <c r="B1345" s="2">
        <v>5</v>
      </c>
      <c r="C1345" s="2" t="s">
        <v>7</v>
      </c>
      <c r="D1345" s="2" t="s">
        <v>71</v>
      </c>
      <c r="E1345" s="2" t="s">
        <v>14</v>
      </c>
      <c r="F1345" s="7">
        <v>30.065989999999999</v>
      </c>
      <c r="G1345" s="4">
        <v>7641</v>
      </c>
      <c r="H1345" s="2">
        <v>3.8999999999999998E-3</v>
      </c>
      <c r="I1345" t="s">
        <v>150</v>
      </c>
    </row>
    <row r="1346" spans="1:9">
      <c r="A1346" s="2">
        <v>2014</v>
      </c>
      <c r="B1346" s="2">
        <v>3</v>
      </c>
      <c r="C1346" s="2" t="s">
        <v>12</v>
      </c>
      <c r="D1346" s="2" t="s">
        <v>48</v>
      </c>
      <c r="E1346" s="2" t="s">
        <v>14</v>
      </c>
      <c r="F1346" s="7">
        <v>26.458275</v>
      </c>
      <c r="G1346" s="4">
        <v>10060</v>
      </c>
      <c r="H1346" s="2">
        <v>2.5999999999999999E-3</v>
      </c>
      <c r="I1346" t="s">
        <v>150</v>
      </c>
    </row>
    <row r="1347" spans="1:9">
      <c r="A1347" s="2">
        <v>2014</v>
      </c>
      <c r="B1347" s="2">
        <v>5</v>
      </c>
      <c r="C1347" s="2" t="s">
        <v>7</v>
      </c>
      <c r="D1347" s="2" t="s">
        <v>48</v>
      </c>
      <c r="E1347" s="2" t="s">
        <v>14</v>
      </c>
      <c r="F1347" s="7">
        <v>5.6520190000000001</v>
      </c>
      <c r="G1347" s="4">
        <v>25058</v>
      </c>
      <c r="H1347" s="2">
        <v>2.0000000000000001E-4</v>
      </c>
      <c r="I1347" t="s">
        <v>150</v>
      </c>
    </row>
    <row r="1348" spans="1:9">
      <c r="A1348" s="2">
        <v>2014</v>
      </c>
      <c r="B1348" s="2">
        <v>2</v>
      </c>
      <c r="C1348" s="2" t="s">
        <v>12</v>
      </c>
      <c r="D1348" s="2" t="s">
        <v>23</v>
      </c>
      <c r="E1348" s="2" t="s">
        <v>14</v>
      </c>
      <c r="F1348" s="7">
        <v>12.165158</v>
      </c>
      <c r="G1348" s="4">
        <v>5441</v>
      </c>
      <c r="H1348" s="2">
        <v>2.2000000000000001E-3</v>
      </c>
      <c r="I1348" t="s">
        <v>150</v>
      </c>
    </row>
    <row r="1349" spans="1:9">
      <c r="A1349" s="2">
        <v>2013</v>
      </c>
      <c r="B1349" s="2">
        <v>7</v>
      </c>
      <c r="C1349" s="2" t="s">
        <v>53</v>
      </c>
      <c r="D1349" s="2" t="s">
        <v>20</v>
      </c>
      <c r="E1349" s="2" t="s">
        <v>14</v>
      </c>
      <c r="F1349" s="7">
        <v>1.483358</v>
      </c>
      <c r="G1349" s="4">
        <v>2</v>
      </c>
      <c r="H1349" s="2">
        <v>0.74160000000000004</v>
      </c>
      <c r="I1349" t="s">
        <v>150</v>
      </c>
    </row>
    <row r="1350" spans="1:9">
      <c r="A1350" s="2">
        <v>2014</v>
      </c>
      <c r="B1350" s="2">
        <v>1</v>
      </c>
      <c r="C1350" s="2" t="s">
        <v>12</v>
      </c>
      <c r="D1350" s="2" t="s">
        <v>58</v>
      </c>
      <c r="E1350" s="2" t="s">
        <v>9</v>
      </c>
      <c r="F1350" s="7">
        <v>0.17399400000000001</v>
      </c>
      <c r="G1350" s="4">
        <v>43</v>
      </c>
      <c r="H1350" s="2">
        <v>4.0000000000000001E-3</v>
      </c>
      <c r="I1350" t="s">
        <v>150</v>
      </c>
    </row>
    <row r="1351" spans="1:9">
      <c r="A1351" s="2">
        <v>2013</v>
      </c>
      <c r="B1351" s="2">
        <v>10</v>
      </c>
      <c r="C1351" s="2" t="s">
        <v>12</v>
      </c>
      <c r="D1351" s="2" t="s">
        <v>58</v>
      </c>
      <c r="E1351" s="2" t="s">
        <v>9</v>
      </c>
      <c r="F1351" s="7">
        <v>0.179311</v>
      </c>
      <c r="G1351" s="4">
        <v>44</v>
      </c>
      <c r="H1351" s="2">
        <v>4.0000000000000001E-3</v>
      </c>
      <c r="I1351" t="s">
        <v>150</v>
      </c>
    </row>
    <row r="1352" spans="1:9">
      <c r="A1352" s="2">
        <v>2014</v>
      </c>
      <c r="B1352" s="2">
        <v>5</v>
      </c>
      <c r="C1352" s="2" t="s">
        <v>12</v>
      </c>
      <c r="D1352" s="2" t="s">
        <v>67</v>
      </c>
      <c r="E1352" s="2" t="s">
        <v>9</v>
      </c>
      <c r="F1352" s="7">
        <v>1.222</v>
      </c>
      <c r="G1352" s="4">
        <v>940</v>
      </c>
      <c r="H1352" s="2">
        <v>1.2999999999999999E-3</v>
      </c>
      <c r="I1352" t="s">
        <v>150</v>
      </c>
    </row>
    <row r="1353" spans="1:9">
      <c r="A1353" s="2">
        <v>2013</v>
      </c>
      <c r="B1353" s="2">
        <v>11</v>
      </c>
      <c r="C1353" s="2" t="s">
        <v>12</v>
      </c>
      <c r="D1353" s="2" t="s">
        <v>44</v>
      </c>
      <c r="E1353" s="2" t="s">
        <v>16</v>
      </c>
      <c r="F1353" s="7">
        <v>659.34918700000003</v>
      </c>
      <c r="G1353" s="4">
        <v>59563</v>
      </c>
      <c r="H1353" s="2">
        <v>1.0999999999999999E-2</v>
      </c>
      <c r="I1353" t="s">
        <v>150</v>
      </c>
    </row>
    <row r="1354" spans="1:9">
      <c r="A1354" s="2">
        <v>2013</v>
      </c>
      <c r="B1354" s="2">
        <v>1</v>
      </c>
      <c r="C1354" s="2" t="s">
        <v>12</v>
      </c>
      <c r="D1354" s="2" t="s">
        <v>29</v>
      </c>
      <c r="E1354" s="2" t="s">
        <v>25</v>
      </c>
      <c r="F1354" s="7">
        <v>0.537964</v>
      </c>
      <c r="G1354" s="4">
        <v>110</v>
      </c>
      <c r="H1354" s="2">
        <v>4.7999999999999996E-3</v>
      </c>
      <c r="I1354" t="s">
        <v>150</v>
      </c>
    </row>
    <row r="1355" spans="1:9">
      <c r="A1355" s="2">
        <v>2013</v>
      </c>
      <c r="B1355" s="2">
        <v>2</v>
      </c>
      <c r="C1355" s="2" t="s">
        <v>12</v>
      </c>
      <c r="D1355" s="2" t="s">
        <v>29</v>
      </c>
      <c r="E1355" s="2" t="s">
        <v>25</v>
      </c>
      <c r="F1355" s="7">
        <v>0.489958</v>
      </c>
      <c r="G1355" s="4">
        <v>64</v>
      </c>
      <c r="H1355" s="2">
        <v>7.6E-3</v>
      </c>
      <c r="I1355" t="s">
        <v>150</v>
      </c>
    </row>
    <row r="1356" spans="1:9">
      <c r="A1356" s="2">
        <v>2013</v>
      </c>
      <c r="B1356" s="2">
        <v>9</v>
      </c>
      <c r="C1356" s="2" t="s">
        <v>12</v>
      </c>
      <c r="D1356" s="2" t="s">
        <v>64</v>
      </c>
      <c r="E1356" s="2" t="s">
        <v>14</v>
      </c>
      <c r="F1356" s="7">
        <v>6.5758770000000002</v>
      </c>
      <c r="G1356" s="4">
        <v>387</v>
      </c>
      <c r="H1356" s="2">
        <v>1.6899999999999998E-2</v>
      </c>
      <c r="I1356" t="s">
        <v>150</v>
      </c>
    </row>
    <row r="1357" spans="1:9">
      <c r="A1357" s="2">
        <v>2013</v>
      </c>
      <c r="B1357" s="2">
        <v>7</v>
      </c>
      <c r="C1357" s="2" t="s">
        <v>7</v>
      </c>
      <c r="D1357" s="2" t="s">
        <v>46</v>
      </c>
      <c r="E1357" s="2" t="s">
        <v>25</v>
      </c>
      <c r="F1357" s="7">
        <v>28.256495000000001</v>
      </c>
      <c r="G1357" s="4">
        <v>10887</v>
      </c>
      <c r="H1357" s="2">
        <v>2.5000000000000001E-3</v>
      </c>
      <c r="I1357" t="s">
        <v>150</v>
      </c>
    </row>
    <row r="1358" spans="1:9">
      <c r="A1358" s="2">
        <v>2014</v>
      </c>
      <c r="B1358" s="2">
        <v>4</v>
      </c>
      <c r="C1358" s="2" t="s">
        <v>7</v>
      </c>
      <c r="D1358" s="2" t="s">
        <v>50</v>
      </c>
      <c r="E1358" s="2" t="s">
        <v>11</v>
      </c>
      <c r="F1358" s="7">
        <v>52.875123000000002</v>
      </c>
      <c r="G1358" s="4">
        <v>21835</v>
      </c>
      <c r="H1358" s="2">
        <v>2.3999999999999998E-3</v>
      </c>
      <c r="I1358" t="s">
        <v>150</v>
      </c>
    </row>
    <row r="1359" spans="1:9">
      <c r="A1359" s="2">
        <v>2014</v>
      </c>
      <c r="B1359" s="2">
        <v>1</v>
      </c>
      <c r="C1359" s="2" t="s">
        <v>7</v>
      </c>
      <c r="D1359" s="2" t="s">
        <v>59</v>
      </c>
      <c r="E1359" s="2" t="s">
        <v>11</v>
      </c>
      <c r="F1359" s="7">
        <v>136.45286999999999</v>
      </c>
      <c r="G1359" s="4">
        <v>79797</v>
      </c>
      <c r="H1359" s="2">
        <v>1.6999999999999999E-3</v>
      </c>
      <c r="I1359" t="s">
        <v>150</v>
      </c>
    </row>
    <row r="1360" spans="1:9">
      <c r="A1360" s="2">
        <v>2014</v>
      </c>
      <c r="B1360" s="2">
        <v>2</v>
      </c>
      <c r="C1360" s="2" t="s">
        <v>7</v>
      </c>
      <c r="D1360" s="2" t="s">
        <v>59</v>
      </c>
      <c r="E1360" s="2" t="s">
        <v>11</v>
      </c>
      <c r="F1360" s="7">
        <v>148.91733199999999</v>
      </c>
      <c r="G1360" s="4">
        <v>87571</v>
      </c>
      <c r="H1360" s="2">
        <v>1.6999999999999999E-3</v>
      </c>
      <c r="I1360" t="s">
        <v>150</v>
      </c>
    </row>
    <row r="1361" spans="1:9">
      <c r="A1361" s="2">
        <v>2013</v>
      </c>
      <c r="B1361" s="2">
        <v>10</v>
      </c>
      <c r="C1361" s="2" t="s">
        <v>12</v>
      </c>
      <c r="D1361" s="2" t="s">
        <v>47</v>
      </c>
      <c r="E1361" s="2" t="s">
        <v>14</v>
      </c>
      <c r="F1361" s="7">
        <v>33.040461000000001</v>
      </c>
      <c r="G1361" s="4">
        <v>2679</v>
      </c>
      <c r="H1361" s="2">
        <v>1.23E-2</v>
      </c>
      <c r="I1361" t="s">
        <v>150</v>
      </c>
    </row>
    <row r="1362" spans="1:9">
      <c r="A1362" s="2">
        <v>2013</v>
      </c>
      <c r="B1362" s="2">
        <v>8</v>
      </c>
      <c r="C1362" s="2" t="s">
        <v>12</v>
      </c>
      <c r="D1362" s="2" t="s">
        <v>40</v>
      </c>
      <c r="E1362" s="2" t="s">
        <v>14</v>
      </c>
      <c r="F1362" s="7">
        <v>2043.6987509999999</v>
      </c>
      <c r="G1362" s="4">
        <v>311207</v>
      </c>
      <c r="H1362" s="2">
        <v>6.4999999999999997E-3</v>
      </c>
      <c r="I1362" t="s">
        <v>150</v>
      </c>
    </row>
    <row r="1363" spans="1:9">
      <c r="A1363" s="2">
        <v>2013</v>
      </c>
      <c r="B1363" s="2">
        <v>7</v>
      </c>
      <c r="C1363" s="2" t="s">
        <v>12</v>
      </c>
      <c r="D1363" s="2" t="s">
        <v>17</v>
      </c>
      <c r="E1363" s="2" t="s">
        <v>14</v>
      </c>
      <c r="F1363" s="7">
        <v>0.152615</v>
      </c>
      <c r="G1363" s="4">
        <v>9</v>
      </c>
      <c r="H1363" s="2">
        <v>1.6899999999999998E-2</v>
      </c>
      <c r="I1363" t="s">
        <v>150</v>
      </c>
    </row>
    <row r="1364" spans="1:9">
      <c r="A1364" s="2">
        <v>2014</v>
      </c>
      <c r="B1364" s="2">
        <v>5</v>
      </c>
      <c r="C1364" s="2" t="s">
        <v>12</v>
      </c>
      <c r="D1364" s="2" t="s">
        <v>31</v>
      </c>
      <c r="E1364" s="2" t="s">
        <v>14</v>
      </c>
      <c r="F1364" s="7">
        <v>12.273898000000001</v>
      </c>
      <c r="G1364" s="4">
        <v>4764</v>
      </c>
      <c r="H1364" s="2">
        <v>2.5000000000000001E-3</v>
      </c>
      <c r="I1364" t="s">
        <v>150</v>
      </c>
    </row>
    <row r="1365" spans="1:9">
      <c r="A1365" s="2">
        <v>2014</v>
      </c>
      <c r="B1365" s="2">
        <v>5</v>
      </c>
      <c r="C1365" s="2" t="s">
        <v>12</v>
      </c>
      <c r="D1365" s="2" t="s">
        <v>28</v>
      </c>
      <c r="E1365" s="2" t="s">
        <v>14</v>
      </c>
      <c r="F1365" s="7">
        <v>47.347845999999997</v>
      </c>
      <c r="G1365" s="4">
        <v>17542</v>
      </c>
      <c r="H1365" s="2">
        <v>2.5999999999999999E-3</v>
      </c>
      <c r="I1365" t="s">
        <v>150</v>
      </c>
    </row>
    <row r="1366" spans="1:9">
      <c r="A1366" s="2">
        <v>2013</v>
      </c>
      <c r="B1366" s="2">
        <v>9</v>
      </c>
      <c r="C1366" s="2" t="s">
        <v>7</v>
      </c>
      <c r="D1366" s="2" t="s">
        <v>87</v>
      </c>
      <c r="E1366" s="2" t="s">
        <v>14</v>
      </c>
      <c r="F1366" s="7">
        <v>109.01949</v>
      </c>
      <c r="G1366" s="4">
        <v>14989</v>
      </c>
      <c r="H1366" s="2">
        <v>7.1999999999999998E-3</v>
      </c>
      <c r="I1366" t="s">
        <v>150</v>
      </c>
    </row>
    <row r="1367" spans="1:9">
      <c r="A1367" s="2">
        <v>2013</v>
      </c>
      <c r="B1367" s="2">
        <v>6</v>
      </c>
      <c r="C1367" s="2" t="s">
        <v>12</v>
      </c>
      <c r="D1367" s="2" t="s">
        <v>45</v>
      </c>
      <c r="E1367" s="2" t="s">
        <v>14</v>
      </c>
      <c r="F1367" s="7">
        <v>117.914732</v>
      </c>
      <c r="G1367" s="4">
        <v>32601</v>
      </c>
      <c r="H1367" s="2">
        <v>3.5999999999999999E-3</v>
      </c>
      <c r="I1367" t="s">
        <v>150</v>
      </c>
    </row>
    <row r="1368" spans="1:9">
      <c r="A1368" s="2">
        <v>2013</v>
      </c>
      <c r="B1368" s="2">
        <v>4</v>
      </c>
      <c r="C1368" s="2" t="s">
        <v>12</v>
      </c>
      <c r="D1368" s="2" t="s">
        <v>42</v>
      </c>
      <c r="E1368" s="2" t="s">
        <v>14</v>
      </c>
      <c r="F1368" s="7">
        <v>224.56133199999999</v>
      </c>
      <c r="G1368" s="4">
        <v>22342</v>
      </c>
      <c r="H1368" s="2">
        <v>0.01</v>
      </c>
      <c r="I1368" t="s">
        <v>150</v>
      </c>
    </row>
    <row r="1369" spans="1:9">
      <c r="A1369" s="2">
        <v>2013</v>
      </c>
      <c r="B1369" s="2">
        <v>11</v>
      </c>
      <c r="C1369" s="2" t="s">
        <v>12</v>
      </c>
      <c r="D1369" s="2" t="s">
        <v>42</v>
      </c>
      <c r="E1369" s="2" t="s">
        <v>14</v>
      </c>
      <c r="F1369" s="7">
        <v>675.02354600000001</v>
      </c>
      <c r="G1369" s="4">
        <v>59747</v>
      </c>
      <c r="H1369" s="2">
        <v>1.12E-2</v>
      </c>
      <c r="I1369" t="s">
        <v>150</v>
      </c>
    </row>
    <row r="1370" spans="1:9">
      <c r="A1370" s="2">
        <v>2013</v>
      </c>
      <c r="B1370" s="2">
        <v>10</v>
      </c>
      <c r="C1370" s="2" t="s">
        <v>53</v>
      </c>
      <c r="D1370" s="2" t="s">
        <v>18</v>
      </c>
      <c r="E1370" s="2" t="s">
        <v>14</v>
      </c>
      <c r="F1370" s="7">
        <v>0.82322499999999998</v>
      </c>
      <c r="G1370" s="4">
        <v>1</v>
      </c>
      <c r="H1370" s="2">
        <v>0.82320000000000004</v>
      </c>
      <c r="I1370" t="s">
        <v>150</v>
      </c>
    </row>
    <row r="1371" spans="1:9">
      <c r="A1371" s="2">
        <v>2013</v>
      </c>
      <c r="B1371" s="2">
        <v>8</v>
      </c>
      <c r="C1371" s="2" t="s">
        <v>53</v>
      </c>
      <c r="D1371" s="2" t="s">
        <v>19</v>
      </c>
      <c r="E1371" s="2" t="s">
        <v>14</v>
      </c>
      <c r="F1371" s="7">
        <v>5.0728030000000004</v>
      </c>
      <c r="G1371" s="4">
        <v>5</v>
      </c>
      <c r="H1371" s="2">
        <v>1.0145</v>
      </c>
      <c r="I1371" t="s">
        <v>150</v>
      </c>
    </row>
    <row r="1372" spans="1:9">
      <c r="A1372" s="2">
        <v>2014</v>
      </c>
      <c r="B1372" s="2">
        <v>5</v>
      </c>
      <c r="C1372" s="2" t="s">
        <v>12</v>
      </c>
      <c r="D1372" s="2" t="s">
        <v>56</v>
      </c>
      <c r="E1372" s="2" t="s">
        <v>14</v>
      </c>
      <c r="F1372" s="7">
        <v>27626.420646999999</v>
      </c>
      <c r="G1372" s="4">
        <v>2853813</v>
      </c>
      <c r="H1372" s="2">
        <v>9.5999999999999992E-3</v>
      </c>
      <c r="I1372" t="s">
        <v>150</v>
      </c>
    </row>
    <row r="1373" spans="1:9">
      <c r="A1373" s="2">
        <v>2013</v>
      </c>
      <c r="B1373" s="2">
        <v>7</v>
      </c>
      <c r="C1373" s="2" t="s">
        <v>53</v>
      </c>
      <c r="D1373" s="2" t="s">
        <v>39</v>
      </c>
      <c r="E1373" s="2" t="s">
        <v>14</v>
      </c>
      <c r="F1373" s="7">
        <v>5.7317749999999998</v>
      </c>
      <c r="G1373" s="4">
        <v>7</v>
      </c>
      <c r="H1373" s="2">
        <v>0.81879999999999997</v>
      </c>
      <c r="I1373" t="s">
        <v>150</v>
      </c>
    </row>
    <row r="1374" spans="1:9">
      <c r="A1374" s="2">
        <v>2014</v>
      </c>
      <c r="B1374" s="2">
        <v>2</v>
      </c>
      <c r="C1374" s="2" t="s">
        <v>7</v>
      </c>
      <c r="D1374" s="2" t="s">
        <v>91</v>
      </c>
      <c r="E1374" s="2" t="s">
        <v>9</v>
      </c>
      <c r="F1374" s="7">
        <v>11.893700000000001</v>
      </c>
      <c r="G1374" s="4">
        <v>9149</v>
      </c>
      <c r="H1374" s="2">
        <v>1.2999999999999999E-3</v>
      </c>
      <c r="I1374" t="s">
        <v>150</v>
      </c>
    </row>
    <row r="1375" spans="1:9">
      <c r="A1375" s="2">
        <v>2014</v>
      </c>
      <c r="B1375" s="2">
        <v>4</v>
      </c>
      <c r="C1375" s="2" t="s">
        <v>7</v>
      </c>
      <c r="D1375" s="2" t="s">
        <v>91</v>
      </c>
      <c r="E1375" s="2" t="s">
        <v>9</v>
      </c>
      <c r="F1375" s="7">
        <v>21.711431999999999</v>
      </c>
      <c r="G1375" s="4">
        <v>13141</v>
      </c>
      <c r="H1375" s="2">
        <v>1.6000000000000001E-3</v>
      </c>
      <c r="I1375" t="s">
        <v>150</v>
      </c>
    </row>
    <row r="1376" spans="1:9">
      <c r="A1376" s="2">
        <v>2013</v>
      </c>
      <c r="B1376" s="2">
        <v>11</v>
      </c>
      <c r="C1376" s="2" t="s">
        <v>12</v>
      </c>
      <c r="D1376" s="2" t="s">
        <v>22</v>
      </c>
      <c r="E1376" s="2" t="s">
        <v>14</v>
      </c>
      <c r="F1376" s="7">
        <v>316.08852000000002</v>
      </c>
      <c r="G1376" s="4">
        <v>29716</v>
      </c>
      <c r="H1376" s="2">
        <v>1.06E-2</v>
      </c>
      <c r="I1376" t="s">
        <v>150</v>
      </c>
    </row>
    <row r="1377" spans="1:9">
      <c r="A1377" s="2">
        <v>2014</v>
      </c>
      <c r="B1377" s="2">
        <v>3</v>
      </c>
      <c r="C1377" s="2" t="s">
        <v>7</v>
      </c>
      <c r="D1377" s="2" t="s">
        <v>44</v>
      </c>
      <c r="E1377" s="2" t="s">
        <v>16</v>
      </c>
      <c r="F1377" s="7">
        <v>68.982321999999996</v>
      </c>
      <c r="G1377" s="4">
        <v>88746</v>
      </c>
      <c r="H1377" s="2">
        <v>6.9999999999999999E-4</v>
      </c>
      <c r="I1377" t="s">
        <v>150</v>
      </c>
    </row>
    <row r="1378" spans="1:9">
      <c r="A1378" s="2">
        <v>2013</v>
      </c>
      <c r="B1378" s="2">
        <v>6</v>
      </c>
      <c r="C1378" s="2" t="s">
        <v>7</v>
      </c>
      <c r="D1378" s="2" t="s">
        <v>29</v>
      </c>
      <c r="E1378" s="2" t="s">
        <v>25</v>
      </c>
      <c r="F1378" s="7">
        <v>29.629178</v>
      </c>
      <c r="G1378" s="4">
        <v>25183</v>
      </c>
      <c r="H1378" s="2">
        <v>1.1000000000000001E-3</v>
      </c>
      <c r="I1378" t="s">
        <v>150</v>
      </c>
    </row>
    <row r="1379" spans="1:9">
      <c r="A1379" s="2">
        <v>2013</v>
      </c>
      <c r="B1379" s="2">
        <v>5</v>
      </c>
      <c r="C1379" s="2" t="s">
        <v>12</v>
      </c>
      <c r="D1379" s="2" t="s">
        <v>86</v>
      </c>
      <c r="E1379" s="2" t="s">
        <v>9</v>
      </c>
      <c r="F1379" s="7">
        <v>346.05610100000001</v>
      </c>
      <c r="G1379" s="4">
        <v>100719</v>
      </c>
      <c r="H1379" s="2">
        <v>3.3999999999999998E-3</v>
      </c>
      <c r="I1379" t="s">
        <v>150</v>
      </c>
    </row>
    <row r="1380" spans="1:9">
      <c r="A1380" s="2">
        <v>2014</v>
      </c>
      <c r="B1380" s="2">
        <v>4</v>
      </c>
      <c r="C1380" s="2" t="s">
        <v>12</v>
      </c>
      <c r="D1380" s="2" t="s">
        <v>74</v>
      </c>
      <c r="E1380" s="2" t="s">
        <v>9</v>
      </c>
      <c r="F1380" s="7">
        <v>5.2097239999999996</v>
      </c>
      <c r="G1380" s="4">
        <v>2928</v>
      </c>
      <c r="H1380" s="2">
        <v>1.6999999999999999E-3</v>
      </c>
      <c r="I1380" t="s">
        <v>150</v>
      </c>
    </row>
    <row r="1381" spans="1:9">
      <c r="A1381" s="2">
        <v>2014</v>
      </c>
      <c r="B1381" s="2">
        <v>2</v>
      </c>
      <c r="C1381" s="2" t="s">
        <v>12</v>
      </c>
      <c r="D1381" s="2" t="s">
        <v>55</v>
      </c>
      <c r="E1381" s="2" t="s">
        <v>14</v>
      </c>
      <c r="F1381" s="7">
        <v>8.6124000000000006E-2</v>
      </c>
      <c r="G1381" s="4">
        <v>13</v>
      </c>
      <c r="H1381" s="2">
        <v>6.6E-3</v>
      </c>
      <c r="I1381" t="s">
        <v>150</v>
      </c>
    </row>
    <row r="1382" spans="1:9">
      <c r="A1382" s="2">
        <v>2013</v>
      </c>
      <c r="B1382" s="2">
        <v>4</v>
      </c>
      <c r="C1382" s="2" t="s">
        <v>7</v>
      </c>
      <c r="D1382" s="2" t="s">
        <v>27</v>
      </c>
      <c r="E1382" s="2" t="s">
        <v>14</v>
      </c>
      <c r="F1382" s="7">
        <v>2.6019559999999999</v>
      </c>
      <c r="G1382" s="4">
        <v>4008</v>
      </c>
      <c r="H1382" s="2">
        <v>5.9999999999999995E-4</v>
      </c>
      <c r="I1382" t="s">
        <v>150</v>
      </c>
    </row>
    <row r="1383" spans="1:9">
      <c r="A1383" s="2">
        <v>2013</v>
      </c>
      <c r="B1383" s="2">
        <v>7</v>
      </c>
      <c r="C1383" s="2" t="s">
        <v>7</v>
      </c>
      <c r="D1383" s="2" t="s">
        <v>70</v>
      </c>
      <c r="E1383" s="2" t="s">
        <v>14</v>
      </c>
      <c r="F1383" s="7">
        <v>630.140398</v>
      </c>
      <c r="G1383" s="4">
        <v>656974</v>
      </c>
      <c r="H1383" s="2">
        <v>8.9999999999999998E-4</v>
      </c>
      <c r="I1383" t="s">
        <v>150</v>
      </c>
    </row>
    <row r="1384" spans="1:9">
      <c r="A1384" s="2">
        <v>2013</v>
      </c>
      <c r="B1384" s="2">
        <v>7</v>
      </c>
      <c r="C1384" s="2" t="s">
        <v>53</v>
      </c>
      <c r="D1384" s="2" t="s">
        <v>18</v>
      </c>
      <c r="E1384" s="2" t="s">
        <v>14</v>
      </c>
      <c r="F1384" s="7">
        <v>0.637347</v>
      </c>
      <c r="G1384" s="4">
        <v>1</v>
      </c>
      <c r="H1384" s="2">
        <v>0.63729999999999998</v>
      </c>
      <c r="I1384" t="s">
        <v>150</v>
      </c>
    </row>
    <row r="1385" spans="1:9">
      <c r="A1385" s="2">
        <v>2013</v>
      </c>
      <c r="B1385" s="2">
        <v>9</v>
      </c>
      <c r="C1385" s="2" t="s">
        <v>12</v>
      </c>
      <c r="D1385" s="2" t="s">
        <v>19</v>
      </c>
      <c r="E1385" s="2" t="s">
        <v>14</v>
      </c>
      <c r="F1385" s="7">
        <v>12308.094929999999</v>
      </c>
      <c r="G1385" s="4">
        <v>930210</v>
      </c>
      <c r="H1385" s="2">
        <v>1.32E-2</v>
      </c>
      <c r="I1385" t="s">
        <v>150</v>
      </c>
    </row>
    <row r="1386" spans="1:9">
      <c r="A1386" s="2">
        <v>2014</v>
      </c>
      <c r="B1386" s="2">
        <v>1</v>
      </c>
      <c r="C1386" s="2" t="s">
        <v>12</v>
      </c>
      <c r="D1386" s="2" t="s">
        <v>30</v>
      </c>
      <c r="E1386" s="2" t="s">
        <v>9</v>
      </c>
      <c r="F1386" s="7">
        <v>5.0456000000000003</v>
      </c>
      <c r="G1386" s="4">
        <v>3604</v>
      </c>
      <c r="H1386" s="2">
        <v>1.4E-3</v>
      </c>
      <c r="I1386" t="s">
        <v>150</v>
      </c>
    </row>
    <row r="1387" spans="1:9">
      <c r="A1387" s="2">
        <v>2014</v>
      </c>
      <c r="B1387" s="2">
        <v>2</v>
      </c>
      <c r="C1387" s="2" t="s">
        <v>12</v>
      </c>
      <c r="D1387" s="2" t="s">
        <v>30</v>
      </c>
      <c r="E1387" s="2" t="s">
        <v>9</v>
      </c>
      <c r="F1387" s="7">
        <v>10.073</v>
      </c>
      <c r="G1387" s="4">
        <v>7195</v>
      </c>
      <c r="H1387" s="2">
        <v>1.4E-3</v>
      </c>
      <c r="I1387" t="s">
        <v>150</v>
      </c>
    </row>
    <row r="1388" spans="1:9">
      <c r="A1388" s="2">
        <v>2013</v>
      </c>
      <c r="B1388" s="2">
        <v>9</v>
      </c>
      <c r="C1388" s="2" t="s">
        <v>12</v>
      </c>
      <c r="D1388" s="2" t="s">
        <v>20</v>
      </c>
      <c r="E1388" s="2" t="s">
        <v>14</v>
      </c>
      <c r="F1388" s="7">
        <v>4223.9243100000003</v>
      </c>
      <c r="G1388" s="4">
        <v>368667</v>
      </c>
      <c r="H1388" s="2">
        <v>1.14E-2</v>
      </c>
      <c r="I1388" t="s">
        <v>150</v>
      </c>
    </row>
    <row r="1389" spans="1:9">
      <c r="A1389" s="2">
        <v>2013</v>
      </c>
      <c r="B1389" s="2">
        <v>9</v>
      </c>
      <c r="C1389" s="2" t="s">
        <v>12</v>
      </c>
      <c r="D1389" s="2" t="s">
        <v>82</v>
      </c>
      <c r="E1389" s="2" t="s">
        <v>14</v>
      </c>
      <c r="F1389" s="7">
        <v>1.5986E-2</v>
      </c>
      <c r="G1389" s="4">
        <v>1</v>
      </c>
      <c r="H1389" s="2">
        <v>1.5900000000000001E-2</v>
      </c>
      <c r="I1389" t="s">
        <v>150</v>
      </c>
    </row>
    <row r="1390" spans="1:9">
      <c r="A1390" s="2">
        <v>2014</v>
      </c>
      <c r="B1390" s="2">
        <v>1</v>
      </c>
      <c r="C1390" s="2" t="s">
        <v>12</v>
      </c>
      <c r="D1390" s="2" t="s">
        <v>64</v>
      </c>
      <c r="E1390" s="2" t="s">
        <v>14</v>
      </c>
      <c r="F1390" s="7">
        <v>0.87805</v>
      </c>
      <c r="G1390" s="4">
        <v>217</v>
      </c>
      <c r="H1390" s="2">
        <v>4.0000000000000001E-3</v>
      </c>
      <c r="I1390" t="s">
        <v>150</v>
      </c>
    </row>
    <row r="1391" spans="1:9">
      <c r="A1391" s="2">
        <v>2013</v>
      </c>
      <c r="B1391" s="2">
        <v>7</v>
      </c>
      <c r="C1391" s="2" t="s">
        <v>12</v>
      </c>
      <c r="D1391" s="2" t="s">
        <v>21</v>
      </c>
      <c r="E1391" s="2" t="s">
        <v>14</v>
      </c>
      <c r="F1391" s="7">
        <v>520.99614499999996</v>
      </c>
      <c r="G1391" s="4">
        <v>50052</v>
      </c>
      <c r="H1391" s="2">
        <v>1.04E-2</v>
      </c>
      <c r="I1391" t="s">
        <v>150</v>
      </c>
    </row>
    <row r="1392" spans="1:9">
      <c r="A1392" s="2">
        <v>2014</v>
      </c>
      <c r="B1392" s="2">
        <v>2</v>
      </c>
      <c r="C1392" s="2" t="s">
        <v>12</v>
      </c>
      <c r="D1392" s="2" t="s">
        <v>84</v>
      </c>
      <c r="E1392" s="2" t="s">
        <v>25</v>
      </c>
      <c r="F1392" s="7">
        <v>5.4609999999999997E-3</v>
      </c>
      <c r="G1392" s="4">
        <v>5</v>
      </c>
      <c r="H1392" s="2">
        <v>1E-3</v>
      </c>
      <c r="I1392" t="s">
        <v>150</v>
      </c>
    </row>
    <row r="1393" spans="1:9">
      <c r="A1393" s="2">
        <v>2013</v>
      </c>
      <c r="B1393" s="2">
        <v>8</v>
      </c>
      <c r="C1393" s="2" t="s">
        <v>7</v>
      </c>
      <c r="D1393" s="2" t="s">
        <v>70</v>
      </c>
      <c r="E1393" s="2" t="s">
        <v>14</v>
      </c>
      <c r="F1393" s="7">
        <v>829.92920700000002</v>
      </c>
      <c r="G1393" s="4">
        <v>588837</v>
      </c>
      <c r="H1393" s="2">
        <v>1.4E-3</v>
      </c>
      <c r="I1393" t="s">
        <v>150</v>
      </c>
    </row>
    <row r="1394" spans="1:9">
      <c r="A1394" s="2">
        <v>2014</v>
      </c>
      <c r="B1394" s="2">
        <v>4</v>
      </c>
      <c r="C1394" s="2" t="s">
        <v>12</v>
      </c>
      <c r="D1394" s="2" t="s">
        <v>18</v>
      </c>
      <c r="E1394" s="2" t="s">
        <v>14</v>
      </c>
      <c r="F1394" s="7">
        <v>2461.3194600000002</v>
      </c>
      <c r="G1394" s="4">
        <v>207677</v>
      </c>
      <c r="H1394" s="2">
        <v>1.18E-2</v>
      </c>
      <c r="I1394" t="s">
        <v>150</v>
      </c>
    </row>
    <row r="1395" spans="1:9">
      <c r="A1395" s="2">
        <v>2014</v>
      </c>
      <c r="B1395" s="2">
        <v>3</v>
      </c>
      <c r="C1395" s="2" t="s">
        <v>7</v>
      </c>
      <c r="D1395" s="2" t="s">
        <v>39</v>
      </c>
      <c r="E1395" s="2" t="s">
        <v>14</v>
      </c>
      <c r="F1395" s="7">
        <v>2724.6185099999998</v>
      </c>
      <c r="G1395" s="4">
        <v>1322859</v>
      </c>
      <c r="H1395" s="2">
        <v>2E-3</v>
      </c>
      <c r="I1395" t="s">
        <v>150</v>
      </c>
    </row>
    <row r="1396" spans="1:9">
      <c r="A1396" s="2">
        <v>2013</v>
      </c>
      <c r="B1396" s="2">
        <v>10</v>
      </c>
      <c r="C1396" s="2" t="s">
        <v>53</v>
      </c>
      <c r="D1396" s="2" t="s">
        <v>39</v>
      </c>
      <c r="E1396" s="2" t="s">
        <v>14</v>
      </c>
      <c r="F1396" s="7">
        <v>1.4107479999999999</v>
      </c>
      <c r="G1396" s="4">
        <v>2</v>
      </c>
      <c r="H1396" s="2">
        <v>0.70530000000000004</v>
      </c>
      <c r="I1396" t="s">
        <v>150</v>
      </c>
    </row>
    <row r="1397" spans="1:9">
      <c r="A1397" s="2">
        <v>2013</v>
      </c>
      <c r="B1397" s="2">
        <v>3</v>
      </c>
      <c r="C1397" s="2" t="s">
        <v>7</v>
      </c>
      <c r="D1397" s="2" t="s">
        <v>8</v>
      </c>
      <c r="E1397" s="2" t="s">
        <v>9</v>
      </c>
      <c r="F1397" s="7">
        <v>61804.104024</v>
      </c>
      <c r="G1397" s="4">
        <v>27493597</v>
      </c>
      <c r="H1397" s="2">
        <v>2.2000000000000001E-3</v>
      </c>
      <c r="I1397" t="s">
        <v>150</v>
      </c>
    </row>
    <row r="1398" spans="1:9">
      <c r="A1398" s="2">
        <v>2014</v>
      </c>
      <c r="B1398" s="2">
        <v>1</v>
      </c>
      <c r="C1398" s="2" t="s">
        <v>7</v>
      </c>
      <c r="D1398" s="2" t="s">
        <v>91</v>
      </c>
      <c r="E1398" s="2" t="s">
        <v>9</v>
      </c>
      <c r="F1398" s="7">
        <v>11.0617</v>
      </c>
      <c r="G1398" s="4">
        <v>8509</v>
      </c>
      <c r="H1398" s="2">
        <v>1.2999999999999999E-3</v>
      </c>
      <c r="I1398" t="s">
        <v>150</v>
      </c>
    </row>
    <row r="1399" spans="1:9">
      <c r="A1399" s="2">
        <v>2013</v>
      </c>
      <c r="B1399" s="2">
        <v>11</v>
      </c>
      <c r="C1399" s="2" t="s">
        <v>7</v>
      </c>
      <c r="D1399" s="2" t="s">
        <v>86</v>
      </c>
      <c r="E1399" s="2" t="s">
        <v>9</v>
      </c>
      <c r="F1399" s="7">
        <v>565.88386400000002</v>
      </c>
      <c r="G1399" s="4">
        <v>498578</v>
      </c>
      <c r="H1399" s="2">
        <v>1.1000000000000001E-3</v>
      </c>
      <c r="I1399" t="s">
        <v>150</v>
      </c>
    </row>
    <row r="1400" spans="1:9">
      <c r="A1400" s="2">
        <v>2014</v>
      </c>
      <c r="B1400" s="2">
        <v>5</v>
      </c>
      <c r="C1400" s="2" t="s">
        <v>7</v>
      </c>
      <c r="D1400" s="2" t="s">
        <v>15</v>
      </c>
      <c r="E1400" s="2" t="s">
        <v>16</v>
      </c>
      <c r="F1400" s="7">
        <v>866.25602500000002</v>
      </c>
      <c r="G1400" s="4">
        <v>447306</v>
      </c>
      <c r="H1400" s="2">
        <v>1.9E-3</v>
      </c>
      <c r="I1400" t="s">
        <v>150</v>
      </c>
    </row>
    <row r="1401" spans="1:9">
      <c r="A1401" s="2">
        <v>2013</v>
      </c>
      <c r="B1401" s="2">
        <v>12</v>
      </c>
      <c r="C1401" s="2" t="s">
        <v>12</v>
      </c>
      <c r="D1401" s="2" t="s">
        <v>52</v>
      </c>
      <c r="E1401" s="2" t="s">
        <v>25</v>
      </c>
      <c r="F1401" s="7">
        <v>7.2079000000000004E-2</v>
      </c>
      <c r="G1401" s="4">
        <v>1</v>
      </c>
      <c r="H1401" s="2">
        <v>7.1999999999999995E-2</v>
      </c>
      <c r="I1401" t="s">
        <v>150</v>
      </c>
    </row>
    <row r="1402" spans="1:9">
      <c r="A1402" s="2">
        <v>2014</v>
      </c>
      <c r="B1402" s="2">
        <v>1</v>
      </c>
      <c r="C1402" s="2" t="s">
        <v>12</v>
      </c>
      <c r="D1402" s="2" t="s">
        <v>74</v>
      </c>
      <c r="E1402" s="2" t="s">
        <v>9</v>
      </c>
      <c r="F1402" s="7">
        <v>0.8246</v>
      </c>
      <c r="G1402" s="4">
        <v>589</v>
      </c>
      <c r="H1402" s="2">
        <v>1.4E-3</v>
      </c>
      <c r="I1402" t="s">
        <v>150</v>
      </c>
    </row>
    <row r="1403" spans="1:9">
      <c r="A1403" s="2">
        <v>2013</v>
      </c>
      <c r="B1403" s="2">
        <v>8</v>
      </c>
      <c r="C1403" s="2" t="s">
        <v>12</v>
      </c>
      <c r="D1403" s="2" t="s">
        <v>46</v>
      </c>
      <c r="E1403" s="2" t="s">
        <v>25</v>
      </c>
      <c r="F1403" s="7">
        <v>48.405341</v>
      </c>
      <c r="G1403" s="4">
        <v>9534</v>
      </c>
      <c r="H1403" s="2">
        <v>5.0000000000000001E-3</v>
      </c>
      <c r="I1403" t="s">
        <v>150</v>
      </c>
    </row>
    <row r="1404" spans="1:9">
      <c r="A1404" s="2">
        <v>2013</v>
      </c>
      <c r="B1404" s="2">
        <v>3</v>
      </c>
      <c r="C1404" s="2" t="s">
        <v>12</v>
      </c>
      <c r="D1404" s="2" t="s">
        <v>70</v>
      </c>
      <c r="E1404" s="2" t="s">
        <v>14</v>
      </c>
      <c r="F1404" s="7">
        <v>3717.0599499999998</v>
      </c>
      <c r="G1404" s="4">
        <v>424523</v>
      </c>
      <c r="H1404" s="2">
        <v>8.6999999999999994E-3</v>
      </c>
      <c r="I1404" t="s">
        <v>150</v>
      </c>
    </row>
    <row r="1405" spans="1:9">
      <c r="A1405" s="2">
        <v>2013</v>
      </c>
      <c r="B1405" s="2">
        <v>6</v>
      </c>
      <c r="C1405" s="2" t="s">
        <v>12</v>
      </c>
      <c r="D1405" s="2" t="s">
        <v>70</v>
      </c>
      <c r="E1405" s="2" t="s">
        <v>14</v>
      </c>
      <c r="F1405" s="7">
        <v>4226.8642049999999</v>
      </c>
      <c r="G1405" s="4">
        <v>513118</v>
      </c>
      <c r="H1405" s="2">
        <v>8.2000000000000007E-3</v>
      </c>
      <c r="I1405" t="s">
        <v>150</v>
      </c>
    </row>
    <row r="1406" spans="1:9">
      <c r="A1406" s="2">
        <v>2013</v>
      </c>
      <c r="B1406" s="2">
        <v>7</v>
      </c>
      <c r="C1406" s="2" t="s">
        <v>12</v>
      </c>
      <c r="D1406" s="2" t="s">
        <v>47</v>
      </c>
      <c r="E1406" s="2" t="s">
        <v>14</v>
      </c>
      <c r="F1406" s="7">
        <v>22.383109999999999</v>
      </c>
      <c r="G1406" s="4">
        <v>2187</v>
      </c>
      <c r="H1406" s="2">
        <v>1.0200000000000001E-2</v>
      </c>
      <c r="I1406" t="s">
        <v>150</v>
      </c>
    </row>
    <row r="1407" spans="1:9">
      <c r="A1407" s="2">
        <v>2014</v>
      </c>
      <c r="B1407" s="2">
        <v>2</v>
      </c>
      <c r="C1407" s="2" t="s">
        <v>7</v>
      </c>
      <c r="D1407" s="2" t="s">
        <v>28</v>
      </c>
      <c r="E1407" s="2" t="s">
        <v>14</v>
      </c>
      <c r="F1407" s="7">
        <v>266.16979700000002</v>
      </c>
      <c r="G1407" s="4">
        <v>97405</v>
      </c>
      <c r="H1407" s="2">
        <v>2.7000000000000001E-3</v>
      </c>
      <c r="I1407" t="s">
        <v>150</v>
      </c>
    </row>
    <row r="1408" spans="1:9">
      <c r="A1408" s="2">
        <v>2014</v>
      </c>
      <c r="B1408" s="2">
        <v>1</v>
      </c>
      <c r="C1408" s="2" t="s">
        <v>12</v>
      </c>
      <c r="D1408" s="2" t="s">
        <v>55</v>
      </c>
      <c r="E1408" s="2" t="s">
        <v>14</v>
      </c>
      <c r="F1408" s="7">
        <v>1.9730999999999999E-2</v>
      </c>
      <c r="G1408" s="4">
        <v>3</v>
      </c>
      <c r="H1408" s="2">
        <v>6.4999999999999997E-3</v>
      </c>
      <c r="I1408" t="s">
        <v>150</v>
      </c>
    </row>
    <row r="1409" spans="1:9">
      <c r="A1409" s="2">
        <v>2013</v>
      </c>
      <c r="B1409" s="2">
        <v>12</v>
      </c>
      <c r="C1409" s="2" t="s">
        <v>7</v>
      </c>
      <c r="D1409" s="2" t="s">
        <v>87</v>
      </c>
      <c r="E1409" s="2" t="s">
        <v>14</v>
      </c>
      <c r="F1409" s="7">
        <v>73.273334000000006</v>
      </c>
      <c r="G1409" s="4">
        <v>26018</v>
      </c>
      <c r="H1409" s="2">
        <v>2.8E-3</v>
      </c>
      <c r="I1409" t="s">
        <v>150</v>
      </c>
    </row>
    <row r="1410" spans="1:9">
      <c r="A1410" s="2">
        <v>2014</v>
      </c>
      <c r="B1410" s="2">
        <v>3</v>
      </c>
      <c r="C1410" s="2" t="s">
        <v>12</v>
      </c>
      <c r="D1410" s="2" t="s">
        <v>87</v>
      </c>
      <c r="E1410" s="2" t="s">
        <v>14</v>
      </c>
      <c r="F1410" s="7">
        <v>1249.18075</v>
      </c>
      <c r="G1410" s="4">
        <v>104438</v>
      </c>
      <c r="H1410" s="2">
        <v>1.1900000000000001E-2</v>
      </c>
      <c r="I1410" t="s">
        <v>150</v>
      </c>
    </row>
    <row r="1411" spans="1:9">
      <c r="A1411" s="2">
        <v>2013</v>
      </c>
      <c r="B1411" s="2">
        <v>4</v>
      </c>
      <c r="C1411" s="2" t="s">
        <v>12</v>
      </c>
      <c r="D1411" s="2" t="s">
        <v>56</v>
      </c>
      <c r="E1411" s="2" t="s">
        <v>14</v>
      </c>
      <c r="F1411" s="7">
        <v>16901.527061000001</v>
      </c>
      <c r="G1411" s="4">
        <v>1988471</v>
      </c>
      <c r="H1411" s="2">
        <v>8.3999999999999995E-3</v>
      </c>
      <c r="I1411" t="s">
        <v>150</v>
      </c>
    </row>
    <row r="1412" spans="1:9">
      <c r="A1412" s="2">
        <v>2013</v>
      </c>
      <c r="B1412" s="2">
        <v>4</v>
      </c>
      <c r="C1412" s="2" t="s">
        <v>12</v>
      </c>
      <c r="D1412" s="2" t="s">
        <v>82</v>
      </c>
      <c r="E1412" s="2" t="s">
        <v>14</v>
      </c>
      <c r="F1412" s="7">
        <v>3.2624E-2</v>
      </c>
      <c r="G1412" s="4">
        <v>4</v>
      </c>
      <c r="H1412" s="2">
        <v>8.0999999999999996E-3</v>
      </c>
      <c r="I1412" t="s">
        <v>150</v>
      </c>
    </row>
    <row r="1413" spans="1:9">
      <c r="A1413" s="2">
        <v>2014</v>
      </c>
      <c r="B1413" s="2">
        <v>1</v>
      </c>
      <c r="C1413" s="2" t="s">
        <v>12</v>
      </c>
      <c r="D1413" s="2" t="s">
        <v>88</v>
      </c>
      <c r="E1413" s="2" t="s">
        <v>14</v>
      </c>
      <c r="F1413" s="7">
        <v>0.85464300000000004</v>
      </c>
      <c r="G1413" s="4">
        <v>320</v>
      </c>
      <c r="H1413" s="2">
        <v>2.5999999999999999E-3</v>
      </c>
      <c r="I1413" t="s">
        <v>150</v>
      </c>
    </row>
    <row r="1414" spans="1:9">
      <c r="A1414" s="2">
        <v>2013</v>
      </c>
      <c r="B1414" s="2">
        <v>12</v>
      </c>
      <c r="C1414" s="2" t="s">
        <v>12</v>
      </c>
      <c r="D1414" s="2" t="s">
        <v>20</v>
      </c>
      <c r="E1414" s="2" t="s">
        <v>14</v>
      </c>
      <c r="F1414" s="7">
        <v>4491.4762769999998</v>
      </c>
      <c r="G1414" s="4">
        <v>429757</v>
      </c>
      <c r="H1414" s="2">
        <v>1.04E-2</v>
      </c>
      <c r="I1414" t="s">
        <v>150</v>
      </c>
    </row>
    <row r="1415" spans="1:9">
      <c r="A1415" s="2">
        <v>2013</v>
      </c>
      <c r="B1415" s="2">
        <v>8</v>
      </c>
      <c r="C1415" s="2" t="s">
        <v>7</v>
      </c>
      <c r="D1415" s="2" t="s">
        <v>63</v>
      </c>
      <c r="E1415" s="2" t="s">
        <v>14</v>
      </c>
      <c r="F1415" s="7">
        <v>65.677678999999998</v>
      </c>
      <c r="G1415" s="4">
        <v>83493</v>
      </c>
      <c r="H1415" s="2">
        <v>6.9999999999999999E-4</v>
      </c>
      <c r="I1415" t="s">
        <v>150</v>
      </c>
    </row>
    <row r="1416" spans="1:9">
      <c r="A1416" s="2">
        <v>2013</v>
      </c>
      <c r="B1416" s="2">
        <v>1</v>
      </c>
      <c r="C1416" s="2" t="s">
        <v>12</v>
      </c>
      <c r="D1416" s="2" t="s">
        <v>26</v>
      </c>
      <c r="E1416" s="2" t="s">
        <v>14</v>
      </c>
      <c r="F1416" s="7">
        <v>97.807406</v>
      </c>
      <c r="G1416" s="4">
        <v>9899</v>
      </c>
      <c r="H1416" s="2">
        <v>9.7999999999999997E-3</v>
      </c>
      <c r="I1416" t="s">
        <v>150</v>
      </c>
    </row>
    <row r="1417" spans="1:9">
      <c r="A1417" s="2">
        <v>2013</v>
      </c>
      <c r="B1417" s="2">
        <v>4</v>
      </c>
      <c r="C1417" s="2" t="s">
        <v>12</v>
      </c>
      <c r="D1417" s="2" t="s">
        <v>17</v>
      </c>
      <c r="E1417" s="2" t="s">
        <v>14</v>
      </c>
      <c r="F1417" s="7">
        <v>1.2725E-2</v>
      </c>
      <c r="G1417" s="4">
        <v>1</v>
      </c>
      <c r="H1417" s="2">
        <v>1.2699999999999999E-2</v>
      </c>
      <c r="I1417" t="s">
        <v>150</v>
      </c>
    </row>
    <row r="1418" spans="1:9">
      <c r="A1418" s="2">
        <v>2013</v>
      </c>
      <c r="B1418" s="2">
        <v>7</v>
      </c>
      <c r="C1418" s="2" t="s">
        <v>12</v>
      </c>
      <c r="D1418" s="2" t="s">
        <v>31</v>
      </c>
      <c r="E1418" s="2" t="s">
        <v>14</v>
      </c>
      <c r="F1418" s="7">
        <v>8.5497949999999996</v>
      </c>
      <c r="G1418" s="4">
        <v>1614</v>
      </c>
      <c r="H1418" s="2">
        <v>5.1999999999999998E-3</v>
      </c>
      <c r="I1418" t="s">
        <v>150</v>
      </c>
    </row>
    <row r="1419" spans="1:9">
      <c r="A1419" s="2">
        <v>2014</v>
      </c>
      <c r="B1419" s="2">
        <v>1</v>
      </c>
      <c r="C1419" s="2" t="s">
        <v>7</v>
      </c>
      <c r="D1419" s="2" t="s">
        <v>27</v>
      </c>
      <c r="E1419" s="2" t="s">
        <v>14</v>
      </c>
      <c r="F1419" s="7">
        <v>48.417675000000003</v>
      </c>
      <c r="G1419" s="4">
        <v>19094</v>
      </c>
      <c r="H1419" s="2">
        <v>2.5000000000000001E-3</v>
      </c>
      <c r="I1419" t="s">
        <v>150</v>
      </c>
    </row>
    <row r="1420" spans="1:9">
      <c r="A1420" s="2">
        <v>2014</v>
      </c>
      <c r="B1420" s="2">
        <v>3</v>
      </c>
      <c r="C1420" s="2" t="s">
        <v>7</v>
      </c>
      <c r="D1420" s="2" t="s">
        <v>49</v>
      </c>
      <c r="E1420" s="2" t="s">
        <v>11</v>
      </c>
      <c r="F1420" s="7">
        <v>6.8921999999999999</v>
      </c>
      <c r="G1420" s="4">
        <v>4923</v>
      </c>
      <c r="H1420" s="2">
        <v>1.4E-3</v>
      </c>
      <c r="I1420" t="s">
        <v>150</v>
      </c>
    </row>
    <row r="1421" spans="1:9">
      <c r="A1421" s="2">
        <v>2013</v>
      </c>
      <c r="B1421" s="2">
        <v>10</v>
      </c>
      <c r="C1421" s="2" t="s">
        <v>12</v>
      </c>
      <c r="D1421" s="2" t="s">
        <v>42</v>
      </c>
      <c r="E1421" s="2" t="s">
        <v>14</v>
      </c>
      <c r="F1421" s="7">
        <v>626.88207699999998</v>
      </c>
      <c r="G1421" s="4">
        <v>56076</v>
      </c>
      <c r="H1421" s="2">
        <v>1.11E-2</v>
      </c>
      <c r="I1421" t="s">
        <v>150</v>
      </c>
    </row>
    <row r="1422" spans="1:9">
      <c r="A1422" s="2">
        <v>2013</v>
      </c>
      <c r="B1422" s="2">
        <v>1</v>
      </c>
      <c r="C1422" s="2" t="s">
        <v>53</v>
      </c>
      <c r="D1422" s="2" t="s">
        <v>19</v>
      </c>
      <c r="E1422" s="2" t="s">
        <v>14</v>
      </c>
      <c r="F1422" s="7">
        <v>50.539133</v>
      </c>
      <c r="G1422" s="4">
        <v>20</v>
      </c>
      <c r="H1422" s="2">
        <v>2.5268999999999999</v>
      </c>
      <c r="I1422" t="s">
        <v>150</v>
      </c>
    </row>
    <row r="1423" spans="1:9">
      <c r="A1423" s="2">
        <v>2013</v>
      </c>
      <c r="B1423" s="2">
        <v>12</v>
      </c>
      <c r="C1423" s="2" t="s">
        <v>53</v>
      </c>
      <c r="D1423" s="2" t="s">
        <v>39</v>
      </c>
      <c r="E1423" s="2" t="s">
        <v>14</v>
      </c>
      <c r="F1423" s="7">
        <v>0.97520499999999999</v>
      </c>
      <c r="G1423" s="4">
        <v>1</v>
      </c>
      <c r="H1423" s="2">
        <v>0.97519999999999996</v>
      </c>
      <c r="I1423" t="s">
        <v>150</v>
      </c>
    </row>
    <row r="1424" spans="1:9">
      <c r="A1424" s="2">
        <v>2014</v>
      </c>
      <c r="B1424" s="2">
        <v>3</v>
      </c>
      <c r="C1424" s="2" t="s">
        <v>12</v>
      </c>
      <c r="D1424" s="2" t="s">
        <v>22</v>
      </c>
      <c r="E1424" s="2" t="s">
        <v>14</v>
      </c>
      <c r="F1424" s="7">
        <v>349.67107299999998</v>
      </c>
      <c r="G1424" s="4">
        <v>36493</v>
      </c>
      <c r="H1424" s="2">
        <v>9.4999999999999998E-3</v>
      </c>
      <c r="I1424" t="s">
        <v>150</v>
      </c>
    </row>
    <row r="1425" spans="1:9">
      <c r="A1425" s="2">
        <v>2013</v>
      </c>
      <c r="B1425" s="2">
        <v>12</v>
      </c>
      <c r="C1425" s="2" t="s">
        <v>7</v>
      </c>
      <c r="D1425" s="2" t="s">
        <v>73</v>
      </c>
      <c r="E1425" s="2" t="s">
        <v>14</v>
      </c>
      <c r="F1425" s="7">
        <v>7.6412890000000004</v>
      </c>
      <c r="G1425" s="4">
        <v>4633</v>
      </c>
      <c r="H1425" s="2">
        <v>1.6000000000000001E-3</v>
      </c>
      <c r="I1425" t="s">
        <v>150</v>
      </c>
    </row>
    <row r="1426" spans="1:9">
      <c r="A1426" s="2">
        <v>2013</v>
      </c>
      <c r="B1426" s="2">
        <v>10</v>
      </c>
      <c r="C1426" s="2" t="s">
        <v>12</v>
      </c>
      <c r="D1426" s="2" t="s">
        <v>86</v>
      </c>
      <c r="E1426" s="2" t="s">
        <v>9</v>
      </c>
      <c r="F1426" s="7">
        <v>1230.0513820000001</v>
      </c>
      <c r="G1426" s="4">
        <v>189746</v>
      </c>
      <c r="H1426" s="2">
        <v>6.4000000000000003E-3</v>
      </c>
      <c r="I1426" t="s">
        <v>150</v>
      </c>
    </row>
    <row r="1427" spans="1:9">
      <c r="A1427" s="2">
        <v>2013</v>
      </c>
      <c r="B1427" s="2">
        <v>6</v>
      </c>
      <c r="C1427" s="2" t="s">
        <v>7</v>
      </c>
      <c r="D1427" s="2" t="s">
        <v>15</v>
      </c>
      <c r="E1427" s="2" t="s">
        <v>16</v>
      </c>
      <c r="F1427" s="7">
        <v>345.20495099999999</v>
      </c>
      <c r="G1427" s="4">
        <v>208385</v>
      </c>
      <c r="H1427" s="2">
        <v>1.6000000000000001E-3</v>
      </c>
      <c r="I1427" t="s">
        <v>150</v>
      </c>
    </row>
    <row r="1428" spans="1:9">
      <c r="A1428" s="2">
        <v>2013</v>
      </c>
      <c r="B1428" s="2">
        <v>1</v>
      </c>
      <c r="C1428" s="2" t="s">
        <v>7</v>
      </c>
      <c r="D1428" s="2" t="s">
        <v>44</v>
      </c>
      <c r="E1428" s="2" t="s">
        <v>16</v>
      </c>
      <c r="F1428" s="7">
        <v>108.091911</v>
      </c>
      <c r="G1428" s="4">
        <v>44827</v>
      </c>
      <c r="H1428" s="2">
        <v>2.3999999999999998E-3</v>
      </c>
      <c r="I1428" t="s">
        <v>150</v>
      </c>
    </row>
    <row r="1429" spans="1:9">
      <c r="A1429" s="2">
        <v>2013</v>
      </c>
      <c r="B1429" s="2">
        <v>11</v>
      </c>
      <c r="C1429" s="2" t="s">
        <v>12</v>
      </c>
      <c r="D1429" s="2" t="s">
        <v>29</v>
      </c>
      <c r="E1429" s="2" t="s">
        <v>25</v>
      </c>
      <c r="F1429" s="7">
        <v>70.857864000000006</v>
      </c>
      <c r="G1429" s="4">
        <v>13318</v>
      </c>
      <c r="H1429" s="2">
        <v>5.3E-3</v>
      </c>
      <c r="I1429" t="s">
        <v>150</v>
      </c>
    </row>
    <row r="1430" spans="1:9">
      <c r="A1430" s="2">
        <v>2013</v>
      </c>
      <c r="B1430" s="2">
        <v>10</v>
      </c>
      <c r="C1430" s="2" t="s">
        <v>7</v>
      </c>
      <c r="D1430" s="2" t="s">
        <v>70</v>
      </c>
      <c r="E1430" s="2" t="s">
        <v>14</v>
      </c>
      <c r="F1430" s="7">
        <v>834.30872799999997</v>
      </c>
      <c r="G1430" s="4">
        <v>610520</v>
      </c>
      <c r="H1430" s="2">
        <v>1.2999999999999999E-3</v>
      </c>
      <c r="I1430" t="s">
        <v>150</v>
      </c>
    </row>
    <row r="1431" spans="1:9">
      <c r="A1431" s="2">
        <v>2014</v>
      </c>
      <c r="B1431" s="2">
        <v>1</v>
      </c>
      <c r="C1431" s="2" t="s">
        <v>7</v>
      </c>
      <c r="D1431" s="2" t="s">
        <v>70</v>
      </c>
      <c r="E1431" s="2" t="s">
        <v>14</v>
      </c>
      <c r="F1431" s="7">
        <v>413.26863200000003</v>
      </c>
      <c r="G1431" s="4">
        <v>965901</v>
      </c>
      <c r="H1431" s="2">
        <v>4.0000000000000002E-4</v>
      </c>
      <c r="I1431" t="s">
        <v>150</v>
      </c>
    </row>
    <row r="1432" spans="1:9">
      <c r="A1432" s="2">
        <v>2013</v>
      </c>
      <c r="B1432" s="2">
        <v>4</v>
      </c>
      <c r="C1432" s="2" t="s">
        <v>12</v>
      </c>
      <c r="D1432" s="2" t="s">
        <v>87</v>
      </c>
      <c r="E1432" s="2" t="s">
        <v>14</v>
      </c>
      <c r="F1432" s="7">
        <v>435.443039</v>
      </c>
      <c r="G1432" s="4">
        <v>42137</v>
      </c>
      <c r="H1432" s="2">
        <v>1.03E-2</v>
      </c>
      <c r="I1432" t="s">
        <v>150</v>
      </c>
    </row>
    <row r="1433" spans="1:9">
      <c r="A1433" s="2">
        <v>2013</v>
      </c>
      <c r="B1433" s="2">
        <v>5</v>
      </c>
      <c r="C1433" s="2" t="s">
        <v>7</v>
      </c>
      <c r="D1433" s="2" t="s">
        <v>56</v>
      </c>
      <c r="E1433" s="2" t="s">
        <v>14</v>
      </c>
      <c r="F1433" s="7">
        <v>378.83345400000002</v>
      </c>
      <c r="G1433" s="4">
        <v>162165</v>
      </c>
      <c r="H1433" s="2">
        <v>2.3E-3</v>
      </c>
      <c r="I1433" t="s">
        <v>150</v>
      </c>
    </row>
    <row r="1434" spans="1:9">
      <c r="A1434" s="2">
        <v>2014</v>
      </c>
      <c r="B1434" s="2">
        <v>5</v>
      </c>
      <c r="C1434" s="2" t="s">
        <v>12</v>
      </c>
      <c r="D1434" s="2" t="s">
        <v>8</v>
      </c>
      <c r="E1434" s="2" t="s">
        <v>9</v>
      </c>
      <c r="F1434" s="7">
        <v>343805.88677099999</v>
      </c>
      <c r="G1434" s="4">
        <v>46070437</v>
      </c>
      <c r="H1434" s="2">
        <v>7.4000000000000003E-3</v>
      </c>
      <c r="I1434" t="s">
        <v>150</v>
      </c>
    </row>
    <row r="1435" spans="1:9">
      <c r="A1435" s="2">
        <v>2013</v>
      </c>
      <c r="B1435" s="2">
        <v>5</v>
      </c>
      <c r="C1435" s="2" t="s">
        <v>12</v>
      </c>
      <c r="D1435" s="2" t="s">
        <v>48</v>
      </c>
      <c r="E1435" s="2" t="s">
        <v>14</v>
      </c>
      <c r="F1435" s="7">
        <v>8.3208409999999997</v>
      </c>
      <c r="G1435" s="4">
        <v>2168</v>
      </c>
      <c r="H1435" s="2">
        <v>3.8E-3</v>
      </c>
      <c r="I1435" t="s">
        <v>150</v>
      </c>
    </row>
    <row r="1436" spans="1:9">
      <c r="A1436" s="2">
        <v>2014</v>
      </c>
      <c r="B1436" s="2">
        <v>5</v>
      </c>
      <c r="C1436" s="2" t="s">
        <v>12</v>
      </c>
      <c r="D1436" s="2" t="s">
        <v>68</v>
      </c>
      <c r="E1436" s="2" t="s">
        <v>14</v>
      </c>
      <c r="F1436" s="7">
        <v>0.113328</v>
      </c>
      <c r="G1436" s="4">
        <v>10</v>
      </c>
      <c r="H1436" s="2">
        <v>1.1299999999999999E-2</v>
      </c>
      <c r="I1436" t="s">
        <v>150</v>
      </c>
    </row>
    <row r="1437" spans="1:9">
      <c r="A1437" s="2">
        <v>2013</v>
      </c>
      <c r="B1437" s="2">
        <v>8</v>
      </c>
      <c r="C1437" s="2" t="s">
        <v>12</v>
      </c>
      <c r="D1437" s="2" t="s">
        <v>15</v>
      </c>
      <c r="E1437" s="2" t="s">
        <v>16</v>
      </c>
      <c r="F1437" s="7">
        <v>2602.2966609999999</v>
      </c>
      <c r="G1437" s="4">
        <v>285837</v>
      </c>
      <c r="H1437" s="2">
        <v>9.1000000000000004E-3</v>
      </c>
      <c r="I1437" t="s">
        <v>150</v>
      </c>
    </row>
    <row r="1438" spans="1:9">
      <c r="A1438" s="2">
        <v>2013</v>
      </c>
      <c r="B1438" s="2">
        <v>1</v>
      </c>
      <c r="C1438" s="2" t="s">
        <v>12</v>
      </c>
      <c r="D1438" s="2" t="s">
        <v>57</v>
      </c>
      <c r="E1438" s="2" t="s">
        <v>14</v>
      </c>
      <c r="F1438" s="7">
        <v>7.835E-3</v>
      </c>
      <c r="G1438" s="4">
        <v>1</v>
      </c>
      <c r="H1438" s="2">
        <v>7.7999999999999996E-3</v>
      </c>
      <c r="I1438" t="s">
        <v>150</v>
      </c>
    </row>
    <row r="1439" spans="1:9">
      <c r="A1439" s="2">
        <v>2013</v>
      </c>
      <c r="B1439" s="2">
        <v>3</v>
      </c>
      <c r="C1439" s="2" t="s">
        <v>12</v>
      </c>
      <c r="D1439" s="2" t="s">
        <v>64</v>
      </c>
      <c r="E1439" s="2" t="s">
        <v>14</v>
      </c>
      <c r="F1439" s="7">
        <v>0.85416599999999998</v>
      </c>
      <c r="G1439" s="4">
        <v>64</v>
      </c>
      <c r="H1439" s="2">
        <v>1.3299999999999999E-2</v>
      </c>
      <c r="I1439" t="s">
        <v>150</v>
      </c>
    </row>
    <row r="1440" spans="1:9">
      <c r="A1440" s="2">
        <v>2014</v>
      </c>
      <c r="B1440" s="2">
        <v>1</v>
      </c>
      <c r="C1440" s="2" t="s">
        <v>7</v>
      </c>
      <c r="D1440" s="2" t="s">
        <v>74</v>
      </c>
      <c r="E1440" s="2" t="s">
        <v>9</v>
      </c>
      <c r="F1440" s="7">
        <v>13.832000000000001</v>
      </c>
      <c r="G1440" s="4">
        <v>9880</v>
      </c>
      <c r="H1440" s="2">
        <v>1.4E-3</v>
      </c>
      <c r="I1440" t="s">
        <v>150</v>
      </c>
    </row>
    <row r="1441" spans="1:9">
      <c r="A1441" s="2">
        <v>2013</v>
      </c>
      <c r="B1441" s="2">
        <v>4</v>
      </c>
      <c r="C1441" s="2" t="s">
        <v>12</v>
      </c>
      <c r="D1441" s="2" t="s">
        <v>59</v>
      </c>
      <c r="E1441" s="2" t="s">
        <v>11</v>
      </c>
      <c r="F1441" s="7">
        <v>0.10172399999999999</v>
      </c>
      <c r="G1441" s="4">
        <v>7</v>
      </c>
      <c r="H1441" s="2">
        <v>1.4500000000000001E-2</v>
      </c>
      <c r="I1441" t="s">
        <v>150</v>
      </c>
    </row>
    <row r="1442" spans="1:9">
      <c r="A1442" s="2">
        <v>2013</v>
      </c>
      <c r="B1442" s="2">
        <v>11</v>
      </c>
      <c r="C1442" s="2" t="s">
        <v>12</v>
      </c>
      <c r="D1442" s="2" t="s">
        <v>59</v>
      </c>
      <c r="E1442" s="2" t="s">
        <v>11</v>
      </c>
      <c r="F1442" s="7">
        <v>5.0777000000000003E-2</v>
      </c>
      <c r="G1442" s="4">
        <v>7</v>
      </c>
      <c r="H1442" s="2">
        <v>7.1999999999999998E-3</v>
      </c>
      <c r="I1442" t="s">
        <v>150</v>
      </c>
    </row>
    <row r="1443" spans="1:9">
      <c r="A1443" s="2">
        <v>2013</v>
      </c>
      <c r="B1443" s="2">
        <v>3</v>
      </c>
      <c r="C1443" s="2" t="s">
        <v>7</v>
      </c>
      <c r="D1443" s="2" t="s">
        <v>70</v>
      </c>
      <c r="E1443" s="2" t="s">
        <v>14</v>
      </c>
      <c r="F1443" s="7">
        <v>811.887835</v>
      </c>
      <c r="G1443" s="4">
        <v>787423</v>
      </c>
      <c r="H1443" s="2">
        <v>1E-3</v>
      </c>
      <c r="I1443" t="s">
        <v>150</v>
      </c>
    </row>
    <row r="1444" spans="1:9">
      <c r="A1444" s="2">
        <v>2013</v>
      </c>
      <c r="B1444" s="2">
        <v>6</v>
      </c>
      <c r="C1444" s="2" t="s">
        <v>7</v>
      </c>
      <c r="D1444" s="2" t="s">
        <v>70</v>
      </c>
      <c r="E1444" s="2" t="s">
        <v>14</v>
      </c>
      <c r="F1444" s="7">
        <v>1239.0576679999999</v>
      </c>
      <c r="G1444" s="4">
        <v>686181</v>
      </c>
      <c r="H1444" s="2">
        <v>1.8E-3</v>
      </c>
      <c r="I1444" t="s">
        <v>150</v>
      </c>
    </row>
    <row r="1445" spans="1:9">
      <c r="A1445" s="2">
        <v>2014</v>
      </c>
      <c r="B1445" s="2">
        <v>2</v>
      </c>
      <c r="C1445" s="2" t="s">
        <v>12</v>
      </c>
      <c r="D1445" s="2" t="s">
        <v>93</v>
      </c>
      <c r="E1445" s="2" t="s">
        <v>9</v>
      </c>
      <c r="F1445" s="7">
        <v>1.0724</v>
      </c>
      <c r="G1445" s="4">
        <v>766</v>
      </c>
      <c r="H1445" s="2">
        <v>1.4E-3</v>
      </c>
      <c r="I1445" t="s">
        <v>150</v>
      </c>
    </row>
    <row r="1446" spans="1:9">
      <c r="A1446" s="2">
        <v>2014</v>
      </c>
      <c r="B1446" s="2">
        <v>1</v>
      </c>
      <c r="C1446" s="2" t="s">
        <v>12</v>
      </c>
      <c r="D1446" s="2" t="s">
        <v>93</v>
      </c>
      <c r="E1446" s="2" t="s">
        <v>9</v>
      </c>
      <c r="F1446" s="7">
        <v>0.36120000000000002</v>
      </c>
      <c r="G1446" s="4">
        <v>258</v>
      </c>
      <c r="H1446" s="2">
        <v>1.4E-3</v>
      </c>
      <c r="I1446" t="s">
        <v>150</v>
      </c>
    </row>
    <row r="1447" spans="1:9">
      <c r="A1447" s="2">
        <v>2014</v>
      </c>
      <c r="B1447" s="2">
        <v>3</v>
      </c>
      <c r="C1447" s="2" t="s">
        <v>7</v>
      </c>
      <c r="D1447" s="2" t="s">
        <v>87</v>
      </c>
      <c r="E1447" s="2" t="s">
        <v>14</v>
      </c>
      <c r="F1447" s="7">
        <v>41.674081000000001</v>
      </c>
      <c r="G1447" s="4">
        <v>47539</v>
      </c>
      <c r="H1447" s="2">
        <v>8.0000000000000004E-4</v>
      </c>
      <c r="I1447" t="s">
        <v>150</v>
      </c>
    </row>
    <row r="1448" spans="1:9">
      <c r="A1448" s="2">
        <v>2014</v>
      </c>
      <c r="B1448" s="2">
        <v>4</v>
      </c>
      <c r="C1448" s="2" t="s">
        <v>7</v>
      </c>
      <c r="D1448" s="2" t="s">
        <v>45</v>
      </c>
      <c r="E1448" s="2" t="s">
        <v>14</v>
      </c>
      <c r="F1448" s="7">
        <v>497.769113</v>
      </c>
      <c r="G1448" s="4">
        <v>228743</v>
      </c>
      <c r="H1448" s="2">
        <v>2.0999999999999999E-3</v>
      </c>
      <c r="I1448" t="s">
        <v>150</v>
      </c>
    </row>
    <row r="1449" spans="1:9">
      <c r="A1449" s="2">
        <v>2013</v>
      </c>
      <c r="B1449" s="2">
        <v>6</v>
      </c>
      <c r="C1449" s="2" t="s">
        <v>7</v>
      </c>
      <c r="D1449" s="2" t="s">
        <v>13</v>
      </c>
      <c r="E1449" s="2" t="s">
        <v>14</v>
      </c>
      <c r="F1449" s="7">
        <v>127.580753</v>
      </c>
      <c r="G1449" s="4">
        <v>80019</v>
      </c>
      <c r="H1449" s="2">
        <v>1.5E-3</v>
      </c>
      <c r="I1449" t="s">
        <v>150</v>
      </c>
    </row>
    <row r="1450" spans="1:9">
      <c r="A1450" s="2">
        <v>2013</v>
      </c>
      <c r="B1450" s="2">
        <v>7</v>
      </c>
      <c r="C1450" s="2" t="s">
        <v>12</v>
      </c>
      <c r="D1450" s="2" t="s">
        <v>13</v>
      </c>
      <c r="E1450" s="2" t="s">
        <v>14</v>
      </c>
      <c r="F1450" s="7">
        <v>2398.5022429999999</v>
      </c>
      <c r="G1450" s="4">
        <v>192766</v>
      </c>
      <c r="H1450" s="2">
        <v>1.24E-2</v>
      </c>
      <c r="I1450" t="s">
        <v>150</v>
      </c>
    </row>
    <row r="1451" spans="1:9">
      <c r="A1451" s="2">
        <v>2013</v>
      </c>
      <c r="B1451" s="2">
        <v>7</v>
      </c>
      <c r="C1451" s="2" t="s">
        <v>7</v>
      </c>
      <c r="D1451" s="2" t="s">
        <v>18</v>
      </c>
      <c r="E1451" s="2" t="s">
        <v>14</v>
      </c>
      <c r="F1451" s="7">
        <v>119.09859400000001</v>
      </c>
      <c r="G1451" s="4">
        <v>72588</v>
      </c>
      <c r="H1451" s="2">
        <v>1.6000000000000001E-3</v>
      </c>
      <c r="I1451" t="s">
        <v>150</v>
      </c>
    </row>
    <row r="1452" spans="1:9">
      <c r="A1452" s="2">
        <v>2014</v>
      </c>
      <c r="B1452" s="2">
        <v>5</v>
      </c>
      <c r="C1452" s="2" t="s">
        <v>7</v>
      </c>
      <c r="D1452" s="2" t="s">
        <v>19</v>
      </c>
      <c r="E1452" s="2" t="s">
        <v>14</v>
      </c>
      <c r="F1452" s="7">
        <v>248.38022799999999</v>
      </c>
      <c r="G1452" s="4">
        <v>177184</v>
      </c>
      <c r="H1452" s="2">
        <v>1.4E-3</v>
      </c>
      <c r="I1452" t="s">
        <v>150</v>
      </c>
    </row>
    <row r="1453" spans="1:9">
      <c r="A1453" s="2">
        <v>2013</v>
      </c>
      <c r="B1453" s="2">
        <v>11</v>
      </c>
      <c r="C1453" s="2" t="s">
        <v>12</v>
      </c>
      <c r="D1453" s="2" t="s">
        <v>65</v>
      </c>
      <c r="E1453" s="2" t="s">
        <v>25</v>
      </c>
      <c r="F1453" s="7">
        <v>0.112229</v>
      </c>
      <c r="G1453" s="4">
        <v>13</v>
      </c>
      <c r="H1453" s="2">
        <v>8.6E-3</v>
      </c>
      <c r="I1453" t="s">
        <v>150</v>
      </c>
    </row>
    <row r="1454" spans="1:9">
      <c r="A1454" s="2">
        <v>2013</v>
      </c>
      <c r="B1454" s="2">
        <v>9</v>
      </c>
      <c r="C1454" s="2" t="s">
        <v>12</v>
      </c>
      <c r="D1454" s="2" t="s">
        <v>100</v>
      </c>
      <c r="E1454" s="2" t="s">
        <v>14</v>
      </c>
      <c r="F1454" s="7">
        <v>0.179094</v>
      </c>
      <c r="G1454" s="4">
        <v>2</v>
      </c>
      <c r="H1454" s="2">
        <v>8.9499999999999996E-2</v>
      </c>
      <c r="I1454" t="s">
        <v>150</v>
      </c>
    </row>
    <row r="1455" spans="1:9">
      <c r="A1455" s="2">
        <v>2013</v>
      </c>
      <c r="B1455" s="2">
        <v>3</v>
      </c>
      <c r="C1455" s="2" t="s">
        <v>12</v>
      </c>
      <c r="D1455" s="2" t="s">
        <v>34</v>
      </c>
      <c r="E1455" s="2" t="s">
        <v>14</v>
      </c>
      <c r="F1455" s="7">
        <v>1.791185</v>
      </c>
      <c r="G1455" s="4">
        <v>107</v>
      </c>
      <c r="H1455" s="2">
        <v>1.67E-2</v>
      </c>
      <c r="I1455" t="s">
        <v>150</v>
      </c>
    </row>
    <row r="1456" spans="1:9">
      <c r="A1456" s="2">
        <v>2013</v>
      </c>
      <c r="B1456" s="2">
        <v>2</v>
      </c>
      <c r="C1456" s="2" t="s">
        <v>7</v>
      </c>
      <c r="D1456" s="2" t="s">
        <v>47</v>
      </c>
      <c r="E1456" s="2" t="s">
        <v>14</v>
      </c>
      <c r="F1456" s="7">
        <v>0.220722</v>
      </c>
      <c r="G1456" s="4">
        <v>1382</v>
      </c>
      <c r="H1456" s="2">
        <v>1E-4</v>
      </c>
      <c r="I1456" t="s">
        <v>150</v>
      </c>
    </row>
    <row r="1457" spans="1:9">
      <c r="A1457" s="2">
        <v>2013</v>
      </c>
      <c r="B1457" s="2">
        <v>2</v>
      </c>
      <c r="C1457" s="2" t="s">
        <v>12</v>
      </c>
      <c r="D1457" s="2" t="s">
        <v>63</v>
      </c>
      <c r="E1457" s="2" t="s">
        <v>14</v>
      </c>
      <c r="F1457" s="7">
        <v>2578.5683479999998</v>
      </c>
      <c r="G1457" s="4">
        <v>233083</v>
      </c>
      <c r="H1457" s="2">
        <v>1.0999999999999999E-2</v>
      </c>
      <c r="I1457" t="s">
        <v>150</v>
      </c>
    </row>
    <row r="1458" spans="1:9">
      <c r="A1458" s="2">
        <v>2013</v>
      </c>
      <c r="B1458" s="2">
        <v>10</v>
      </c>
      <c r="C1458" s="2" t="s">
        <v>53</v>
      </c>
      <c r="D1458" s="2" t="s">
        <v>63</v>
      </c>
      <c r="E1458" s="2" t="s">
        <v>14</v>
      </c>
      <c r="F1458" s="7">
        <v>0.84296099999999996</v>
      </c>
      <c r="G1458" s="4">
        <v>1</v>
      </c>
      <c r="H1458" s="2">
        <v>0.84289999999999998</v>
      </c>
      <c r="I1458" t="s">
        <v>150</v>
      </c>
    </row>
    <row r="1459" spans="1:9">
      <c r="A1459" s="2">
        <v>2013</v>
      </c>
      <c r="B1459" s="2">
        <v>12</v>
      </c>
      <c r="C1459" s="2" t="s">
        <v>7</v>
      </c>
      <c r="D1459" s="2" t="s">
        <v>93</v>
      </c>
      <c r="E1459" s="2" t="s">
        <v>9</v>
      </c>
      <c r="F1459" s="7">
        <v>2.6936</v>
      </c>
      <c r="G1459" s="4">
        <v>1924</v>
      </c>
      <c r="H1459" s="2">
        <v>1.4E-3</v>
      </c>
      <c r="I1459" t="s">
        <v>150</v>
      </c>
    </row>
    <row r="1460" spans="1:9">
      <c r="A1460" s="2">
        <v>2013</v>
      </c>
      <c r="B1460" s="2">
        <v>4</v>
      </c>
      <c r="C1460" s="2" t="s">
        <v>12</v>
      </c>
      <c r="D1460" s="2" t="s">
        <v>24</v>
      </c>
      <c r="E1460" s="2" t="s">
        <v>25</v>
      </c>
      <c r="F1460" s="7">
        <v>5.2244999999999999</v>
      </c>
      <c r="G1460" s="4">
        <v>3483</v>
      </c>
      <c r="H1460" s="2">
        <v>1.5E-3</v>
      </c>
      <c r="I1460" t="s">
        <v>150</v>
      </c>
    </row>
    <row r="1461" spans="1:9">
      <c r="A1461" s="2">
        <v>2013</v>
      </c>
      <c r="B1461" s="2">
        <v>7</v>
      </c>
      <c r="C1461" s="2" t="s">
        <v>12</v>
      </c>
      <c r="D1461" s="2" t="s">
        <v>55</v>
      </c>
      <c r="E1461" s="2" t="s">
        <v>14</v>
      </c>
      <c r="F1461" s="7">
        <v>5.555E-3</v>
      </c>
      <c r="G1461" s="4">
        <v>1</v>
      </c>
      <c r="H1461" s="2">
        <v>5.4999999999999997E-3</v>
      </c>
      <c r="I1461" t="s">
        <v>150</v>
      </c>
    </row>
    <row r="1462" spans="1:9">
      <c r="A1462" s="2">
        <v>2014</v>
      </c>
      <c r="B1462" s="2">
        <v>5</v>
      </c>
      <c r="C1462" s="2" t="s">
        <v>12</v>
      </c>
      <c r="D1462" s="2" t="s">
        <v>45</v>
      </c>
      <c r="E1462" s="2" t="s">
        <v>14</v>
      </c>
      <c r="F1462" s="7">
        <v>169.31606500000001</v>
      </c>
      <c r="G1462" s="4">
        <v>99124</v>
      </c>
      <c r="H1462" s="2">
        <v>1.6999999999999999E-3</v>
      </c>
      <c r="I1462" t="s">
        <v>150</v>
      </c>
    </row>
    <row r="1463" spans="1:9">
      <c r="A1463" s="2">
        <v>2013</v>
      </c>
      <c r="B1463" s="2">
        <v>8</v>
      </c>
      <c r="C1463" s="2" t="s">
        <v>7</v>
      </c>
      <c r="D1463" s="2" t="s">
        <v>42</v>
      </c>
      <c r="E1463" s="2" t="s">
        <v>14</v>
      </c>
      <c r="F1463" s="7">
        <v>1.22E-4</v>
      </c>
      <c r="G1463" s="4">
        <v>118865</v>
      </c>
      <c r="H1463" s="2">
        <v>0</v>
      </c>
      <c r="I1463" t="s">
        <v>150</v>
      </c>
    </row>
    <row r="1464" spans="1:9">
      <c r="A1464" s="2">
        <v>2013</v>
      </c>
      <c r="B1464" s="2">
        <v>2</v>
      </c>
      <c r="C1464" s="2" t="s">
        <v>7</v>
      </c>
      <c r="D1464" s="2" t="s">
        <v>19</v>
      </c>
      <c r="E1464" s="2" t="s">
        <v>14</v>
      </c>
      <c r="F1464" s="7">
        <v>137.50465600000001</v>
      </c>
      <c r="G1464" s="4">
        <v>83303</v>
      </c>
      <c r="H1464" s="2">
        <v>1.6000000000000001E-3</v>
      </c>
      <c r="I1464" t="s">
        <v>150</v>
      </c>
    </row>
    <row r="1465" spans="1:9">
      <c r="A1465" s="2">
        <v>2013</v>
      </c>
      <c r="B1465" s="2">
        <v>12</v>
      </c>
      <c r="C1465" s="2" t="s">
        <v>7</v>
      </c>
      <c r="D1465" s="2" t="s">
        <v>8</v>
      </c>
      <c r="E1465" s="2" t="s">
        <v>9</v>
      </c>
      <c r="F1465" s="7">
        <v>58478.150844999996</v>
      </c>
      <c r="G1465" s="4">
        <v>31840632</v>
      </c>
      <c r="H1465" s="2">
        <v>1.8E-3</v>
      </c>
      <c r="I1465" t="s">
        <v>150</v>
      </c>
    </row>
    <row r="1466" spans="1:9">
      <c r="A1466" s="2">
        <v>2014</v>
      </c>
      <c r="B1466" s="2">
        <v>1</v>
      </c>
      <c r="C1466" s="2" t="s">
        <v>12</v>
      </c>
      <c r="D1466" s="2" t="s">
        <v>51</v>
      </c>
      <c r="E1466" s="2" t="s">
        <v>11</v>
      </c>
      <c r="F1466" s="7">
        <v>0.60899999999999999</v>
      </c>
      <c r="G1466" s="4">
        <v>435</v>
      </c>
      <c r="H1466" s="2">
        <v>1.4E-3</v>
      </c>
      <c r="I1466" t="s">
        <v>150</v>
      </c>
    </row>
    <row r="1467" spans="1:9">
      <c r="A1467" s="2">
        <v>2014</v>
      </c>
      <c r="B1467" s="2">
        <v>2</v>
      </c>
      <c r="C1467" s="2" t="s">
        <v>12</v>
      </c>
      <c r="D1467" s="2" t="s">
        <v>51</v>
      </c>
      <c r="E1467" s="2" t="s">
        <v>11</v>
      </c>
      <c r="F1467" s="7">
        <v>0.92679999999999996</v>
      </c>
      <c r="G1467" s="4">
        <v>662</v>
      </c>
      <c r="H1467" s="2">
        <v>1.4E-3</v>
      </c>
      <c r="I1467" t="s">
        <v>150</v>
      </c>
    </row>
    <row r="1468" spans="1:9">
      <c r="A1468" s="2">
        <v>2013</v>
      </c>
      <c r="B1468" s="2">
        <v>5</v>
      </c>
      <c r="C1468" s="2" t="s">
        <v>7</v>
      </c>
      <c r="D1468" s="2" t="s">
        <v>22</v>
      </c>
      <c r="E1468" s="2" t="s">
        <v>14</v>
      </c>
      <c r="F1468" s="7">
        <v>19.674765000000001</v>
      </c>
      <c r="G1468" s="4">
        <v>28433</v>
      </c>
      <c r="H1468" s="2">
        <v>5.9999999999999995E-4</v>
      </c>
      <c r="I1468" t="s">
        <v>150</v>
      </c>
    </row>
    <row r="1469" spans="1:9">
      <c r="A1469" s="2">
        <v>2013</v>
      </c>
      <c r="B1469" s="2">
        <v>8</v>
      </c>
      <c r="C1469" s="2" t="s">
        <v>12</v>
      </c>
      <c r="D1469" s="2" t="s">
        <v>10</v>
      </c>
      <c r="E1469" s="2" t="s">
        <v>11</v>
      </c>
      <c r="F1469" s="7">
        <v>5.4289999999999998E-3</v>
      </c>
      <c r="G1469" s="4">
        <v>1</v>
      </c>
      <c r="H1469" s="2">
        <v>5.4000000000000003E-3</v>
      </c>
      <c r="I1469" t="s">
        <v>150</v>
      </c>
    </row>
    <row r="1470" spans="1:9">
      <c r="A1470" s="2">
        <v>2013</v>
      </c>
      <c r="B1470" s="2">
        <v>3</v>
      </c>
      <c r="C1470" s="2" t="s">
        <v>7</v>
      </c>
      <c r="D1470" s="2" t="s">
        <v>20</v>
      </c>
      <c r="E1470" s="2" t="s">
        <v>14</v>
      </c>
      <c r="F1470" s="7">
        <v>155.05326199999999</v>
      </c>
      <c r="G1470" s="4">
        <v>136951</v>
      </c>
      <c r="H1470" s="2">
        <v>1.1000000000000001E-3</v>
      </c>
      <c r="I1470" t="s">
        <v>150</v>
      </c>
    </row>
    <row r="1471" spans="1:9">
      <c r="A1471" s="2">
        <v>2013</v>
      </c>
      <c r="B1471" s="2">
        <v>4</v>
      </c>
      <c r="C1471" s="2" t="s">
        <v>7</v>
      </c>
      <c r="D1471" s="2" t="s">
        <v>63</v>
      </c>
      <c r="E1471" s="2" t="s">
        <v>14</v>
      </c>
      <c r="F1471" s="7">
        <v>59.885300000000001</v>
      </c>
      <c r="G1471" s="4">
        <v>78421</v>
      </c>
      <c r="H1471" s="2">
        <v>6.9999999999999999E-4</v>
      </c>
      <c r="I1471" t="s">
        <v>150</v>
      </c>
    </row>
    <row r="1472" spans="1:9">
      <c r="A1472" s="2">
        <v>2013</v>
      </c>
      <c r="B1472" s="2">
        <v>11</v>
      </c>
      <c r="C1472" s="2" t="s">
        <v>7</v>
      </c>
      <c r="D1472" s="2" t="s">
        <v>63</v>
      </c>
      <c r="E1472" s="2" t="s">
        <v>14</v>
      </c>
      <c r="F1472" s="7">
        <v>65.992311000000001</v>
      </c>
      <c r="G1472" s="4">
        <v>86502</v>
      </c>
      <c r="H1472" s="2">
        <v>6.9999999999999999E-4</v>
      </c>
      <c r="I1472" t="s">
        <v>150</v>
      </c>
    </row>
    <row r="1473" spans="1:9">
      <c r="A1473" s="2">
        <v>2014</v>
      </c>
      <c r="B1473" s="2">
        <v>3</v>
      </c>
      <c r="C1473" s="2" t="s">
        <v>7</v>
      </c>
      <c r="D1473" s="2" t="s">
        <v>40</v>
      </c>
      <c r="E1473" s="2" t="s">
        <v>14</v>
      </c>
      <c r="F1473" s="7">
        <v>2729.1615400000001</v>
      </c>
      <c r="G1473" s="4">
        <v>660654</v>
      </c>
      <c r="H1473" s="2">
        <v>4.1000000000000003E-3</v>
      </c>
      <c r="I1473" t="s">
        <v>150</v>
      </c>
    </row>
    <row r="1474" spans="1:9">
      <c r="A1474" s="2">
        <v>2014</v>
      </c>
      <c r="B1474" s="2">
        <v>2</v>
      </c>
      <c r="C1474" s="2" t="s">
        <v>12</v>
      </c>
      <c r="D1474" s="2" t="s">
        <v>74</v>
      </c>
      <c r="E1474" s="2" t="s">
        <v>9</v>
      </c>
      <c r="F1474" s="7">
        <v>2.0314000000000001</v>
      </c>
      <c r="G1474" s="4">
        <v>1451</v>
      </c>
      <c r="H1474" s="2">
        <v>1.4E-3</v>
      </c>
      <c r="I1474" t="s">
        <v>150</v>
      </c>
    </row>
    <row r="1475" spans="1:9">
      <c r="A1475" s="2">
        <v>2013</v>
      </c>
      <c r="B1475" s="2">
        <v>2</v>
      </c>
      <c r="C1475" s="2" t="s">
        <v>12</v>
      </c>
      <c r="D1475" s="2" t="s">
        <v>64</v>
      </c>
      <c r="E1475" s="2" t="s">
        <v>14</v>
      </c>
      <c r="F1475" s="7">
        <v>1.2427950000000001</v>
      </c>
      <c r="G1475" s="4">
        <v>81</v>
      </c>
      <c r="H1475" s="2">
        <v>1.5299999999999999E-2</v>
      </c>
      <c r="I1475" t="s">
        <v>150</v>
      </c>
    </row>
    <row r="1476" spans="1:9">
      <c r="A1476" s="2">
        <v>2014</v>
      </c>
      <c r="B1476" s="2">
        <v>5</v>
      </c>
      <c r="C1476" s="2" t="s">
        <v>7</v>
      </c>
      <c r="D1476" s="2" t="s">
        <v>89</v>
      </c>
      <c r="E1476" s="2" t="s">
        <v>9</v>
      </c>
      <c r="F1476" s="7">
        <v>48.869599999999998</v>
      </c>
      <c r="G1476" s="4">
        <v>37592</v>
      </c>
      <c r="H1476" s="2">
        <v>1.2999999999999999E-3</v>
      </c>
      <c r="I1476" t="s">
        <v>150</v>
      </c>
    </row>
    <row r="1477" spans="1:9">
      <c r="A1477" s="2">
        <v>2013</v>
      </c>
      <c r="B1477" s="2">
        <v>3</v>
      </c>
      <c r="C1477" s="2" t="s">
        <v>12</v>
      </c>
      <c r="D1477" s="2" t="s">
        <v>95</v>
      </c>
      <c r="E1477" s="2" t="s">
        <v>11</v>
      </c>
      <c r="F1477" s="7">
        <v>4.1989999999999996E-3</v>
      </c>
      <c r="G1477" s="4">
        <v>1</v>
      </c>
      <c r="H1477" s="2">
        <v>4.1000000000000003E-3</v>
      </c>
      <c r="I1477" t="s">
        <v>150</v>
      </c>
    </row>
    <row r="1478" spans="1:9">
      <c r="A1478" s="2">
        <v>2013</v>
      </c>
      <c r="B1478" s="2">
        <v>12</v>
      </c>
      <c r="C1478" s="2" t="s">
        <v>7</v>
      </c>
      <c r="D1478" s="2" t="s">
        <v>24</v>
      </c>
      <c r="E1478" s="2" t="s">
        <v>25</v>
      </c>
      <c r="F1478" s="7">
        <v>120.526787</v>
      </c>
      <c r="G1478" s="4">
        <v>35166</v>
      </c>
      <c r="H1478" s="2">
        <v>3.3999999999999998E-3</v>
      </c>
      <c r="I1478" t="s">
        <v>150</v>
      </c>
    </row>
    <row r="1479" spans="1:9">
      <c r="A1479" s="2">
        <v>2013</v>
      </c>
      <c r="B1479" s="2">
        <v>4</v>
      </c>
      <c r="C1479" s="2" t="s">
        <v>12</v>
      </c>
      <c r="D1479" s="2" t="s">
        <v>31</v>
      </c>
      <c r="E1479" s="2" t="s">
        <v>14</v>
      </c>
      <c r="F1479" s="7">
        <v>0.17022799999999999</v>
      </c>
      <c r="G1479" s="4">
        <v>262</v>
      </c>
      <c r="H1479" s="2">
        <v>5.9999999999999995E-4</v>
      </c>
      <c r="I1479" t="s">
        <v>150</v>
      </c>
    </row>
    <row r="1480" spans="1:9">
      <c r="A1480" s="2">
        <v>2014</v>
      </c>
      <c r="B1480" s="2">
        <v>5</v>
      </c>
      <c r="C1480" s="2" t="s">
        <v>12</v>
      </c>
      <c r="D1480" s="2" t="s">
        <v>42</v>
      </c>
      <c r="E1480" s="2" t="s">
        <v>14</v>
      </c>
      <c r="F1480" s="7">
        <v>332.18579699999998</v>
      </c>
      <c r="G1480" s="4">
        <v>76737</v>
      </c>
      <c r="H1480" s="2">
        <v>4.3E-3</v>
      </c>
      <c r="I1480" t="s">
        <v>150</v>
      </c>
    </row>
    <row r="1481" spans="1:9">
      <c r="A1481" s="2">
        <v>2013</v>
      </c>
      <c r="B1481" s="2">
        <v>11</v>
      </c>
      <c r="C1481" s="2" t="s">
        <v>12</v>
      </c>
      <c r="D1481" s="2" t="s">
        <v>56</v>
      </c>
      <c r="E1481" s="2" t="s">
        <v>14</v>
      </c>
      <c r="F1481" s="7">
        <v>31180.549267999999</v>
      </c>
      <c r="G1481" s="4">
        <v>2856828</v>
      </c>
      <c r="H1481" s="2">
        <v>1.09E-2</v>
      </c>
      <c r="I1481" t="s">
        <v>150</v>
      </c>
    </row>
    <row r="1482" spans="1:9">
      <c r="A1482" s="2">
        <v>2013</v>
      </c>
      <c r="B1482" s="2">
        <v>1</v>
      </c>
      <c r="C1482" s="2" t="s">
        <v>53</v>
      </c>
      <c r="D1482" s="2" t="s">
        <v>39</v>
      </c>
      <c r="E1482" s="2" t="s">
        <v>14</v>
      </c>
      <c r="F1482" s="7">
        <v>47.155971000000001</v>
      </c>
      <c r="G1482" s="4">
        <v>44</v>
      </c>
      <c r="H1482" s="2">
        <v>1.0717000000000001</v>
      </c>
      <c r="I1482" t="s">
        <v>150</v>
      </c>
    </row>
    <row r="1483" spans="1:9">
      <c r="A1483" s="2">
        <v>2013</v>
      </c>
      <c r="B1483" s="2">
        <v>2</v>
      </c>
      <c r="C1483" s="2" t="s">
        <v>53</v>
      </c>
      <c r="D1483" s="2" t="s">
        <v>39</v>
      </c>
      <c r="E1483" s="2" t="s">
        <v>14</v>
      </c>
      <c r="F1483" s="7">
        <v>14.218555</v>
      </c>
      <c r="G1483" s="4">
        <v>19</v>
      </c>
      <c r="H1483" s="2">
        <v>0.74829999999999997</v>
      </c>
      <c r="I1483" t="s">
        <v>150</v>
      </c>
    </row>
    <row r="1484" spans="1:9">
      <c r="A1484" s="2">
        <v>2014</v>
      </c>
      <c r="B1484" s="2">
        <v>5</v>
      </c>
      <c r="C1484" s="2" t="s">
        <v>7</v>
      </c>
      <c r="D1484" s="2" t="s">
        <v>80</v>
      </c>
      <c r="E1484" s="2" t="s">
        <v>14</v>
      </c>
      <c r="F1484" s="7">
        <v>32.604878999999997</v>
      </c>
      <c r="G1484" s="4">
        <v>16726</v>
      </c>
      <c r="H1484" s="2">
        <v>1.9E-3</v>
      </c>
      <c r="I1484" t="s">
        <v>150</v>
      </c>
    </row>
    <row r="1485" spans="1:9">
      <c r="A1485" s="2">
        <v>2013</v>
      </c>
      <c r="B1485" s="2">
        <v>11</v>
      </c>
      <c r="C1485" s="2" t="s">
        <v>12</v>
      </c>
      <c r="D1485" s="2" t="s">
        <v>23</v>
      </c>
      <c r="E1485" s="2" t="s">
        <v>14</v>
      </c>
      <c r="F1485" s="7">
        <v>0.126997</v>
      </c>
      <c r="G1485" s="4">
        <v>17</v>
      </c>
      <c r="H1485" s="2">
        <v>7.4000000000000003E-3</v>
      </c>
      <c r="I1485" t="s">
        <v>150</v>
      </c>
    </row>
    <row r="1486" spans="1:9">
      <c r="A1486" s="2">
        <v>2013</v>
      </c>
      <c r="B1486" s="2">
        <v>7</v>
      </c>
      <c r="C1486" s="2" t="s">
        <v>7</v>
      </c>
      <c r="D1486" s="2" t="s">
        <v>15</v>
      </c>
      <c r="E1486" s="2" t="s">
        <v>16</v>
      </c>
      <c r="F1486" s="7">
        <v>134.59305000000001</v>
      </c>
      <c r="G1486" s="4">
        <v>224030</v>
      </c>
      <c r="H1486" s="2">
        <v>5.9999999999999995E-4</v>
      </c>
      <c r="I1486" t="s">
        <v>150</v>
      </c>
    </row>
    <row r="1487" spans="1:9">
      <c r="A1487" s="2">
        <v>2014</v>
      </c>
      <c r="B1487" s="2">
        <v>4</v>
      </c>
      <c r="C1487" s="2" t="s">
        <v>12</v>
      </c>
      <c r="D1487" s="2" t="s">
        <v>96</v>
      </c>
      <c r="E1487" s="2" t="s">
        <v>9</v>
      </c>
      <c r="F1487" s="7">
        <v>10.622436</v>
      </c>
      <c r="G1487" s="4">
        <v>5970</v>
      </c>
      <c r="H1487" s="2">
        <v>1.6999999999999999E-3</v>
      </c>
      <c r="I1487" t="s">
        <v>150</v>
      </c>
    </row>
    <row r="1488" spans="1:9">
      <c r="A1488" s="2">
        <v>2014</v>
      </c>
      <c r="B1488" s="2">
        <v>5</v>
      </c>
      <c r="C1488" s="2" t="s">
        <v>12</v>
      </c>
      <c r="D1488" s="2" t="s">
        <v>44</v>
      </c>
      <c r="E1488" s="2" t="s">
        <v>16</v>
      </c>
      <c r="F1488" s="7">
        <v>1104.724641</v>
      </c>
      <c r="G1488" s="4">
        <v>108195</v>
      </c>
      <c r="H1488" s="2">
        <v>1.0200000000000001E-2</v>
      </c>
      <c r="I1488" t="s">
        <v>150</v>
      </c>
    </row>
    <row r="1489" spans="1:9">
      <c r="A1489" s="2">
        <v>2013</v>
      </c>
      <c r="B1489" s="2">
        <v>3</v>
      </c>
      <c r="C1489" s="2" t="s">
        <v>7</v>
      </c>
      <c r="D1489" s="2" t="s">
        <v>40</v>
      </c>
      <c r="E1489" s="2" t="s">
        <v>14</v>
      </c>
      <c r="F1489" s="7">
        <v>489.27121299999999</v>
      </c>
      <c r="G1489" s="4">
        <v>404130</v>
      </c>
      <c r="H1489" s="2">
        <v>1.1999999999999999E-3</v>
      </c>
      <c r="I1489" t="s">
        <v>150</v>
      </c>
    </row>
    <row r="1490" spans="1:9">
      <c r="A1490" s="2">
        <v>2013</v>
      </c>
      <c r="B1490" s="2">
        <v>6</v>
      </c>
      <c r="C1490" s="2" t="s">
        <v>7</v>
      </c>
      <c r="D1490" s="2" t="s">
        <v>40</v>
      </c>
      <c r="E1490" s="2" t="s">
        <v>14</v>
      </c>
      <c r="F1490" s="7">
        <v>320.29081600000001</v>
      </c>
      <c r="G1490" s="4">
        <v>266669</v>
      </c>
      <c r="H1490" s="2">
        <v>1.1999999999999999E-3</v>
      </c>
      <c r="I1490" t="s">
        <v>150</v>
      </c>
    </row>
    <row r="1491" spans="1:9">
      <c r="A1491" s="2">
        <v>2013</v>
      </c>
      <c r="B1491" s="2">
        <v>12</v>
      </c>
      <c r="C1491" s="2" t="s">
        <v>12</v>
      </c>
      <c r="D1491" s="2" t="s">
        <v>29</v>
      </c>
      <c r="E1491" s="2" t="s">
        <v>25</v>
      </c>
      <c r="F1491" s="7">
        <v>73.466896000000006</v>
      </c>
      <c r="G1491" s="4">
        <v>14701</v>
      </c>
      <c r="H1491" s="2">
        <v>4.8999999999999998E-3</v>
      </c>
      <c r="I1491" t="s">
        <v>150</v>
      </c>
    </row>
    <row r="1492" spans="1:9">
      <c r="A1492" s="2">
        <v>2014</v>
      </c>
      <c r="B1492" s="2">
        <v>2</v>
      </c>
      <c r="C1492" s="2" t="s">
        <v>7</v>
      </c>
      <c r="D1492" s="2" t="s">
        <v>29</v>
      </c>
      <c r="E1492" s="2" t="s">
        <v>25</v>
      </c>
      <c r="F1492" s="7">
        <v>21.218043999999999</v>
      </c>
      <c r="G1492" s="4">
        <v>46231</v>
      </c>
      <c r="H1492" s="2">
        <v>4.0000000000000002E-4</v>
      </c>
      <c r="I1492" t="s">
        <v>150</v>
      </c>
    </row>
    <row r="1493" spans="1:9">
      <c r="A1493" s="2">
        <v>2014</v>
      </c>
      <c r="B1493" s="2">
        <v>4</v>
      </c>
      <c r="C1493" s="2" t="s">
        <v>12</v>
      </c>
      <c r="D1493" s="2" t="s">
        <v>46</v>
      </c>
      <c r="E1493" s="2" t="s">
        <v>25</v>
      </c>
      <c r="F1493" s="7">
        <v>152.470833</v>
      </c>
      <c r="G1493" s="4">
        <v>19946</v>
      </c>
      <c r="H1493" s="2">
        <v>7.6E-3</v>
      </c>
      <c r="I1493" t="s">
        <v>150</v>
      </c>
    </row>
    <row r="1494" spans="1:9">
      <c r="A1494" s="2">
        <v>2014</v>
      </c>
      <c r="B1494" s="2">
        <v>3</v>
      </c>
      <c r="C1494" s="2" t="s">
        <v>12</v>
      </c>
      <c r="D1494" s="2" t="s">
        <v>50</v>
      </c>
      <c r="E1494" s="2" t="s">
        <v>11</v>
      </c>
      <c r="F1494" s="7">
        <v>2.020578</v>
      </c>
      <c r="G1494" s="4">
        <v>1080</v>
      </c>
      <c r="H1494" s="2">
        <v>1.8E-3</v>
      </c>
      <c r="I1494" t="s">
        <v>150</v>
      </c>
    </row>
    <row r="1495" spans="1:9">
      <c r="A1495" s="2">
        <v>2013</v>
      </c>
      <c r="B1495" s="2">
        <v>3</v>
      </c>
      <c r="C1495" s="2" t="s">
        <v>12</v>
      </c>
      <c r="D1495" s="2" t="s">
        <v>83</v>
      </c>
      <c r="E1495" s="2" t="s">
        <v>14</v>
      </c>
      <c r="F1495" s="7">
        <v>0.65199099999999999</v>
      </c>
      <c r="G1495" s="4">
        <v>68</v>
      </c>
      <c r="H1495" s="2">
        <v>9.4999999999999998E-3</v>
      </c>
      <c r="I1495" t="s">
        <v>150</v>
      </c>
    </row>
    <row r="1496" spans="1:9">
      <c r="A1496" s="2">
        <v>2014</v>
      </c>
      <c r="B1496" s="2">
        <v>3</v>
      </c>
      <c r="C1496" s="2" t="s">
        <v>12</v>
      </c>
      <c r="D1496" s="2" t="s">
        <v>26</v>
      </c>
      <c r="E1496" s="2" t="s">
        <v>14</v>
      </c>
      <c r="F1496" s="7">
        <v>617.01671499999998</v>
      </c>
      <c r="G1496" s="4">
        <v>52136</v>
      </c>
      <c r="H1496" s="2">
        <v>1.18E-2</v>
      </c>
      <c r="I1496" t="s">
        <v>150</v>
      </c>
    </row>
    <row r="1497" spans="1:9">
      <c r="A1497" s="2">
        <v>2014</v>
      </c>
      <c r="B1497" s="2">
        <v>1</v>
      </c>
      <c r="C1497" s="2" t="s">
        <v>12</v>
      </c>
      <c r="D1497" s="2" t="s">
        <v>75</v>
      </c>
      <c r="E1497" s="2" t="s">
        <v>14</v>
      </c>
      <c r="F1497" s="7">
        <v>0.51277499999999998</v>
      </c>
      <c r="G1497" s="4">
        <v>192</v>
      </c>
      <c r="H1497" s="2">
        <v>2.5999999999999999E-3</v>
      </c>
      <c r="I1497" t="s">
        <v>150</v>
      </c>
    </row>
    <row r="1498" spans="1:9">
      <c r="A1498" s="2">
        <v>2013</v>
      </c>
      <c r="B1498" s="2">
        <v>9</v>
      </c>
      <c r="C1498" s="2" t="s">
        <v>7</v>
      </c>
      <c r="D1498" s="2" t="s">
        <v>27</v>
      </c>
      <c r="E1498" s="2" t="s">
        <v>14</v>
      </c>
      <c r="F1498" s="7">
        <v>31.138373999999999</v>
      </c>
      <c r="G1498" s="4">
        <v>12168</v>
      </c>
      <c r="H1498" s="2">
        <v>2.5000000000000001E-3</v>
      </c>
      <c r="I1498" t="s">
        <v>150</v>
      </c>
    </row>
    <row r="1499" spans="1:9">
      <c r="A1499" s="2">
        <v>2014</v>
      </c>
      <c r="B1499" s="2">
        <v>1</v>
      </c>
      <c r="C1499" s="2" t="s">
        <v>12</v>
      </c>
      <c r="D1499" s="2" t="s">
        <v>45</v>
      </c>
      <c r="E1499" s="2" t="s">
        <v>14</v>
      </c>
      <c r="F1499" s="7">
        <v>147.77571599999999</v>
      </c>
      <c r="G1499" s="4">
        <v>89735</v>
      </c>
      <c r="H1499" s="2">
        <v>1.6000000000000001E-3</v>
      </c>
      <c r="I1499" t="s">
        <v>150</v>
      </c>
    </row>
    <row r="1500" spans="1:9">
      <c r="A1500" s="2">
        <v>2013</v>
      </c>
      <c r="B1500" s="2">
        <v>4</v>
      </c>
      <c r="C1500" s="2" t="s">
        <v>12</v>
      </c>
      <c r="D1500" s="2" t="s">
        <v>18</v>
      </c>
      <c r="E1500" s="2" t="s">
        <v>14</v>
      </c>
      <c r="F1500" s="7">
        <v>1074.2832530000001</v>
      </c>
      <c r="G1500" s="4">
        <v>141049</v>
      </c>
      <c r="H1500" s="2">
        <v>7.6E-3</v>
      </c>
      <c r="I1500" t="s">
        <v>150</v>
      </c>
    </row>
    <row r="1501" spans="1:9">
      <c r="A1501" s="2">
        <v>2013</v>
      </c>
      <c r="B1501" s="2">
        <v>7</v>
      </c>
      <c r="C1501" s="2" t="s">
        <v>53</v>
      </c>
      <c r="D1501" s="2" t="s">
        <v>19</v>
      </c>
      <c r="E1501" s="2" t="s">
        <v>14</v>
      </c>
      <c r="F1501" s="7">
        <v>1.487204</v>
      </c>
      <c r="G1501" s="4">
        <v>2</v>
      </c>
      <c r="H1501" s="2">
        <v>0.74360000000000004</v>
      </c>
      <c r="I1501" t="s">
        <v>150</v>
      </c>
    </row>
    <row r="1502" spans="1:9">
      <c r="A1502" s="2">
        <v>2013</v>
      </c>
      <c r="B1502" s="2">
        <v>5</v>
      </c>
      <c r="C1502" s="2" t="s">
        <v>12</v>
      </c>
      <c r="D1502" s="2" t="s">
        <v>8</v>
      </c>
      <c r="E1502" s="2" t="s">
        <v>9</v>
      </c>
      <c r="F1502" s="7">
        <v>182531.665499</v>
      </c>
      <c r="G1502" s="4">
        <v>25854856</v>
      </c>
      <c r="H1502" s="2">
        <v>7.0000000000000001E-3</v>
      </c>
      <c r="I1502" t="s">
        <v>150</v>
      </c>
    </row>
    <row r="1503" spans="1:9">
      <c r="A1503" s="2">
        <v>2014</v>
      </c>
      <c r="B1503" s="2">
        <v>5</v>
      </c>
      <c r="C1503" s="2" t="s">
        <v>7</v>
      </c>
      <c r="D1503" s="2" t="s">
        <v>71</v>
      </c>
      <c r="E1503" s="2" t="s">
        <v>14</v>
      </c>
      <c r="F1503" s="7">
        <v>1.47705</v>
      </c>
      <c r="G1503" s="4">
        <v>11928</v>
      </c>
      <c r="H1503" s="2">
        <v>1E-4</v>
      </c>
      <c r="I1503" t="s">
        <v>150</v>
      </c>
    </row>
    <row r="1504" spans="1:9">
      <c r="A1504" s="2">
        <v>2013</v>
      </c>
      <c r="B1504" s="2">
        <v>6</v>
      </c>
      <c r="C1504" s="2" t="s">
        <v>12</v>
      </c>
      <c r="D1504" s="2" t="s">
        <v>82</v>
      </c>
      <c r="E1504" s="2" t="s">
        <v>14</v>
      </c>
      <c r="F1504" s="7">
        <v>5.1541999999999998E-2</v>
      </c>
      <c r="G1504" s="4">
        <v>5</v>
      </c>
      <c r="H1504" s="2">
        <v>1.03E-2</v>
      </c>
      <c r="I1504" t="s">
        <v>150</v>
      </c>
    </row>
    <row r="1505" spans="1:9">
      <c r="A1505" s="2">
        <v>2014</v>
      </c>
      <c r="B1505" s="2">
        <v>5</v>
      </c>
      <c r="C1505" s="2" t="s">
        <v>12</v>
      </c>
      <c r="D1505" s="2" t="s">
        <v>48</v>
      </c>
      <c r="E1505" s="2" t="s">
        <v>14</v>
      </c>
      <c r="F1505" s="7">
        <v>77.440386000000004</v>
      </c>
      <c r="G1505" s="4">
        <v>12157</v>
      </c>
      <c r="H1505" s="2">
        <v>6.3E-3</v>
      </c>
      <c r="I1505" t="s">
        <v>150</v>
      </c>
    </row>
    <row r="1506" spans="1:9">
      <c r="A1506" s="2">
        <v>2014</v>
      </c>
      <c r="B1506" s="2">
        <v>3</v>
      </c>
      <c r="C1506" s="2" t="s">
        <v>12</v>
      </c>
      <c r="D1506" s="2" t="s">
        <v>30</v>
      </c>
      <c r="E1506" s="2" t="s">
        <v>9</v>
      </c>
      <c r="F1506" s="7">
        <v>13.9636</v>
      </c>
      <c r="G1506" s="4">
        <v>9974</v>
      </c>
      <c r="H1506" s="2">
        <v>1.4E-3</v>
      </c>
      <c r="I1506" t="s">
        <v>150</v>
      </c>
    </row>
    <row r="1507" spans="1:9">
      <c r="A1507" s="2">
        <v>2013</v>
      </c>
      <c r="B1507" s="2">
        <v>6</v>
      </c>
      <c r="C1507" s="2" t="s">
        <v>12</v>
      </c>
      <c r="D1507" s="2" t="s">
        <v>20</v>
      </c>
      <c r="E1507" s="2" t="s">
        <v>14</v>
      </c>
      <c r="F1507" s="7">
        <v>2977.9931959999999</v>
      </c>
      <c r="G1507" s="4">
        <v>304525</v>
      </c>
      <c r="H1507" s="2">
        <v>9.7000000000000003E-3</v>
      </c>
      <c r="I1507" t="s">
        <v>150</v>
      </c>
    </row>
    <row r="1508" spans="1:9">
      <c r="A1508" s="2">
        <v>2013</v>
      </c>
      <c r="B1508" s="2">
        <v>6</v>
      </c>
      <c r="C1508" s="2" t="s">
        <v>53</v>
      </c>
      <c r="D1508" s="2" t="s">
        <v>20</v>
      </c>
      <c r="E1508" s="2" t="s">
        <v>14</v>
      </c>
      <c r="F1508" s="7">
        <v>7.413144</v>
      </c>
      <c r="G1508" s="4">
        <v>8</v>
      </c>
      <c r="H1508" s="2">
        <v>0.92659999999999998</v>
      </c>
      <c r="I1508" t="s">
        <v>150</v>
      </c>
    </row>
    <row r="1509" spans="1:9">
      <c r="A1509" s="2">
        <v>2013</v>
      </c>
      <c r="B1509" s="2">
        <v>10</v>
      </c>
      <c r="C1509" s="2" t="s">
        <v>12</v>
      </c>
      <c r="D1509" s="2" t="s">
        <v>79</v>
      </c>
      <c r="E1509" s="2" t="s">
        <v>14</v>
      </c>
      <c r="F1509" s="7">
        <v>8.5647000000000001E-2</v>
      </c>
      <c r="G1509" s="4">
        <v>3</v>
      </c>
      <c r="H1509" s="2">
        <v>2.8500000000000001E-2</v>
      </c>
      <c r="I1509" t="s">
        <v>150</v>
      </c>
    </row>
    <row r="1510" spans="1:9">
      <c r="A1510" s="2">
        <v>2014</v>
      </c>
      <c r="B1510" s="2">
        <v>1</v>
      </c>
      <c r="C1510" s="2" t="s">
        <v>12</v>
      </c>
      <c r="D1510" s="2" t="s">
        <v>57</v>
      </c>
      <c r="E1510" s="2" t="s">
        <v>14</v>
      </c>
      <c r="F1510" s="7">
        <v>2.6360000000000001E-2</v>
      </c>
      <c r="G1510" s="4">
        <v>5</v>
      </c>
      <c r="H1510" s="2">
        <v>5.1999999999999998E-3</v>
      </c>
      <c r="I1510" t="s">
        <v>150</v>
      </c>
    </row>
    <row r="1511" spans="1:9">
      <c r="A1511" s="2">
        <v>2013</v>
      </c>
      <c r="B1511" s="2">
        <v>10</v>
      </c>
      <c r="C1511" s="2" t="s">
        <v>12</v>
      </c>
      <c r="D1511" s="2" t="s">
        <v>57</v>
      </c>
      <c r="E1511" s="2" t="s">
        <v>14</v>
      </c>
      <c r="F1511" s="7">
        <v>7.8960000000000002E-3</v>
      </c>
      <c r="G1511" s="4">
        <v>1</v>
      </c>
      <c r="H1511" s="2">
        <v>7.7999999999999996E-3</v>
      </c>
      <c r="I1511" t="s">
        <v>150</v>
      </c>
    </row>
    <row r="1512" spans="1:9">
      <c r="A1512" s="2">
        <v>2013</v>
      </c>
      <c r="B1512" s="2">
        <v>9</v>
      </c>
      <c r="C1512" s="2" t="s">
        <v>12</v>
      </c>
      <c r="D1512" s="2" t="s">
        <v>76</v>
      </c>
      <c r="E1512" s="2" t="s">
        <v>25</v>
      </c>
      <c r="F1512" s="7">
        <v>0.29619800000000002</v>
      </c>
      <c r="G1512" s="4">
        <v>7</v>
      </c>
      <c r="H1512" s="2">
        <v>4.2299999999999997E-2</v>
      </c>
      <c r="I1512" t="s">
        <v>150</v>
      </c>
    </row>
    <row r="1513" spans="1:9">
      <c r="A1513" s="2">
        <v>2014</v>
      </c>
      <c r="B1513" s="2">
        <v>5</v>
      </c>
      <c r="C1513" s="2" t="s">
        <v>7</v>
      </c>
      <c r="D1513" s="2" t="s">
        <v>64</v>
      </c>
      <c r="E1513" s="2" t="s">
        <v>14</v>
      </c>
      <c r="F1513" s="7">
        <v>3.8361320000000001</v>
      </c>
      <c r="G1513" s="4">
        <v>938</v>
      </c>
      <c r="H1513" s="2">
        <v>4.0000000000000001E-3</v>
      </c>
      <c r="I1513" t="s">
        <v>150</v>
      </c>
    </row>
    <row r="1514" spans="1:9">
      <c r="A1514" s="2">
        <v>2013</v>
      </c>
      <c r="B1514" s="2">
        <v>9</v>
      </c>
      <c r="C1514" s="2" t="s">
        <v>12</v>
      </c>
      <c r="D1514" s="2" t="s">
        <v>66</v>
      </c>
      <c r="E1514" s="2" t="s">
        <v>9</v>
      </c>
      <c r="F1514" s="7">
        <v>3.4241899999999998</v>
      </c>
      <c r="G1514" s="4">
        <v>78</v>
      </c>
      <c r="H1514" s="2">
        <v>4.3799999999999999E-2</v>
      </c>
      <c r="I1514" t="s">
        <v>150</v>
      </c>
    </row>
    <row r="1515" spans="1:9">
      <c r="A1515" s="2">
        <v>2013</v>
      </c>
      <c r="B1515" s="2">
        <v>6</v>
      </c>
      <c r="C1515" s="2" t="s">
        <v>7</v>
      </c>
      <c r="D1515" s="2" t="s">
        <v>46</v>
      </c>
      <c r="E1515" s="2" t="s">
        <v>25</v>
      </c>
      <c r="F1515" s="7">
        <v>8.7952600000000007</v>
      </c>
      <c r="G1515" s="4">
        <v>11650</v>
      </c>
      <c r="H1515" s="2">
        <v>6.9999999999999999E-4</v>
      </c>
      <c r="I1515" t="s">
        <v>150</v>
      </c>
    </row>
    <row r="1516" spans="1:9">
      <c r="A1516" s="2">
        <v>2013</v>
      </c>
      <c r="B1516" s="2">
        <v>12</v>
      </c>
      <c r="C1516" s="2" t="s">
        <v>12</v>
      </c>
      <c r="D1516" s="2" t="s">
        <v>78</v>
      </c>
      <c r="E1516" s="2" t="s">
        <v>25</v>
      </c>
      <c r="F1516" s="7">
        <v>1.372E-2</v>
      </c>
      <c r="G1516" s="4">
        <v>2</v>
      </c>
      <c r="H1516" s="2">
        <v>6.7999999999999996E-3</v>
      </c>
      <c r="I1516" t="s">
        <v>150</v>
      </c>
    </row>
    <row r="1517" spans="1:9">
      <c r="A1517" s="2">
        <v>2014</v>
      </c>
      <c r="B1517" s="2">
        <v>4</v>
      </c>
      <c r="C1517" s="2" t="s">
        <v>12</v>
      </c>
      <c r="D1517" s="2" t="s">
        <v>50</v>
      </c>
      <c r="E1517" s="2" t="s">
        <v>11</v>
      </c>
      <c r="F1517" s="7">
        <v>12.154116</v>
      </c>
      <c r="G1517" s="4">
        <v>5019</v>
      </c>
      <c r="H1517" s="2">
        <v>2.3999999999999998E-3</v>
      </c>
      <c r="I1517" t="s">
        <v>150</v>
      </c>
    </row>
    <row r="1518" spans="1:9">
      <c r="A1518" s="2">
        <v>2013</v>
      </c>
      <c r="B1518" s="2">
        <v>12</v>
      </c>
      <c r="C1518" s="2" t="s">
        <v>12</v>
      </c>
      <c r="D1518" s="2" t="s">
        <v>83</v>
      </c>
      <c r="E1518" s="2" t="s">
        <v>14</v>
      </c>
      <c r="F1518" s="7">
        <v>0.364921</v>
      </c>
      <c r="G1518" s="4">
        <v>34</v>
      </c>
      <c r="H1518" s="2">
        <v>1.0699999999999999E-2</v>
      </c>
      <c r="I1518" t="s">
        <v>150</v>
      </c>
    </row>
    <row r="1519" spans="1:9">
      <c r="A1519" s="2">
        <v>2013</v>
      </c>
      <c r="B1519" s="2">
        <v>1</v>
      </c>
      <c r="C1519" s="2" t="s">
        <v>53</v>
      </c>
      <c r="D1519" s="2" t="s">
        <v>63</v>
      </c>
      <c r="E1519" s="2" t="s">
        <v>14</v>
      </c>
      <c r="F1519" s="7">
        <v>3.0986349999999998</v>
      </c>
      <c r="G1519" s="4">
        <v>4</v>
      </c>
      <c r="H1519" s="2">
        <v>0.77459999999999996</v>
      </c>
      <c r="I1519" t="s">
        <v>150</v>
      </c>
    </row>
    <row r="1520" spans="1:9">
      <c r="A1520" s="2">
        <v>2013</v>
      </c>
      <c r="B1520" s="2">
        <v>4</v>
      </c>
      <c r="C1520" s="2" t="s">
        <v>7</v>
      </c>
      <c r="D1520" s="2" t="s">
        <v>40</v>
      </c>
      <c r="E1520" s="2" t="s">
        <v>14</v>
      </c>
      <c r="F1520" s="7">
        <v>296.414041</v>
      </c>
      <c r="G1520" s="4">
        <v>308448</v>
      </c>
      <c r="H1520" s="2">
        <v>8.9999999999999998E-4</v>
      </c>
      <c r="I1520" t="s">
        <v>150</v>
      </c>
    </row>
    <row r="1521" spans="1:9">
      <c r="A1521" s="2">
        <v>2013</v>
      </c>
      <c r="B1521" s="2">
        <v>12</v>
      </c>
      <c r="C1521" s="2" t="s">
        <v>7</v>
      </c>
      <c r="D1521" s="2" t="s">
        <v>40</v>
      </c>
      <c r="E1521" s="2" t="s">
        <v>14</v>
      </c>
      <c r="F1521" s="7">
        <v>864.56985999999995</v>
      </c>
      <c r="G1521" s="4">
        <v>372470</v>
      </c>
      <c r="H1521" s="2">
        <v>2.3E-3</v>
      </c>
      <c r="I1521" t="s">
        <v>150</v>
      </c>
    </row>
    <row r="1522" spans="1:9">
      <c r="A1522" s="2">
        <v>2014</v>
      </c>
      <c r="B1522" s="2">
        <v>4</v>
      </c>
      <c r="C1522" s="2" t="s">
        <v>12</v>
      </c>
      <c r="D1522" s="2" t="s">
        <v>26</v>
      </c>
      <c r="E1522" s="2" t="s">
        <v>14</v>
      </c>
      <c r="F1522" s="7">
        <v>760.60279400000002</v>
      </c>
      <c r="G1522" s="4">
        <v>51236</v>
      </c>
      <c r="H1522" s="2">
        <v>1.4800000000000001E-2</v>
      </c>
      <c r="I1522" t="s">
        <v>150</v>
      </c>
    </row>
    <row r="1523" spans="1:9">
      <c r="A1523" s="2">
        <v>2013</v>
      </c>
      <c r="B1523" s="2">
        <v>7</v>
      </c>
      <c r="C1523" s="2" t="s">
        <v>7</v>
      </c>
      <c r="D1523" s="2" t="s">
        <v>31</v>
      </c>
      <c r="E1523" s="2" t="s">
        <v>14</v>
      </c>
      <c r="F1523" s="7">
        <v>8.0936579999999996</v>
      </c>
      <c r="G1523" s="4">
        <v>7411</v>
      </c>
      <c r="H1523" s="2">
        <v>1E-3</v>
      </c>
      <c r="I1523" t="s">
        <v>150</v>
      </c>
    </row>
    <row r="1524" spans="1:9">
      <c r="A1524" s="2">
        <v>2013</v>
      </c>
      <c r="B1524" s="2">
        <v>5</v>
      </c>
      <c r="C1524" s="2" t="s">
        <v>12</v>
      </c>
      <c r="D1524" s="2" t="s">
        <v>45</v>
      </c>
      <c r="E1524" s="2" t="s">
        <v>14</v>
      </c>
      <c r="F1524" s="7">
        <v>113.287254</v>
      </c>
      <c r="G1524" s="4">
        <v>31984</v>
      </c>
      <c r="H1524" s="2">
        <v>3.5000000000000001E-3</v>
      </c>
      <c r="I1524" t="s">
        <v>150</v>
      </c>
    </row>
    <row r="1525" spans="1:9">
      <c r="A1525" s="2">
        <v>2013</v>
      </c>
      <c r="B1525" s="2">
        <v>9</v>
      </c>
      <c r="C1525" s="2" t="s">
        <v>12</v>
      </c>
      <c r="D1525" s="2" t="s">
        <v>13</v>
      </c>
      <c r="E1525" s="2" t="s">
        <v>14</v>
      </c>
      <c r="F1525" s="7">
        <v>3345.2027990000001</v>
      </c>
      <c r="G1525" s="4">
        <v>247429</v>
      </c>
      <c r="H1525" s="2">
        <v>1.35E-2</v>
      </c>
      <c r="I1525" t="s">
        <v>150</v>
      </c>
    </row>
    <row r="1526" spans="1:9">
      <c r="A1526" s="2">
        <v>2013</v>
      </c>
      <c r="B1526" s="2">
        <v>6</v>
      </c>
      <c r="C1526" s="2" t="s">
        <v>53</v>
      </c>
      <c r="D1526" s="2" t="s">
        <v>39</v>
      </c>
      <c r="E1526" s="2" t="s">
        <v>14</v>
      </c>
      <c r="F1526" s="7">
        <v>3.2618800000000001</v>
      </c>
      <c r="G1526" s="4">
        <v>4</v>
      </c>
      <c r="H1526" s="2">
        <v>0.81540000000000001</v>
      </c>
      <c r="I1526" t="s">
        <v>150</v>
      </c>
    </row>
    <row r="1527" spans="1:9">
      <c r="A1527" s="2">
        <v>2013</v>
      </c>
      <c r="B1527" s="2">
        <v>1</v>
      </c>
      <c r="C1527" s="2" t="s">
        <v>12</v>
      </c>
      <c r="D1527" s="2" t="s">
        <v>100</v>
      </c>
      <c r="E1527" s="2" t="s">
        <v>14</v>
      </c>
      <c r="F1527" s="7">
        <v>0.55813199999999996</v>
      </c>
      <c r="G1527" s="4">
        <v>20</v>
      </c>
      <c r="H1527" s="2">
        <v>2.7900000000000001E-2</v>
      </c>
      <c r="I1527" t="s">
        <v>150</v>
      </c>
    </row>
    <row r="1528" spans="1:9">
      <c r="A1528" s="2">
        <v>2013</v>
      </c>
      <c r="B1528" s="2">
        <v>11</v>
      </c>
      <c r="C1528" s="2" t="s">
        <v>12</v>
      </c>
      <c r="D1528" s="2" t="s">
        <v>68</v>
      </c>
      <c r="E1528" s="2" t="s">
        <v>14</v>
      </c>
      <c r="F1528" s="7">
        <v>2.6796E-2</v>
      </c>
      <c r="G1528" s="4">
        <v>3</v>
      </c>
      <c r="H1528" s="2">
        <v>8.8999999999999999E-3</v>
      </c>
      <c r="I1528" t="s">
        <v>150</v>
      </c>
    </row>
    <row r="1529" spans="1:9">
      <c r="A1529" s="2">
        <v>2013</v>
      </c>
      <c r="B1529" s="2">
        <v>12</v>
      </c>
      <c r="C1529" s="2" t="s">
        <v>7</v>
      </c>
      <c r="D1529" s="2" t="s">
        <v>10</v>
      </c>
      <c r="E1529" s="2" t="s">
        <v>11</v>
      </c>
      <c r="F1529" s="7">
        <v>89.344562999999994</v>
      </c>
      <c r="G1529" s="4">
        <v>52282</v>
      </c>
      <c r="H1529" s="2">
        <v>1.6999999999999999E-3</v>
      </c>
      <c r="I1529" t="s">
        <v>150</v>
      </c>
    </row>
    <row r="1530" spans="1:9">
      <c r="A1530" s="2">
        <v>2013</v>
      </c>
      <c r="B1530" s="2">
        <v>9</v>
      </c>
      <c r="C1530" s="2" t="s">
        <v>12</v>
      </c>
      <c r="D1530" s="2" t="s">
        <v>15</v>
      </c>
      <c r="E1530" s="2" t="s">
        <v>16</v>
      </c>
      <c r="F1530" s="7">
        <v>3238.1680179999998</v>
      </c>
      <c r="G1530" s="4">
        <v>280182</v>
      </c>
      <c r="H1530" s="2">
        <v>1.15E-2</v>
      </c>
      <c r="I1530" t="s">
        <v>150</v>
      </c>
    </row>
    <row r="1531" spans="1:9">
      <c r="A1531" s="2">
        <v>2013</v>
      </c>
      <c r="B1531" s="2">
        <v>12</v>
      </c>
      <c r="C1531" s="2" t="s">
        <v>12</v>
      </c>
      <c r="D1531" s="2" t="s">
        <v>63</v>
      </c>
      <c r="E1531" s="2" t="s">
        <v>14</v>
      </c>
      <c r="F1531" s="7">
        <v>4532.1290849999996</v>
      </c>
      <c r="G1531" s="4">
        <v>398703</v>
      </c>
      <c r="H1531" s="2">
        <v>1.1299999999999999E-2</v>
      </c>
      <c r="I1531" t="s">
        <v>150</v>
      </c>
    </row>
    <row r="1532" spans="1:9">
      <c r="A1532" s="2">
        <v>2013</v>
      </c>
      <c r="B1532" s="2">
        <v>10</v>
      </c>
      <c r="C1532" s="2" t="s">
        <v>12</v>
      </c>
      <c r="D1532" s="2" t="s">
        <v>34</v>
      </c>
      <c r="E1532" s="2" t="s">
        <v>14</v>
      </c>
      <c r="F1532" s="7">
        <v>1.7998339999999999</v>
      </c>
      <c r="G1532" s="4">
        <v>89</v>
      </c>
      <c r="H1532" s="2">
        <v>2.0199999999999999E-2</v>
      </c>
      <c r="I1532" t="s">
        <v>150</v>
      </c>
    </row>
    <row r="1533" spans="1:9">
      <c r="A1533" s="2">
        <v>2014</v>
      </c>
      <c r="B1533" s="2">
        <v>5</v>
      </c>
      <c r="C1533" s="2" t="s">
        <v>7</v>
      </c>
      <c r="D1533" s="2" t="s">
        <v>40</v>
      </c>
      <c r="E1533" s="2" t="s">
        <v>14</v>
      </c>
      <c r="F1533" s="7">
        <v>3168.3499409999999</v>
      </c>
      <c r="G1533" s="4">
        <v>774733</v>
      </c>
      <c r="H1533" s="2">
        <v>4.0000000000000001E-3</v>
      </c>
      <c r="I1533" t="s">
        <v>150</v>
      </c>
    </row>
    <row r="1534" spans="1:9">
      <c r="A1534" s="2">
        <v>2014</v>
      </c>
      <c r="B1534" s="2">
        <v>2</v>
      </c>
      <c r="C1534" s="2" t="s">
        <v>12</v>
      </c>
      <c r="D1534" s="2" t="s">
        <v>43</v>
      </c>
      <c r="E1534" s="2" t="s">
        <v>11</v>
      </c>
      <c r="F1534" s="7">
        <v>12.697100000000001</v>
      </c>
      <c r="G1534" s="4">
        <v>9767</v>
      </c>
      <c r="H1534" s="2">
        <v>1.2999999999999999E-3</v>
      </c>
      <c r="I1534" t="s">
        <v>150</v>
      </c>
    </row>
    <row r="1535" spans="1:9">
      <c r="A1535" s="2">
        <v>2013</v>
      </c>
      <c r="B1535" s="2">
        <v>5</v>
      </c>
      <c r="C1535" s="2" t="s">
        <v>12</v>
      </c>
      <c r="D1535" s="2" t="s">
        <v>95</v>
      </c>
      <c r="E1535" s="2" t="s">
        <v>11</v>
      </c>
      <c r="F1535" s="7">
        <v>0.42315999999999998</v>
      </c>
      <c r="G1535" s="4">
        <v>35</v>
      </c>
      <c r="H1535" s="2">
        <v>1.2E-2</v>
      </c>
      <c r="I1535" t="s">
        <v>150</v>
      </c>
    </row>
    <row r="1536" spans="1:9">
      <c r="A1536" s="2">
        <v>2013</v>
      </c>
      <c r="B1536" s="2">
        <v>12</v>
      </c>
      <c r="C1536" s="2" t="s">
        <v>7</v>
      </c>
      <c r="D1536" s="2" t="s">
        <v>19</v>
      </c>
      <c r="E1536" s="2" t="s">
        <v>14</v>
      </c>
      <c r="F1536" s="7">
        <v>176.314054</v>
      </c>
      <c r="G1536" s="4">
        <v>101187</v>
      </c>
      <c r="H1536" s="2">
        <v>1.6999999999999999E-3</v>
      </c>
      <c r="I1536" t="s">
        <v>150</v>
      </c>
    </row>
    <row r="1537" spans="1:9">
      <c r="A1537" s="2">
        <v>2014</v>
      </c>
      <c r="B1537" s="2">
        <v>3</v>
      </c>
      <c r="C1537" s="2" t="s">
        <v>12</v>
      </c>
      <c r="D1537" s="2" t="s">
        <v>19</v>
      </c>
      <c r="E1537" s="2" t="s">
        <v>14</v>
      </c>
      <c r="F1537" s="7">
        <v>13919.567514</v>
      </c>
      <c r="G1537" s="4">
        <v>1185987</v>
      </c>
      <c r="H1537" s="2">
        <v>1.17E-2</v>
      </c>
      <c r="I1537" t="s">
        <v>150</v>
      </c>
    </row>
    <row r="1538" spans="1:9">
      <c r="A1538" s="2">
        <v>2013</v>
      </c>
      <c r="B1538" s="2">
        <v>1</v>
      </c>
      <c r="C1538" s="2" t="s">
        <v>7</v>
      </c>
      <c r="D1538" s="2" t="s">
        <v>56</v>
      </c>
      <c r="E1538" s="2" t="s">
        <v>14</v>
      </c>
      <c r="F1538" s="7">
        <v>298.54505699999999</v>
      </c>
      <c r="G1538" s="4">
        <v>216322</v>
      </c>
      <c r="H1538" s="2">
        <v>1.2999999999999999E-3</v>
      </c>
      <c r="I1538" t="s">
        <v>150</v>
      </c>
    </row>
    <row r="1539" spans="1:9">
      <c r="A1539" s="2">
        <v>2013</v>
      </c>
      <c r="B1539" s="2">
        <v>12</v>
      </c>
      <c r="C1539" s="2" t="s">
        <v>7</v>
      </c>
      <c r="D1539" s="2" t="s">
        <v>91</v>
      </c>
      <c r="E1539" s="2" t="s">
        <v>9</v>
      </c>
      <c r="F1539" s="7">
        <v>4.758</v>
      </c>
      <c r="G1539" s="4">
        <v>3660</v>
      </c>
      <c r="H1539" s="2">
        <v>1.2999999999999999E-3</v>
      </c>
      <c r="I1539" t="s">
        <v>150</v>
      </c>
    </row>
    <row r="1540" spans="1:9">
      <c r="A1540" s="2">
        <v>2014</v>
      </c>
      <c r="B1540" s="2">
        <v>3</v>
      </c>
      <c r="C1540" s="2" t="s">
        <v>12</v>
      </c>
      <c r="D1540" s="2" t="s">
        <v>91</v>
      </c>
      <c r="E1540" s="2" t="s">
        <v>9</v>
      </c>
      <c r="F1540" s="7">
        <v>2.2073999999999998</v>
      </c>
      <c r="G1540" s="4">
        <v>1698</v>
      </c>
      <c r="H1540" s="2">
        <v>1.2999999999999999E-3</v>
      </c>
      <c r="I1540" t="s">
        <v>150</v>
      </c>
    </row>
    <row r="1541" spans="1:9">
      <c r="A1541" s="2">
        <v>2013</v>
      </c>
      <c r="B1541" s="2">
        <v>12</v>
      </c>
      <c r="C1541" s="2" t="s">
        <v>12</v>
      </c>
      <c r="D1541" s="2" t="s">
        <v>73</v>
      </c>
      <c r="E1541" s="2" t="s">
        <v>14</v>
      </c>
      <c r="F1541" s="7">
        <v>3.1334000000000001E-2</v>
      </c>
      <c r="G1541" s="4">
        <v>19</v>
      </c>
      <c r="H1541" s="2">
        <v>1.6000000000000001E-3</v>
      </c>
      <c r="I1541" t="s">
        <v>150</v>
      </c>
    </row>
    <row r="1542" spans="1:9">
      <c r="A1542" s="2">
        <v>2013</v>
      </c>
      <c r="B1542" s="2">
        <v>5</v>
      </c>
      <c r="C1542" s="2" t="s">
        <v>7</v>
      </c>
      <c r="D1542" s="2" t="s">
        <v>86</v>
      </c>
      <c r="E1542" s="2" t="s">
        <v>9</v>
      </c>
      <c r="F1542" s="7">
        <v>426.46766600000001</v>
      </c>
      <c r="G1542" s="4">
        <v>378430</v>
      </c>
      <c r="H1542" s="2">
        <v>1.1000000000000001E-3</v>
      </c>
      <c r="I1542" t="s">
        <v>150</v>
      </c>
    </row>
    <row r="1543" spans="1:9">
      <c r="A1543" s="2">
        <v>2014</v>
      </c>
      <c r="B1543" s="2">
        <v>5</v>
      </c>
      <c r="C1543" s="2" t="s">
        <v>12</v>
      </c>
      <c r="D1543" s="2" t="s">
        <v>38</v>
      </c>
      <c r="E1543" s="2" t="s">
        <v>14</v>
      </c>
      <c r="F1543" s="7">
        <v>1.9761000000000001E-2</v>
      </c>
      <c r="G1543" s="4">
        <v>3</v>
      </c>
      <c r="H1543" s="2">
        <v>6.4999999999999997E-3</v>
      </c>
      <c r="I1543" t="s">
        <v>150</v>
      </c>
    </row>
    <row r="1544" spans="1:9">
      <c r="A1544" s="2">
        <v>2013</v>
      </c>
      <c r="B1544" s="2">
        <v>11</v>
      </c>
      <c r="C1544" s="2" t="s">
        <v>12</v>
      </c>
      <c r="D1544" s="2" t="s">
        <v>79</v>
      </c>
      <c r="E1544" s="2" t="s">
        <v>14</v>
      </c>
      <c r="F1544" s="7">
        <v>6.2333E-2</v>
      </c>
      <c r="G1544" s="4">
        <v>1</v>
      </c>
      <c r="H1544" s="2">
        <v>6.2300000000000001E-2</v>
      </c>
      <c r="I1544" t="s">
        <v>150</v>
      </c>
    </row>
    <row r="1545" spans="1:9">
      <c r="A1545" s="2">
        <v>2013</v>
      </c>
      <c r="B1545" s="2">
        <v>10</v>
      </c>
      <c r="C1545" s="2" t="s">
        <v>7</v>
      </c>
      <c r="D1545" s="2" t="s">
        <v>44</v>
      </c>
      <c r="E1545" s="2" t="s">
        <v>16</v>
      </c>
      <c r="F1545" s="7">
        <v>49.745415999999999</v>
      </c>
      <c r="G1545" s="4">
        <v>71496</v>
      </c>
      <c r="H1545" s="2">
        <v>5.9999999999999995E-4</v>
      </c>
      <c r="I1545" t="s">
        <v>150</v>
      </c>
    </row>
    <row r="1546" spans="1:9">
      <c r="A1546" s="2">
        <v>2014</v>
      </c>
      <c r="B1546" s="2">
        <v>2</v>
      </c>
      <c r="C1546" s="2" t="s">
        <v>7</v>
      </c>
      <c r="D1546" s="2" t="s">
        <v>44</v>
      </c>
      <c r="E1546" s="2" t="s">
        <v>16</v>
      </c>
      <c r="F1546" s="7">
        <v>4.9608980000000003</v>
      </c>
      <c r="G1546" s="4">
        <v>72325</v>
      </c>
      <c r="H1546" s="2">
        <v>0</v>
      </c>
      <c r="I1546" t="s">
        <v>150</v>
      </c>
    </row>
    <row r="1547" spans="1:9">
      <c r="A1547" s="2">
        <v>2014</v>
      </c>
      <c r="B1547" s="2">
        <v>5</v>
      </c>
      <c r="C1547" s="2" t="s">
        <v>7</v>
      </c>
      <c r="D1547" s="2" t="s">
        <v>32</v>
      </c>
      <c r="E1547" s="2" t="s">
        <v>25</v>
      </c>
      <c r="F1547" s="7">
        <v>81.634659999999997</v>
      </c>
      <c r="G1547" s="4">
        <v>119271</v>
      </c>
      <c r="H1547" s="2">
        <v>5.9999999999999995E-4</v>
      </c>
      <c r="I1547" t="s">
        <v>150</v>
      </c>
    </row>
    <row r="1548" spans="1:9">
      <c r="A1548" s="2">
        <v>2013</v>
      </c>
      <c r="B1548" s="2">
        <v>6</v>
      </c>
      <c r="C1548" s="2" t="s">
        <v>12</v>
      </c>
      <c r="D1548" s="2" t="s">
        <v>50</v>
      </c>
      <c r="E1548" s="2" t="s">
        <v>11</v>
      </c>
      <c r="F1548" s="7">
        <v>2.7318020000000001</v>
      </c>
      <c r="G1548" s="4">
        <v>368</v>
      </c>
      <c r="H1548" s="2">
        <v>7.4000000000000003E-3</v>
      </c>
      <c r="I1548" t="s">
        <v>150</v>
      </c>
    </row>
    <row r="1549" spans="1:9">
      <c r="A1549" s="2">
        <v>2013</v>
      </c>
      <c r="B1549" s="2">
        <v>2</v>
      </c>
      <c r="C1549" s="2" t="s">
        <v>12</v>
      </c>
      <c r="D1549" s="2" t="s">
        <v>70</v>
      </c>
      <c r="E1549" s="2" t="s">
        <v>14</v>
      </c>
      <c r="F1549" s="7">
        <v>3327.0330349999999</v>
      </c>
      <c r="G1549" s="4">
        <v>364718</v>
      </c>
      <c r="H1549" s="2">
        <v>9.1000000000000004E-3</v>
      </c>
      <c r="I1549" t="s">
        <v>150</v>
      </c>
    </row>
    <row r="1550" spans="1:9">
      <c r="A1550" s="2">
        <v>2013</v>
      </c>
      <c r="B1550" s="2">
        <v>9</v>
      </c>
      <c r="C1550" s="2" t="s">
        <v>12</v>
      </c>
      <c r="D1550" s="2" t="s">
        <v>63</v>
      </c>
      <c r="E1550" s="2" t="s">
        <v>14</v>
      </c>
      <c r="F1550" s="7">
        <v>4258.2854120000002</v>
      </c>
      <c r="G1550" s="4">
        <v>361598</v>
      </c>
      <c r="H1550" s="2">
        <v>1.17E-2</v>
      </c>
      <c r="I1550" t="s">
        <v>150</v>
      </c>
    </row>
    <row r="1551" spans="1:9">
      <c r="A1551" s="2">
        <v>2013</v>
      </c>
      <c r="B1551" s="2">
        <v>8</v>
      </c>
      <c r="C1551" s="2" t="s">
        <v>7</v>
      </c>
      <c r="D1551" s="2" t="s">
        <v>40</v>
      </c>
      <c r="E1551" s="2" t="s">
        <v>14</v>
      </c>
      <c r="F1551" s="7">
        <v>157.33523199999999</v>
      </c>
      <c r="G1551" s="4">
        <v>221944</v>
      </c>
      <c r="H1551" s="2">
        <v>6.9999999999999999E-4</v>
      </c>
      <c r="I1551" t="s">
        <v>150</v>
      </c>
    </row>
    <row r="1552" spans="1:9">
      <c r="A1552" s="2">
        <v>2013</v>
      </c>
      <c r="B1552" s="2">
        <v>6</v>
      </c>
      <c r="C1552" s="2" t="s">
        <v>12</v>
      </c>
      <c r="D1552" s="2" t="s">
        <v>26</v>
      </c>
      <c r="E1552" s="2" t="s">
        <v>14</v>
      </c>
      <c r="F1552" s="7">
        <v>219.32512299999999</v>
      </c>
      <c r="G1552" s="4">
        <v>21269</v>
      </c>
      <c r="H1552" s="2">
        <v>1.03E-2</v>
      </c>
      <c r="I1552" t="s">
        <v>150</v>
      </c>
    </row>
    <row r="1553" spans="1:9">
      <c r="A1553" s="2">
        <v>2013</v>
      </c>
      <c r="B1553" s="2">
        <v>10</v>
      </c>
      <c r="C1553" s="2" t="s">
        <v>12</v>
      </c>
      <c r="D1553" s="2" t="s">
        <v>24</v>
      </c>
      <c r="E1553" s="2" t="s">
        <v>25</v>
      </c>
      <c r="F1553" s="7">
        <v>220.04625999999999</v>
      </c>
      <c r="G1553" s="4">
        <v>24402</v>
      </c>
      <c r="H1553" s="2">
        <v>8.9999999999999993E-3</v>
      </c>
      <c r="I1553" t="s">
        <v>150</v>
      </c>
    </row>
    <row r="1554" spans="1:9">
      <c r="A1554" s="2">
        <v>2014</v>
      </c>
      <c r="B1554" s="2">
        <v>3</v>
      </c>
      <c r="C1554" s="2" t="s">
        <v>12</v>
      </c>
      <c r="D1554" s="2" t="s">
        <v>28</v>
      </c>
      <c r="E1554" s="2" t="s">
        <v>14</v>
      </c>
      <c r="F1554" s="7">
        <v>45.847248999999998</v>
      </c>
      <c r="G1554" s="4">
        <v>16816</v>
      </c>
      <c r="H1554" s="2">
        <v>2.7000000000000001E-3</v>
      </c>
      <c r="I1554" t="s">
        <v>150</v>
      </c>
    </row>
    <row r="1555" spans="1:9">
      <c r="A1555" s="2">
        <v>2013</v>
      </c>
      <c r="B1555" s="2">
        <v>12</v>
      </c>
      <c r="C1555" s="2" t="s">
        <v>12</v>
      </c>
      <c r="D1555" s="2" t="s">
        <v>55</v>
      </c>
      <c r="E1555" s="2" t="s">
        <v>14</v>
      </c>
      <c r="F1555" s="7">
        <v>1.6208E-2</v>
      </c>
      <c r="G1555" s="4">
        <v>2</v>
      </c>
      <c r="H1555" s="2">
        <v>8.0999999999999996E-3</v>
      </c>
      <c r="I1555" t="s">
        <v>150</v>
      </c>
    </row>
    <row r="1556" spans="1:9">
      <c r="A1556" s="2">
        <v>2013</v>
      </c>
      <c r="B1556" s="2">
        <v>4</v>
      </c>
      <c r="C1556" s="2" t="s">
        <v>12</v>
      </c>
      <c r="D1556" s="2" t="s">
        <v>55</v>
      </c>
      <c r="E1556" s="2" t="s">
        <v>14</v>
      </c>
      <c r="F1556" s="7">
        <v>1.9747000000000001E-2</v>
      </c>
      <c r="G1556" s="4">
        <v>5</v>
      </c>
      <c r="H1556" s="2">
        <v>3.8999999999999998E-3</v>
      </c>
      <c r="I1556" t="s">
        <v>150</v>
      </c>
    </row>
    <row r="1557" spans="1:9">
      <c r="A1557" s="2">
        <v>2014</v>
      </c>
      <c r="B1557" s="2">
        <v>4</v>
      </c>
      <c r="C1557" s="2" t="s">
        <v>12</v>
      </c>
      <c r="D1557" s="2" t="s">
        <v>87</v>
      </c>
      <c r="E1557" s="2" t="s">
        <v>14</v>
      </c>
      <c r="F1557" s="7">
        <v>1632.7521300000001</v>
      </c>
      <c r="G1557" s="4">
        <v>103324</v>
      </c>
      <c r="H1557" s="2">
        <v>1.5800000000000002E-2</v>
      </c>
      <c r="I1557" t="s">
        <v>150</v>
      </c>
    </row>
    <row r="1558" spans="1:9">
      <c r="A1558" s="2">
        <v>2013</v>
      </c>
      <c r="B1558" s="2">
        <v>7</v>
      </c>
      <c r="C1558" s="2" t="s">
        <v>12</v>
      </c>
      <c r="D1558" s="2" t="s">
        <v>45</v>
      </c>
      <c r="E1558" s="2" t="s">
        <v>14</v>
      </c>
      <c r="F1558" s="7">
        <v>145.71438599999999</v>
      </c>
      <c r="G1558" s="4">
        <v>38929</v>
      </c>
      <c r="H1558" s="2">
        <v>3.7000000000000002E-3</v>
      </c>
      <c r="I1558" t="s">
        <v>150</v>
      </c>
    </row>
    <row r="1559" spans="1:9">
      <c r="A1559" s="2">
        <v>2013</v>
      </c>
      <c r="B1559" s="2">
        <v>2</v>
      </c>
      <c r="C1559" s="2" t="s">
        <v>7</v>
      </c>
      <c r="D1559" s="2" t="s">
        <v>42</v>
      </c>
      <c r="E1559" s="2" t="s">
        <v>14</v>
      </c>
      <c r="F1559" s="7">
        <v>98.721541999999999</v>
      </c>
      <c r="G1559" s="4">
        <v>41154</v>
      </c>
      <c r="H1559" s="2">
        <v>2.3E-3</v>
      </c>
      <c r="I1559" t="s">
        <v>150</v>
      </c>
    </row>
    <row r="1560" spans="1:9">
      <c r="A1560" s="2">
        <v>2013</v>
      </c>
      <c r="B1560" s="2">
        <v>9</v>
      </c>
      <c r="C1560" s="2" t="s">
        <v>7</v>
      </c>
      <c r="D1560" s="2" t="s">
        <v>19</v>
      </c>
      <c r="E1560" s="2" t="s">
        <v>14</v>
      </c>
      <c r="F1560" s="7">
        <v>304.62361099999998</v>
      </c>
      <c r="G1560" s="4">
        <v>67295</v>
      </c>
      <c r="H1560" s="2">
        <v>4.4999999999999997E-3</v>
      </c>
      <c r="I1560" t="s">
        <v>150</v>
      </c>
    </row>
    <row r="1561" spans="1:9">
      <c r="A1561" s="2">
        <v>2013</v>
      </c>
      <c r="B1561" s="2">
        <v>5</v>
      </c>
      <c r="C1561" s="2" t="s">
        <v>12</v>
      </c>
      <c r="D1561" s="2" t="s">
        <v>56</v>
      </c>
      <c r="E1561" s="2" t="s">
        <v>14</v>
      </c>
      <c r="F1561" s="7">
        <v>17061.020777999998</v>
      </c>
      <c r="G1561" s="4">
        <v>1996119</v>
      </c>
      <c r="H1561" s="2">
        <v>8.5000000000000006E-3</v>
      </c>
      <c r="I1561" t="s">
        <v>150</v>
      </c>
    </row>
    <row r="1562" spans="1:9">
      <c r="A1562" s="2">
        <v>2013</v>
      </c>
      <c r="B1562" s="2">
        <v>8</v>
      </c>
      <c r="C1562" s="2" t="s">
        <v>7</v>
      </c>
      <c r="D1562" s="2" t="s">
        <v>39</v>
      </c>
      <c r="E1562" s="2" t="s">
        <v>14</v>
      </c>
      <c r="F1562" s="7">
        <v>1927.843676</v>
      </c>
      <c r="G1562" s="4">
        <v>394834</v>
      </c>
      <c r="H1562" s="2">
        <v>4.7999999999999996E-3</v>
      </c>
      <c r="I1562" t="s">
        <v>150</v>
      </c>
    </row>
    <row r="1563" spans="1:9">
      <c r="A1563" s="2">
        <v>2014</v>
      </c>
      <c r="B1563" s="2">
        <v>1</v>
      </c>
      <c r="C1563" s="2" t="s">
        <v>12</v>
      </c>
      <c r="D1563" s="2" t="s">
        <v>60</v>
      </c>
      <c r="E1563" s="2" t="s">
        <v>14</v>
      </c>
      <c r="F1563" s="7">
        <v>82.280362999999994</v>
      </c>
      <c r="G1563" s="4">
        <v>21101</v>
      </c>
      <c r="H1563" s="2">
        <v>3.8E-3</v>
      </c>
      <c r="I1563" t="s">
        <v>150</v>
      </c>
    </row>
    <row r="1564" spans="1:9">
      <c r="A1564" s="2">
        <v>2014</v>
      </c>
      <c r="B1564" s="2">
        <v>2</v>
      </c>
      <c r="C1564" s="2" t="s">
        <v>12</v>
      </c>
      <c r="D1564" s="2" t="s">
        <v>60</v>
      </c>
      <c r="E1564" s="2" t="s">
        <v>14</v>
      </c>
      <c r="F1564" s="7">
        <v>85.611475999999996</v>
      </c>
      <c r="G1564" s="4">
        <v>21114</v>
      </c>
      <c r="H1564" s="2">
        <v>4.0000000000000001E-3</v>
      </c>
      <c r="I1564" t="s">
        <v>150</v>
      </c>
    </row>
    <row r="1565" spans="1:9">
      <c r="A1565" s="2">
        <v>2014</v>
      </c>
      <c r="B1565" s="2">
        <v>4</v>
      </c>
      <c r="C1565" s="2" t="s">
        <v>12</v>
      </c>
      <c r="D1565" s="2" t="s">
        <v>91</v>
      </c>
      <c r="E1565" s="2" t="s">
        <v>9</v>
      </c>
      <c r="F1565" s="7">
        <v>3.4018039999999998</v>
      </c>
      <c r="G1565" s="4">
        <v>2059</v>
      </c>
      <c r="H1565" s="2">
        <v>1.6000000000000001E-3</v>
      </c>
      <c r="I1565" t="s">
        <v>150</v>
      </c>
    </row>
    <row r="1566" spans="1:9">
      <c r="A1566" s="2">
        <v>2013</v>
      </c>
      <c r="B1566" s="2">
        <v>9</v>
      </c>
      <c r="C1566" s="2" t="s">
        <v>7</v>
      </c>
      <c r="D1566" s="2" t="s">
        <v>22</v>
      </c>
      <c r="E1566" s="2" t="s">
        <v>14</v>
      </c>
      <c r="F1566" s="7">
        <v>20.135884999999998</v>
      </c>
      <c r="G1566" s="4">
        <v>21447</v>
      </c>
      <c r="H1566" s="2">
        <v>8.9999999999999998E-4</v>
      </c>
      <c r="I1566" t="s">
        <v>150</v>
      </c>
    </row>
    <row r="1567" spans="1:9">
      <c r="A1567" s="2">
        <v>2014</v>
      </c>
      <c r="B1567" s="2">
        <v>2</v>
      </c>
      <c r="C1567" s="2" t="s">
        <v>7</v>
      </c>
      <c r="D1567" s="2" t="s">
        <v>72</v>
      </c>
      <c r="E1567" s="2" t="s">
        <v>11</v>
      </c>
      <c r="F1567" s="7">
        <v>296.81591600000002</v>
      </c>
      <c r="G1567" s="4">
        <v>152027</v>
      </c>
      <c r="H1567" s="2">
        <v>1.9E-3</v>
      </c>
      <c r="I1567" t="s">
        <v>150</v>
      </c>
    </row>
    <row r="1568" spans="1:9">
      <c r="A1568" s="2">
        <v>2013</v>
      </c>
      <c r="B1568" s="2">
        <v>12</v>
      </c>
      <c r="C1568" s="2" t="s">
        <v>12</v>
      </c>
      <c r="D1568" s="2" t="s">
        <v>72</v>
      </c>
      <c r="E1568" s="2" t="s">
        <v>11</v>
      </c>
      <c r="F1568" s="7">
        <v>4.2021879999999996</v>
      </c>
      <c r="G1568" s="4">
        <v>741</v>
      </c>
      <c r="H1568" s="2">
        <v>5.5999999999999999E-3</v>
      </c>
      <c r="I1568" t="s">
        <v>150</v>
      </c>
    </row>
    <row r="1569" spans="1:9">
      <c r="A1569" s="2">
        <v>2013</v>
      </c>
      <c r="B1569" s="2">
        <v>11</v>
      </c>
      <c r="C1569" s="2" t="s">
        <v>12</v>
      </c>
      <c r="D1569" s="2" t="s">
        <v>20</v>
      </c>
      <c r="E1569" s="2" t="s">
        <v>14</v>
      </c>
      <c r="F1569" s="7">
        <v>4440.0133919999998</v>
      </c>
      <c r="G1569" s="4">
        <v>426019</v>
      </c>
      <c r="H1569" s="2">
        <v>1.04E-2</v>
      </c>
      <c r="I1569" t="s">
        <v>150</v>
      </c>
    </row>
    <row r="1570" spans="1:9">
      <c r="A1570" s="2">
        <v>2013</v>
      </c>
      <c r="B1570" s="2">
        <v>11</v>
      </c>
      <c r="C1570" s="2" t="s">
        <v>53</v>
      </c>
      <c r="D1570" s="2" t="s">
        <v>20</v>
      </c>
      <c r="E1570" s="2" t="s">
        <v>14</v>
      </c>
      <c r="F1570" s="7">
        <v>3.082544</v>
      </c>
      <c r="G1570" s="4">
        <v>1</v>
      </c>
      <c r="H1570" s="2">
        <v>3.0825</v>
      </c>
      <c r="I1570" t="s">
        <v>150</v>
      </c>
    </row>
    <row r="1571" spans="1:9">
      <c r="A1571" s="2">
        <v>2013</v>
      </c>
      <c r="B1571" s="2">
        <v>6</v>
      </c>
      <c r="C1571" s="2" t="s">
        <v>12</v>
      </c>
      <c r="D1571" s="2" t="s">
        <v>58</v>
      </c>
      <c r="E1571" s="2" t="s">
        <v>9</v>
      </c>
      <c r="F1571" s="7">
        <v>1.4548E-2</v>
      </c>
      <c r="G1571" s="4">
        <v>32</v>
      </c>
      <c r="H1571" s="2">
        <v>4.0000000000000002E-4</v>
      </c>
      <c r="I1571" t="s">
        <v>150</v>
      </c>
    </row>
    <row r="1572" spans="1:9">
      <c r="A1572" s="2">
        <v>2014</v>
      </c>
      <c r="B1572" s="2">
        <v>3</v>
      </c>
      <c r="C1572" s="2" t="s">
        <v>7</v>
      </c>
      <c r="D1572" s="2" t="s">
        <v>50</v>
      </c>
      <c r="E1572" s="2" t="s">
        <v>11</v>
      </c>
      <c r="F1572" s="7">
        <v>5.3976129999999998</v>
      </c>
      <c r="G1572" s="4">
        <v>2885</v>
      </c>
      <c r="H1572" s="2">
        <v>1.8E-3</v>
      </c>
      <c r="I1572" t="s">
        <v>150</v>
      </c>
    </row>
    <row r="1573" spans="1:9">
      <c r="A1573" s="2">
        <v>2014</v>
      </c>
      <c r="B1573" s="2">
        <v>3</v>
      </c>
      <c r="C1573" s="2" t="s">
        <v>7</v>
      </c>
      <c r="D1573" s="2" t="s">
        <v>26</v>
      </c>
      <c r="E1573" s="2" t="s">
        <v>14</v>
      </c>
      <c r="F1573" s="7">
        <v>48.089623000000003</v>
      </c>
      <c r="G1573" s="4">
        <v>53111</v>
      </c>
      <c r="H1573" s="2">
        <v>8.9999999999999998E-4</v>
      </c>
      <c r="I1573" t="s">
        <v>150</v>
      </c>
    </row>
    <row r="1574" spans="1:9">
      <c r="A1574" s="2">
        <v>2014</v>
      </c>
      <c r="B1574" s="2">
        <v>1</v>
      </c>
      <c r="C1574" s="2" t="s">
        <v>7</v>
      </c>
      <c r="D1574" s="2" t="s">
        <v>81</v>
      </c>
      <c r="E1574" s="2" t="s">
        <v>11</v>
      </c>
      <c r="F1574" s="7">
        <v>10.996700000000001</v>
      </c>
      <c r="G1574" s="4">
        <v>8459</v>
      </c>
      <c r="H1574" s="2">
        <v>1.2999999999999999E-3</v>
      </c>
      <c r="I1574" t="s">
        <v>150</v>
      </c>
    </row>
    <row r="1575" spans="1:9">
      <c r="A1575" s="2">
        <v>2014</v>
      </c>
      <c r="B1575" s="2">
        <v>1</v>
      </c>
      <c r="C1575" s="2" t="s">
        <v>7</v>
      </c>
      <c r="D1575" s="2" t="s">
        <v>75</v>
      </c>
      <c r="E1575" s="2" t="s">
        <v>14</v>
      </c>
      <c r="F1575" s="7">
        <v>4.2678039999999999</v>
      </c>
      <c r="G1575" s="4">
        <v>1598</v>
      </c>
      <c r="H1575" s="2">
        <v>2.5999999999999999E-3</v>
      </c>
      <c r="I1575" t="s">
        <v>150</v>
      </c>
    </row>
    <row r="1576" spans="1:9">
      <c r="A1576" s="2">
        <v>2014</v>
      </c>
      <c r="B1576" s="2">
        <v>4</v>
      </c>
      <c r="C1576" s="2" t="s">
        <v>12</v>
      </c>
      <c r="D1576" s="2" t="s">
        <v>28</v>
      </c>
      <c r="E1576" s="2" t="s">
        <v>14</v>
      </c>
      <c r="F1576" s="7">
        <v>57.237470999999999</v>
      </c>
      <c r="G1576" s="4">
        <v>16402</v>
      </c>
      <c r="H1576" s="2">
        <v>3.3999999999999998E-3</v>
      </c>
      <c r="I1576" t="s">
        <v>150</v>
      </c>
    </row>
    <row r="1577" spans="1:9">
      <c r="A1577" s="2">
        <v>2013</v>
      </c>
      <c r="B1577" s="2">
        <v>7</v>
      </c>
      <c r="C1577" s="2" t="s">
        <v>12</v>
      </c>
      <c r="D1577" s="2" t="s">
        <v>87</v>
      </c>
      <c r="E1577" s="2" t="s">
        <v>14</v>
      </c>
      <c r="F1577" s="7">
        <v>613.12936500000001</v>
      </c>
      <c r="G1577" s="4">
        <v>54650</v>
      </c>
      <c r="H1577" s="2">
        <v>1.12E-2</v>
      </c>
      <c r="I1577" t="s">
        <v>150</v>
      </c>
    </row>
    <row r="1578" spans="1:9">
      <c r="A1578" s="2">
        <v>2013</v>
      </c>
      <c r="B1578" s="2">
        <v>3</v>
      </c>
      <c r="C1578" s="2" t="s">
        <v>12</v>
      </c>
      <c r="D1578" s="2" t="s">
        <v>42</v>
      </c>
      <c r="E1578" s="2" t="s">
        <v>14</v>
      </c>
      <c r="F1578" s="7">
        <v>90.202922000000001</v>
      </c>
      <c r="G1578" s="4">
        <v>14661</v>
      </c>
      <c r="H1578" s="2">
        <v>6.1000000000000004E-3</v>
      </c>
      <c r="I1578" t="s">
        <v>150</v>
      </c>
    </row>
    <row r="1579" spans="1:9">
      <c r="A1579" s="2">
        <v>2013</v>
      </c>
      <c r="B1579" s="2">
        <v>9</v>
      </c>
      <c r="C1579" s="2" t="s">
        <v>12</v>
      </c>
      <c r="D1579" s="2" t="s">
        <v>8</v>
      </c>
      <c r="E1579" s="2" t="s">
        <v>9</v>
      </c>
      <c r="F1579" s="7">
        <v>257500.94432899999</v>
      </c>
      <c r="G1579" s="4">
        <v>28143005</v>
      </c>
      <c r="H1579" s="2">
        <v>9.1000000000000004E-3</v>
      </c>
      <c r="I1579" t="s">
        <v>150</v>
      </c>
    </row>
    <row r="1580" spans="1:9">
      <c r="A1580" s="2">
        <v>2014</v>
      </c>
      <c r="B1580" s="2">
        <v>4</v>
      </c>
      <c r="C1580" s="2" t="s">
        <v>12</v>
      </c>
      <c r="D1580" s="2" t="s">
        <v>33</v>
      </c>
      <c r="E1580" s="2" t="s">
        <v>11</v>
      </c>
      <c r="F1580" s="7">
        <v>7.3588180000000003</v>
      </c>
      <c r="G1580" s="4">
        <v>4454</v>
      </c>
      <c r="H1580" s="2">
        <v>1.6000000000000001E-3</v>
      </c>
      <c r="I1580" t="s">
        <v>150</v>
      </c>
    </row>
    <row r="1581" spans="1:9">
      <c r="A1581" s="2">
        <v>2014</v>
      </c>
      <c r="B1581" s="2">
        <v>4</v>
      </c>
      <c r="C1581" s="2" t="s">
        <v>7</v>
      </c>
      <c r="D1581" s="2" t="s">
        <v>10</v>
      </c>
      <c r="E1581" s="2" t="s">
        <v>11</v>
      </c>
      <c r="F1581" s="7">
        <v>250.402693</v>
      </c>
      <c r="G1581" s="4">
        <v>141485</v>
      </c>
      <c r="H1581" s="2">
        <v>1.6999999999999999E-3</v>
      </c>
      <c r="I1581" t="s">
        <v>150</v>
      </c>
    </row>
    <row r="1582" spans="1:9">
      <c r="A1582" s="2">
        <v>2014</v>
      </c>
      <c r="B1582" s="2">
        <v>4</v>
      </c>
      <c r="C1582" s="2" t="s">
        <v>12</v>
      </c>
      <c r="D1582" s="2" t="s">
        <v>38</v>
      </c>
      <c r="E1582" s="2" t="s">
        <v>14</v>
      </c>
      <c r="F1582" s="7">
        <v>1.9344E-2</v>
      </c>
      <c r="G1582" s="4">
        <v>3</v>
      </c>
      <c r="H1582" s="2">
        <v>6.4000000000000003E-3</v>
      </c>
      <c r="I1582" t="s">
        <v>150</v>
      </c>
    </row>
    <row r="1583" spans="1:9">
      <c r="A1583" s="2">
        <v>2013</v>
      </c>
      <c r="B1583" s="2">
        <v>12</v>
      </c>
      <c r="C1583" s="2" t="s">
        <v>7</v>
      </c>
      <c r="D1583" s="2" t="s">
        <v>15</v>
      </c>
      <c r="E1583" s="2" t="s">
        <v>16</v>
      </c>
      <c r="F1583" s="7">
        <v>954.00034900000003</v>
      </c>
      <c r="G1583" s="4">
        <v>255841</v>
      </c>
      <c r="H1583" s="2">
        <v>3.7000000000000002E-3</v>
      </c>
      <c r="I1583" t="s">
        <v>150</v>
      </c>
    </row>
    <row r="1584" spans="1:9">
      <c r="A1584" s="2">
        <v>2013</v>
      </c>
      <c r="B1584" s="2">
        <v>5</v>
      </c>
      <c r="C1584" s="2" t="s">
        <v>12</v>
      </c>
      <c r="D1584" s="2" t="s">
        <v>54</v>
      </c>
      <c r="E1584" s="2" t="s">
        <v>14</v>
      </c>
      <c r="F1584" s="7">
        <v>0.15098200000000001</v>
      </c>
      <c r="G1584" s="4">
        <v>13</v>
      </c>
      <c r="H1584" s="2">
        <v>1.1599999999999999E-2</v>
      </c>
      <c r="I1584" t="s">
        <v>150</v>
      </c>
    </row>
    <row r="1585" spans="1:9">
      <c r="A1585" s="2">
        <v>2014</v>
      </c>
      <c r="B1585" s="2">
        <v>3</v>
      </c>
      <c r="C1585" s="2" t="s">
        <v>7</v>
      </c>
      <c r="D1585" s="2" t="s">
        <v>74</v>
      </c>
      <c r="E1585" s="2" t="s">
        <v>9</v>
      </c>
      <c r="F1585" s="7">
        <v>20.6038</v>
      </c>
      <c r="G1585" s="4">
        <v>14717</v>
      </c>
      <c r="H1585" s="2">
        <v>1.4E-3</v>
      </c>
      <c r="I1585" t="s">
        <v>150</v>
      </c>
    </row>
    <row r="1586" spans="1:9">
      <c r="A1586" s="2">
        <v>2013</v>
      </c>
      <c r="B1586" s="2">
        <v>10</v>
      </c>
      <c r="C1586" s="2" t="s">
        <v>12</v>
      </c>
      <c r="D1586" s="2" t="s">
        <v>46</v>
      </c>
      <c r="E1586" s="2" t="s">
        <v>25</v>
      </c>
      <c r="F1586" s="7">
        <v>81.209404000000006</v>
      </c>
      <c r="G1586" s="4">
        <v>11461</v>
      </c>
      <c r="H1586" s="2">
        <v>7.0000000000000001E-3</v>
      </c>
      <c r="I1586" t="s">
        <v>150</v>
      </c>
    </row>
    <row r="1587" spans="1:9">
      <c r="A1587" s="2">
        <v>2014</v>
      </c>
      <c r="B1587" s="2">
        <v>1</v>
      </c>
      <c r="C1587" s="2" t="s">
        <v>7</v>
      </c>
      <c r="D1587" s="2" t="s">
        <v>31</v>
      </c>
      <c r="E1587" s="2" t="s">
        <v>14</v>
      </c>
      <c r="F1587" s="7">
        <v>35.803528999999997</v>
      </c>
      <c r="G1587" s="4">
        <v>14045</v>
      </c>
      <c r="H1587" s="2">
        <v>2.5000000000000001E-3</v>
      </c>
      <c r="I1587" t="s">
        <v>150</v>
      </c>
    </row>
    <row r="1588" spans="1:9">
      <c r="A1588" s="2">
        <v>2014</v>
      </c>
      <c r="B1588" s="2">
        <v>4</v>
      </c>
      <c r="C1588" s="2" t="s">
        <v>7</v>
      </c>
      <c r="D1588" s="2" t="s">
        <v>49</v>
      </c>
      <c r="E1588" s="2" t="s">
        <v>11</v>
      </c>
      <c r="F1588" s="7">
        <v>14.004956999999999</v>
      </c>
      <c r="G1588" s="4">
        <v>7871</v>
      </c>
      <c r="H1588" s="2">
        <v>1.6999999999999999E-3</v>
      </c>
      <c r="I1588" t="s">
        <v>150</v>
      </c>
    </row>
    <row r="1589" spans="1:9">
      <c r="A1589" s="2">
        <v>2013</v>
      </c>
      <c r="B1589" s="2">
        <v>5</v>
      </c>
      <c r="C1589" s="2" t="s">
        <v>53</v>
      </c>
      <c r="D1589" s="2" t="s">
        <v>19</v>
      </c>
      <c r="E1589" s="2" t="s">
        <v>14</v>
      </c>
      <c r="F1589" s="7">
        <v>5.7014959999999997</v>
      </c>
      <c r="G1589" s="4">
        <v>8</v>
      </c>
      <c r="H1589" s="2">
        <v>0.71260000000000001</v>
      </c>
      <c r="I1589" t="s">
        <v>150</v>
      </c>
    </row>
    <row r="1590" spans="1:9">
      <c r="A1590" s="2">
        <v>2013</v>
      </c>
      <c r="B1590" s="2">
        <v>8</v>
      </c>
      <c r="C1590" s="2" t="s">
        <v>7</v>
      </c>
      <c r="D1590" s="2" t="s">
        <v>8</v>
      </c>
      <c r="E1590" s="2" t="s">
        <v>9</v>
      </c>
      <c r="F1590" s="7">
        <v>46688.442395999999</v>
      </c>
      <c r="G1590" s="4">
        <v>25932625</v>
      </c>
      <c r="H1590" s="2">
        <v>1.8E-3</v>
      </c>
      <c r="I1590" t="s">
        <v>150</v>
      </c>
    </row>
    <row r="1591" spans="1:9">
      <c r="A1591" s="2">
        <v>2013</v>
      </c>
      <c r="B1591" s="2">
        <v>1</v>
      </c>
      <c r="C1591" s="2" t="s">
        <v>12</v>
      </c>
      <c r="D1591" s="2" t="s">
        <v>94</v>
      </c>
      <c r="E1591" s="2" t="s">
        <v>25</v>
      </c>
      <c r="F1591" s="7">
        <v>0.27515000000000001</v>
      </c>
      <c r="G1591" s="4">
        <v>2</v>
      </c>
      <c r="H1591" s="2">
        <v>0.13750000000000001</v>
      </c>
      <c r="I1591" t="s">
        <v>150</v>
      </c>
    </row>
    <row r="1592" spans="1:9">
      <c r="A1592" s="2">
        <v>2014</v>
      </c>
      <c r="B1592" s="2">
        <v>4</v>
      </c>
      <c r="C1592" s="2" t="s">
        <v>7</v>
      </c>
      <c r="D1592" s="2" t="s">
        <v>88</v>
      </c>
      <c r="E1592" s="2" t="s">
        <v>14</v>
      </c>
      <c r="F1592" s="7">
        <v>13.861039999999999</v>
      </c>
      <c r="G1592" s="4">
        <v>3972</v>
      </c>
      <c r="H1592" s="2">
        <v>3.3999999999999998E-3</v>
      </c>
      <c r="I1592" t="s">
        <v>150</v>
      </c>
    </row>
    <row r="1593" spans="1:9">
      <c r="A1593" s="2">
        <v>2014</v>
      </c>
      <c r="B1593" s="2">
        <v>2</v>
      </c>
      <c r="C1593" s="2" t="s">
        <v>12</v>
      </c>
      <c r="D1593" s="2" t="s">
        <v>57</v>
      </c>
      <c r="E1593" s="2" t="s">
        <v>14</v>
      </c>
      <c r="F1593" s="7">
        <v>1.7278000000000002E-2</v>
      </c>
      <c r="G1593" s="4">
        <v>2</v>
      </c>
      <c r="H1593" s="2">
        <v>8.6E-3</v>
      </c>
      <c r="I1593" t="s">
        <v>150</v>
      </c>
    </row>
    <row r="1594" spans="1:9">
      <c r="A1594" s="2">
        <v>2013</v>
      </c>
      <c r="B1594" s="2">
        <v>12</v>
      </c>
      <c r="C1594" s="2" t="s">
        <v>7</v>
      </c>
      <c r="D1594" s="2" t="s">
        <v>20</v>
      </c>
      <c r="E1594" s="2" t="s">
        <v>14</v>
      </c>
      <c r="F1594" s="7">
        <v>243.372916</v>
      </c>
      <c r="G1594" s="4">
        <v>171764</v>
      </c>
      <c r="H1594" s="2">
        <v>1.4E-3</v>
      </c>
      <c r="I1594" t="s">
        <v>150</v>
      </c>
    </row>
    <row r="1595" spans="1:9">
      <c r="A1595" s="2">
        <v>2014</v>
      </c>
      <c r="B1595" s="2">
        <v>3</v>
      </c>
      <c r="C1595" s="2" t="s">
        <v>12</v>
      </c>
      <c r="D1595" s="2" t="s">
        <v>20</v>
      </c>
      <c r="E1595" s="2" t="s">
        <v>14</v>
      </c>
      <c r="F1595" s="7">
        <v>4958.0576600000004</v>
      </c>
      <c r="G1595" s="4">
        <v>492639</v>
      </c>
      <c r="H1595" s="2">
        <v>0.01</v>
      </c>
      <c r="I1595" t="s">
        <v>150</v>
      </c>
    </row>
    <row r="1596" spans="1:9">
      <c r="A1596" s="2">
        <v>2013</v>
      </c>
      <c r="B1596" s="2">
        <v>11</v>
      </c>
      <c r="C1596" s="2" t="s">
        <v>7</v>
      </c>
      <c r="D1596" s="2" t="s">
        <v>40</v>
      </c>
      <c r="E1596" s="2" t="s">
        <v>14</v>
      </c>
      <c r="F1596" s="7">
        <v>383.69206500000001</v>
      </c>
      <c r="G1596" s="4">
        <v>260857</v>
      </c>
      <c r="H1596" s="2">
        <v>1.4E-3</v>
      </c>
      <c r="I1596" t="s">
        <v>150</v>
      </c>
    </row>
    <row r="1597" spans="1:9">
      <c r="A1597" s="2">
        <v>2013</v>
      </c>
      <c r="B1597" s="2">
        <v>9</v>
      </c>
      <c r="C1597" s="2" t="s">
        <v>12</v>
      </c>
      <c r="D1597" s="2" t="s">
        <v>46</v>
      </c>
      <c r="E1597" s="2" t="s">
        <v>25</v>
      </c>
      <c r="F1597" s="7">
        <v>95.059545</v>
      </c>
      <c r="G1597" s="4">
        <v>9248</v>
      </c>
      <c r="H1597" s="2">
        <v>1.0200000000000001E-2</v>
      </c>
      <c r="I1597" t="s">
        <v>150</v>
      </c>
    </row>
    <row r="1598" spans="1:9">
      <c r="A1598" s="2">
        <v>2013</v>
      </c>
      <c r="B1598" s="2">
        <v>8</v>
      </c>
      <c r="C1598" s="2" t="s">
        <v>12</v>
      </c>
      <c r="D1598" s="2" t="s">
        <v>83</v>
      </c>
      <c r="E1598" s="2" t="s">
        <v>14</v>
      </c>
      <c r="F1598" s="7">
        <v>0.46963199999999999</v>
      </c>
      <c r="G1598" s="4">
        <v>64</v>
      </c>
      <c r="H1598" s="2">
        <v>7.3000000000000001E-3</v>
      </c>
      <c r="I1598" t="s">
        <v>150</v>
      </c>
    </row>
    <row r="1599" spans="1:9">
      <c r="A1599" s="2">
        <v>2013</v>
      </c>
      <c r="B1599" s="2">
        <v>1</v>
      </c>
      <c r="C1599" s="2" t="s">
        <v>7</v>
      </c>
      <c r="D1599" s="2" t="s">
        <v>26</v>
      </c>
      <c r="E1599" s="2" t="s">
        <v>14</v>
      </c>
      <c r="F1599" s="7">
        <v>15.717573</v>
      </c>
      <c r="G1599" s="4">
        <v>21064</v>
      </c>
      <c r="H1599" s="2">
        <v>6.9999999999999999E-4</v>
      </c>
      <c r="I1599" t="s">
        <v>150</v>
      </c>
    </row>
    <row r="1600" spans="1:9">
      <c r="A1600" s="2">
        <v>2013</v>
      </c>
      <c r="B1600" s="2">
        <v>6</v>
      </c>
      <c r="C1600" s="2" t="s">
        <v>12</v>
      </c>
      <c r="D1600" s="2" t="s">
        <v>27</v>
      </c>
      <c r="E1600" s="2" t="s">
        <v>14</v>
      </c>
      <c r="F1600" s="7">
        <v>8.597353</v>
      </c>
      <c r="G1600" s="4">
        <v>2320</v>
      </c>
      <c r="H1600" s="2">
        <v>3.7000000000000002E-3</v>
      </c>
      <c r="I1600" t="s">
        <v>150</v>
      </c>
    </row>
    <row r="1601" spans="1:9">
      <c r="A1601" s="2">
        <v>2014</v>
      </c>
      <c r="B1601" s="2">
        <v>2</v>
      </c>
      <c r="C1601" s="2" t="s">
        <v>12</v>
      </c>
      <c r="D1601" s="2" t="s">
        <v>87</v>
      </c>
      <c r="E1601" s="2" t="s">
        <v>14</v>
      </c>
      <c r="F1601" s="7">
        <v>1152.004623</v>
      </c>
      <c r="G1601" s="4">
        <v>87996</v>
      </c>
      <c r="H1601" s="2">
        <v>1.2999999999999999E-2</v>
      </c>
      <c r="I1601" t="s">
        <v>150</v>
      </c>
    </row>
    <row r="1602" spans="1:9">
      <c r="A1602" s="2">
        <v>2013</v>
      </c>
      <c r="B1602" s="2">
        <v>10</v>
      </c>
      <c r="C1602" s="2" t="s">
        <v>7</v>
      </c>
      <c r="D1602" s="2" t="s">
        <v>42</v>
      </c>
      <c r="E1602" s="2" t="s">
        <v>14</v>
      </c>
      <c r="F1602" s="7">
        <v>215.951841</v>
      </c>
      <c r="G1602" s="4">
        <v>123828</v>
      </c>
      <c r="H1602" s="2">
        <v>1.6999999999999999E-3</v>
      </c>
      <c r="I1602" t="s">
        <v>150</v>
      </c>
    </row>
    <row r="1603" spans="1:9">
      <c r="A1603" s="2">
        <v>2014</v>
      </c>
      <c r="B1603" s="2">
        <v>1</v>
      </c>
      <c r="C1603" s="2" t="s">
        <v>7</v>
      </c>
      <c r="D1603" s="2" t="s">
        <v>42</v>
      </c>
      <c r="E1603" s="2" t="s">
        <v>14</v>
      </c>
      <c r="F1603" s="7">
        <v>1033.5704189999999</v>
      </c>
      <c r="G1603" s="4">
        <v>255430</v>
      </c>
      <c r="H1603" s="2">
        <v>4.0000000000000001E-3</v>
      </c>
      <c r="I1603" t="s">
        <v>150</v>
      </c>
    </row>
    <row r="1604" spans="1:9">
      <c r="A1604" s="2">
        <v>2014</v>
      </c>
      <c r="B1604" s="2">
        <v>3</v>
      </c>
      <c r="C1604" s="2" t="s">
        <v>12</v>
      </c>
      <c r="D1604" s="2" t="s">
        <v>39</v>
      </c>
      <c r="E1604" s="2" t="s">
        <v>14</v>
      </c>
      <c r="F1604" s="7">
        <v>21833.553007999999</v>
      </c>
      <c r="G1604" s="4">
        <v>1769850</v>
      </c>
      <c r="H1604" s="2">
        <v>1.23E-2</v>
      </c>
      <c r="I1604" t="s">
        <v>150</v>
      </c>
    </row>
    <row r="1605" spans="1:9">
      <c r="A1605" s="2">
        <v>2014</v>
      </c>
      <c r="B1605" s="2">
        <v>5</v>
      </c>
      <c r="C1605" s="2" t="s">
        <v>12</v>
      </c>
      <c r="D1605" s="2" t="s">
        <v>88</v>
      </c>
      <c r="E1605" s="2" t="s">
        <v>14</v>
      </c>
      <c r="F1605" s="7">
        <v>4.0513329999999996</v>
      </c>
      <c r="G1605" s="4">
        <v>1501</v>
      </c>
      <c r="H1605" s="2">
        <v>2.5999999999999999E-3</v>
      </c>
      <c r="I1605" t="s">
        <v>150</v>
      </c>
    </row>
    <row r="1606" spans="1:9">
      <c r="A1606" s="2">
        <v>2013</v>
      </c>
      <c r="B1606" s="2">
        <v>8</v>
      </c>
      <c r="C1606" s="2" t="s">
        <v>12</v>
      </c>
      <c r="D1606" s="2" t="s">
        <v>71</v>
      </c>
      <c r="E1606" s="2" t="s">
        <v>14</v>
      </c>
      <c r="F1606" s="7">
        <v>53.659796999999998</v>
      </c>
      <c r="G1606" s="4">
        <v>5107</v>
      </c>
      <c r="H1606" s="2">
        <v>1.0500000000000001E-2</v>
      </c>
      <c r="I1606" t="s">
        <v>150</v>
      </c>
    </row>
    <row r="1607" spans="1:9">
      <c r="A1607" s="2">
        <v>2014</v>
      </c>
      <c r="B1607" s="2">
        <v>3</v>
      </c>
      <c r="C1607" s="2" t="s">
        <v>12</v>
      </c>
      <c r="D1607" s="2" t="s">
        <v>15</v>
      </c>
      <c r="E1607" s="2" t="s">
        <v>16</v>
      </c>
      <c r="F1607" s="7">
        <v>4340.4117740000002</v>
      </c>
      <c r="G1607" s="4">
        <v>434383</v>
      </c>
      <c r="H1607" s="2">
        <v>9.9000000000000008E-3</v>
      </c>
      <c r="I1607" t="s">
        <v>150</v>
      </c>
    </row>
    <row r="1608" spans="1:9">
      <c r="A1608" s="2">
        <v>2013</v>
      </c>
      <c r="B1608" s="2">
        <v>7</v>
      </c>
      <c r="C1608" s="2" t="s">
        <v>12</v>
      </c>
      <c r="D1608" s="2" t="s">
        <v>82</v>
      </c>
      <c r="E1608" s="2" t="s">
        <v>14</v>
      </c>
      <c r="F1608" s="7">
        <v>1.5765999999999999E-2</v>
      </c>
      <c r="G1608" s="4">
        <v>1</v>
      </c>
      <c r="H1608" s="2">
        <v>1.5699999999999999E-2</v>
      </c>
      <c r="I1608" t="s">
        <v>150</v>
      </c>
    </row>
    <row r="1609" spans="1:9">
      <c r="A1609" s="2">
        <v>2014</v>
      </c>
      <c r="B1609" s="2">
        <v>1</v>
      </c>
      <c r="C1609" s="2" t="s">
        <v>12</v>
      </c>
      <c r="D1609" s="2" t="s">
        <v>96</v>
      </c>
      <c r="E1609" s="2" t="s">
        <v>9</v>
      </c>
      <c r="F1609" s="7">
        <v>2.3170000000000002</v>
      </c>
      <c r="G1609" s="4">
        <v>1655</v>
      </c>
      <c r="H1609" s="2">
        <v>1.4E-3</v>
      </c>
      <c r="I1609" t="s">
        <v>150</v>
      </c>
    </row>
    <row r="1610" spans="1:9">
      <c r="A1610" s="2">
        <v>2014</v>
      </c>
      <c r="B1610" s="2">
        <v>2</v>
      </c>
      <c r="C1610" s="2" t="s">
        <v>12</v>
      </c>
      <c r="D1610" s="2" t="s">
        <v>96</v>
      </c>
      <c r="E1610" s="2" t="s">
        <v>9</v>
      </c>
      <c r="F1610" s="7">
        <v>3.7757999999999998</v>
      </c>
      <c r="G1610" s="4">
        <v>2697</v>
      </c>
      <c r="H1610" s="2">
        <v>1.4E-3</v>
      </c>
      <c r="I1610" t="s">
        <v>150</v>
      </c>
    </row>
    <row r="1611" spans="1:9">
      <c r="A1611" s="2">
        <v>2013</v>
      </c>
      <c r="B1611" s="2">
        <v>6</v>
      </c>
      <c r="C1611" s="2" t="s">
        <v>7</v>
      </c>
      <c r="D1611" s="2" t="s">
        <v>20</v>
      </c>
      <c r="E1611" s="2" t="s">
        <v>14</v>
      </c>
      <c r="F1611" s="7">
        <v>189.084521</v>
      </c>
      <c r="G1611" s="4">
        <v>112857</v>
      </c>
      <c r="H1611" s="2">
        <v>1.6000000000000001E-3</v>
      </c>
      <c r="I1611" t="s">
        <v>150</v>
      </c>
    </row>
    <row r="1612" spans="1:9">
      <c r="A1612" s="2">
        <v>2013</v>
      </c>
      <c r="B1612" s="2">
        <v>11</v>
      </c>
      <c r="C1612" s="2" t="s">
        <v>7</v>
      </c>
      <c r="D1612" s="2" t="s">
        <v>21</v>
      </c>
      <c r="E1612" s="2" t="s">
        <v>14</v>
      </c>
      <c r="F1612" s="7">
        <v>153.83521999999999</v>
      </c>
      <c r="G1612" s="4">
        <v>58562</v>
      </c>
      <c r="H1612" s="2">
        <v>2.5999999999999999E-3</v>
      </c>
      <c r="I1612" t="s">
        <v>150</v>
      </c>
    </row>
    <row r="1613" spans="1:9">
      <c r="A1613" s="2">
        <v>2013</v>
      </c>
      <c r="B1613" s="2">
        <v>5</v>
      </c>
      <c r="C1613" s="2" t="s">
        <v>12</v>
      </c>
      <c r="D1613" s="2" t="s">
        <v>50</v>
      </c>
      <c r="E1613" s="2" t="s">
        <v>11</v>
      </c>
      <c r="F1613" s="7">
        <v>1.501698</v>
      </c>
      <c r="G1613" s="4">
        <v>224</v>
      </c>
      <c r="H1613" s="2">
        <v>6.7000000000000002E-3</v>
      </c>
      <c r="I1613" t="s">
        <v>150</v>
      </c>
    </row>
    <row r="1614" spans="1:9">
      <c r="A1614" s="2">
        <v>2013</v>
      </c>
      <c r="B1614" s="2">
        <v>10</v>
      </c>
      <c r="C1614" s="2" t="s">
        <v>12</v>
      </c>
      <c r="D1614" s="2" t="s">
        <v>64</v>
      </c>
      <c r="E1614" s="2" t="s">
        <v>14</v>
      </c>
      <c r="F1614" s="7">
        <v>3.431279</v>
      </c>
      <c r="G1614" s="4">
        <v>254</v>
      </c>
      <c r="H1614" s="2">
        <v>1.35E-2</v>
      </c>
      <c r="I1614" t="s">
        <v>150</v>
      </c>
    </row>
    <row r="1615" spans="1:9">
      <c r="A1615" s="2">
        <v>2013</v>
      </c>
      <c r="B1615" s="2">
        <v>1</v>
      </c>
      <c r="C1615" s="2" t="s">
        <v>7</v>
      </c>
      <c r="D1615" s="2" t="s">
        <v>63</v>
      </c>
      <c r="E1615" s="2" t="s">
        <v>14</v>
      </c>
      <c r="F1615" s="7">
        <v>107.485692</v>
      </c>
      <c r="G1615" s="4">
        <v>88831</v>
      </c>
      <c r="H1615" s="2">
        <v>1.1999999999999999E-3</v>
      </c>
      <c r="I1615" t="s">
        <v>150</v>
      </c>
    </row>
    <row r="1616" spans="1:9">
      <c r="A1616" s="2">
        <v>2013</v>
      </c>
      <c r="B1616" s="2">
        <v>2</v>
      </c>
      <c r="C1616" s="2" t="s">
        <v>7</v>
      </c>
      <c r="D1616" s="2" t="s">
        <v>63</v>
      </c>
      <c r="E1616" s="2" t="s">
        <v>14</v>
      </c>
      <c r="F1616" s="7">
        <v>98.200449000000006</v>
      </c>
      <c r="G1616" s="4">
        <v>84424</v>
      </c>
      <c r="H1616" s="2">
        <v>1.1000000000000001E-3</v>
      </c>
      <c r="I1616" t="s">
        <v>150</v>
      </c>
    </row>
    <row r="1617" spans="1:9">
      <c r="A1617" s="2">
        <v>2013</v>
      </c>
      <c r="B1617" s="2">
        <v>9</v>
      </c>
      <c r="C1617" s="2" t="s">
        <v>12</v>
      </c>
      <c r="D1617" s="2" t="s">
        <v>40</v>
      </c>
      <c r="E1617" s="2" t="s">
        <v>14</v>
      </c>
      <c r="F1617" s="7">
        <v>2522.7548149999998</v>
      </c>
      <c r="G1617" s="4">
        <v>335510</v>
      </c>
      <c r="H1617" s="2">
        <v>7.4999999999999997E-3</v>
      </c>
      <c r="I1617" t="s">
        <v>150</v>
      </c>
    </row>
    <row r="1618" spans="1:9">
      <c r="A1618" s="2">
        <v>2014</v>
      </c>
      <c r="B1618" s="2">
        <v>1</v>
      </c>
      <c r="C1618" s="2" t="s">
        <v>12</v>
      </c>
      <c r="D1618" s="2" t="s">
        <v>46</v>
      </c>
      <c r="E1618" s="2" t="s">
        <v>25</v>
      </c>
      <c r="F1618" s="7">
        <v>99.334495000000004</v>
      </c>
      <c r="G1618" s="4">
        <v>15706</v>
      </c>
      <c r="H1618" s="2">
        <v>6.3E-3</v>
      </c>
      <c r="I1618" t="s">
        <v>150</v>
      </c>
    </row>
    <row r="1619" spans="1:9">
      <c r="A1619" s="2">
        <v>2014</v>
      </c>
      <c r="B1619" s="2">
        <v>2</v>
      </c>
      <c r="C1619" s="2" t="s">
        <v>12</v>
      </c>
      <c r="D1619" s="2" t="s">
        <v>46</v>
      </c>
      <c r="E1619" s="2" t="s">
        <v>25</v>
      </c>
      <c r="F1619" s="7">
        <v>98.048119</v>
      </c>
      <c r="G1619" s="4">
        <v>14317</v>
      </c>
      <c r="H1619" s="2">
        <v>6.7999999999999996E-3</v>
      </c>
      <c r="I1619" t="s">
        <v>150</v>
      </c>
    </row>
    <row r="1620" spans="1:9">
      <c r="A1620" s="2">
        <v>2013</v>
      </c>
      <c r="B1620" s="2">
        <v>5</v>
      </c>
      <c r="C1620" s="2" t="s">
        <v>12</v>
      </c>
      <c r="D1620" s="2" t="s">
        <v>26</v>
      </c>
      <c r="E1620" s="2" t="s">
        <v>14</v>
      </c>
      <c r="F1620" s="7">
        <v>202.89387199999999</v>
      </c>
      <c r="G1620" s="4">
        <v>21672</v>
      </c>
      <c r="H1620" s="2">
        <v>9.2999999999999992E-3</v>
      </c>
      <c r="I1620" t="s">
        <v>150</v>
      </c>
    </row>
    <row r="1621" spans="1:9">
      <c r="A1621" s="2">
        <v>2013</v>
      </c>
      <c r="B1621" s="2">
        <v>6</v>
      </c>
      <c r="C1621" s="2" t="s">
        <v>12</v>
      </c>
      <c r="D1621" s="2" t="s">
        <v>24</v>
      </c>
      <c r="E1621" s="2" t="s">
        <v>25</v>
      </c>
      <c r="F1621" s="7">
        <v>102.21165499999999</v>
      </c>
      <c r="G1621" s="4">
        <v>15754</v>
      </c>
      <c r="H1621" s="2">
        <v>6.4000000000000003E-3</v>
      </c>
      <c r="I1621" t="s">
        <v>150</v>
      </c>
    </row>
    <row r="1622" spans="1:9">
      <c r="A1622" s="2">
        <v>2013</v>
      </c>
      <c r="B1622" s="2">
        <v>8</v>
      </c>
      <c r="C1622" s="2" t="s">
        <v>7</v>
      </c>
      <c r="D1622" s="2" t="s">
        <v>87</v>
      </c>
      <c r="E1622" s="2" t="s">
        <v>14</v>
      </c>
      <c r="F1622" s="7">
        <v>39.498004999999999</v>
      </c>
      <c r="G1622" s="4">
        <v>14323</v>
      </c>
      <c r="H1622" s="2">
        <v>2.7000000000000001E-3</v>
      </c>
      <c r="I1622" t="s">
        <v>150</v>
      </c>
    </row>
    <row r="1623" spans="1:9">
      <c r="A1623" s="2">
        <v>2013</v>
      </c>
      <c r="B1623" s="2">
        <v>5</v>
      </c>
      <c r="C1623" s="2" t="s">
        <v>7</v>
      </c>
      <c r="D1623" s="2" t="s">
        <v>45</v>
      </c>
      <c r="E1623" s="2" t="s">
        <v>14</v>
      </c>
      <c r="F1623" s="7">
        <v>61.732500000000002</v>
      </c>
      <c r="G1623" s="4">
        <v>84514</v>
      </c>
      <c r="H1623" s="2">
        <v>6.9999999999999999E-4</v>
      </c>
      <c r="I1623" t="s">
        <v>150</v>
      </c>
    </row>
    <row r="1624" spans="1:9">
      <c r="A1624" s="2">
        <v>2013</v>
      </c>
      <c r="B1624" s="2">
        <v>9</v>
      </c>
      <c r="C1624" s="2" t="s">
        <v>7</v>
      </c>
      <c r="D1624" s="2" t="s">
        <v>13</v>
      </c>
      <c r="E1624" s="2" t="s">
        <v>14</v>
      </c>
      <c r="F1624" s="7">
        <v>85.673586</v>
      </c>
      <c r="G1624" s="4">
        <v>78146</v>
      </c>
      <c r="H1624" s="2">
        <v>1E-3</v>
      </c>
      <c r="I1624" t="s">
        <v>150</v>
      </c>
    </row>
    <row r="1625" spans="1:9">
      <c r="A1625" s="2">
        <v>2013</v>
      </c>
      <c r="B1625" s="2">
        <v>2</v>
      </c>
      <c r="C1625" s="2" t="s">
        <v>12</v>
      </c>
      <c r="D1625" s="2" t="s">
        <v>18</v>
      </c>
      <c r="E1625" s="2" t="s">
        <v>14</v>
      </c>
      <c r="F1625" s="7">
        <v>1134.9084769999999</v>
      </c>
      <c r="G1625" s="4">
        <v>131518</v>
      </c>
      <c r="H1625" s="2">
        <v>8.6E-3</v>
      </c>
      <c r="I1625" t="s">
        <v>150</v>
      </c>
    </row>
    <row r="1626" spans="1:9">
      <c r="A1626" s="2">
        <v>2013</v>
      </c>
      <c r="B1626" s="2">
        <v>7</v>
      </c>
      <c r="C1626" s="2" t="s">
        <v>12</v>
      </c>
      <c r="D1626" s="2" t="s">
        <v>19</v>
      </c>
      <c r="E1626" s="2" t="s">
        <v>14</v>
      </c>
      <c r="F1626" s="7">
        <v>8484.3809660000006</v>
      </c>
      <c r="G1626" s="4">
        <v>724779</v>
      </c>
      <c r="H1626" s="2">
        <v>1.17E-2</v>
      </c>
      <c r="I1626" t="s">
        <v>150</v>
      </c>
    </row>
    <row r="1627" spans="1:9">
      <c r="A1627" s="2">
        <v>2013</v>
      </c>
      <c r="B1627" s="2">
        <v>8</v>
      </c>
      <c r="C1627" s="2" t="s">
        <v>12</v>
      </c>
      <c r="D1627" s="2" t="s">
        <v>19</v>
      </c>
      <c r="E1627" s="2" t="s">
        <v>14</v>
      </c>
      <c r="F1627" s="7">
        <v>9605.0125559999997</v>
      </c>
      <c r="G1627" s="4">
        <v>837428</v>
      </c>
      <c r="H1627" s="2">
        <v>1.14E-2</v>
      </c>
      <c r="I1627" t="s">
        <v>150</v>
      </c>
    </row>
    <row r="1628" spans="1:9">
      <c r="A1628" s="2">
        <v>2013</v>
      </c>
      <c r="B1628" s="2">
        <v>2</v>
      </c>
      <c r="C1628" s="2" t="s">
        <v>53</v>
      </c>
      <c r="D1628" s="2" t="s">
        <v>56</v>
      </c>
      <c r="E1628" s="2" t="s">
        <v>14</v>
      </c>
      <c r="F1628" s="7">
        <v>2.1488149999999999</v>
      </c>
      <c r="G1628" s="4">
        <v>2</v>
      </c>
      <c r="H1628" s="2">
        <v>1.0744</v>
      </c>
      <c r="I1628" t="s">
        <v>150</v>
      </c>
    </row>
    <row r="1629" spans="1:9">
      <c r="A1629" s="2">
        <v>2013</v>
      </c>
      <c r="B1629" s="2">
        <v>3</v>
      </c>
      <c r="C1629" s="2" t="s">
        <v>7</v>
      </c>
      <c r="D1629" s="2" t="s">
        <v>39</v>
      </c>
      <c r="E1629" s="2" t="s">
        <v>14</v>
      </c>
      <c r="F1629" s="7">
        <v>2209.612173</v>
      </c>
      <c r="G1629" s="4">
        <v>503440</v>
      </c>
      <c r="H1629" s="2">
        <v>4.3E-3</v>
      </c>
      <c r="I1629" t="s">
        <v>150</v>
      </c>
    </row>
    <row r="1630" spans="1:9">
      <c r="A1630">
        <v>2014</v>
      </c>
      <c r="B1630">
        <v>6</v>
      </c>
      <c r="C1630" t="s">
        <v>7</v>
      </c>
      <c r="D1630" t="s">
        <v>8</v>
      </c>
      <c r="E1630" t="s">
        <v>9</v>
      </c>
      <c r="F1630" s="8">
        <v>68147.619485752599</v>
      </c>
      <c r="G1630" s="5">
        <v>48188223</v>
      </c>
      <c r="H1630">
        <f>F1630/G1630</f>
        <v>1.4141965659483354E-3</v>
      </c>
      <c r="I1630" t="s">
        <v>150</v>
      </c>
    </row>
    <row r="1631" spans="1:9">
      <c r="A1631">
        <v>2014</v>
      </c>
      <c r="B1631">
        <v>6</v>
      </c>
      <c r="C1631" t="s">
        <v>12</v>
      </c>
      <c r="D1631" t="s">
        <v>8</v>
      </c>
      <c r="E1631" t="s">
        <v>9</v>
      </c>
      <c r="F1631" s="8">
        <v>374571.51651790598</v>
      </c>
      <c r="G1631" s="5">
        <v>46019313</v>
      </c>
      <c r="H1631">
        <f t="shared" ref="H1631:H1694" si="0">F1631/G1631</f>
        <v>8.1394417278220985E-3</v>
      </c>
      <c r="I1631" t="s">
        <v>150</v>
      </c>
    </row>
    <row r="1632" spans="1:9">
      <c r="A1632">
        <v>2014</v>
      </c>
      <c r="B1632">
        <v>6</v>
      </c>
      <c r="C1632" t="s">
        <v>7</v>
      </c>
      <c r="D1632" t="s">
        <v>39</v>
      </c>
      <c r="E1632" t="s">
        <v>14</v>
      </c>
      <c r="F1632" s="8">
        <v>1824.99669782398</v>
      </c>
      <c r="G1632" s="5">
        <v>1393699</v>
      </c>
      <c r="H1632">
        <f t="shared" si="0"/>
        <v>1.3094625868454953E-3</v>
      </c>
      <c r="I1632" t="s">
        <v>150</v>
      </c>
    </row>
    <row r="1633" spans="1:9">
      <c r="A1633">
        <v>2014</v>
      </c>
      <c r="B1633">
        <v>6</v>
      </c>
      <c r="C1633" t="s">
        <v>12</v>
      </c>
      <c r="D1633" t="s">
        <v>39</v>
      </c>
      <c r="E1633" t="s">
        <v>14</v>
      </c>
      <c r="F1633" s="8">
        <v>23690.0597474118</v>
      </c>
      <c r="G1633" s="5">
        <v>1711977</v>
      </c>
      <c r="H1633">
        <f t="shared" si="0"/>
        <v>1.3837837627147912E-2</v>
      </c>
      <c r="I1633" t="s">
        <v>150</v>
      </c>
    </row>
    <row r="1634" spans="1:9">
      <c r="A1634">
        <v>2014</v>
      </c>
      <c r="B1634">
        <v>6</v>
      </c>
      <c r="C1634" t="s">
        <v>7</v>
      </c>
      <c r="D1634" t="s">
        <v>70</v>
      </c>
      <c r="E1634" t="s">
        <v>14</v>
      </c>
      <c r="F1634" s="8">
        <v>1285.09529694961</v>
      </c>
      <c r="G1634" s="5">
        <v>1052308</v>
      </c>
      <c r="H1634">
        <f t="shared" si="0"/>
        <v>1.2212159338802042E-3</v>
      </c>
      <c r="I1634" t="s">
        <v>150</v>
      </c>
    </row>
    <row r="1635" spans="1:9">
      <c r="A1635">
        <v>2014</v>
      </c>
      <c r="B1635">
        <v>6</v>
      </c>
      <c r="C1635" t="s">
        <v>12</v>
      </c>
      <c r="D1635" t="s">
        <v>70</v>
      </c>
      <c r="E1635" t="s">
        <v>14</v>
      </c>
      <c r="F1635" s="8">
        <v>8664.3402656204998</v>
      </c>
      <c r="G1635" s="5">
        <v>824453</v>
      </c>
      <c r="H1635">
        <f t="shared" si="0"/>
        <v>1.0509198542088512E-2</v>
      </c>
      <c r="I1635" t="s">
        <v>150</v>
      </c>
    </row>
    <row r="1636" spans="1:9">
      <c r="A1636">
        <v>2014</v>
      </c>
      <c r="B1636">
        <v>6</v>
      </c>
      <c r="C1636" t="s">
        <v>7</v>
      </c>
      <c r="D1636" t="s">
        <v>56</v>
      </c>
      <c r="E1636" t="s">
        <v>14</v>
      </c>
      <c r="F1636" s="8">
        <v>497.49973100190903</v>
      </c>
      <c r="G1636" s="5">
        <v>423946</v>
      </c>
      <c r="H1636">
        <f t="shared" si="0"/>
        <v>1.1734978770926226E-3</v>
      </c>
      <c r="I1636" t="s">
        <v>150</v>
      </c>
    </row>
    <row r="1637" spans="1:9">
      <c r="A1637">
        <v>2014</v>
      </c>
      <c r="B1637">
        <v>6</v>
      </c>
      <c r="C1637" t="s">
        <v>12</v>
      </c>
      <c r="D1637" t="s">
        <v>56</v>
      </c>
      <c r="E1637" t="s">
        <v>14</v>
      </c>
      <c r="F1637" s="8">
        <v>27197.3044100152</v>
      </c>
      <c r="G1637" s="5">
        <v>2509855</v>
      </c>
      <c r="H1637">
        <f t="shared" si="0"/>
        <v>1.0836205442153113E-2</v>
      </c>
      <c r="I1637" t="s">
        <v>150</v>
      </c>
    </row>
    <row r="1638" spans="1:9">
      <c r="A1638">
        <v>2014</v>
      </c>
      <c r="B1638">
        <v>6</v>
      </c>
      <c r="C1638" t="s">
        <v>7</v>
      </c>
      <c r="D1638" t="s">
        <v>18</v>
      </c>
      <c r="E1638" t="s">
        <v>14</v>
      </c>
      <c r="F1638" s="8">
        <v>558.55685127177196</v>
      </c>
      <c r="G1638" s="5">
        <v>257486</v>
      </c>
      <c r="H1638">
        <f t="shared" si="0"/>
        <v>2.1692707614075018E-3</v>
      </c>
      <c r="I1638" t="s">
        <v>150</v>
      </c>
    </row>
    <row r="1639" spans="1:9">
      <c r="A1639">
        <v>2014</v>
      </c>
      <c r="B1639">
        <v>6</v>
      </c>
      <c r="C1639" t="s">
        <v>12</v>
      </c>
      <c r="D1639" t="s">
        <v>18</v>
      </c>
      <c r="E1639" t="s">
        <v>14</v>
      </c>
      <c r="F1639" s="8">
        <v>2098.1590675841999</v>
      </c>
      <c r="G1639" s="5">
        <v>212790</v>
      </c>
      <c r="H1639">
        <f t="shared" si="0"/>
        <v>9.8602334112702656E-3</v>
      </c>
      <c r="I1639" t="s">
        <v>150</v>
      </c>
    </row>
    <row r="1640" spans="1:9">
      <c r="A1640">
        <v>2014</v>
      </c>
      <c r="B1640">
        <v>6</v>
      </c>
      <c r="C1640" t="s">
        <v>7</v>
      </c>
      <c r="D1640" t="s">
        <v>86</v>
      </c>
      <c r="E1640" t="s">
        <v>9</v>
      </c>
      <c r="F1640" s="8">
        <v>2245.7081412549501</v>
      </c>
      <c r="G1640" s="5">
        <v>1197665</v>
      </c>
      <c r="H1640">
        <f t="shared" si="0"/>
        <v>1.8750720287016404E-3</v>
      </c>
      <c r="I1640" t="s">
        <v>150</v>
      </c>
    </row>
    <row r="1641" spans="1:9">
      <c r="A1641">
        <v>2014</v>
      </c>
      <c r="B1641">
        <v>6</v>
      </c>
      <c r="C1641" t="s">
        <v>12</v>
      </c>
      <c r="D1641" t="s">
        <v>86</v>
      </c>
      <c r="E1641" t="s">
        <v>9</v>
      </c>
      <c r="F1641" s="8">
        <v>730.07338224141802</v>
      </c>
      <c r="G1641" s="5">
        <v>344681</v>
      </c>
      <c r="H1641">
        <f t="shared" si="0"/>
        <v>2.1181132184292665E-3</v>
      </c>
      <c r="I1641" t="s">
        <v>150</v>
      </c>
    </row>
    <row r="1642" spans="1:9">
      <c r="A1642">
        <v>2014</v>
      </c>
      <c r="B1642">
        <v>6</v>
      </c>
      <c r="C1642" t="s">
        <v>7</v>
      </c>
      <c r="D1642" t="s">
        <v>15</v>
      </c>
      <c r="E1642" t="s">
        <v>16</v>
      </c>
      <c r="F1642" s="8">
        <v>903.88036793028004</v>
      </c>
      <c r="G1642" s="5">
        <v>430048</v>
      </c>
      <c r="H1642">
        <f t="shared" si="0"/>
        <v>2.1018127463219923E-3</v>
      </c>
      <c r="I1642" t="s">
        <v>150</v>
      </c>
    </row>
    <row r="1643" spans="1:9">
      <c r="A1643">
        <v>2014</v>
      </c>
      <c r="B1643">
        <v>6</v>
      </c>
      <c r="C1643" t="s">
        <v>12</v>
      </c>
      <c r="D1643" t="s">
        <v>15</v>
      </c>
      <c r="E1643" t="s">
        <v>16</v>
      </c>
      <c r="F1643" s="8">
        <v>4303.1356624625596</v>
      </c>
      <c r="G1643" s="5">
        <v>417682</v>
      </c>
      <c r="H1643">
        <f t="shared" si="0"/>
        <v>1.0302420651267135E-2</v>
      </c>
      <c r="I1643" t="s">
        <v>150</v>
      </c>
    </row>
    <row r="1644" spans="1:9">
      <c r="A1644">
        <v>2014</v>
      </c>
      <c r="B1644">
        <v>6</v>
      </c>
      <c r="C1644" t="s">
        <v>12</v>
      </c>
      <c r="D1644" t="s">
        <v>100</v>
      </c>
      <c r="E1644" t="s">
        <v>14</v>
      </c>
      <c r="F1644" s="8">
        <v>9.1848764568567207E-2</v>
      </c>
      <c r="G1644" s="5">
        <v>5</v>
      </c>
      <c r="H1644">
        <f t="shared" si="0"/>
        <v>1.8369752913713441E-2</v>
      </c>
      <c r="I1644" t="s">
        <v>150</v>
      </c>
    </row>
    <row r="1645" spans="1:9">
      <c r="A1645">
        <v>2014</v>
      </c>
      <c r="B1645">
        <v>6</v>
      </c>
      <c r="C1645" t="s">
        <v>7</v>
      </c>
      <c r="D1645" t="s">
        <v>87</v>
      </c>
      <c r="E1645" t="s">
        <v>14</v>
      </c>
      <c r="F1645" s="8">
        <v>37.145980271801797</v>
      </c>
      <c r="G1645" s="5">
        <v>58990</v>
      </c>
      <c r="H1645">
        <f t="shared" si="0"/>
        <v>6.2969961471099842E-4</v>
      </c>
      <c r="I1645" t="s">
        <v>150</v>
      </c>
    </row>
    <row r="1646" spans="1:9">
      <c r="A1646">
        <v>2014</v>
      </c>
      <c r="B1646">
        <v>6</v>
      </c>
      <c r="C1646" t="s">
        <v>12</v>
      </c>
      <c r="D1646" t="s">
        <v>87</v>
      </c>
      <c r="E1646" t="s">
        <v>14</v>
      </c>
      <c r="F1646" s="8">
        <v>1448.7805422730701</v>
      </c>
      <c r="G1646" s="5">
        <v>110519</v>
      </c>
      <c r="H1646">
        <f t="shared" si="0"/>
        <v>1.3108882113239082E-2</v>
      </c>
      <c r="I1646" t="s">
        <v>150</v>
      </c>
    </row>
    <row r="1647" spans="1:9">
      <c r="A1647">
        <v>2014</v>
      </c>
      <c r="B1647">
        <v>6</v>
      </c>
      <c r="C1647" t="s">
        <v>7</v>
      </c>
      <c r="D1647" t="s">
        <v>42</v>
      </c>
      <c r="E1647" t="s">
        <v>14</v>
      </c>
      <c r="F1647" s="8">
        <v>1429.2493113279299</v>
      </c>
      <c r="G1647" s="5">
        <v>347927</v>
      </c>
      <c r="H1647">
        <f t="shared" si="0"/>
        <v>4.1078999655902821E-3</v>
      </c>
      <c r="I1647" t="s">
        <v>150</v>
      </c>
    </row>
    <row r="1648" spans="1:9">
      <c r="A1648">
        <v>2014</v>
      </c>
      <c r="B1648">
        <v>6</v>
      </c>
      <c r="C1648" t="s">
        <v>12</v>
      </c>
      <c r="D1648" t="s">
        <v>42</v>
      </c>
      <c r="E1648" t="s">
        <v>14</v>
      </c>
      <c r="F1648" s="8">
        <v>338.75372248422298</v>
      </c>
      <c r="G1648" s="5">
        <v>73853</v>
      </c>
      <c r="H1648">
        <f t="shared" si="0"/>
        <v>4.5868647513875264E-3</v>
      </c>
      <c r="I1648" t="s">
        <v>150</v>
      </c>
    </row>
    <row r="1649" spans="1:9">
      <c r="A1649">
        <v>2014</v>
      </c>
      <c r="B1649">
        <v>6</v>
      </c>
      <c r="C1649" t="s">
        <v>7</v>
      </c>
      <c r="D1649" t="s">
        <v>50</v>
      </c>
      <c r="E1649" t="s">
        <v>11</v>
      </c>
      <c r="F1649" s="8">
        <v>599.18674091715297</v>
      </c>
      <c r="G1649" s="5">
        <v>311845</v>
      </c>
      <c r="H1649">
        <f t="shared" si="0"/>
        <v>1.9214248774780836E-3</v>
      </c>
      <c r="I1649" t="s">
        <v>150</v>
      </c>
    </row>
    <row r="1650" spans="1:9">
      <c r="A1650">
        <v>2014</v>
      </c>
      <c r="B1650">
        <v>6</v>
      </c>
      <c r="C1650" t="s">
        <v>12</v>
      </c>
      <c r="D1650" t="s">
        <v>50</v>
      </c>
      <c r="E1650" t="s">
        <v>11</v>
      </c>
      <c r="F1650" s="8">
        <v>66.371779446955699</v>
      </c>
      <c r="G1650" s="5">
        <v>34543</v>
      </c>
      <c r="H1650">
        <f t="shared" si="0"/>
        <v>1.9214248747056045E-3</v>
      </c>
      <c r="I1650" t="s">
        <v>150</v>
      </c>
    </row>
    <row r="1651" spans="1:9">
      <c r="A1651">
        <v>2014</v>
      </c>
      <c r="B1651">
        <v>6</v>
      </c>
      <c r="C1651" t="s">
        <v>7</v>
      </c>
      <c r="D1651" t="s">
        <v>17</v>
      </c>
      <c r="E1651" t="s">
        <v>14</v>
      </c>
      <c r="F1651" s="8">
        <v>113.393809886649</v>
      </c>
      <c r="G1651" s="5">
        <v>41824</v>
      </c>
      <c r="H1651">
        <f t="shared" si="0"/>
        <v>2.711213893617277E-3</v>
      </c>
      <c r="I1651" t="s">
        <v>150</v>
      </c>
    </row>
    <row r="1652" spans="1:9">
      <c r="A1652">
        <v>2014</v>
      </c>
      <c r="B1652">
        <v>6</v>
      </c>
      <c r="C1652" t="s">
        <v>12</v>
      </c>
      <c r="D1652" t="s">
        <v>17</v>
      </c>
      <c r="E1652" t="s">
        <v>14</v>
      </c>
      <c r="F1652" s="8">
        <v>63.478303661569903</v>
      </c>
      <c r="G1652" s="5">
        <v>13630</v>
      </c>
      <c r="H1652">
        <f t="shared" si="0"/>
        <v>4.6572489847079897E-3</v>
      </c>
      <c r="I1652" t="s">
        <v>150</v>
      </c>
    </row>
    <row r="1653" spans="1:9">
      <c r="A1653">
        <v>2014</v>
      </c>
      <c r="B1653">
        <v>6</v>
      </c>
      <c r="C1653" t="s">
        <v>7</v>
      </c>
      <c r="D1653" t="s">
        <v>40</v>
      </c>
      <c r="E1653" t="s">
        <v>14</v>
      </c>
      <c r="F1653" s="8">
        <v>3004.2304822057399</v>
      </c>
      <c r="G1653" s="5">
        <v>731330</v>
      </c>
      <c r="H1653">
        <f t="shared" si="0"/>
        <v>4.1078999660970287E-3</v>
      </c>
      <c r="I1653" t="s">
        <v>150</v>
      </c>
    </row>
    <row r="1654" spans="1:9">
      <c r="A1654">
        <v>2014</v>
      </c>
      <c r="B1654">
        <v>6</v>
      </c>
      <c r="C1654" t="s">
        <v>12</v>
      </c>
      <c r="D1654" t="s">
        <v>40</v>
      </c>
      <c r="E1654" t="s">
        <v>14</v>
      </c>
      <c r="F1654" s="8">
        <v>1790.0172084625799</v>
      </c>
      <c r="G1654" s="5">
        <v>393072</v>
      </c>
      <c r="H1654">
        <f t="shared" si="0"/>
        <v>4.5539168611923005E-3</v>
      </c>
      <c r="I1654" t="s">
        <v>150</v>
      </c>
    </row>
    <row r="1655" spans="1:9">
      <c r="A1655">
        <v>2014</v>
      </c>
      <c r="B1655">
        <v>6</v>
      </c>
      <c r="C1655" t="s">
        <v>7</v>
      </c>
      <c r="D1655" t="s">
        <v>22</v>
      </c>
      <c r="E1655" t="s">
        <v>14</v>
      </c>
      <c r="F1655" s="8">
        <v>16.6729841546621</v>
      </c>
      <c r="G1655" s="5">
        <v>55085</v>
      </c>
      <c r="H1655">
        <f t="shared" si="0"/>
        <v>3.0267739229667057E-4</v>
      </c>
      <c r="I1655" t="s">
        <v>150</v>
      </c>
    </row>
    <row r="1656" spans="1:9">
      <c r="A1656">
        <v>2014</v>
      </c>
      <c r="B1656">
        <v>6</v>
      </c>
      <c r="C1656" t="s">
        <v>12</v>
      </c>
      <c r="D1656" t="s">
        <v>22</v>
      </c>
      <c r="E1656" t="s">
        <v>14</v>
      </c>
      <c r="F1656" s="8">
        <v>391.57557464390902</v>
      </c>
      <c r="G1656" s="5">
        <v>37006</v>
      </c>
      <c r="H1656">
        <f t="shared" si="0"/>
        <v>1.058140773506753E-2</v>
      </c>
      <c r="I1656" t="s">
        <v>150</v>
      </c>
    </row>
    <row r="1657" spans="1:9">
      <c r="A1657">
        <v>2014</v>
      </c>
      <c r="B1657">
        <v>6</v>
      </c>
      <c r="C1657" t="s">
        <v>7</v>
      </c>
      <c r="D1657" t="s">
        <v>64</v>
      </c>
      <c r="E1657" t="s">
        <v>14</v>
      </c>
      <c r="F1657" s="8">
        <v>3.8532093493267801</v>
      </c>
      <c r="G1657" s="5">
        <v>938</v>
      </c>
      <c r="H1657">
        <f t="shared" si="0"/>
        <v>4.1078990930989131E-3</v>
      </c>
      <c r="I1657" t="s">
        <v>150</v>
      </c>
    </row>
    <row r="1658" spans="1:9">
      <c r="A1658">
        <v>2014</v>
      </c>
      <c r="B1658">
        <v>6</v>
      </c>
      <c r="C1658" t="s">
        <v>12</v>
      </c>
      <c r="D1658" t="s">
        <v>64</v>
      </c>
      <c r="E1658" t="s">
        <v>14</v>
      </c>
      <c r="F1658" s="8">
        <v>1.05983842723071</v>
      </c>
      <c r="G1658" s="5">
        <v>258</v>
      </c>
      <c r="H1658">
        <f t="shared" si="0"/>
        <v>4.1079008807391858E-3</v>
      </c>
      <c r="I1658" t="s">
        <v>150</v>
      </c>
    </row>
    <row r="1659" spans="1:9">
      <c r="A1659">
        <v>2014</v>
      </c>
      <c r="B1659">
        <v>6</v>
      </c>
      <c r="C1659" t="s">
        <v>7</v>
      </c>
      <c r="D1659" t="s">
        <v>10</v>
      </c>
      <c r="E1659" t="s">
        <v>11</v>
      </c>
      <c r="F1659" s="8">
        <v>234.763919956167</v>
      </c>
      <c r="G1659" s="5">
        <v>171333</v>
      </c>
      <c r="H1659">
        <f t="shared" si="0"/>
        <v>1.3702200974486352E-3</v>
      </c>
      <c r="I1659" t="s">
        <v>150</v>
      </c>
    </row>
    <row r="1660" spans="1:9">
      <c r="A1660">
        <v>2014</v>
      </c>
      <c r="B1660">
        <v>6</v>
      </c>
      <c r="C1660" t="s">
        <v>12</v>
      </c>
      <c r="D1660" t="s">
        <v>10</v>
      </c>
      <c r="E1660" t="s">
        <v>11</v>
      </c>
      <c r="F1660" s="8">
        <v>60.349968799855503</v>
      </c>
      <c r="G1660" s="5">
        <v>44044</v>
      </c>
      <c r="H1660">
        <f t="shared" si="0"/>
        <v>1.3702199800166993E-3</v>
      </c>
      <c r="I1660" t="s">
        <v>150</v>
      </c>
    </row>
    <row r="1661" spans="1:9">
      <c r="A1661">
        <v>2014</v>
      </c>
      <c r="B1661">
        <v>6</v>
      </c>
      <c r="C1661" t="s">
        <v>7</v>
      </c>
      <c r="D1661" t="s">
        <v>21</v>
      </c>
      <c r="E1661" t="s">
        <v>14</v>
      </c>
      <c r="F1661" s="8">
        <v>182.635453977156</v>
      </c>
      <c r="G1661" s="5">
        <v>143581</v>
      </c>
      <c r="H1661">
        <f t="shared" si="0"/>
        <v>1.2720029389484402E-3</v>
      </c>
      <c r="I1661" t="s">
        <v>150</v>
      </c>
    </row>
    <row r="1662" spans="1:9">
      <c r="A1662">
        <v>2014</v>
      </c>
      <c r="B1662">
        <v>6</v>
      </c>
      <c r="C1662" t="s">
        <v>12</v>
      </c>
      <c r="D1662" t="s">
        <v>21</v>
      </c>
      <c r="E1662" t="s">
        <v>14</v>
      </c>
      <c r="F1662" s="8">
        <v>1021.82973039336</v>
      </c>
      <c r="G1662" s="5">
        <v>79731</v>
      </c>
      <c r="H1662">
        <f t="shared" si="0"/>
        <v>1.2815965313282914E-2</v>
      </c>
      <c r="I1662" t="s">
        <v>150</v>
      </c>
    </row>
    <row r="1663" spans="1:9">
      <c r="A1663">
        <v>2014</v>
      </c>
      <c r="B1663">
        <v>6</v>
      </c>
      <c r="C1663" t="s">
        <v>7</v>
      </c>
      <c r="D1663" t="s">
        <v>49</v>
      </c>
      <c r="E1663" t="s">
        <v>11</v>
      </c>
      <c r="F1663" s="8">
        <v>12.857599526177999</v>
      </c>
      <c r="G1663" s="5">
        <v>9184</v>
      </c>
      <c r="H1663">
        <f t="shared" si="0"/>
        <v>1.3999999484078831E-3</v>
      </c>
      <c r="I1663" t="s">
        <v>150</v>
      </c>
    </row>
    <row r="1664" spans="1:9">
      <c r="A1664">
        <v>2014</v>
      </c>
      <c r="B1664">
        <v>6</v>
      </c>
      <c r="C1664" t="s">
        <v>12</v>
      </c>
      <c r="D1664" t="s">
        <v>49</v>
      </c>
      <c r="E1664" t="s">
        <v>11</v>
      </c>
      <c r="F1664" s="8">
        <v>0.63980002910830003</v>
      </c>
      <c r="G1664" s="5">
        <v>457</v>
      </c>
      <c r="H1664">
        <f t="shared" si="0"/>
        <v>1.4000000636943109E-3</v>
      </c>
      <c r="I1664" t="s">
        <v>150</v>
      </c>
    </row>
    <row r="1665" spans="1:9">
      <c r="A1665">
        <v>2014</v>
      </c>
      <c r="B1665">
        <v>6</v>
      </c>
      <c r="C1665" t="s">
        <v>7</v>
      </c>
      <c r="D1665" t="s">
        <v>73</v>
      </c>
      <c r="E1665" t="s">
        <v>14</v>
      </c>
      <c r="F1665" s="8">
        <v>30.2620779172284</v>
      </c>
      <c r="G1665" s="5">
        <v>18417</v>
      </c>
      <c r="H1665">
        <f t="shared" si="0"/>
        <v>1.6431600107090405E-3</v>
      </c>
      <c r="I1665" t="s">
        <v>150</v>
      </c>
    </row>
    <row r="1666" spans="1:9">
      <c r="A1666">
        <v>2014</v>
      </c>
      <c r="B1666">
        <v>6</v>
      </c>
      <c r="C1666" t="s">
        <v>12</v>
      </c>
      <c r="D1666" t="s">
        <v>73</v>
      </c>
      <c r="E1666" t="s">
        <v>14</v>
      </c>
      <c r="F1666" s="8">
        <v>7.6308367066085303</v>
      </c>
      <c r="G1666" s="5">
        <v>4644</v>
      </c>
      <c r="H1666">
        <f t="shared" si="0"/>
        <v>1.6431603588734991E-3</v>
      </c>
      <c r="I1666" t="s">
        <v>150</v>
      </c>
    </row>
    <row r="1667" spans="1:9">
      <c r="A1667">
        <v>2014</v>
      </c>
      <c r="B1667">
        <v>6</v>
      </c>
      <c r="C1667" t="s">
        <v>7</v>
      </c>
      <c r="D1667" t="s">
        <v>59</v>
      </c>
      <c r="E1667" t="s">
        <v>11</v>
      </c>
      <c r="F1667" s="8">
        <v>367.64114771969599</v>
      </c>
      <c r="G1667" s="5">
        <v>213807</v>
      </c>
      <c r="H1667">
        <f t="shared" si="0"/>
        <v>1.7195000524758122E-3</v>
      </c>
      <c r="I1667" t="s">
        <v>150</v>
      </c>
    </row>
    <row r="1668" spans="1:9">
      <c r="A1668">
        <v>2014</v>
      </c>
      <c r="B1668">
        <v>6</v>
      </c>
      <c r="C1668" t="s">
        <v>12</v>
      </c>
      <c r="D1668" t="s">
        <v>59</v>
      </c>
      <c r="E1668" t="s">
        <v>11</v>
      </c>
      <c r="F1668" s="8">
        <v>71.058339801267707</v>
      </c>
      <c r="G1668" s="5">
        <v>41325</v>
      </c>
      <c r="H1668">
        <f t="shared" si="0"/>
        <v>1.7195000556870588E-3</v>
      </c>
      <c r="I1668" t="s">
        <v>150</v>
      </c>
    </row>
    <row r="1669" spans="1:9">
      <c r="A1669">
        <v>2014</v>
      </c>
      <c r="B1669">
        <v>6</v>
      </c>
      <c r="C1669" t="s">
        <v>12</v>
      </c>
      <c r="D1669" t="s">
        <v>52</v>
      </c>
      <c r="E1669" t="s">
        <v>25</v>
      </c>
      <c r="F1669" s="8">
        <v>4.4876746833324398E-2</v>
      </c>
      <c r="G1669" s="5">
        <v>1</v>
      </c>
      <c r="H1669">
        <f t="shared" si="0"/>
        <v>4.4876746833324398E-2</v>
      </c>
      <c r="I1669" t="s">
        <v>150</v>
      </c>
    </row>
    <row r="1670" spans="1:9">
      <c r="A1670">
        <v>2014</v>
      </c>
      <c r="B1670">
        <v>6</v>
      </c>
      <c r="C1670" t="s">
        <v>7</v>
      </c>
      <c r="D1670" t="s">
        <v>72</v>
      </c>
      <c r="E1670" t="s">
        <v>11</v>
      </c>
      <c r="F1670" s="8">
        <v>570.78095307108003</v>
      </c>
      <c r="G1670" s="5">
        <v>268829</v>
      </c>
      <c r="H1670">
        <f t="shared" si="0"/>
        <v>2.1232119788827841E-3</v>
      </c>
      <c r="I1670" t="s">
        <v>150</v>
      </c>
    </row>
    <row r="1671" spans="1:9">
      <c r="A1671">
        <v>2014</v>
      </c>
      <c r="B1671">
        <v>6</v>
      </c>
      <c r="C1671" t="s">
        <v>12</v>
      </c>
      <c r="D1671" t="s">
        <v>72</v>
      </c>
      <c r="E1671" t="s">
        <v>11</v>
      </c>
      <c r="F1671" s="8">
        <v>75.703115365002304</v>
      </c>
      <c r="G1671" s="5">
        <v>35655</v>
      </c>
      <c r="H1671">
        <f t="shared" si="0"/>
        <v>2.1232117617445605E-3</v>
      </c>
      <c r="I1671" t="s">
        <v>150</v>
      </c>
    </row>
    <row r="1672" spans="1:9">
      <c r="A1672">
        <v>2014</v>
      </c>
      <c r="B1672">
        <v>6</v>
      </c>
      <c r="C1672" t="s">
        <v>7</v>
      </c>
      <c r="D1672" t="s">
        <v>30</v>
      </c>
      <c r="E1672" t="s">
        <v>9</v>
      </c>
      <c r="F1672" s="8">
        <v>81.737604340072707</v>
      </c>
      <c r="G1672" s="5">
        <v>58384</v>
      </c>
      <c r="H1672">
        <f t="shared" si="0"/>
        <v>1.4000000743366796E-3</v>
      </c>
      <c r="I1672" t="s">
        <v>150</v>
      </c>
    </row>
    <row r="1673" spans="1:9">
      <c r="A1673">
        <v>2014</v>
      </c>
      <c r="B1673">
        <v>6</v>
      </c>
      <c r="C1673" t="s">
        <v>12</v>
      </c>
      <c r="D1673" t="s">
        <v>30</v>
      </c>
      <c r="E1673" t="s">
        <v>9</v>
      </c>
      <c r="F1673" s="8">
        <v>27.367201286600899</v>
      </c>
      <c r="G1673" s="5">
        <v>19548</v>
      </c>
      <c r="H1673">
        <f t="shared" si="0"/>
        <v>1.4000000658175209E-3</v>
      </c>
      <c r="I1673" t="s">
        <v>150</v>
      </c>
    </row>
    <row r="1674" spans="1:9">
      <c r="A1674">
        <v>2014</v>
      </c>
      <c r="B1674">
        <v>6</v>
      </c>
      <c r="C1674" t="s">
        <v>12</v>
      </c>
      <c r="D1674" t="s">
        <v>57</v>
      </c>
      <c r="E1674" t="s">
        <v>14</v>
      </c>
      <c r="F1674" s="8">
        <v>5.09999971836805E-3</v>
      </c>
      <c r="G1674" s="5">
        <v>1</v>
      </c>
      <c r="H1674">
        <f t="shared" si="0"/>
        <v>5.09999971836805E-3</v>
      </c>
      <c r="I1674" t="s">
        <v>150</v>
      </c>
    </row>
    <row r="1675" spans="1:9">
      <c r="A1675">
        <v>2014</v>
      </c>
      <c r="B1675">
        <v>6</v>
      </c>
      <c r="C1675" t="s">
        <v>7</v>
      </c>
      <c r="D1675" t="s">
        <v>75</v>
      </c>
      <c r="E1675" t="s">
        <v>14</v>
      </c>
      <c r="F1675" s="8">
        <v>8.2068466166965592</v>
      </c>
      <c r="G1675" s="5">
        <v>3027</v>
      </c>
      <c r="H1675">
        <f t="shared" si="0"/>
        <v>2.7112146074319654E-3</v>
      </c>
      <c r="I1675" t="s">
        <v>150</v>
      </c>
    </row>
    <row r="1676" spans="1:9">
      <c r="A1676">
        <v>2014</v>
      </c>
      <c r="B1676">
        <v>6</v>
      </c>
      <c r="C1676" t="s">
        <v>12</v>
      </c>
      <c r="D1676" t="s">
        <v>75</v>
      </c>
      <c r="E1676" t="s">
        <v>14</v>
      </c>
      <c r="F1676" s="8">
        <v>2.5892081884667202</v>
      </c>
      <c r="G1676" s="5">
        <v>955</v>
      </c>
      <c r="H1676">
        <f t="shared" si="0"/>
        <v>2.7112127627923772E-3</v>
      </c>
      <c r="I1676" t="s">
        <v>150</v>
      </c>
    </row>
    <row r="1677" spans="1:9">
      <c r="A1677">
        <v>2014</v>
      </c>
      <c r="B1677">
        <v>6</v>
      </c>
      <c r="C1677" t="s">
        <v>7</v>
      </c>
      <c r="D1677" t="s">
        <v>23</v>
      </c>
      <c r="E1677" t="s">
        <v>14</v>
      </c>
      <c r="F1677" s="8">
        <v>86.328258453868301</v>
      </c>
      <c r="G1677" s="5">
        <v>38917</v>
      </c>
      <c r="H1677">
        <f t="shared" si="0"/>
        <v>2.2182660136667344E-3</v>
      </c>
      <c r="I1677" t="s">
        <v>150</v>
      </c>
    </row>
    <row r="1678" spans="1:9">
      <c r="A1678">
        <v>2014</v>
      </c>
      <c r="B1678">
        <v>6</v>
      </c>
      <c r="C1678" t="s">
        <v>12</v>
      </c>
      <c r="D1678" t="s">
        <v>23</v>
      </c>
      <c r="E1678" t="s">
        <v>14</v>
      </c>
      <c r="F1678" s="8">
        <v>25.303757700836201</v>
      </c>
      <c r="G1678" s="5">
        <v>11407</v>
      </c>
      <c r="H1678">
        <f t="shared" si="0"/>
        <v>2.2182657754743753E-3</v>
      </c>
      <c r="I1678" t="s">
        <v>150</v>
      </c>
    </row>
    <row r="1679" spans="1:9">
      <c r="A1679">
        <v>2014</v>
      </c>
      <c r="B1679">
        <v>6</v>
      </c>
      <c r="C1679" t="s">
        <v>7</v>
      </c>
      <c r="D1679" t="s">
        <v>13</v>
      </c>
      <c r="E1679" t="s">
        <v>14</v>
      </c>
      <c r="F1679" s="8">
        <v>140.407664348022</v>
      </c>
      <c r="G1679" s="5">
        <v>186907</v>
      </c>
      <c r="H1679">
        <f t="shared" si="0"/>
        <v>7.512167246171732E-4</v>
      </c>
      <c r="I1679" t="s">
        <v>150</v>
      </c>
    </row>
    <row r="1680" spans="1:9">
      <c r="A1680">
        <v>2014</v>
      </c>
      <c r="B1680">
        <v>6</v>
      </c>
      <c r="C1680" t="s">
        <v>12</v>
      </c>
      <c r="D1680" t="s">
        <v>13</v>
      </c>
      <c r="E1680" t="s">
        <v>14</v>
      </c>
      <c r="F1680" s="8">
        <v>3522.15194737911</v>
      </c>
      <c r="G1680" s="5">
        <v>277393</v>
      </c>
      <c r="H1680">
        <f t="shared" si="0"/>
        <v>1.2697335359504782E-2</v>
      </c>
      <c r="I1680" t="s">
        <v>150</v>
      </c>
    </row>
    <row r="1681" spans="1:9">
      <c r="A1681">
        <v>2014</v>
      </c>
      <c r="B1681">
        <v>6</v>
      </c>
      <c r="C1681" t="s">
        <v>7</v>
      </c>
      <c r="D1681" t="s">
        <v>89</v>
      </c>
      <c r="E1681" t="s">
        <v>9</v>
      </c>
      <c r="F1681" s="8">
        <v>51.672399940551202</v>
      </c>
      <c r="G1681" s="5">
        <v>39748</v>
      </c>
      <c r="H1681">
        <f t="shared" si="0"/>
        <v>1.2999999985043576E-3</v>
      </c>
      <c r="I1681" t="s">
        <v>150</v>
      </c>
    </row>
    <row r="1682" spans="1:9">
      <c r="A1682">
        <v>2014</v>
      </c>
      <c r="B1682">
        <v>6</v>
      </c>
      <c r="C1682" t="s">
        <v>12</v>
      </c>
      <c r="D1682" t="s">
        <v>89</v>
      </c>
      <c r="E1682" t="s">
        <v>9</v>
      </c>
      <c r="F1682" s="8">
        <v>7.5699007366783899</v>
      </c>
      <c r="G1682" s="5">
        <v>5823</v>
      </c>
      <c r="H1682">
        <f t="shared" si="0"/>
        <v>1.3000001265118307E-3</v>
      </c>
      <c r="I1682" t="s">
        <v>150</v>
      </c>
    </row>
    <row r="1683" spans="1:9">
      <c r="A1683">
        <v>2014</v>
      </c>
      <c r="B1683">
        <v>6</v>
      </c>
      <c r="C1683" t="s">
        <v>7</v>
      </c>
      <c r="D1683" t="s">
        <v>33</v>
      </c>
      <c r="E1683" t="s">
        <v>11</v>
      </c>
      <c r="F1683" s="8">
        <v>69.339399914955706</v>
      </c>
      <c r="G1683" s="5">
        <v>53338</v>
      </c>
      <c r="H1683">
        <f t="shared" si="0"/>
        <v>1.299999998405559E-3</v>
      </c>
      <c r="I1683" t="s">
        <v>150</v>
      </c>
    </row>
    <row r="1684" spans="1:9">
      <c r="A1684">
        <v>2014</v>
      </c>
      <c r="B1684">
        <v>6</v>
      </c>
      <c r="C1684" t="s">
        <v>12</v>
      </c>
      <c r="D1684" t="s">
        <v>33</v>
      </c>
      <c r="E1684" t="s">
        <v>11</v>
      </c>
      <c r="F1684" s="8">
        <v>7.28649998130276</v>
      </c>
      <c r="G1684" s="5">
        <v>5605</v>
      </c>
      <c r="H1684">
        <f t="shared" si="0"/>
        <v>1.2999999966641855E-3</v>
      </c>
      <c r="I1684" t="s">
        <v>150</v>
      </c>
    </row>
    <row r="1685" spans="1:9">
      <c r="A1685">
        <v>2014</v>
      </c>
      <c r="B1685">
        <v>6</v>
      </c>
      <c r="C1685" t="s">
        <v>7</v>
      </c>
      <c r="D1685" t="s">
        <v>91</v>
      </c>
      <c r="E1685" t="s">
        <v>9</v>
      </c>
      <c r="F1685" s="8">
        <v>20.3476000253576</v>
      </c>
      <c r="G1685" s="5">
        <v>15652</v>
      </c>
      <c r="H1685">
        <f t="shared" si="0"/>
        <v>1.3000000016200868E-3</v>
      </c>
      <c r="I1685" t="s">
        <v>150</v>
      </c>
    </row>
    <row r="1686" spans="1:9">
      <c r="A1686">
        <v>2014</v>
      </c>
      <c r="B1686">
        <v>6</v>
      </c>
      <c r="C1686" t="s">
        <v>12</v>
      </c>
      <c r="D1686" t="s">
        <v>91</v>
      </c>
      <c r="E1686" t="s">
        <v>9</v>
      </c>
      <c r="F1686" s="8">
        <v>3.6555999935371801</v>
      </c>
      <c r="G1686" s="5">
        <v>2812</v>
      </c>
      <c r="H1686">
        <f t="shared" si="0"/>
        <v>1.2999999977016999E-3</v>
      </c>
      <c r="I1686" t="s">
        <v>150</v>
      </c>
    </row>
    <row r="1687" spans="1:9">
      <c r="A1687">
        <v>2014</v>
      </c>
      <c r="B1687">
        <v>6</v>
      </c>
      <c r="C1687" t="s">
        <v>7</v>
      </c>
      <c r="D1687" t="s">
        <v>48</v>
      </c>
      <c r="E1687" t="s">
        <v>14</v>
      </c>
      <c r="F1687" s="8">
        <v>8.2119825427071191</v>
      </c>
      <c r="G1687" s="5">
        <v>23652</v>
      </c>
      <c r="H1687">
        <f t="shared" si="0"/>
        <v>3.4720034427139859E-4</v>
      </c>
      <c r="I1687" t="s">
        <v>150</v>
      </c>
    </row>
    <row r="1688" spans="1:9">
      <c r="A1688">
        <v>2014</v>
      </c>
      <c r="B1688">
        <v>6</v>
      </c>
      <c r="C1688" t="s">
        <v>12</v>
      </c>
      <c r="D1688" t="s">
        <v>48</v>
      </c>
      <c r="E1688" t="s">
        <v>14</v>
      </c>
      <c r="F1688" s="8">
        <v>69.382324056699801</v>
      </c>
      <c r="G1688" s="5">
        <v>9821</v>
      </c>
      <c r="H1688">
        <f t="shared" si="0"/>
        <v>7.0646903631707359E-3</v>
      </c>
      <c r="I1688" t="s">
        <v>150</v>
      </c>
    </row>
    <row r="1689" spans="1:9">
      <c r="A1689">
        <v>2014</v>
      </c>
      <c r="B1689">
        <v>6</v>
      </c>
      <c r="C1689" t="s">
        <v>7</v>
      </c>
      <c r="D1689" t="s">
        <v>63</v>
      </c>
      <c r="E1689" t="s">
        <v>14</v>
      </c>
      <c r="F1689" s="8">
        <v>248.41679027560099</v>
      </c>
      <c r="G1689" s="5">
        <v>225915</v>
      </c>
      <c r="H1689">
        <f t="shared" si="0"/>
        <v>1.0996029049669168E-3</v>
      </c>
      <c r="I1689" t="s">
        <v>150</v>
      </c>
    </row>
    <row r="1690" spans="1:9">
      <c r="A1690">
        <v>2014</v>
      </c>
      <c r="B1690">
        <v>6</v>
      </c>
      <c r="C1690" t="s">
        <v>12</v>
      </c>
      <c r="D1690" t="s">
        <v>63</v>
      </c>
      <c r="E1690" t="s">
        <v>14</v>
      </c>
      <c r="F1690" s="8">
        <v>5118.3453654702698</v>
      </c>
      <c r="G1690" s="5">
        <v>427255</v>
      </c>
      <c r="H1690">
        <f t="shared" si="0"/>
        <v>1.1979603200595124E-2</v>
      </c>
      <c r="I1690" t="s">
        <v>150</v>
      </c>
    </row>
    <row r="1691" spans="1:9">
      <c r="A1691">
        <v>2014</v>
      </c>
      <c r="B1691">
        <v>6</v>
      </c>
      <c r="C1691" t="s">
        <v>7</v>
      </c>
      <c r="D1691" t="s">
        <v>74</v>
      </c>
      <c r="E1691" t="s">
        <v>9</v>
      </c>
      <c r="F1691" s="8">
        <v>30.613798858132199</v>
      </c>
      <c r="G1691" s="5">
        <v>21867</v>
      </c>
      <c r="H1691">
        <f t="shared" si="0"/>
        <v>1.399999947781232E-3</v>
      </c>
      <c r="I1691" t="s">
        <v>150</v>
      </c>
    </row>
    <row r="1692" spans="1:9">
      <c r="A1692">
        <v>2014</v>
      </c>
      <c r="B1692">
        <v>6</v>
      </c>
      <c r="C1692" t="s">
        <v>12</v>
      </c>
      <c r="D1692" t="s">
        <v>74</v>
      </c>
      <c r="E1692" t="s">
        <v>9</v>
      </c>
      <c r="F1692" s="8">
        <v>5.4193998137488899</v>
      </c>
      <c r="G1692" s="5">
        <v>3871</v>
      </c>
      <c r="H1692">
        <f t="shared" si="0"/>
        <v>1.3999999518855308E-3</v>
      </c>
      <c r="I1692" t="s">
        <v>150</v>
      </c>
    </row>
    <row r="1693" spans="1:9">
      <c r="A1693">
        <v>2014</v>
      </c>
      <c r="B1693">
        <v>6</v>
      </c>
      <c r="C1693" t="s">
        <v>7</v>
      </c>
      <c r="D1693" t="s">
        <v>93</v>
      </c>
      <c r="E1693" t="s">
        <v>9</v>
      </c>
      <c r="F1693" s="8">
        <v>14.880599584430399</v>
      </c>
      <c r="G1693" s="5">
        <v>10629</v>
      </c>
      <c r="H1693">
        <f t="shared" si="0"/>
        <v>1.3999999609022862E-3</v>
      </c>
      <c r="I1693" t="s">
        <v>150</v>
      </c>
    </row>
    <row r="1694" spans="1:9">
      <c r="A1694">
        <v>2014</v>
      </c>
      <c r="B1694">
        <v>6</v>
      </c>
      <c r="C1694" t="s">
        <v>12</v>
      </c>
      <c r="D1694" t="s">
        <v>93</v>
      </c>
      <c r="E1694" t="s">
        <v>9</v>
      </c>
      <c r="F1694" s="8">
        <v>2.2876001147087601</v>
      </c>
      <c r="G1694" s="5">
        <v>1634</v>
      </c>
      <c r="H1694">
        <f t="shared" si="0"/>
        <v>1.4000000702011997E-3</v>
      </c>
      <c r="I1694" t="s">
        <v>150</v>
      </c>
    </row>
    <row r="1695" spans="1:9">
      <c r="A1695">
        <v>2014</v>
      </c>
      <c r="B1695">
        <v>6</v>
      </c>
      <c r="C1695" t="s">
        <v>7</v>
      </c>
      <c r="D1695" t="s">
        <v>82</v>
      </c>
      <c r="E1695" t="s">
        <v>14</v>
      </c>
      <c r="F1695" s="8">
        <v>10.385468678839899</v>
      </c>
      <c r="G1695" s="5">
        <v>40629</v>
      </c>
      <c r="H1695">
        <f t="shared" ref="H1695:H1754" si="1">F1695/G1695</f>
        <v>2.5561713748406062E-4</v>
      </c>
      <c r="I1695" t="s">
        <v>150</v>
      </c>
    </row>
    <row r="1696" spans="1:9">
      <c r="A1696">
        <v>2014</v>
      </c>
      <c r="B1696">
        <v>6</v>
      </c>
      <c r="C1696" t="s">
        <v>12</v>
      </c>
      <c r="D1696" t="s">
        <v>82</v>
      </c>
      <c r="E1696" t="s">
        <v>14</v>
      </c>
      <c r="F1696" s="8">
        <v>72.800966341048394</v>
      </c>
      <c r="G1696" s="5">
        <v>10993</v>
      </c>
      <c r="H1696">
        <f t="shared" si="1"/>
        <v>6.6224839753523512E-3</v>
      </c>
      <c r="I1696" t="s">
        <v>150</v>
      </c>
    </row>
    <row r="1697" spans="1:9">
      <c r="A1697">
        <v>2014</v>
      </c>
      <c r="B1697">
        <v>6</v>
      </c>
      <c r="C1697" t="s">
        <v>12</v>
      </c>
      <c r="D1697" t="s">
        <v>71</v>
      </c>
      <c r="E1697" t="s">
        <v>14</v>
      </c>
      <c r="F1697" s="8">
        <v>174.16586783993901</v>
      </c>
      <c r="G1697" s="5">
        <v>11508</v>
      </c>
      <c r="H1697">
        <f t="shared" si="1"/>
        <v>1.5134329843581771E-2</v>
      </c>
      <c r="I1697" t="s">
        <v>150</v>
      </c>
    </row>
    <row r="1698" spans="1:9">
      <c r="A1698">
        <v>2014</v>
      </c>
      <c r="B1698">
        <v>6</v>
      </c>
      <c r="C1698" t="s">
        <v>12</v>
      </c>
      <c r="D1698" t="s">
        <v>65</v>
      </c>
      <c r="E1698" t="s">
        <v>25</v>
      </c>
      <c r="F1698" s="8">
        <v>5.6415213039144804E-3</v>
      </c>
      <c r="G1698" s="5">
        <v>3</v>
      </c>
      <c r="H1698">
        <f t="shared" si="1"/>
        <v>1.8805071013048267E-3</v>
      </c>
      <c r="I1698" t="s">
        <v>150</v>
      </c>
    </row>
    <row r="1699" spans="1:9">
      <c r="A1699">
        <v>2014</v>
      </c>
      <c r="B1699">
        <v>6</v>
      </c>
      <c r="C1699" t="s">
        <v>12</v>
      </c>
      <c r="D1699" t="s">
        <v>84</v>
      </c>
      <c r="E1699" t="s">
        <v>25</v>
      </c>
      <c r="F1699" s="8">
        <v>5.1469230558723197E-2</v>
      </c>
      <c r="G1699" s="5">
        <v>21</v>
      </c>
      <c r="H1699">
        <f t="shared" si="1"/>
        <v>2.4509157408915808E-3</v>
      </c>
      <c r="I1699" t="s">
        <v>150</v>
      </c>
    </row>
    <row r="1700" spans="1:9">
      <c r="A1700">
        <v>2014</v>
      </c>
      <c r="B1700">
        <v>6</v>
      </c>
      <c r="C1700" t="s">
        <v>7</v>
      </c>
      <c r="D1700" t="s">
        <v>26</v>
      </c>
      <c r="E1700" t="s">
        <v>14</v>
      </c>
      <c r="F1700" s="8">
        <v>90.059528937796102</v>
      </c>
      <c r="G1700" s="5">
        <v>54751</v>
      </c>
      <c r="H1700">
        <f t="shared" si="1"/>
        <v>1.6448928592682527E-3</v>
      </c>
      <c r="I1700" t="s">
        <v>150</v>
      </c>
    </row>
    <row r="1701" spans="1:9">
      <c r="A1701">
        <v>2014</v>
      </c>
      <c r="B1701">
        <v>6</v>
      </c>
      <c r="C1701" t="s">
        <v>12</v>
      </c>
      <c r="D1701" t="s">
        <v>26</v>
      </c>
      <c r="E1701" t="s">
        <v>14</v>
      </c>
      <c r="F1701" s="8">
        <v>651.65401076897899</v>
      </c>
      <c r="G1701" s="5">
        <v>53248</v>
      </c>
      <c r="H1701">
        <f t="shared" si="1"/>
        <v>1.2238093651761175E-2</v>
      </c>
      <c r="I1701" t="s">
        <v>150</v>
      </c>
    </row>
    <row r="1702" spans="1:9">
      <c r="A1702">
        <v>2014</v>
      </c>
      <c r="B1702">
        <v>6</v>
      </c>
      <c r="C1702" t="s">
        <v>12</v>
      </c>
      <c r="D1702" t="s">
        <v>94</v>
      </c>
      <c r="E1702" t="s">
        <v>25</v>
      </c>
      <c r="F1702" s="8">
        <v>0.16512553580105299</v>
      </c>
      <c r="G1702" s="5">
        <v>18</v>
      </c>
      <c r="H1702">
        <f t="shared" si="1"/>
        <v>9.1736408778362779E-3</v>
      </c>
      <c r="I1702" t="s">
        <v>150</v>
      </c>
    </row>
    <row r="1703" spans="1:9">
      <c r="A1703">
        <v>2014</v>
      </c>
      <c r="B1703">
        <v>6</v>
      </c>
      <c r="C1703" t="s">
        <v>7</v>
      </c>
      <c r="D1703" t="s">
        <v>27</v>
      </c>
      <c r="E1703" t="s">
        <v>14</v>
      </c>
      <c r="F1703" s="8">
        <v>57.707721174461703</v>
      </c>
      <c r="G1703" s="5">
        <v>22417</v>
      </c>
      <c r="H1703">
        <f t="shared" si="1"/>
        <v>2.5742838548629032E-3</v>
      </c>
      <c r="I1703" t="s">
        <v>150</v>
      </c>
    </row>
    <row r="1704" spans="1:9">
      <c r="A1704">
        <v>2014</v>
      </c>
      <c r="B1704">
        <v>6</v>
      </c>
      <c r="C1704" t="s">
        <v>12</v>
      </c>
      <c r="D1704" t="s">
        <v>27</v>
      </c>
      <c r="E1704" t="s">
        <v>14</v>
      </c>
      <c r="F1704" s="8">
        <v>24.9885734885465</v>
      </c>
      <c r="G1704" s="5">
        <v>9707</v>
      </c>
      <c r="H1704">
        <f t="shared" si="1"/>
        <v>2.574283866132327E-3</v>
      </c>
      <c r="I1704" t="s">
        <v>150</v>
      </c>
    </row>
    <row r="1705" spans="1:9">
      <c r="A1705">
        <v>2014</v>
      </c>
      <c r="B1705">
        <v>6</v>
      </c>
      <c r="C1705" t="s">
        <v>12</v>
      </c>
      <c r="D1705" t="s">
        <v>34</v>
      </c>
      <c r="E1705" t="s">
        <v>14</v>
      </c>
      <c r="F1705" s="8">
        <v>4.4745041970163504</v>
      </c>
      <c r="G1705" s="5">
        <v>203</v>
      </c>
      <c r="H1705">
        <f t="shared" si="1"/>
        <v>2.2041892596139655E-2</v>
      </c>
      <c r="I1705" t="s">
        <v>150</v>
      </c>
    </row>
    <row r="1706" spans="1:9">
      <c r="A1706">
        <v>2014</v>
      </c>
      <c r="B1706">
        <v>6</v>
      </c>
      <c r="C1706" t="s">
        <v>7</v>
      </c>
      <c r="D1706" t="s">
        <v>31</v>
      </c>
      <c r="E1706" t="s">
        <v>14</v>
      </c>
      <c r="F1706" s="8">
        <v>41.027201025281101</v>
      </c>
      <c r="G1706" s="5">
        <v>15853</v>
      </c>
      <c r="H1706">
        <f t="shared" si="1"/>
        <v>2.5879771037205009E-3</v>
      </c>
      <c r="I1706" t="s">
        <v>150</v>
      </c>
    </row>
    <row r="1707" spans="1:9">
      <c r="A1707">
        <v>2014</v>
      </c>
      <c r="B1707">
        <v>6</v>
      </c>
      <c r="C1707" t="s">
        <v>12</v>
      </c>
      <c r="D1707" t="s">
        <v>31</v>
      </c>
      <c r="E1707" t="s">
        <v>14</v>
      </c>
      <c r="F1707" s="8">
        <v>11.9650982851162</v>
      </c>
      <c r="G1707" s="5">
        <v>4497</v>
      </c>
      <c r="H1707">
        <f t="shared" si="1"/>
        <v>2.6606845197056262E-3</v>
      </c>
      <c r="I1707" t="s">
        <v>150</v>
      </c>
    </row>
    <row r="1708" spans="1:9">
      <c r="A1708">
        <v>2014</v>
      </c>
      <c r="B1708">
        <v>6</v>
      </c>
      <c r="C1708" t="s">
        <v>12</v>
      </c>
      <c r="D1708" t="s">
        <v>47</v>
      </c>
      <c r="E1708" t="s">
        <v>14</v>
      </c>
      <c r="F1708" s="8">
        <v>45.745205007493396</v>
      </c>
      <c r="G1708" s="5">
        <v>3599</v>
      </c>
      <c r="H1708">
        <f t="shared" si="1"/>
        <v>1.2710532094329924E-2</v>
      </c>
      <c r="I1708" t="s">
        <v>150</v>
      </c>
    </row>
    <row r="1709" spans="1:9">
      <c r="A1709">
        <v>2014</v>
      </c>
      <c r="B1709">
        <v>6</v>
      </c>
      <c r="C1709" t="s">
        <v>7</v>
      </c>
      <c r="D1709" t="s">
        <v>29</v>
      </c>
      <c r="E1709" t="s">
        <v>25</v>
      </c>
      <c r="F1709" s="8">
        <v>81.377380798512604</v>
      </c>
      <c r="G1709" s="5">
        <v>83843</v>
      </c>
      <c r="H1709">
        <f t="shared" si="1"/>
        <v>9.705924263028828E-4</v>
      </c>
      <c r="I1709" t="s">
        <v>150</v>
      </c>
    </row>
    <row r="1710" spans="1:9">
      <c r="A1710">
        <v>2014</v>
      </c>
      <c r="B1710">
        <v>6</v>
      </c>
      <c r="C1710" t="s">
        <v>12</v>
      </c>
      <c r="D1710" t="s">
        <v>29</v>
      </c>
      <c r="E1710" t="s">
        <v>25</v>
      </c>
      <c r="F1710" s="8">
        <v>126.242960711009</v>
      </c>
      <c r="G1710" s="5">
        <v>28919</v>
      </c>
      <c r="H1710">
        <f t="shared" si="1"/>
        <v>4.3653985515062421E-3</v>
      </c>
      <c r="I1710" t="s">
        <v>150</v>
      </c>
    </row>
    <row r="1711" spans="1:9">
      <c r="A1711">
        <v>2014</v>
      </c>
      <c r="B1711">
        <v>6</v>
      </c>
      <c r="C1711" t="s">
        <v>7</v>
      </c>
      <c r="D1711" t="s">
        <v>88</v>
      </c>
      <c r="E1711" t="s">
        <v>14</v>
      </c>
      <c r="F1711" s="8">
        <v>13.2659718308132</v>
      </c>
      <c r="G1711" s="5">
        <v>4893</v>
      </c>
      <c r="H1711">
        <f t="shared" si="1"/>
        <v>2.7112143533237687E-3</v>
      </c>
      <c r="I1711" t="s">
        <v>150</v>
      </c>
    </row>
    <row r="1712" spans="1:9">
      <c r="A1712">
        <v>2014</v>
      </c>
      <c r="B1712">
        <v>6</v>
      </c>
      <c r="C1712" t="s">
        <v>12</v>
      </c>
      <c r="D1712" t="s">
        <v>88</v>
      </c>
      <c r="E1712" t="s">
        <v>14</v>
      </c>
      <c r="F1712" s="8">
        <v>4.1020645182579702</v>
      </c>
      <c r="G1712" s="5">
        <v>1513</v>
      </c>
      <c r="H1712">
        <f t="shared" si="1"/>
        <v>2.7112125038056645E-3</v>
      </c>
      <c r="I1712" t="s">
        <v>150</v>
      </c>
    </row>
    <row r="1713" spans="1:9">
      <c r="A1713">
        <v>2014</v>
      </c>
      <c r="B1713">
        <v>6</v>
      </c>
      <c r="C1713" t="s">
        <v>12</v>
      </c>
      <c r="D1713" t="s">
        <v>54</v>
      </c>
      <c r="E1713" t="s">
        <v>14</v>
      </c>
      <c r="F1713" s="8">
        <v>4.3442795164883101</v>
      </c>
      <c r="G1713" s="5">
        <v>290</v>
      </c>
      <c r="H1713">
        <f t="shared" si="1"/>
        <v>1.4980274194787277E-2</v>
      </c>
      <c r="I1713" t="s">
        <v>150</v>
      </c>
    </row>
    <row r="1714" spans="1:9">
      <c r="A1714">
        <v>2014</v>
      </c>
      <c r="B1714">
        <v>6</v>
      </c>
      <c r="C1714" t="s">
        <v>7</v>
      </c>
      <c r="D1714" t="s">
        <v>20</v>
      </c>
      <c r="E1714" t="s">
        <v>14</v>
      </c>
      <c r="F1714" s="8">
        <v>278.020216343458</v>
      </c>
      <c r="G1714" s="5">
        <v>326818</v>
      </c>
      <c r="H1714">
        <f t="shared" si="1"/>
        <v>8.5068820059928767E-4</v>
      </c>
      <c r="I1714" t="s">
        <v>150</v>
      </c>
    </row>
    <row r="1715" spans="1:9">
      <c r="A1715">
        <v>2014</v>
      </c>
      <c r="B1715">
        <v>6</v>
      </c>
      <c r="C1715" t="s">
        <v>12</v>
      </c>
      <c r="D1715" t="s">
        <v>20</v>
      </c>
      <c r="E1715" t="s">
        <v>14</v>
      </c>
      <c r="F1715" s="8">
        <v>5844.2935700844901</v>
      </c>
      <c r="G1715" s="5">
        <v>516609</v>
      </c>
      <c r="H1715">
        <f t="shared" si="1"/>
        <v>1.1312798596393966E-2</v>
      </c>
      <c r="I1715" t="s">
        <v>150</v>
      </c>
    </row>
    <row r="1716" spans="1:9">
      <c r="A1716">
        <v>2014</v>
      </c>
      <c r="B1716">
        <v>6</v>
      </c>
      <c r="C1716" t="s">
        <v>7</v>
      </c>
      <c r="D1716" t="s">
        <v>44</v>
      </c>
      <c r="E1716" t="s">
        <v>16</v>
      </c>
      <c r="F1716" s="8">
        <v>94.974593701306702</v>
      </c>
      <c r="G1716" s="5">
        <v>109603</v>
      </c>
      <c r="H1716">
        <f t="shared" si="1"/>
        <v>8.6653279290992678E-4</v>
      </c>
      <c r="I1716" t="s">
        <v>150</v>
      </c>
    </row>
    <row r="1717" spans="1:9">
      <c r="A1717">
        <v>2014</v>
      </c>
      <c r="B1717">
        <v>6</v>
      </c>
      <c r="C1717" t="s">
        <v>12</v>
      </c>
      <c r="D1717" t="s">
        <v>44</v>
      </c>
      <c r="E1717" t="s">
        <v>16</v>
      </c>
      <c r="F1717" s="8">
        <v>1157.53654941637</v>
      </c>
      <c r="G1717" s="5">
        <v>106663</v>
      </c>
      <c r="H1717">
        <f t="shared" si="1"/>
        <v>1.0852278197841519E-2</v>
      </c>
      <c r="I1717" t="s">
        <v>150</v>
      </c>
    </row>
    <row r="1718" spans="1:9">
      <c r="A1718">
        <v>2014</v>
      </c>
      <c r="B1718">
        <v>6</v>
      </c>
      <c r="C1718" t="s">
        <v>7</v>
      </c>
      <c r="D1718" t="s">
        <v>67</v>
      </c>
      <c r="E1718" t="s">
        <v>9</v>
      </c>
      <c r="F1718" s="8">
        <v>7.9625000078231096</v>
      </c>
      <c r="G1718" s="5">
        <v>6125</v>
      </c>
      <c r="H1718">
        <f t="shared" si="1"/>
        <v>1.3000000012772424E-3</v>
      </c>
      <c r="I1718" t="s">
        <v>150</v>
      </c>
    </row>
    <row r="1719" spans="1:9">
      <c r="A1719">
        <v>2014</v>
      </c>
      <c r="B1719">
        <v>6</v>
      </c>
      <c r="C1719" t="s">
        <v>12</v>
      </c>
      <c r="D1719" t="s">
        <v>67</v>
      </c>
      <c r="E1719" t="s">
        <v>9</v>
      </c>
      <c r="F1719" s="8">
        <v>1.1089000079082301</v>
      </c>
      <c r="G1719" s="5">
        <v>853</v>
      </c>
      <c r="H1719">
        <f t="shared" si="1"/>
        <v>1.3000000092710786E-3</v>
      </c>
      <c r="I1719" t="s">
        <v>150</v>
      </c>
    </row>
    <row r="1720" spans="1:9">
      <c r="A1720">
        <v>2014</v>
      </c>
      <c r="B1720">
        <v>6</v>
      </c>
      <c r="C1720" t="s">
        <v>7</v>
      </c>
      <c r="D1720" t="s">
        <v>19</v>
      </c>
      <c r="E1720" t="s">
        <v>14</v>
      </c>
      <c r="F1720" s="8">
        <v>287.00796790083399</v>
      </c>
      <c r="G1720" s="5">
        <v>148556</v>
      </c>
      <c r="H1720">
        <f t="shared" si="1"/>
        <v>1.9319850285470395E-3</v>
      </c>
      <c r="I1720" t="s">
        <v>150</v>
      </c>
    </row>
    <row r="1721" spans="1:9">
      <c r="A1721">
        <v>2014</v>
      </c>
      <c r="B1721">
        <v>6</v>
      </c>
      <c r="C1721" t="s">
        <v>12</v>
      </c>
      <c r="D1721" t="s">
        <v>19</v>
      </c>
      <c r="E1721" t="s">
        <v>14</v>
      </c>
      <c r="F1721" s="8">
        <v>13147.507913514901</v>
      </c>
      <c r="G1721" s="5">
        <v>1046124</v>
      </c>
      <c r="H1721">
        <f t="shared" si="1"/>
        <v>1.2567829352461946E-2</v>
      </c>
      <c r="I1721" t="s">
        <v>150</v>
      </c>
    </row>
    <row r="1722" spans="1:9">
      <c r="A1722">
        <v>2014</v>
      </c>
      <c r="B1722">
        <v>6</v>
      </c>
      <c r="C1722" t="s">
        <v>7</v>
      </c>
      <c r="D1722" t="s">
        <v>96</v>
      </c>
      <c r="E1722" t="s">
        <v>9</v>
      </c>
      <c r="F1722" s="8">
        <v>38.841598599217797</v>
      </c>
      <c r="G1722" s="5">
        <v>27744</v>
      </c>
      <c r="H1722">
        <f t="shared" si="1"/>
        <v>1.3999999495104454E-3</v>
      </c>
      <c r="I1722" t="s">
        <v>150</v>
      </c>
    </row>
    <row r="1723" spans="1:9">
      <c r="A1723">
        <v>2014</v>
      </c>
      <c r="B1723">
        <v>6</v>
      </c>
      <c r="C1723" t="s">
        <v>12</v>
      </c>
      <c r="D1723" t="s">
        <v>96</v>
      </c>
      <c r="E1723" t="s">
        <v>9</v>
      </c>
      <c r="F1723" s="8">
        <v>10.957800546661</v>
      </c>
      <c r="G1723" s="5">
        <v>7827</v>
      </c>
      <c r="H1723">
        <f t="shared" si="1"/>
        <v>1.4000000698429795E-3</v>
      </c>
      <c r="I1723" t="s">
        <v>150</v>
      </c>
    </row>
    <row r="1724" spans="1:9">
      <c r="A1724">
        <v>2014</v>
      </c>
      <c r="B1724">
        <v>6</v>
      </c>
      <c r="C1724" t="s">
        <v>7</v>
      </c>
      <c r="D1724" t="s">
        <v>51</v>
      </c>
      <c r="E1724" t="s">
        <v>11</v>
      </c>
      <c r="F1724" s="8">
        <v>10.5657996842637</v>
      </c>
      <c r="G1724" s="5">
        <v>7547</v>
      </c>
      <c r="H1724">
        <f t="shared" si="1"/>
        <v>1.399999958163999E-3</v>
      </c>
      <c r="I1724" t="s">
        <v>150</v>
      </c>
    </row>
    <row r="1725" spans="1:9">
      <c r="A1725">
        <v>2014</v>
      </c>
      <c r="B1725">
        <v>6</v>
      </c>
      <c r="C1725" t="s">
        <v>12</v>
      </c>
      <c r="D1725" t="s">
        <v>51</v>
      </c>
      <c r="E1725" t="s">
        <v>11</v>
      </c>
      <c r="F1725" s="8">
        <v>2.2889999146573201</v>
      </c>
      <c r="G1725" s="5">
        <v>1635</v>
      </c>
      <c r="H1725">
        <f t="shared" si="1"/>
        <v>1.3999999478026422E-3</v>
      </c>
      <c r="I1725" t="s">
        <v>150</v>
      </c>
    </row>
    <row r="1726" spans="1:9">
      <c r="A1726">
        <v>2014</v>
      </c>
      <c r="B1726">
        <v>6</v>
      </c>
      <c r="C1726" t="s">
        <v>7</v>
      </c>
      <c r="D1726" t="s">
        <v>43</v>
      </c>
      <c r="E1726" t="s">
        <v>11</v>
      </c>
      <c r="F1726" s="8">
        <v>187.17400014516801</v>
      </c>
      <c r="G1726" s="5">
        <v>143980</v>
      </c>
      <c r="H1726">
        <f t="shared" si="1"/>
        <v>1.3000000010082511E-3</v>
      </c>
      <c r="I1726" t="s">
        <v>150</v>
      </c>
    </row>
    <row r="1727" spans="1:9">
      <c r="A1727">
        <v>2014</v>
      </c>
      <c r="B1727">
        <v>6</v>
      </c>
      <c r="C1727" t="s">
        <v>12</v>
      </c>
      <c r="D1727" t="s">
        <v>43</v>
      </c>
      <c r="E1727" t="s">
        <v>11</v>
      </c>
      <c r="F1727" s="8">
        <v>28.9171974575147</v>
      </c>
      <c r="G1727" s="5">
        <v>22244</v>
      </c>
      <c r="H1727">
        <f t="shared" si="1"/>
        <v>1.2999998857001753E-3</v>
      </c>
      <c r="I1727" t="s">
        <v>150</v>
      </c>
    </row>
    <row r="1728" spans="1:9">
      <c r="A1728">
        <v>2014</v>
      </c>
      <c r="B1728">
        <v>6</v>
      </c>
      <c r="C1728" t="s">
        <v>7</v>
      </c>
      <c r="D1728" t="s">
        <v>32</v>
      </c>
      <c r="E1728" t="s">
        <v>25</v>
      </c>
      <c r="F1728" s="8">
        <v>115.36164447059799</v>
      </c>
      <c r="G1728" s="5">
        <v>167809</v>
      </c>
      <c r="H1728">
        <f t="shared" si="1"/>
        <v>6.8745802948946713E-4</v>
      </c>
      <c r="I1728" t="s">
        <v>150</v>
      </c>
    </row>
    <row r="1729" spans="1:9">
      <c r="A1729">
        <v>2014</v>
      </c>
      <c r="B1729">
        <v>6</v>
      </c>
      <c r="C1729" t="s">
        <v>12</v>
      </c>
      <c r="D1729" t="s">
        <v>32</v>
      </c>
      <c r="E1729" t="s">
        <v>25</v>
      </c>
      <c r="F1729" s="8">
        <v>25.459151339717199</v>
      </c>
      <c r="G1729" s="5">
        <v>22071</v>
      </c>
      <c r="H1729">
        <f t="shared" si="1"/>
        <v>1.1535114557436092E-3</v>
      </c>
      <c r="I1729" t="s">
        <v>150</v>
      </c>
    </row>
    <row r="1730" spans="1:9">
      <c r="A1730">
        <v>2014</v>
      </c>
      <c r="B1730">
        <v>6</v>
      </c>
      <c r="C1730" t="s">
        <v>7</v>
      </c>
      <c r="D1730" t="s">
        <v>45</v>
      </c>
      <c r="E1730" t="s">
        <v>14</v>
      </c>
      <c r="F1730" s="8">
        <v>124.11426658084299</v>
      </c>
      <c r="G1730" s="5">
        <v>222242</v>
      </c>
      <c r="H1730">
        <f t="shared" si="1"/>
        <v>5.5846449627362511E-4</v>
      </c>
      <c r="I1730" t="s">
        <v>150</v>
      </c>
    </row>
    <row r="1731" spans="1:9">
      <c r="A1731">
        <v>2014</v>
      </c>
      <c r="B1731">
        <v>6</v>
      </c>
      <c r="C1731" t="s">
        <v>12</v>
      </c>
      <c r="D1731" t="s">
        <v>45</v>
      </c>
      <c r="E1731" t="s">
        <v>14</v>
      </c>
      <c r="F1731" s="8">
        <v>403.16086700651698</v>
      </c>
      <c r="G1731" s="5">
        <v>90000</v>
      </c>
      <c r="H1731">
        <f t="shared" si="1"/>
        <v>4.4795651889613002E-3</v>
      </c>
      <c r="I1731" t="s">
        <v>150</v>
      </c>
    </row>
    <row r="1732" spans="1:9">
      <c r="A1732">
        <v>2014</v>
      </c>
      <c r="B1732">
        <v>6</v>
      </c>
      <c r="C1732" t="s">
        <v>7</v>
      </c>
      <c r="D1732" t="s">
        <v>28</v>
      </c>
      <c r="E1732" t="s">
        <v>14</v>
      </c>
      <c r="F1732" s="8">
        <v>335.75943915313098</v>
      </c>
      <c r="G1732" s="5">
        <v>123841</v>
      </c>
      <c r="H1732">
        <f t="shared" si="1"/>
        <v>2.7112138883982769E-3</v>
      </c>
      <c r="I1732" t="s">
        <v>150</v>
      </c>
    </row>
    <row r="1733" spans="1:9">
      <c r="A1733">
        <v>2014</v>
      </c>
      <c r="B1733">
        <v>6</v>
      </c>
      <c r="C1733" t="s">
        <v>12</v>
      </c>
      <c r="D1733" t="s">
        <v>28</v>
      </c>
      <c r="E1733" t="s">
        <v>14</v>
      </c>
      <c r="F1733" s="8">
        <v>41.904521819669696</v>
      </c>
      <c r="G1733" s="5">
        <v>15456</v>
      </c>
      <c r="H1733">
        <f t="shared" si="1"/>
        <v>2.7112138858481948E-3</v>
      </c>
      <c r="I1733" t="s">
        <v>150</v>
      </c>
    </row>
    <row r="1734" spans="1:9">
      <c r="A1734">
        <v>2014</v>
      </c>
      <c r="B1734">
        <v>6</v>
      </c>
      <c r="C1734" t="s">
        <v>12</v>
      </c>
      <c r="D1734" t="s">
        <v>55</v>
      </c>
      <c r="E1734" t="s">
        <v>14</v>
      </c>
      <c r="F1734" s="8">
        <v>3.2526054186746402E-2</v>
      </c>
      <c r="G1734" s="5">
        <v>11</v>
      </c>
      <c r="H1734">
        <f t="shared" si="1"/>
        <v>2.9569140169769456E-3</v>
      </c>
      <c r="I1734" t="s">
        <v>150</v>
      </c>
    </row>
    <row r="1735" spans="1:9">
      <c r="A1735">
        <v>2014</v>
      </c>
      <c r="B1735">
        <v>6</v>
      </c>
      <c r="C1735" t="s">
        <v>12</v>
      </c>
      <c r="D1735" t="s">
        <v>83</v>
      </c>
      <c r="E1735" t="s">
        <v>14</v>
      </c>
      <c r="F1735" s="8">
        <v>0.52389358729124003</v>
      </c>
      <c r="G1735" s="5">
        <v>47</v>
      </c>
      <c r="H1735">
        <f t="shared" si="1"/>
        <v>1.1146672070026384E-2</v>
      </c>
      <c r="I1735" t="s">
        <v>150</v>
      </c>
    </row>
    <row r="1736" spans="1:9">
      <c r="A1736">
        <v>2014</v>
      </c>
      <c r="B1736">
        <v>6</v>
      </c>
      <c r="C1736" t="s">
        <v>7</v>
      </c>
      <c r="D1736" t="s">
        <v>24</v>
      </c>
      <c r="E1736" t="s">
        <v>25</v>
      </c>
      <c r="F1736" s="8">
        <v>35.931281995028201</v>
      </c>
      <c r="G1736" s="5">
        <v>85997</v>
      </c>
      <c r="H1736">
        <f t="shared" si="1"/>
        <v>4.178201797158994E-4</v>
      </c>
      <c r="I1736" t="s">
        <v>150</v>
      </c>
    </row>
    <row r="1737" spans="1:9">
      <c r="A1737">
        <v>2014</v>
      </c>
      <c r="B1737">
        <v>6</v>
      </c>
      <c r="C1737" t="s">
        <v>12</v>
      </c>
      <c r="D1737" t="s">
        <v>24</v>
      </c>
      <c r="E1737" t="s">
        <v>25</v>
      </c>
      <c r="F1737" s="8">
        <v>323.17240492487298</v>
      </c>
      <c r="G1737" s="5">
        <v>42790</v>
      </c>
      <c r="H1737">
        <f t="shared" si="1"/>
        <v>7.5525217322942977E-3</v>
      </c>
      <c r="I1737" t="s">
        <v>150</v>
      </c>
    </row>
    <row r="1738" spans="1:9">
      <c r="A1738">
        <v>2014</v>
      </c>
      <c r="B1738">
        <v>6</v>
      </c>
      <c r="C1738" t="s">
        <v>7</v>
      </c>
      <c r="D1738" t="s">
        <v>80</v>
      </c>
      <c r="E1738" t="s">
        <v>14</v>
      </c>
      <c r="F1738" s="8">
        <v>1.0975943851662999</v>
      </c>
      <c r="G1738" s="5">
        <v>14438</v>
      </c>
      <c r="H1738">
        <f t="shared" si="1"/>
        <v>7.6021220748462379E-5</v>
      </c>
      <c r="I1738" t="s">
        <v>150</v>
      </c>
    </row>
    <row r="1739" spans="1:9">
      <c r="A1739">
        <v>2014</v>
      </c>
      <c r="B1739">
        <v>6</v>
      </c>
      <c r="C1739" t="s">
        <v>12</v>
      </c>
      <c r="D1739" t="s">
        <v>80</v>
      </c>
      <c r="E1739" t="s">
        <v>14</v>
      </c>
      <c r="F1739" s="8">
        <v>49.5049182926304</v>
      </c>
      <c r="G1739" s="5">
        <v>8083</v>
      </c>
      <c r="H1739">
        <f t="shared" si="1"/>
        <v>6.1245723484634916E-3</v>
      </c>
      <c r="I1739" t="s">
        <v>150</v>
      </c>
    </row>
    <row r="1740" spans="1:9">
      <c r="A1740">
        <v>2014</v>
      </c>
      <c r="B1740">
        <v>6</v>
      </c>
      <c r="C1740" t="s">
        <v>12</v>
      </c>
      <c r="D1740" t="s">
        <v>38</v>
      </c>
      <c r="E1740" t="s">
        <v>14</v>
      </c>
      <c r="F1740" s="8">
        <v>3.0323999002575801E-2</v>
      </c>
      <c r="G1740" s="5">
        <v>3</v>
      </c>
      <c r="H1740">
        <f t="shared" si="1"/>
        <v>1.0107999667525267E-2</v>
      </c>
      <c r="I1740" t="s">
        <v>150</v>
      </c>
    </row>
    <row r="1741" spans="1:9">
      <c r="A1741">
        <v>2014</v>
      </c>
      <c r="B1741">
        <v>6</v>
      </c>
      <c r="C1741" t="s">
        <v>12</v>
      </c>
      <c r="D1741" t="s">
        <v>101</v>
      </c>
      <c r="E1741" t="s">
        <v>62</v>
      </c>
      <c r="F1741" s="8">
        <v>0.249393099918961</v>
      </c>
      <c r="G1741" s="5">
        <v>22</v>
      </c>
      <c r="H1741">
        <f t="shared" si="1"/>
        <v>1.1336049996316409E-2</v>
      </c>
      <c r="I1741" t="s">
        <v>150</v>
      </c>
    </row>
    <row r="1742" spans="1:9">
      <c r="A1742">
        <v>2014</v>
      </c>
      <c r="B1742">
        <v>6</v>
      </c>
      <c r="C1742" t="s">
        <v>12</v>
      </c>
      <c r="D1742" t="s">
        <v>99</v>
      </c>
      <c r="E1742" t="s">
        <v>25</v>
      </c>
      <c r="F1742" s="8">
        <v>9.3639995902776701E-3</v>
      </c>
      <c r="G1742" s="5">
        <v>1</v>
      </c>
      <c r="H1742">
        <f t="shared" si="1"/>
        <v>9.3639995902776701E-3</v>
      </c>
      <c r="I1742" t="s">
        <v>150</v>
      </c>
    </row>
    <row r="1743" spans="1:9">
      <c r="A1743">
        <v>2014</v>
      </c>
      <c r="B1743">
        <v>6</v>
      </c>
      <c r="C1743" t="s">
        <v>7</v>
      </c>
      <c r="D1743" t="s">
        <v>60</v>
      </c>
      <c r="E1743" t="s">
        <v>14</v>
      </c>
      <c r="F1743" s="8">
        <v>154.73254873265901</v>
      </c>
      <c r="G1743" s="5">
        <v>102697</v>
      </c>
      <c r="H1743">
        <f t="shared" si="1"/>
        <v>1.506690056502712E-3</v>
      </c>
      <c r="I1743" t="s">
        <v>150</v>
      </c>
    </row>
    <row r="1744" spans="1:9">
      <c r="A1744">
        <v>2014</v>
      </c>
      <c r="B1744">
        <v>6</v>
      </c>
      <c r="C1744" t="s">
        <v>12</v>
      </c>
      <c r="D1744" t="s">
        <v>60</v>
      </c>
      <c r="E1744" t="s">
        <v>14</v>
      </c>
      <c r="F1744" s="8">
        <v>182.36482639238201</v>
      </c>
      <c r="G1744" s="5">
        <v>42444</v>
      </c>
      <c r="H1744">
        <f t="shared" si="1"/>
        <v>4.2965984919513247E-3</v>
      </c>
      <c r="I1744" t="s">
        <v>150</v>
      </c>
    </row>
    <row r="1745" spans="1:9">
      <c r="A1745">
        <v>2014</v>
      </c>
      <c r="B1745">
        <v>6</v>
      </c>
      <c r="C1745" t="s">
        <v>12</v>
      </c>
      <c r="D1745" t="s">
        <v>76</v>
      </c>
      <c r="E1745" t="s">
        <v>25</v>
      </c>
      <c r="F1745" s="8">
        <v>0.24098527617752499</v>
      </c>
      <c r="G1745" s="5">
        <v>11</v>
      </c>
      <c r="H1745">
        <f t="shared" si="1"/>
        <v>2.1907752379774999E-2</v>
      </c>
      <c r="I1745" t="s">
        <v>150</v>
      </c>
    </row>
    <row r="1746" spans="1:9">
      <c r="A1746">
        <v>2014</v>
      </c>
      <c r="B1746">
        <v>6</v>
      </c>
      <c r="C1746" t="s">
        <v>7</v>
      </c>
      <c r="D1746" t="s">
        <v>81</v>
      </c>
      <c r="E1746" t="s">
        <v>11</v>
      </c>
      <c r="F1746" s="8">
        <v>7.3464634927513499</v>
      </c>
      <c r="G1746" s="5">
        <v>17131</v>
      </c>
      <c r="H1746">
        <f t="shared" si="1"/>
        <v>4.288403182973177E-4</v>
      </c>
      <c r="I1746" t="s">
        <v>150</v>
      </c>
    </row>
    <row r="1747" spans="1:9">
      <c r="A1747">
        <v>2014</v>
      </c>
      <c r="B1747">
        <v>6</v>
      </c>
      <c r="C1747" t="s">
        <v>12</v>
      </c>
      <c r="D1747" t="s">
        <v>81</v>
      </c>
      <c r="E1747" t="s">
        <v>11</v>
      </c>
      <c r="F1747" s="8">
        <v>20.8085965588688</v>
      </c>
      <c r="G1747" s="5">
        <v>3351</v>
      </c>
      <c r="H1747">
        <f t="shared" si="1"/>
        <v>6.2096677286985376E-3</v>
      </c>
      <c r="I1747" t="s">
        <v>150</v>
      </c>
    </row>
    <row r="1748" spans="1:9">
      <c r="A1748">
        <v>2014</v>
      </c>
      <c r="B1748">
        <v>6</v>
      </c>
      <c r="C1748" t="s">
        <v>7</v>
      </c>
      <c r="D1748" t="s">
        <v>41</v>
      </c>
      <c r="E1748" t="s">
        <v>25</v>
      </c>
      <c r="F1748" s="8">
        <v>111.086643863818</v>
      </c>
      <c r="G1748" s="5">
        <v>66360</v>
      </c>
      <c r="H1748">
        <f t="shared" si="1"/>
        <v>1.6740000582251054E-3</v>
      </c>
      <c r="I1748" t="s">
        <v>150</v>
      </c>
    </row>
    <row r="1749" spans="1:9">
      <c r="A1749">
        <v>2014</v>
      </c>
      <c r="B1749">
        <v>6</v>
      </c>
      <c r="C1749" t="s">
        <v>12</v>
      </c>
      <c r="D1749" t="s">
        <v>41</v>
      </c>
      <c r="E1749" t="s">
        <v>25</v>
      </c>
      <c r="F1749" s="8">
        <v>58.176516047795303</v>
      </c>
      <c r="G1749" s="5">
        <v>34753</v>
      </c>
      <c r="H1749">
        <f t="shared" si="1"/>
        <v>1.6739998287283199E-3</v>
      </c>
      <c r="I1749" t="s">
        <v>150</v>
      </c>
    </row>
    <row r="1750" spans="1:9">
      <c r="A1750">
        <v>2014</v>
      </c>
      <c r="B1750">
        <v>6</v>
      </c>
      <c r="C1750" t="s">
        <v>12</v>
      </c>
      <c r="D1750" t="s">
        <v>68</v>
      </c>
      <c r="E1750" t="s">
        <v>14</v>
      </c>
      <c r="F1750" s="8">
        <v>7.3175211437046502E-3</v>
      </c>
      <c r="G1750" s="5">
        <v>1</v>
      </c>
      <c r="H1750">
        <f t="shared" si="1"/>
        <v>7.3175211437046502E-3</v>
      </c>
      <c r="I1750" t="s">
        <v>150</v>
      </c>
    </row>
    <row r="1751" spans="1:9">
      <c r="A1751">
        <v>2014</v>
      </c>
      <c r="B1751">
        <v>6</v>
      </c>
      <c r="C1751" t="s">
        <v>7</v>
      </c>
      <c r="D1751" t="s">
        <v>46</v>
      </c>
      <c r="E1751" t="s">
        <v>25</v>
      </c>
      <c r="F1751" s="8">
        <v>13.969719809101599</v>
      </c>
      <c r="G1751" s="5">
        <v>40797</v>
      </c>
      <c r="H1751">
        <f t="shared" si="1"/>
        <v>3.4242027132145989E-4</v>
      </c>
      <c r="I1751" t="s">
        <v>150</v>
      </c>
    </row>
    <row r="1752" spans="1:9">
      <c r="A1752">
        <v>2014</v>
      </c>
      <c r="B1752">
        <v>6</v>
      </c>
      <c r="C1752" t="s">
        <v>12</v>
      </c>
      <c r="D1752" t="s">
        <v>46</v>
      </c>
      <c r="E1752" t="s">
        <v>25</v>
      </c>
      <c r="F1752" s="8">
        <v>133.12712802272199</v>
      </c>
      <c r="G1752" s="5">
        <v>21931</v>
      </c>
      <c r="H1752">
        <f t="shared" si="1"/>
        <v>6.0702716712745424E-3</v>
      </c>
      <c r="I1752" t="s">
        <v>150</v>
      </c>
    </row>
    <row r="1753" spans="1:9">
      <c r="A1753">
        <v>2014</v>
      </c>
      <c r="B1753">
        <v>6</v>
      </c>
      <c r="C1753" t="s">
        <v>12</v>
      </c>
      <c r="D1753" t="s">
        <v>58</v>
      </c>
      <c r="E1753" t="s">
        <v>9</v>
      </c>
      <c r="F1753" s="8">
        <v>0.254693436436355</v>
      </c>
      <c r="G1753" s="5">
        <v>62</v>
      </c>
      <c r="H1753">
        <f t="shared" si="1"/>
        <v>4.1079586521992738E-3</v>
      </c>
      <c r="I1753" t="s">
        <v>150</v>
      </c>
    </row>
    <row r="1754" spans="1:9">
      <c r="A1754">
        <v>2014</v>
      </c>
      <c r="B1754">
        <v>6</v>
      </c>
      <c r="C1754" t="s">
        <v>12</v>
      </c>
      <c r="D1754" t="s">
        <v>66</v>
      </c>
      <c r="E1754" t="s">
        <v>9</v>
      </c>
      <c r="F1754" s="8">
        <v>1.20825944468379</v>
      </c>
      <c r="G1754" s="5">
        <v>69</v>
      </c>
      <c r="H1754">
        <f t="shared" si="1"/>
        <v>1.7511006444692608E-2</v>
      </c>
      <c r="I1754" t="s">
        <v>150</v>
      </c>
    </row>
    <row r="1755" spans="1:9">
      <c r="A1755" s="2">
        <v>2013</v>
      </c>
      <c r="B1755" s="2">
        <v>2</v>
      </c>
      <c r="C1755" s="2" t="s">
        <v>12</v>
      </c>
      <c r="D1755" s="2" t="s">
        <v>59</v>
      </c>
      <c r="E1755" s="2" t="s">
        <v>11</v>
      </c>
      <c r="F1755" s="7">
        <v>7.4375999999999998E-2</v>
      </c>
      <c r="G1755" s="4">
        <v>9</v>
      </c>
      <c r="H1755" s="2">
        <v>8.2000000000000007E-3</v>
      </c>
      <c r="I1755" t="s">
        <v>151</v>
      </c>
    </row>
    <row r="1756" spans="1:9">
      <c r="A1756" s="2">
        <v>2013</v>
      </c>
      <c r="B1756" s="2">
        <v>6</v>
      </c>
      <c r="C1756" s="2" t="s">
        <v>12</v>
      </c>
      <c r="D1756" s="2" t="s">
        <v>52</v>
      </c>
      <c r="E1756" s="2" t="s">
        <v>25</v>
      </c>
      <c r="F1756" s="7">
        <v>9.9450000000000007E-3</v>
      </c>
      <c r="G1756" s="4">
        <v>5</v>
      </c>
      <c r="H1756" s="2">
        <v>1.9E-3</v>
      </c>
      <c r="I1756" t="s">
        <v>151</v>
      </c>
    </row>
    <row r="1757" spans="1:9">
      <c r="A1757" s="2">
        <v>2013</v>
      </c>
      <c r="B1757" s="2">
        <v>2</v>
      </c>
      <c r="C1757" s="2" t="s">
        <v>7</v>
      </c>
      <c r="D1757" s="2" t="s">
        <v>22</v>
      </c>
      <c r="E1757" s="2" t="s">
        <v>14</v>
      </c>
      <c r="F1757" s="7">
        <v>3.6765210000000002</v>
      </c>
      <c r="G1757" s="4">
        <v>5776</v>
      </c>
      <c r="H1757" s="2">
        <v>5.9999999999999995E-4</v>
      </c>
      <c r="I1757" t="s">
        <v>151</v>
      </c>
    </row>
    <row r="1758" spans="1:9">
      <c r="A1758" s="2">
        <v>2013</v>
      </c>
      <c r="B1758" s="2">
        <v>9</v>
      </c>
      <c r="C1758" s="2" t="s">
        <v>12</v>
      </c>
      <c r="D1758" s="2" t="s">
        <v>21</v>
      </c>
      <c r="E1758" s="2" t="s">
        <v>14</v>
      </c>
      <c r="F1758" s="7">
        <v>319.97893099999999</v>
      </c>
      <c r="G1758" s="4">
        <v>24671</v>
      </c>
      <c r="H1758" s="2">
        <v>1.29E-2</v>
      </c>
      <c r="I1758" t="s">
        <v>151</v>
      </c>
    </row>
    <row r="1759" spans="1:9">
      <c r="A1759" s="2">
        <v>2013</v>
      </c>
      <c r="B1759" s="2">
        <v>5</v>
      </c>
      <c r="C1759" s="2" t="s">
        <v>53</v>
      </c>
      <c r="D1759" s="2" t="s">
        <v>63</v>
      </c>
      <c r="E1759" s="2" t="s">
        <v>14</v>
      </c>
      <c r="F1759" s="7">
        <v>1.309955</v>
      </c>
      <c r="G1759" s="4">
        <v>1</v>
      </c>
      <c r="H1759" s="2">
        <v>1.3099000000000001</v>
      </c>
      <c r="I1759" t="s">
        <v>151</v>
      </c>
    </row>
    <row r="1760" spans="1:9">
      <c r="A1760" s="2">
        <v>2013</v>
      </c>
      <c r="B1760" s="2">
        <v>5</v>
      </c>
      <c r="C1760" s="2" t="s">
        <v>7</v>
      </c>
      <c r="D1760" s="2" t="s">
        <v>19</v>
      </c>
      <c r="E1760" s="2" t="s">
        <v>14</v>
      </c>
      <c r="F1760" s="7">
        <v>45.198627999999999</v>
      </c>
      <c r="G1760" s="4">
        <v>14455</v>
      </c>
      <c r="H1760" s="2">
        <v>3.0999999999999999E-3</v>
      </c>
      <c r="I1760" t="s">
        <v>151</v>
      </c>
    </row>
    <row r="1761" spans="1:9">
      <c r="A1761" s="2">
        <v>2013</v>
      </c>
      <c r="B1761" s="2">
        <v>8</v>
      </c>
      <c r="C1761" s="2" t="s">
        <v>7</v>
      </c>
      <c r="D1761" s="2" t="s">
        <v>46</v>
      </c>
      <c r="E1761" s="2" t="s">
        <v>25</v>
      </c>
      <c r="F1761" s="7">
        <v>0.48905799999999999</v>
      </c>
      <c r="G1761" s="4">
        <v>3602</v>
      </c>
      <c r="H1761" s="2">
        <v>1E-4</v>
      </c>
      <c r="I1761" t="s">
        <v>151</v>
      </c>
    </row>
    <row r="1762" spans="1:9">
      <c r="A1762" s="2">
        <v>2013</v>
      </c>
      <c r="B1762" s="2">
        <v>11</v>
      </c>
      <c r="C1762" s="2" t="s">
        <v>12</v>
      </c>
      <c r="D1762" s="2" t="s">
        <v>43</v>
      </c>
      <c r="E1762" s="2" t="s">
        <v>11</v>
      </c>
      <c r="F1762" s="7">
        <v>6.4359999999999999E-3</v>
      </c>
      <c r="G1762" s="4">
        <v>1</v>
      </c>
      <c r="H1762" s="2">
        <v>6.4000000000000003E-3</v>
      </c>
      <c r="I1762" t="s">
        <v>151</v>
      </c>
    </row>
    <row r="1763" spans="1:9">
      <c r="A1763" s="2">
        <v>2014</v>
      </c>
      <c r="B1763" s="2">
        <v>1</v>
      </c>
      <c r="C1763" s="2" t="s">
        <v>12</v>
      </c>
      <c r="D1763" s="2" t="s">
        <v>20</v>
      </c>
      <c r="E1763" s="2" t="s">
        <v>14</v>
      </c>
      <c r="F1763" s="7">
        <v>2406.532647</v>
      </c>
      <c r="G1763" s="4">
        <v>247518</v>
      </c>
      <c r="H1763" s="2">
        <v>9.7000000000000003E-3</v>
      </c>
      <c r="I1763" t="s">
        <v>151</v>
      </c>
    </row>
    <row r="1764" spans="1:9">
      <c r="A1764" s="2">
        <v>2013</v>
      </c>
      <c r="B1764" s="2">
        <v>8</v>
      </c>
      <c r="C1764" s="2" t="s">
        <v>53</v>
      </c>
      <c r="D1764" s="2" t="s">
        <v>20</v>
      </c>
      <c r="E1764" s="2" t="s">
        <v>14</v>
      </c>
      <c r="F1764" s="7">
        <v>6.7754450000000004</v>
      </c>
      <c r="G1764" s="4">
        <v>6</v>
      </c>
      <c r="H1764" s="2">
        <v>1.1292</v>
      </c>
      <c r="I1764" t="s">
        <v>151</v>
      </c>
    </row>
    <row r="1765" spans="1:9">
      <c r="A1765" s="2">
        <v>2013</v>
      </c>
      <c r="B1765" s="2">
        <v>10</v>
      </c>
      <c r="C1765" s="2" t="s">
        <v>12</v>
      </c>
      <c r="D1765" s="2" t="s">
        <v>17</v>
      </c>
      <c r="E1765" s="2" t="s">
        <v>14</v>
      </c>
      <c r="F1765" s="7">
        <v>1.6139019999999999</v>
      </c>
      <c r="G1765" s="4">
        <v>600</v>
      </c>
      <c r="H1765" s="2">
        <v>2.5999999999999999E-3</v>
      </c>
      <c r="I1765" t="s">
        <v>151</v>
      </c>
    </row>
    <row r="1766" spans="1:9">
      <c r="A1766" s="2">
        <v>2014</v>
      </c>
      <c r="B1766" s="2">
        <v>3</v>
      </c>
      <c r="C1766" s="2" t="s">
        <v>12</v>
      </c>
      <c r="D1766" s="2" t="s">
        <v>75</v>
      </c>
      <c r="E1766" s="2" t="s">
        <v>14</v>
      </c>
      <c r="F1766" s="7">
        <v>0.49344199999999999</v>
      </c>
      <c r="G1766" s="4">
        <v>181</v>
      </c>
      <c r="H1766" s="2">
        <v>2.7000000000000001E-3</v>
      </c>
      <c r="I1766" t="s">
        <v>151</v>
      </c>
    </row>
    <row r="1767" spans="1:9">
      <c r="A1767" s="2">
        <v>2014</v>
      </c>
      <c r="B1767" s="2">
        <v>3</v>
      </c>
      <c r="C1767" s="2" t="s">
        <v>12</v>
      </c>
      <c r="D1767" s="2" t="s">
        <v>81</v>
      </c>
      <c r="E1767" s="2" t="s">
        <v>11</v>
      </c>
      <c r="F1767" s="7">
        <v>1.651</v>
      </c>
      <c r="G1767" s="4">
        <v>1270</v>
      </c>
      <c r="H1767" s="2">
        <v>1.2999999999999999E-3</v>
      </c>
      <c r="I1767" t="s">
        <v>151</v>
      </c>
    </row>
    <row r="1768" spans="1:9">
      <c r="A1768" s="2">
        <v>2014</v>
      </c>
      <c r="B1768" s="2">
        <v>2</v>
      </c>
      <c r="C1768" s="2" t="s">
        <v>12</v>
      </c>
      <c r="D1768" s="2" t="s">
        <v>39</v>
      </c>
      <c r="E1768" s="2" t="s">
        <v>14</v>
      </c>
      <c r="F1768" s="7">
        <v>4658.5161269999999</v>
      </c>
      <c r="G1768" s="4">
        <v>337506</v>
      </c>
      <c r="H1768" s="2">
        <v>1.38E-2</v>
      </c>
      <c r="I1768" t="s">
        <v>151</v>
      </c>
    </row>
    <row r="1769" spans="1:9">
      <c r="A1769" s="2">
        <v>2013</v>
      </c>
      <c r="B1769" s="2">
        <v>4</v>
      </c>
      <c r="C1769" s="2" t="s">
        <v>12</v>
      </c>
      <c r="D1769" s="2" t="s">
        <v>34</v>
      </c>
      <c r="E1769" s="2" t="s">
        <v>14</v>
      </c>
      <c r="F1769" s="7">
        <v>4.2823E-2</v>
      </c>
      <c r="G1769" s="4">
        <v>11</v>
      </c>
      <c r="H1769" s="2">
        <v>3.8E-3</v>
      </c>
      <c r="I1769" t="s">
        <v>151</v>
      </c>
    </row>
    <row r="1770" spans="1:9">
      <c r="A1770" s="2">
        <v>2014</v>
      </c>
      <c r="B1770" s="2">
        <v>1</v>
      </c>
      <c r="C1770" s="2" t="s">
        <v>12</v>
      </c>
      <c r="D1770" s="2" t="s">
        <v>82</v>
      </c>
      <c r="E1770" s="2" t="s">
        <v>14</v>
      </c>
      <c r="F1770" s="7">
        <v>1.0944100000000001</v>
      </c>
      <c r="G1770" s="4">
        <v>601</v>
      </c>
      <c r="H1770" s="2">
        <v>1.8E-3</v>
      </c>
      <c r="I1770" t="s">
        <v>151</v>
      </c>
    </row>
    <row r="1771" spans="1:9">
      <c r="A1771" s="2">
        <v>2014</v>
      </c>
      <c r="B1771" s="2">
        <v>4</v>
      </c>
      <c r="C1771" s="2" t="s">
        <v>7</v>
      </c>
      <c r="D1771" s="2" t="s">
        <v>48</v>
      </c>
      <c r="E1771" s="2" t="s">
        <v>14</v>
      </c>
      <c r="F1771" s="7">
        <v>13.330276</v>
      </c>
      <c r="G1771" s="4">
        <v>3960</v>
      </c>
      <c r="H1771" s="2">
        <v>3.3E-3</v>
      </c>
      <c r="I1771" t="s">
        <v>151</v>
      </c>
    </row>
    <row r="1772" spans="1:9">
      <c r="A1772" s="2">
        <v>2013</v>
      </c>
      <c r="B1772" s="2">
        <v>2</v>
      </c>
      <c r="C1772" s="2" t="s">
        <v>12</v>
      </c>
      <c r="D1772" s="2" t="s">
        <v>8</v>
      </c>
      <c r="E1772" s="2" t="s">
        <v>9</v>
      </c>
      <c r="F1772" s="7">
        <v>19960.829925999999</v>
      </c>
      <c r="G1772" s="4">
        <v>2661649</v>
      </c>
      <c r="H1772" s="2">
        <v>7.4000000000000003E-3</v>
      </c>
      <c r="I1772" t="s">
        <v>151</v>
      </c>
    </row>
    <row r="1773" spans="1:9">
      <c r="A1773" s="2">
        <v>2014</v>
      </c>
      <c r="B1773" s="2">
        <v>2</v>
      </c>
      <c r="C1773" s="2" t="s">
        <v>7</v>
      </c>
      <c r="D1773" s="2" t="s">
        <v>59</v>
      </c>
      <c r="E1773" s="2" t="s">
        <v>11</v>
      </c>
      <c r="F1773" s="7">
        <v>126.911714</v>
      </c>
      <c r="G1773" s="4">
        <v>74631</v>
      </c>
      <c r="H1773" s="2">
        <v>1.6999999999999999E-3</v>
      </c>
      <c r="I1773" t="s">
        <v>151</v>
      </c>
    </row>
    <row r="1774" spans="1:9">
      <c r="A1774" s="2">
        <v>2014</v>
      </c>
      <c r="B1774" s="2">
        <v>1</v>
      </c>
      <c r="C1774" s="2" t="s">
        <v>7</v>
      </c>
      <c r="D1774" s="2" t="s">
        <v>59</v>
      </c>
      <c r="E1774" s="2" t="s">
        <v>11</v>
      </c>
      <c r="F1774" s="7">
        <v>94.405680000000004</v>
      </c>
      <c r="G1774" s="4">
        <v>55208</v>
      </c>
      <c r="H1774" s="2">
        <v>1.6999999999999999E-3</v>
      </c>
      <c r="I1774" t="s">
        <v>151</v>
      </c>
    </row>
    <row r="1775" spans="1:9">
      <c r="A1775" s="2">
        <v>2014</v>
      </c>
      <c r="B1775" s="2">
        <v>5</v>
      </c>
      <c r="C1775" s="2" t="s">
        <v>12</v>
      </c>
      <c r="D1775" s="2" t="s">
        <v>67</v>
      </c>
      <c r="E1775" s="2" t="s">
        <v>9</v>
      </c>
      <c r="F1775" s="7">
        <v>2.4258000000000002</v>
      </c>
      <c r="G1775" s="4">
        <v>1866</v>
      </c>
      <c r="H1775" s="2">
        <v>1.2999999999999999E-3</v>
      </c>
      <c r="I1775" t="s">
        <v>151</v>
      </c>
    </row>
    <row r="1776" spans="1:9">
      <c r="A1776" s="2">
        <v>2014</v>
      </c>
      <c r="B1776" s="2">
        <v>4</v>
      </c>
      <c r="C1776" s="2" t="s">
        <v>7</v>
      </c>
      <c r="D1776" s="2" t="s">
        <v>50</v>
      </c>
      <c r="E1776" s="2" t="s">
        <v>11</v>
      </c>
      <c r="F1776" s="7">
        <v>7.4126719999999997</v>
      </c>
      <c r="G1776" s="4">
        <v>3061</v>
      </c>
      <c r="H1776" s="2">
        <v>2.3999999999999998E-3</v>
      </c>
      <c r="I1776" t="s">
        <v>151</v>
      </c>
    </row>
    <row r="1777" spans="1:9">
      <c r="A1777" s="2">
        <v>2013</v>
      </c>
      <c r="B1777" s="2">
        <v>5</v>
      </c>
      <c r="C1777" s="2" t="s">
        <v>7</v>
      </c>
      <c r="D1777" s="2" t="s">
        <v>71</v>
      </c>
      <c r="E1777" s="2" t="s">
        <v>14</v>
      </c>
      <c r="F1777" s="7">
        <v>8.3655469999999994</v>
      </c>
      <c r="G1777" s="4">
        <v>2126</v>
      </c>
      <c r="H1777" s="2">
        <v>3.8999999999999998E-3</v>
      </c>
      <c r="I1777" t="s">
        <v>151</v>
      </c>
    </row>
    <row r="1778" spans="1:9">
      <c r="A1778" s="2">
        <v>2014</v>
      </c>
      <c r="B1778" s="2">
        <v>5</v>
      </c>
      <c r="C1778" s="2" t="s">
        <v>12</v>
      </c>
      <c r="D1778" s="2" t="s">
        <v>28</v>
      </c>
      <c r="E1778" s="2" t="s">
        <v>14</v>
      </c>
      <c r="F1778" s="7">
        <v>31.884522</v>
      </c>
      <c r="G1778" s="4">
        <v>11813</v>
      </c>
      <c r="H1778" s="2">
        <v>2.5999999999999999E-3</v>
      </c>
      <c r="I1778" t="s">
        <v>151</v>
      </c>
    </row>
    <row r="1779" spans="1:9">
      <c r="A1779" s="2">
        <v>2014</v>
      </c>
      <c r="B1779" s="2">
        <v>5</v>
      </c>
      <c r="C1779" s="2" t="s">
        <v>12</v>
      </c>
      <c r="D1779" s="2" t="s">
        <v>31</v>
      </c>
      <c r="E1779" s="2" t="s">
        <v>14</v>
      </c>
      <c r="F1779" s="7">
        <v>2.6767639999999999</v>
      </c>
      <c r="G1779" s="4">
        <v>1039</v>
      </c>
      <c r="H1779" s="2">
        <v>2.5000000000000001E-3</v>
      </c>
      <c r="I1779" t="s">
        <v>151</v>
      </c>
    </row>
    <row r="1780" spans="1:9">
      <c r="A1780" s="2">
        <v>2013</v>
      </c>
      <c r="B1780" s="2">
        <v>4</v>
      </c>
      <c r="C1780" s="2" t="s">
        <v>12</v>
      </c>
      <c r="D1780" s="2" t="s">
        <v>42</v>
      </c>
      <c r="E1780" s="2" t="s">
        <v>14</v>
      </c>
      <c r="F1780" s="7">
        <v>127.326791</v>
      </c>
      <c r="G1780" s="4">
        <v>12671</v>
      </c>
      <c r="H1780" s="2">
        <v>0.01</v>
      </c>
      <c r="I1780" t="s">
        <v>151</v>
      </c>
    </row>
    <row r="1781" spans="1:9">
      <c r="A1781" s="2">
        <v>2013</v>
      </c>
      <c r="B1781" s="2">
        <v>11</v>
      </c>
      <c r="C1781" s="2" t="s">
        <v>12</v>
      </c>
      <c r="D1781" s="2" t="s">
        <v>42</v>
      </c>
      <c r="E1781" s="2" t="s">
        <v>14</v>
      </c>
      <c r="F1781" s="7">
        <v>297.20566200000002</v>
      </c>
      <c r="G1781" s="4">
        <v>26306</v>
      </c>
      <c r="H1781" s="2">
        <v>1.12E-2</v>
      </c>
      <c r="I1781" t="s">
        <v>151</v>
      </c>
    </row>
    <row r="1782" spans="1:9">
      <c r="A1782" s="2">
        <v>2013</v>
      </c>
      <c r="B1782" s="2">
        <v>10</v>
      </c>
      <c r="C1782" s="2" t="s">
        <v>12</v>
      </c>
      <c r="D1782" s="2" t="s">
        <v>47</v>
      </c>
      <c r="E1782" s="2" t="s">
        <v>14</v>
      </c>
      <c r="F1782" s="7">
        <v>12.370082999999999</v>
      </c>
      <c r="G1782" s="4">
        <v>1003</v>
      </c>
      <c r="H1782" s="2">
        <v>1.23E-2</v>
      </c>
      <c r="I1782" t="s">
        <v>151</v>
      </c>
    </row>
    <row r="1783" spans="1:9">
      <c r="A1783" s="2">
        <v>2013</v>
      </c>
      <c r="B1783" s="2">
        <v>9</v>
      </c>
      <c r="C1783" s="2" t="s">
        <v>7</v>
      </c>
      <c r="D1783" s="2" t="s">
        <v>87</v>
      </c>
      <c r="E1783" s="2" t="s">
        <v>14</v>
      </c>
      <c r="F1783" s="7">
        <v>44.505045000000003</v>
      </c>
      <c r="G1783" s="4">
        <v>6119</v>
      </c>
      <c r="H1783" s="2">
        <v>7.1999999999999998E-3</v>
      </c>
      <c r="I1783" t="s">
        <v>151</v>
      </c>
    </row>
    <row r="1784" spans="1:9">
      <c r="A1784" s="2">
        <v>2013</v>
      </c>
      <c r="B1784" s="2">
        <v>10</v>
      </c>
      <c r="C1784" s="2" t="s">
        <v>53</v>
      </c>
      <c r="D1784" s="2" t="s">
        <v>18</v>
      </c>
      <c r="E1784" s="2" t="s">
        <v>14</v>
      </c>
      <c r="F1784" s="7">
        <v>0.82322499999999998</v>
      </c>
      <c r="G1784" s="4">
        <v>1</v>
      </c>
      <c r="H1784" s="2">
        <v>0.82320000000000004</v>
      </c>
      <c r="I1784" t="s">
        <v>151</v>
      </c>
    </row>
    <row r="1785" spans="1:9">
      <c r="A1785" s="2">
        <v>2013</v>
      </c>
      <c r="B1785" s="2">
        <v>7</v>
      </c>
      <c r="C1785" s="2" t="s">
        <v>7</v>
      </c>
      <c r="D1785" s="2" t="s">
        <v>46</v>
      </c>
      <c r="E1785" s="2" t="s">
        <v>25</v>
      </c>
      <c r="F1785" s="7">
        <v>8.2507249999999992</v>
      </c>
      <c r="G1785" s="4">
        <v>3179</v>
      </c>
      <c r="H1785" s="2">
        <v>2.5000000000000001E-3</v>
      </c>
      <c r="I1785" t="s">
        <v>151</v>
      </c>
    </row>
    <row r="1786" spans="1:9">
      <c r="A1786" s="2">
        <v>2014</v>
      </c>
      <c r="B1786" s="2">
        <v>1</v>
      </c>
      <c r="C1786" s="2" t="s">
        <v>12</v>
      </c>
      <c r="D1786" s="2" t="s">
        <v>58</v>
      </c>
      <c r="E1786" s="2" t="s">
        <v>9</v>
      </c>
      <c r="F1786" s="7">
        <v>2.0230000000000001E-2</v>
      </c>
      <c r="G1786" s="4">
        <v>5</v>
      </c>
      <c r="H1786" s="2">
        <v>4.0000000000000001E-3</v>
      </c>
      <c r="I1786" t="s">
        <v>151</v>
      </c>
    </row>
    <row r="1787" spans="1:9">
      <c r="A1787" s="2">
        <v>2013</v>
      </c>
      <c r="B1787" s="2">
        <v>8</v>
      </c>
      <c r="C1787" s="2" t="s">
        <v>12</v>
      </c>
      <c r="D1787" s="2" t="s">
        <v>40</v>
      </c>
      <c r="E1787" s="2" t="s">
        <v>14</v>
      </c>
      <c r="F1787" s="7">
        <v>1625.577117</v>
      </c>
      <c r="G1787" s="4">
        <v>247537</v>
      </c>
      <c r="H1787" s="2">
        <v>6.4999999999999997E-3</v>
      </c>
      <c r="I1787" t="s">
        <v>151</v>
      </c>
    </row>
    <row r="1788" spans="1:9">
      <c r="A1788" s="2">
        <v>2013</v>
      </c>
      <c r="B1788" s="2">
        <v>6</v>
      </c>
      <c r="C1788" s="2" t="s">
        <v>12</v>
      </c>
      <c r="D1788" s="2" t="s">
        <v>45</v>
      </c>
      <c r="E1788" s="2" t="s">
        <v>14</v>
      </c>
      <c r="F1788" s="7">
        <v>42.04692</v>
      </c>
      <c r="G1788" s="4">
        <v>11625</v>
      </c>
      <c r="H1788" s="2">
        <v>3.5999999999999999E-3</v>
      </c>
      <c r="I1788" t="s">
        <v>151</v>
      </c>
    </row>
    <row r="1789" spans="1:9">
      <c r="A1789" s="2">
        <v>2013</v>
      </c>
      <c r="B1789" s="2">
        <v>7</v>
      </c>
      <c r="C1789" s="2" t="s">
        <v>12</v>
      </c>
      <c r="D1789" s="2" t="s">
        <v>17</v>
      </c>
      <c r="E1789" s="2" t="s">
        <v>14</v>
      </c>
      <c r="F1789" s="7">
        <v>5.0872000000000001E-2</v>
      </c>
      <c r="G1789" s="4">
        <v>3</v>
      </c>
      <c r="H1789" s="2">
        <v>1.6899999999999998E-2</v>
      </c>
      <c r="I1789" t="s">
        <v>151</v>
      </c>
    </row>
    <row r="1790" spans="1:9">
      <c r="A1790" s="2">
        <v>2014</v>
      </c>
      <c r="B1790" s="2">
        <v>5</v>
      </c>
      <c r="C1790" s="2" t="s">
        <v>12</v>
      </c>
      <c r="D1790" s="2" t="s">
        <v>56</v>
      </c>
      <c r="E1790" s="2" t="s">
        <v>14</v>
      </c>
      <c r="F1790" s="7">
        <v>4427.3104960000001</v>
      </c>
      <c r="G1790" s="4">
        <v>457341</v>
      </c>
      <c r="H1790" s="2">
        <v>9.5999999999999992E-3</v>
      </c>
      <c r="I1790" t="s">
        <v>151</v>
      </c>
    </row>
    <row r="1791" spans="1:9">
      <c r="A1791" s="2">
        <v>2013</v>
      </c>
      <c r="B1791" s="2">
        <v>11</v>
      </c>
      <c r="C1791" s="2" t="s">
        <v>12</v>
      </c>
      <c r="D1791" s="2" t="s">
        <v>44</v>
      </c>
      <c r="E1791" s="2" t="s">
        <v>16</v>
      </c>
      <c r="F1791" s="7">
        <v>193.63308000000001</v>
      </c>
      <c r="G1791" s="4">
        <v>17492</v>
      </c>
      <c r="H1791" s="2">
        <v>1.0999999999999999E-2</v>
      </c>
      <c r="I1791" t="s">
        <v>151</v>
      </c>
    </row>
    <row r="1792" spans="1:9">
      <c r="A1792" s="2">
        <v>2013</v>
      </c>
      <c r="B1792" s="2">
        <v>9</v>
      </c>
      <c r="C1792" s="2" t="s">
        <v>12</v>
      </c>
      <c r="D1792" s="2" t="s">
        <v>64</v>
      </c>
      <c r="E1792" s="2" t="s">
        <v>14</v>
      </c>
      <c r="F1792" s="7">
        <v>1.8861110000000001</v>
      </c>
      <c r="G1792" s="4">
        <v>111</v>
      </c>
      <c r="H1792" s="2">
        <v>1.6899999999999998E-2</v>
      </c>
      <c r="I1792" t="s">
        <v>151</v>
      </c>
    </row>
    <row r="1793" spans="1:9">
      <c r="A1793" s="2">
        <v>2013</v>
      </c>
      <c r="B1793" s="2">
        <v>7</v>
      </c>
      <c r="C1793" s="2" t="s">
        <v>53</v>
      </c>
      <c r="D1793" s="2" t="s">
        <v>39</v>
      </c>
      <c r="E1793" s="2" t="s">
        <v>14</v>
      </c>
      <c r="F1793" s="7">
        <v>10.884458</v>
      </c>
      <c r="G1793" s="4">
        <v>13</v>
      </c>
      <c r="H1793" s="2">
        <v>0.83720000000000006</v>
      </c>
      <c r="I1793" t="s">
        <v>151</v>
      </c>
    </row>
    <row r="1794" spans="1:9">
      <c r="A1794" s="2">
        <v>2014</v>
      </c>
      <c r="B1794" s="2">
        <v>2</v>
      </c>
      <c r="C1794" s="2" t="s">
        <v>12</v>
      </c>
      <c r="D1794" s="2" t="s">
        <v>23</v>
      </c>
      <c r="E1794" s="2" t="s">
        <v>14</v>
      </c>
      <c r="F1794" s="7">
        <v>2.6293479999999998</v>
      </c>
      <c r="G1794" s="4">
        <v>1176</v>
      </c>
      <c r="H1794" s="2">
        <v>2.2000000000000001E-3</v>
      </c>
      <c r="I1794" t="s">
        <v>151</v>
      </c>
    </row>
    <row r="1795" spans="1:9">
      <c r="A1795" s="2">
        <v>2014</v>
      </c>
      <c r="B1795" s="2">
        <v>5</v>
      </c>
      <c r="C1795" s="2" t="s">
        <v>7</v>
      </c>
      <c r="D1795" s="2" t="s">
        <v>48</v>
      </c>
      <c r="E1795" s="2" t="s">
        <v>14</v>
      </c>
      <c r="F1795" s="7">
        <v>0.79444700000000001</v>
      </c>
      <c r="G1795" s="4">
        <v>3521</v>
      </c>
      <c r="H1795" s="2">
        <v>2.0000000000000001E-4</v>
      </c>
      <c r="I1795" t="s">
        <v>151</v>
      </c>
    </row>
    <row r="1796" spans="1:9">
      <c r="A1796" s="2">
        <v>2014</v>
      </c>
      <c r="B1796" s="2">
        <v>3</v>
      </c>
      <c r="C1796" s="2" t="s">
        <v>12</v>
      </c>
      <c r="D1796" s="2" t="s">
        <v>48</v>
      </c>
      <c r="E1796" s="2" t="s">
        <v>14</v>
      </c>
      <c r="F1796" s="7">
        <v>7.1431550000000001</v>
      </c>
      <c r="G1796" s="4">
        <v>2716</v>
      </c>
      <c r="H1796" s="2">
        <v>2.5999999999999999E-3</v>
      </c>
      <c r="I1796" t="s">
        <v>151</v>
      </c>
    </row>
    <row r="1797" spans="1:9">
      <c r="A1797" s="2">
        <v>2014</v>
      </c>
      <c r="B1797" s="2">
        <v>2</v>
      </c>
      <c r="C1797" s="2" t="s">
        <v>12</v>
      </c>
      <c r="D1797" s="2" t="s">
        <v>94</v>
      </c>
      <c r="E1797" s="2" t="s">
        <v>25</v>
      </c>
      <c r="F1797" s="7">
        <v>2.3477999999999999E-2</v>
      </c>
      <c r="G1797" s="4">
        <v>1</v>
      </c>
      <c r="H1797" s="2">
        <v>2.3400000000000001E-2</v>
      </c>
      <c r="I1797" t="s">
        <v>151</v>
      </c>
    </row>
    <row r="1798" spans="1:9">
      <c r="A1798" s="2">
        <v>2014</v>
      </c>
      <c r="B1798" s="2">
        <v>2</v>
      </c>
      <c r="C1798" s="2" t="s">
        <v>7</v>
      </c>
      <c r="D1798" s="2" t="s">
        <v>96</v>
      </c>
      <c r="E1798" s="2" t="s">
        <v>9</v>
      </c>
      <c r="F1798" s="7">
        <v>11.9672</v>
      </c>
      <c r="G1798" s="4">
        <v>8548</v>
      </c>
      <c r="H1798" s="2">
        <v>1.4E-3</v>
      </c>
      <c r="I1798" t="s">
        <v>151</v>
      </c>
    </row>
    <row r="1799" spans="1:9">
      <c r="A1799" s="2">
        <v>2013</v>
      </c>
      <c r="B1799" s="2">
        <v>3</v>
      </c>
      <c r="C1799" s="2" t="s">
        <v>12</v>
      </c>
      <c r="D1799" s="2" t="s">
        <v>50</v>
      </c>
      <c r="E1799" s="2" t="s">
        <v>11</v>
      </c>
      <c r="F1799" s="7">
        <v>5.9611999999999998E-2</v>
      </c>
      <c r="G1799" s="4">
        <v>5</v>
      </c>
      <c r="H1799" s="2">
        <v>1.1900000000000001E-2</v>
      </c>
      <c r="I1799" t="s">
        <v>151</v>
      </c>
    </row>
    <row r="1800" spans="1:9">
      <c r="A1800" s="2">
        <v>2013</v>
      </c>
      <c r="B1800" s="2">
        <v>11</v>
      </c>
      <c r="C1800" s="2" t="s">
        <v>12</v>
      </c>
      <c r="D1800" s="2" t="s">
        <v>66</v>
      </c>
      <c r="E1800" s="2" t="s">
        <v>9</v>
      </c>
      <c r="F1800" s="7">
        <v>7.6447000000000001E-2</v>
      </c>
      <c r="G1800" s="4">
        <v>3</v>
      </c>
      <c r="H1800" s="2">
        <v>2.5399999999999999E-2</v>
      </c>
      <c r="I1800" t="s">
        <v>151</v>
      </c>
    </row>
    <row r="1801" spans="1:9">
      <c r="A1801" s="2">
        <v>2014</v>
      </c>
      <c r="B1801" s="2">
        <v>2</v>
      </c>
      <c r="C1801" s="2" t="s">
        <v>12</v>
      </c>
      <c r="D1801" s="2" t="s">
        <v>27</v>
      </c>
      <c r="E1801" s="2" t="s">
        <v>14</v>
      </c>
      <c r="F1801" s="7">
        <v>5.0596620000000003</v>
      </c>
      <c r="G1801" s="4">
        <v>1950</v>
      </c>
      <c r="H1801" s="2">
        <v>2.5000000000000001E-3</v>
      </c>
      <c r="I1801" t="s">
        <v>151</v>
      </c>
    </row>
    <row r="1802" spans="1:9">
      <c r="A1802" s="2">
        <v>2014</v>
      </c>
      <c r="B1802" s="2">
        <v>5</v>
      </c>
      <c r="C1802" s="2" t="s">
        <v>7</v>
      </c>
      <c r="D1802" s="2" t="s">
        <v>42</v>
      </c>
      <c r="E1802" s="2" t="s">
        <v>14</v>
      </c>
      <c r="F1802" s="7">
        <v>499.50714599999998</v>
      </c>
      <c r="G1802" s="4">
        <v>122140</v>
      </c>
      <c r="H1802" s="2">
        <v>4.0000000000000001E-3</v>
      </c>
      <c r="I1802" t="s">
        <v>151</v>
      </c>
    </row>
    <row r="1803" spans="1:9">
      <c r="A1803" s="2">
        <v>2013</v>
      </c>
      <c r="B1803" s="2">
        <v>8</v>
      </c>
      <c r="C1803" s="2" t="s">
        <v>12</v>
      </c>
      <c r="D1803" s="2" t="s">
        <v>63</v>
      </c>
      <c r="E1803" s="2" t="s">
        <v>14</v>
      </c>
      <c r="F1803" s="7">
        <v>677.17105600000002</v>
      </c>
      <c r="G1803" s="4">
        <v>66405</v>
      </c>
      <c r="H1803" s="2">
        <v>1.01E-2</v>
      </c>
      <c r="I1803" t="s">
        <v>151</v>
      </c>
    </row>
    <row r="1804" spans="1:9">
      <c r="A1804" s="2">
        <v>2013</v>
      </c>
      <c r="B1804" s="2">
        <v>2</v>
      </c>
      <c r="C1804" s="2" t="s">
        <v>7</v>
      </c>
      <c r="D1804" s="2" t="s">
        <v>18</v>
      </c>
      <c r="E1804" s="2" t="s">
        <v>14</v>
      </c>
      <c r="F1804" s="7">
        <v>59.531579000000001</v>
      </c>
      <c r="G1804" s="4">
        <v>46663</v>
      </c>
      <c r="H1804" s="2">
        <v>1.1999999999999999E-3</v>
      </c>
      <c r="I1804" t="s">
        <v>151</v>
      </c>
    </row>
    <row r="1805" spans="1:9">
      <c r="A1805" s="2">
        <v>2013</v>
      </c>
      <c r="B1805" s="2">
        <v>4</v>
      </c>
      <c r="C1805" s="2" t="s">
        <v>12</v>
      </c>
      <c r="D1805" s="2" t="s">
        <v>46</v>
      </c>
      <c r="E1805" s="2" t="s">
        <v>25</v>
      </c>
      <c r="F1805" s="7">
        <v>0.47986800000000002</v>
      </c>
      <c r="G1805" s="4">
        <v>184</v>
      </c>
      <c r="H1805" s="2">
        <v>2.5999999999999999E-3</v>
      </c>
      <c r="I1805" t="s">
        <v>151</v>
      </c>
    </row>
    <row r="1806" spans="1:9">
      <c r="A1806" s="2">
        <v>2013</v>
      </c>
      <c r="B1806" s="2">
        <v>12</v>
      </c>
      <c r="C1806" s="2" t="s">
        <v>12</v>
      </c>
      <c r="D1806" s="2" t="s">
        <v>46</v>
      </c>
      <c r="E1806" s="2" t="s">
        <v>25</v>
      </c>
      <c r="F1806" s="7">
        <v>38.833762</v>
      </c>
      <c r="G1806" s="4">
        <v>5288</v>
      </c>
      <c r="H1806" s="2">
        <v>7.3000000000000001E-3</v>
      </c>
      <c r="I1806" t="s">
        <v>151</v>
      </c>
    </row>
    <row r="1807" spans="1:9">
      <c r="A1807" s="2">
        <v>2014</v>
      </c>
      <c r="B1807" s="2">
        <v>2</v>
      </c>
      <c r="C1807" s="2" t="s">
        <v>12</v>
      </c>
      <c r="D1807" s="2" t="s">
        <v>15</v>
      </c>
      <c r="E1807" s="2" t="s">
        <v>16</v>
      </c>
      <c r="F1807" s="7">
        <v>880.48843199999999</v>
      </c>
      <c r="G1807" s="4">
        <v>83945</v>
      </c>
      <c r="H1807" s="2">
        <v>1.04E-2</v>
      </c>
      <c r="I1807" t="s">
        <v>151</v>
      </c>
    </row>
    <row r="1808" spans="1:9">
      <c r="A1808" s="2">
        <v>2013</v>
      </c>
      <c r="B1808" s="2">
        <v>1</v>
      </c>
      <c r="C1808" s="2" t="s">
        <v>12</v>
      </c>
      <c r="D1808" s="2" t="s">
        <v>45</v>
      </c>
      <c r="E1808" s="2" t="s">
        <v>14</v>
      </c>
      <c r="F1808" s="7">
        <v>1.1482570000000001</v>
      </c>
      <c r="G1808" s="4">
        <v>161</v>
      </c>
      <c r="H1808" s="2">
        <v>7.1000000000000004E-3</v>
      </c>
      <c r="I1808" t="s">
        <v>151</v>
      </c>
    </row>
    <row r="1809" spans="1:9">
      <c r="A1809" s="2">
        <v>2013</v>
      </c>
      <c r="B1809" s="2">
        <v>11</v>
      </c>
      <c r="C1809" s="2" t="s">
        <v>12</v>
      </c>
      <c r="D1809" s="2" t="s">
        <v>13</v>
      </c>
      <c r="E1809" s="2" t="s">
        <v>14</v>
      </c>
      <c r="F1809" s="7">
        <v>796.14161799999999</v>
      </c>
      <c r="G1809" s="4">
        <v>63995</v>
      </c>
      <c r="H1809" s="2">
        <v>1.24E-2</v>
      </c>
      <c r="I1809" t="s">
        <v>151</v>
      </c>
    </row>
    <row r="1810" spans="1:9">
      <c r="A1810" s="2">
        <v>2014</v>
      </c>
      <c r="B1810" s="2">
        <v>4</v>
      </c>
      <c r="C1810" s="2" t="s">
        <v>12</v>
      </c>
      <c r="D1810" s="2" t="s">
        <v>13</v>
      </c>
      <c r="E1810" s="2" t="s">
        <v>14</v>
      </c>
      <c r="F1810" s="7">
        <v>967.04073500000004</v>
      </c>
      <c r="G1810" s="4">
        <v>62131</v>
      </c>
      <c r="H1810" s="2">
        <v>1.55E-2</v>
      </c>
      <c r="I1810" t="s">
        <v>151</v>
      </c>
    </row>
    <row r="1811" spans="1:9">
      <c r="A1811" s="2">
        <v>2013</v>
      </c>
      <c r="B1811" s="2">
        <v>3</v>
      </c>
      <c r="C1811" s="2" t="s">
        <v>12</v>
      </c>
      <c r="D1811" s="2" t="s">
        <v>26</v>
      </c>
      <c r="E1811" s="2" t="s">
        <v>14</v>
      </c>
      <c r="F1811" s="7">
        <v>73.328472000000005</v>
      </c>
      <c r="G1811" s="4">
        <v>6767</v>
      </c>
      <c r="H1811" s="2">
        <v>1.0800000000000001E-2</v>
      </c>
      <c r="I1811" t="s">
        <v>151</v>
      </c>
    </row>
    <row r="1812" spans="1:9">
      <c r="A1812" s="2">
        <v>2014</v>
      </c>
      <c r="B1812" s="2">
        <v>1</v>
      </c>
      <c r="C1812" s="2" t="s">
        <v>7</v>
      </c>
      <c r="D1812" s="2" t="s">
        <v>64</v>
      </c>
      <c r="E1812" s="2" t="s">
        <v>14</v>
      </c>
      <c r="F1812" s="7">
        <v>1.509255</v>
      </c>
      <c r="G1812" s="4">
        <v>373</v>
      </c>
      <c r="H1812" s="2">
        <v>4.0000000000000001E-3</v>
      </c>
      <c r="I1812" t="s">
        <v>151</v>
      </c>
    </row>
    <row r="1813" spans="1:9">
      <c r="A1813" s="2">
        <v>2014</v>
      </c>
      <c r="B1813" s="2">
        <v>4</v>
      </c>
      <c r="C1813" s="2" t="s">
        <v>7</v>
      </c>
      <c r="D1813" s="2" t="s">
        <v>23</v>
      </c>
      <c r="E1813" s="2" t="s">
        <v>14</v>
      </c>
      <c r="F1813" s="7">
        <v>15.249015</v>
      </c>
      <c r="G1813" s="4">
        <v>5341</v>
      </c>
      <c r="H1813" s="2">
        <v>2.8E-3</v>
      </c>
      <c r="I1813" t="s">
        <v>151</v>
      </c>
    </row>
    <row r="1814" spans="1:9">
      <c r="A1814" s="2">
        <v>2013</v>
      </c>
      <c r="B1814" s="2">
        <v>5</v>
      </c>
      <c r="C1814" s="2" t="s">
        <v>12</v>
      </c>
      <c r="D1814" s="2" t="s">
        <v>94</v>
      </c>
      <c r="E1814" s="2" t="s">
        <v>25</v>
      </c>
      <c r="F1814" s="7">
        <v>3.9780999999999997E-2</v>
      </c>
      <c r="G1814" s="4">
        <v>7</v>
      </c>
      <c r="H1814" s="2">
        <v>5.5999999999999999E-3</v>
      </c>
      <c r="I1814" t="s">
        <v>151</v>
      </c>
    </row>
    <row r="1815" spans="1:9">
      <c r="A1815" s="2">
        <v>2014</v>
      </c>
      <c r="B1815" s="2">
        <v>2</v>
      </c>
      <c r="C1815" s="2" t="s">
        <v>12</v>
      </c>
      <c r="D1815" s="2" t="s">
        <v>65</v>
      </c>
      <c r="E1815" s="2" t="s">
        <v>25</v>
      </c>
      <c r="F1815" s="7">
        <v>6.5115999999999993E-2</v>
      </c>
      <c r="G1815" s="4">
        <v>16</v>
      </c>
      <c r="H1815" s="2">
        <v>4.0000000000000001E-3</v>
      </c>
      <c r="I1815" t="s">
        <v>151</v>
      </c>
    </row>
    <row r="1816" spans="1:9">
      <c r="A1816" s="2">
        <v>2014</v>
      </c>
      <c r="B1816" s="2">
        <v>1</v>
      </c>
      <c r="C1816" s="2" t="s">
        <v>7</v>
      </c>
      <c r="D1816" s="2" t="s">
        <v>19</v>
      </c>
      <c r="E1816" s="2" t="s">
        <v>14</v>
      </c>
      <c r="F1816" s="7">
        <v>20.596823000000001</v>
      </c>
      <c r="G1816" s="4">
        <v>22541</v>
      </c>
      <c r="H1816" s="2">
        <v>8.9999999999999998E-4</v>
      </c>
      <c r="I1816" t="s">
        <v>151</v>
      </c>
    </row>
    <row r="1817" spans="1:9">
      <c r="A1817" s="2">
        <v>2013</v>
      </c>
      <c r="B1817" s="2">
        <v>12</v>
      </c>
      <c r="C1817" s="2" t="s">
        <v>7</v>
      </c>
      <c r="D1817" s="2" t="s">
        <v>43</v>
      </c>
      <c r="E1817" s="2" t="s">
        <v>11</v>
      </c>
      <c r="F1817" s="7">
        <v>20.8871</v>
      </c>
      <c r="G1817" s="4">
        <v>16067</v>
      </c>
      <c r="H1817" s="2">
        <v>1.2999999999999999E-3</v>
      </c>
      <c r="I1817" t="s">
        <v>151</v>
      </c>
    </row>
    <row r="1818" spans="1:9">
      <c r="A1818" s="2">
        <v>2013</v>
      </c>
      <c r="B1818" s="2">
        <v>6</v>
      </c>
      <c r="C1818" s="2" t="s">
        <v>12</v>
      </c>
      <c r="D1818" s="2" t="s">
        <v>34</v>
      </c>
      <c r="E1818" s="2" t="s">
        <v>14</v>
      </c>
      <c r="F1818" s="7">
        <v>0.14061699999999999</v>
      </c>
      <c r="G1818" s="4">
        <v>12</v>
      </c>
      <c r="H1818" s="2">
        <v>1.17E-2</v>
      </c>
      <c r="I1818" t="s">
        <v>151</v>
      </c>
    </row>
    <row r="1819" spans="1:9">
      <c r="A1819" s="2">
        <v>2013</v>
      </c>
      <c r="B1819" s="2">
        <v>2</v>
      </c>
      <c r="C1819" s="2" t="s">
        <v>12</v>
      </c>
      <c r="D1819" s="2" t="s">
        <v>77</v>
      </c>
      <c r="E1819" s="2" t="s">
        <v>9</v>
      </c>
      <c r="F1819" s="7">
        <v>1.3864E-2</v>
      </c>
      <c r="G1819" s="4">
        <v>4</v>
      </c>
      <c r="H1819" s="2">
        <v>3.3999999999999998E-3</v>
      </c>
      <c r="I1819" t="s">
        <v>151</v>
      </c>
    </row>
    <row r="1820" spans="1:9">
      <c r="A1820" s="2">
        <v>2014</v>
      </c>
      <c r="B1820" s="2">
        <v>2</v>
      </c>
      <c r="C1820" s="2" t="s">
        <v>7</v>
      </c>
      <c r="D1820" s="2" t="s">
        <v>82</v>
      </c>
      <c r="E1820" s="2" t="s">
        <v>14</v>
      </c>
      <c r="F1820" s="7">
        <v>2.2546909999999998</v>
      </c>
      <c r="G1820" s="4">
        <v>3867</v>
      </c>
      <c r="H1820" s="2">
        <v>5.0000000000000001E-4</v>
      </c>
      <c r="I1820" t="s">
        <v>151</v>
      </c>
    </row>
    <row r="1821" spans="1:9">
      <c r="A1821" s="2">
        <v>2014</v>
      </c>
      <c r="B1821" s="2">
        <v>3</v>
      </c>
      <c r="C1821" s="2" t="s">
        <v>7</v>
      </c>
      <c r="D1821" s="2" t="s">
        <v>48</v>
      </c>
      <c r="E1821" s="2" t="s">
        <v>14</v>
      </c>
      <c r="F1821" s="7">
        <v>6.6908159999999999</v>
      </c>
      <c r="G1821" s="4">
        <v>2544</v>
      </c>
      <c r="H1821" s="2">
        <v>2.5999999999999999E-3</v>
      </c>
      <c r="I1821" t="s">
        <v>151</v>
      </c>
    </row>
    <row r="1822" spans="1:9">
      <c r="A1822" s="2">
        <v>2013</v>
      </c>
      <c r="B1822" s="2">
        <v>4</v>
      </c>
      <c r="C1822" s="2" t="s">
        <v>7</v>
      </c>
      <c r="D1822" s="2" t="s">
        <v>8</v>
      </c>
      <c r="E1822" s="2" t="s">
        <v>9</v>
      </c>
      <c r="F1822" s="7">
        <v>3913.5729660000002</v>
      </c>
      <c r="G1822" s="4">
        <v>2832226</v>
      </c>
      <c r="H1822" s="2">
        <v>1.2999999999999999E-3</v>
      </c>
      <c r="I1822" t="s">
        <v>151</v>
      </c>
    </row>
    <row r="1823" spans="1:9">
      <c r="A1823" s="2">
        <v>2013</v>
      </c>
      <c r="B1823" s="2">
        <v>2</v>
      </c>
      <c r="C1823" s="2" t="s">
        <v>12</v>
      </c>
      <c r="D1823" s="2" t="s">
        <v>55</v>
      </c>
      <c r="E1823" s="2" t="s">
        <v>14</v>
      </c>
      <c r="F1823" s="7">
        <v>0.152616</v>
      </c>
      <c r="G1823" s="4">
        <v>24</v>
      </c>
      <c r="H1823" s="2">
        <v>6.3E-3</v>
      </c>
      <c r="I1823" t="s">
        <v>151</v>
      </c>
    </row>
    <row r="1824" spans="1:9">
      <c r="A1824" s="2">
        <v>2014</v>
      </c>
      <c r="B1824" s="2">
        <v>4</v>
      </c>
      <c r="C1824" s="2" t="s">
        <v>12</v>
      </c>
      <c r="D1824" s="2" t="s">
        <v>59</v>
      </c>
      <c r="E1824" s="2" t="s">
        <v>11</v>
      </c>
      <c r="F1824" s="7">
        <v>41.329217</v>
      </c>
      <c r="G1824" s="4">
        <v>19306</v>
      </c>
      <c r="H1824" s="2">
        <v>2.0999999999999999E-3</v>
      </c>
      <c r="I1824" t="s">
        <v>151</v>
      </c>
    </row>
    <row r="1825" spans="1:9">
      <c r="A1825" s="2">
        <v>2014</v>
      </c>
      <c r="B1825" s="2">
        <v>1</v>
      </c>
      <c r="C1825" s="2" t="s">
        <v>7</v>
      </c>
      <c r="D1825" s="2" t="s">
        <v>88</v>
      </c>
      <c r="E1825" s="2" t="s">
        <v>14</v>
      </c>
      <c r="F1825" s="7">
        <v>1.7760359999999999</v>
      </c>
      <c r="G1825" s="4">
        <v>665</v>
      </c>
      <c r="H1825" s="2">
        <v>2.5999999999999999E-3</v>
      </c>
      <c r="I1825" t="s">
        <v>151</v>
      </c>
    </row>
    <row r="1826" spans="1:9">
      <c r="A1826" s="2">
        <v>2014</v>
      </c>
      <c r="B1826" s="2">
        <v>5</v>
      </c>
      <c r="C1826" s="2" t="s">
        <v>7</v>
      </c>
      <c r="D1826" s="2" t="s">
        <v>49</v>
      </c>
      <c r="E1826" s="2" t="s">
        <v>11</v>
      </c>
      <c r="F1826" s="7">
        <v>10.435600000000001</v>
      </c>
      <c r="G1826" s="4">
        <v>7454</v>
      </c>
      <c r="H1826" s="2">
        <v>1.4E-3</v>
      </c>
      <c r="I1826" t="s">
        <v>151</v>
      </c>
    </row>
    <row r="1827" spans="1:9">
      <c r="A1827" s="2">
        <v>2014</v>
      </c>
      <c r="B1827" s="2">
        <v>2</v>
      </c>
      <c r="C1827" s="2" t="s">
        <v>7</v>
      </c>
      <c r="D1827" s="2" t="s">
        <v>22</v>
      </c>
      <c r="E1827" s="2" t="s">
        <v>14</v>
      </c>
      <c r="F1827" s="7">
        <v>7.2415289999999999</v>
      </c>
      <c r="G1827" s="4">
        <v>6680</v>
      </c>
      <c r="H1827" s="2">
        <v>1E-3</v>
      </c>
      <c r="I1827" t="s">
        <v>151</v>
      </c>
    </row>
    <row r="1828" spans="1:9">
      <c r="A1828" s="2">
        <v>2013</v>
      </c>
      <c r="B1828" s="2">
        <v>5</v>
      </c>
      <c r="C1828" s="2" t="s">
        <v>7</v>
      </c>
      <c r="D1828" s="2" t="s">
        <v>21</v>
      </c>
      <c r="E1828" s="2" t="s">
        <v>14</v>
      </c>
      <c r="F1828" s="7">
        <v>27.185092999999998</v>
      </c>
      <c r="G1828" s="4">
        <v>17581</v>
      </c>
      <c r="H1828" s="2">
        <v>1.5E-3</v>
      </c>
      <c r="I1828" t="s">
        <v>151</v>
      </c>
    </row>
    <row r="1829" spans="1:9">
      <c r="A1829" s="2">
        <v>2014</v>
      </c>
      <c r="B1829" s="2">
        <v>5</v>
      </c>
      <c r="C1829" s="2" t="s">
        <v>12</v>
      </c>
      <c r="D1829" s="2" t="s">
        <v>63</v>
      </c>
      <c r="E1829" s="2" t="s">
        <v>14</v>
      </c>
      <c r="F1829" s="7">
        <v>784.33605</v>
      </c>
      <c r="G1829" s="4">
        <v>71310</v>
      </c>
      <c r="H1829" s="2">
        <v>1.09E-2</v>
      </c>
      <c r="I1829" t="s">
        <v>151</v>
      </c>
    </row>
    <row r="1830" spans="1:9">
      <c r="A1830" s="2">
        <v>2013</v>
      </c>
      <c r="B1830" s="2">
        <v>11</v>
      </c>
      <c r="C1830" s="2" t="s">
        <v>7</v>
      </c>
      <c r="D1830" s="2" t="s">
        <v>60</v>
      </c>
      <c r="E1830" s="2" t="s">
        <v>14</v>
      </c>
      <c r="F1830" s="7">
        <v>26.527643999999999</v>
      </c>
      <c r="G1830" s="4">
        <v>8310</v>
      </c>
      <c r="H1830" s="2">
        <v>3.0999999999999999E-3</v>
      </c>
      <c r="I1830" t="s">
        <v>151</v>
      </c>
    </row>
    <row r="1831" spans="1:9">
      <c r="A1831" s="2">
        <v>2014</v>
      </c>
      <c r="B1831" s="2">
        <v>3</v>
      </c>
      <c r="C1831" s="2" t="s">
        <v>7</v>
      </c>
      <c r="D1831" s="2" t="s">
        <v>70</v>
      </c>
      <c r="E1831" s="2" t="s">
        <v>14</v>
      </c>
      <c r="F1831" s="7">
        <v>203.08374800000001</v>
      </c>
      <c r="G1831" s="4">
        <v>160320</v>
      </c>
      <c r="H1831" s="2">
        <v>1.1999999999999999E-3</v>
      </c>
      <c r="I1831" t="s">
        <v>151</v>
      </c>
    </row>
    <row r="1832" spans="1:9">
      <c r="A1832" s="2">
        <v>2013</v>
      </c>
      <c r="B1832" s="2">
        <v>2</v>
      </c>
      <c r="C1832" s="2" t="s">
        <v>7</v>
      </c>
      <c r="D1832" s="2" t="s">
        <v>54</v>
      </c>
      <c r="E1832" s="2" t="s">
        <v>14</v>
      </c>
      <c r="F1832" s="7">
        <v>2.5010000000000002E-3</v>
      </c>
      <c r="G1832" s="4">
        <v>49</v>
      </c>
      <c r="H1832" s="2">
        <v>0</v>
      </c>
      <c r="I1832" t="s">
        <v>151</v>
      </c>
    </row>
    <row r="1833" spans="1:9">
      <c r="A1833" s="2">
        <v>2014</v>
      </c>
      <c r="B1833" s="2">
        <v>2</v>
      </c>
      <c r="C1833" s="2" t="s">
        <v>7</v>
      </c>
      <c r="D1833" s="2" t="s">
        <v>73</v>
      </c>
      <c r="E1833" s="2" t="s">
        <v>14</v>
      </c>
      <c r="F1833" s="7">
        <v>5.5428439999999997</v>
      </c>
      <c r="G1833" s="4">
        <v>3347</v>
      </c>
      <c r="H1833" s="2">
        <v>1.6000000000000001E-3</v>
      </c>
      <c r="I1833" t="s">
        <v>151</v>
      </c>
    </row>
    <row r="1834" spans="1:9">
      <c r="A1834" s="2">
        <v>2013</v>
      </c>
      <c r="B1834" s="2">
        <v>11</v>
      </c>
      <c r="C1834" s="2" t="s">
        <v>12</v>
      </c>
      <c r="D1834" s="2" t="s">
        <v>80</v>
      </c>
      <c r="E1834" s="2" t="s">
        <v>14</v>
      </c>
      <c r="F1834" s="7">
        <v>5.1479999999999998E-2</v>
      </c>
      <c r="G1834" s="4">
        <v>10</v>
      </c>
      <c r="H1834" s="2">
        <v>5.1000000000000004E-3</v>
      </c>
      <c r="I1834" t="s">
        <v>151</v>
      </c>
    </row>
    <row r="1835" spans="1:9">
      <c r="A1835" s="2">
        <v>2014</v>
      </c>
      <c r="B1835" s="2">
        <v>3</v>
      </c>
      <c r="C1835" s="2" t="s">
        <v>12</v>
      </c>
      <c r="D1835" s="2" t="s">
        <v>64</v>
      </c>
      <c r="E1835" s="2" t="s">
        <v>14</v>
      </c>
      <c r="F1835" s="7">
        <v>1.1484179999999999</v>
      </c>
      <c r="G1835" s="4">
        <v>278</v>
      </c>
      <c r="H1835" s="2">
        <v>4.1000000000000003E-3</v>
      </c>
      <c r="I1835" t="s">
        <v>151</v>
      </c>
    </row>
    <row r="1836" spans="1:9">
      <c r="A1836" s="2">
        <v>2014</v>
      </c>
      <c r="B1836" s="2">
        <v>4</v>
      </c>
      <c r="C1836" s="2" t="s">
        <v>12</v>
      </c>
      <c r="D1836" s="2" t="s">
        <v>49</v>
      </c>
      <c r="E1836" s="2" t="s">
        <v>11</v>
      </c>
      <c r="F1836" s="7">
        <v>0.18504399999999999</v>
      </c>
      <c r="G1836" s="4">
        <v>104</v>
      </c>
      <c r="H1836" s="2">
        <v>1.6999999999999999E-3</v>
      </c>
      <c r="I1836" t="s">
        <v>151</v>
      </c>
    </row>
    <row r="1837" spans="1:9">
      <c r="A1837" s="2">
        <v>2013</v>
      </c>
      <c r="B1837" s="2">
        <v>11</v>
      </c>
      <c r="C1837" s="2" t="s">
        <v>12</v>
      </c>
      <c r="D1837" s="2" t="s">
        <v>21</v>
      </c>
      <c r="E1837" s="2" t="s">
        <v>14</v>
      </c>
      <c r="F1837" s="7">
        <v>361.83004399999999</v>
      </c>
      <c r="G1837" s="4">
        <v>29985</v>
      </c>
      <c r="H1837" s="2">
        <v>1.2E-2</v>
      </c>
      <c r="I1837" t="s">
        <v>151</v>
      </c>
    </row>
    <row r="1838" spans="1:9">
      <c r="A1838" s="2">
        <v>2014</v>
      </c>
      <c r="B1838" s="2">
        <v>4</v>
      </c>
      <c r="C1838" s="2" t="s">
        <v>12</v>
      </c>
      <c r="D1838" s="2" t="s">
        <v>21</v>
      </c>
      <c r="E1838" s="2" t="s">
        <v>14</v>
      </c>
      <c r="F1838" s="7">
        <v>509.15027700000002</v>
      </c>
      <c r="G1838" s="4">
        <v>34136</v>
      </c>
      <c r="H1838" s="2">
        <v>1.49E-2</v>
      </c>
      <c r="I1838" t="s">
        <v>151</v>
      </c>
    </row>
    <row r="1839" spans="1:9">
      <c r="A1839" s="2">
        <v>2013</v>
      </c>
      <c r="B1839" s="2">
        <v>11</v>
      </c>
      <c r="C1839" s="2" t="s">
        <v>12</v>
      </c>
      <c r="D1839" s="2" t="s">
        <v>86</v>
      </c>
      <c r="E1839" s="2" t="s">
        <v>9</v>
      </c>
      <c r="F1839" s="7">
        <v>1118.4940899999999</v>
      </c>
      <c r="G1839" s="4">
        <v>169393</v>
      </c>
      <c r="H1839" s="2">
        <v>6.6E-3</v>
      </c>
      <c r="I1839" t="s">
        <v>151</v>
      </c>
    </row>
    <row r="1840" spans="1:9">
      <c r="A1840" s="2">
        <v>2014</v>
      </c>
      <c r="B1840" s="2">
        <v>5</v>
      </c>
      <c r="C1840" s="2" t="s">
        <v>7</v>
      </c>
      <c r="D1840" s="2" t="s">
        <v>18</v>
      </c>
      <c r="E1840" s="2" t="s">
        <v>14</v>
      </c>
      <c r="F1840" s="7">
        <v>115.457733</v>
      </c>
      <c r="G1840" s="4">
        <v>85004</v>
      </c>
      <c r="H1840" s="2">
        <v>1.2999999999999999E-3</v>
      </c>
      <c r="I1840" t="s">
        <v>151</v>
      </c>
    </row>
    <row r="1841" spans="1:9">
      <c r="A1841" s="2">
        <v>2013</v>
      </c>
      <c r="B1841" s="2">
        <v>1</v>
      </c>
      <c r="C1841" s="2" t="s">
        <v>7</v>
      </c>
      <c r="D1841" s="2" t="s">
        <v>19</v>
      </c>
      <c r="E1841" s="2" t="s">
        <v>14</v>
      </c>
      <c r="F1841" s="7">
        <v>47.284911000000001</v>
      </c>
      <c r="G1841" s="4">
        <v>19204</v>
      </c>
      <c r="H1841" s="2">
        <v>2.3999999999999998E-3</v>
      </c>
      <c r="I1841" t="s">
        <v>151</v>
      </c>
    </row>
    <row r="1842" spans="1:9">
      <c r="A1842" s="2">
        <v>2014</v>
      </c>
      <c r="B1842" s="2">
        <v>5</v>
      </c>
      <c r="C1842" s="2" t="s">
        <v>12</v>
      </c>
      <c r="D1842" s="2" t="s">
        <v>15</v>
      </c>
      <c r="E1842" s="2" t="s">
        <v>16</v>
      </c>
      <c r="F1842" s="7">
        <v>1083.1752570000001</v>
      </c>
      <c r="G1842" s="4">
        <v>113825</v>
      </c>
      <c r="H1842" s="2">
        <v>9.4999999999999998E-3</v>
      </c>
      <c r="I1842" t="s">
        <v>151</v>
      </c>
    </row>
    <row r="1843" spans="1:9">
      <c r="A1843" s="2">
        <v>2013</v>
      </c>
      <c r="B1843" s="2">
        <v>7</v>
      </c>
      <c r="C1843" s="2" t="s">
        <v>7</v>
      </c>
      <c r="D1843" s="2" t="s">
        <v>56</v>
      </c>
      <c r="E1843" s="2" t="s">
        <v>14</v>
      </c>
      <c r="F1843" s="7">
        <v>24.881316999999999</v>
      </c>
      <c r="G1843" s="4">
        <v>23322</v>
      </c>
      <c r="H1843" s="2">
        <v>1E-3</v>
      </c>
      <c r="I1843" t="s">
        <v>151</v>
      </c>
    </row>
    <row r="1844" spans="1:9">
      <c r="A1844" s="2">
        <v>2013</v>
      </c>
      <c r="B1844" s="2">
        <v>12</v>
      </c>
      <c r="C1844" s="2" t="s">
        <v>7</v>
      </c>
      <c r="D1844" s="2" t="s">
        <v>44</v>
      </c>
      <c r="E1844" s="2" t="s">
        <v>16</v>
      </c>
      <c r="F1844" s="7">
        <v>9.9533360000000002</v>
      </c>
      <c r="G1844" s="4">
        <v>12653</v>
      </c>
      <c r="H1844" s="2">
        <v>6.9999999999999999E-4</v>
      </c>
      <c r="I1844" t="s">
        <v>151</v>
      </c>
    </row>
    <row r="1845" spans="1:9">
      <c r="A1845" s="2">
        <v>2014</v>
      </c>
      <c r="B1845" s="2">
        <v>3</v>
      </c>
      <c r="C1845" s="2" t="s">
        <v>12</v>
      </c>
      <c r="D1845" s="2" t="s">
        <v>74</v>
      </c>
      <c r="E1845" s="2" t="s">
        <v>9</v>
      </c>
      <c r="F1845" s="7">
        <v>3.2284000000000002</v>
      </c>
      <c r="G1845" s="4">
        <v>2306</v>
      </c>
      <c r="H1845" s="2">
        <v>1.4E-3</v>
      </c>
      <c r="I1845" t="s">
        <v>151</v>
      </c>
    </row>
    <row r="1846" spans="1:9">
      <c r="A1846" s="2">
        <v>2014</v>
      </c>
      <c r="B1846" s="2">
        <v>5</v>
      </c>
      <c r="C1846" s="2" t="s">
        <v>7</v>
      </c>
      <c r="D1846" s="2" t="s">
        <v>30</v>
      </c>
      <c r="E1846" s="2" t="s">
        <v>9</v>
      </c>
      <c r="F1846" s="7">
        <v>71.331400000000002</v>
      </c>
      <c r="G1846" s="4">
        <v>50951</v>
      </c>
      <c r="H1846" s="2">
        <v>1.4E-3</v>
      </c>
      <c r="I1846" t="s">
        <v>151</v>
      </c>
    </row>
    <row r="1847" spans="1:9">
      <c r="A1847" s="2">
        <v>2014</v>
      </c>
      <c r="B1847" s="2">
        <v>3</v>
      </c>
      <c r="C1847" s="2" t="s">
        <v>12</v>
      </c>
      <c r="D1847" s="2" t="s">
        <v>84</v>
      </c>
      <c r="E1847" s="2" t="s">
        <v>25</v>
      </c>
      <c r="F1847" s="7">
        <v>4.3530000000000001E-3</v>
      </c>
      <c r="G1847" s="4">
        <v>3</v>
      </c>
      <c r="H1847" s="2">
        <v>1.4E-3</v>
      </c>
      <c r="I1847" t="s">
        <v>151</v>
      </c>
    </row>
    <row r="1848" spans="1:9">
      <c r="A1848" s="2">
        <v>2014</v>
      </c>
      <c r="B1848" s="2">
        <v>2</v>
      </c>
      <c r="C1848" s="2" t="s">
        <v>12</v>
      </c>
      <c r="D1848" s="2" t="s">
        <v>91</v>
      </c>
      <c r="E1848" s="2" t="s">
        <v>9</v>
      </c>
      <c r="F1848" s="7">
        <v>1.3311999999999999</v>
      </c>
      <c r="G1848" s="4">
        <v>1024</v>
      </c>
      <c r="H1848" s="2">
        <v>1.2999999999999999E-3</v>
      </c>
      <c r="I1848" t="s">
        <v>151</v>
      </c>
    </row>
    <row r="1849" spans="1:9">
      <c r="A1849" s="2">
        <v>2014</v>
      </c>
      <c r="B1849" s="2">
        <v>5</v>
      </c>
      <c r="C1849" s="2" t="s">
        <v>12</v>
      </c>
      <c r="D1849" s="2" t="s">
        <v>59</v>
      </c>
      <c r="E1849" s="2" t="s">
        <v>11</v>
      </c>
      <c r="F1849" s="7">
        <v>45.816215</v>
      </c>
      <c r="G1849" s="4">
        <v>26484</v>
      </c>
      <c r="H1849" s="2">
        <v>1.6999999999999999E-3</v>
      </c>
      <c r="I1849" t="s">
        <v>151</v>
      </c>
    </row>
    <row r="1850" spans="1:9">
      <c r="A1850" s="2">
        <v>2014</v>
      </c>
      <c r="B1850" s="2">
        <v>2</v>
      </c>
      <c r="C1850" s="2" t="s">
        <v>12</v>
      </c>
      <c r="D1850" s="2" t="s">
        <v>28</v>
      </c>
      <c r="E1850" s="2" t="s">
        <v>14</v>
      </c>
      <c r="F1850" s="7">
        <v>17.789767000000001</v>
      </c>
      <c r="G1850" s="4">
        <v>6510</v>
      </c>
      <c r="H1850" s="2">
        <v>2.7000000000000001E-3</v>
      </c>
      <c r="I1850" t="s">
        <v>151</v>
      </c>
    </row>
    <row r="1851" spans="1:9">
      <c r="A1851" s="2">
        <v>2013</v>
      </c>
      <c r="B1851" s="2">
        <v>10</v>
      </c>
      <c r="C1851" s="2" t="s">
        <v>12</v>
      </c>
      <c r="D1851" s="2" t="s">
        <v>28</v>
      </c>
      <c r="E1851" s="2" t="s">
        <v>14</v>
      </c>
      <c r="F1851" s="7">
        <v>13.645033</v>
      </c>
      <c r="G1851" s="4">
        <v>5073</v>
      </c>
      <c r="H1851" s="2">
        <v>2.5999999999999999E-3</v>
      </c>
      <c r="I1851" t="s">
        <v>151</v>
      </c>
    </row>
    <row r="1852" spans="1:9">
      <c r="A1852" s="2">
        <v>2013</v>
      </c>
      <c r="B1852" s="2">
        <v>6</v>
      </c>
      <c r="C1852" s="2" t="s">
        <v>12</v>
      </c>
      <c r="D1852" s="2" t="s">
        <v>42</v>
      </c>
      <c r="E1852" s="2" t="s">
        <v>14</v>
      </c>
      <c r="F1852" s="7">
        <v>142.82497499999999</v>
      </c>
      <c r="G1852" s="4">
        <v>14570</v>
      </c>
      <c r="H1852" s="2">
        <v>9.7999999999999997E-3</v>
      </c>
      <c r="I1852" t="s">
        <v>151</v>
      </c>
    </row>
    <row r="1853" spans="1:9">
      <c r="A1853" s="2">
        <v>2014</v>
      </c>
      <c r="B1853" s="2">
        <v>1</v>
      </c>
      <c r="C1853" s="2" t="s">
        <v>12</v>
      </c>
      <c r="D1853" s="2" t="s">
        <v>31</v>
      </c>
      <c r="E1853" s="2" t="s">
        <v>14</v>
      </c>
      <c r="F1853" s="7">
        <v>3.3113079999999999</v>
      </c>
      <c r="G1853" s="4">
        <v>1299</v>
      </c>
      <c r="H1853" s="2">
        <v>2.5000000000000001E-3</v>
      </c>
      <c r="I1853" t="s">
        <v>151</v>
      </c>
    </row>
    <row r="1854" spans="1:9">
      <c r="A1854" s="2">
        <v>2013</v>
      </c>
      <c r="B1854" s="2">
        <v>12</v>
      </c>
      <c r="C1854" s="2" t="s">
        <v>12</v>
      </c>
      <c r="D1854" s="2" t="s">
        <v>87</v>
      </c>
      <c r="E1854" s="2" t="s">
        <v>14</v>
      </c>
      <c r="F1854" s="7">
        <v>521.89622899999995</v>
      </c>
      <c r="G1854" s="4">
        <v>42492</v>
      </c>
      <c r="H1854" s="2">
        <v>1.2200000000000001E-2</v>
      </c>
      <c r="I1854" t="s">
        <v>151</v>
      </c>
    </row>
    <row r="1855" spans="1:9">
      <c r="A1855" s="2">
        <v>2013</v>
      </c>
      <c r="B1855" s="2">
        <v>4</v>
      </c>
      <c r="C1855" s="2" t="s">
        <v>12</v>
      </c>
      <c r="D1855" s="2" t="s">
        <v>76</v>
      </c>
      <c r="E1855" s="2" t="s">
        <v>25</v>
      </c>
      <c r="F1855" s="7">
        <v>4.705E-3</v>
      </c>
      <c r="G1855" s="4">
        <v>1</v>
      </c>
      <c r="H1855" s="2">
        <v>4.7000000000000002E-3</v>
      </c>
      <c r="I1855" t="s">
        <v>151</v>
      </c>
    </row>
    <row r="1856" spans="1:9">
      <c r="A1856" s="2">
        <v>2014</v>
      </c>
      <c r="B1856" s="2">
        <v>4</v>
      </c>
      <c r="C1856" s="2" t="s">
        <v>7</v>
      </c>
      <c r="D1856" s="2" t="s">
        <v>70</v>
      </c>
      <c r="E1856" s="2" t="s">
        <v>14</v>
      </c>
      <c r="F1856" s="7">
        <v>270.14266600000002</v>
      </c>
      <c r="G1856" s="4">
        <v>161048</v>
      </c>
      <c r="H1856" s="2">
        <v>1.6000000000000001E-3</v>
      </c>
      <c r="I1856" t="s">
        <v>151</v>
      </c>
    </row>
    <row r="1857" spans="1:9">
      <c r="A1857" s="2">
        <v>2014</v>
      </c>
      <c r="B1857" s="2">
        <v>2</v>
      </c>
      <c r="C1857" s="2" t="s">
        <v>12</v>
      </c>
      <c r="D1857" s="2" t="s">
        <v>40</v>
      </c>
      <c r="E1857" s="2" t="s">
        <v>14</v>
      </c>
      <c r="F1857" s="7">
        <v>1306.3891779999999</v>
      </c>
      <c r="G1857" s="4">
        <v>279061</v>
      </c>
      <c r="H1857" s="2">
        <v>4.5999999999999999E-3</v>
      </c>
      <c r="I1857" t="s">
        <v>151</v>
      </c>
    </row>
    <row r="1858" spans="1:9">
      <c r="A1858" s="2">
        <v>2013</v>
      </c>
      <c r="B1858" s="2">
        <v>9</v>
      </c>
      <c r="C1858" s="2" t="s">
        <v>7</v>
      </c>
      <c r="D1858" s="2" t="s">
        <v>45</v>
      </c>
      <c r="E1858" s="2" t="s">
        <v>14</v>
      </c>
      <c r="F1858" s="7">
        <v>8.2192600000000002</v>
      </c>
      <c r="G1858" s="4">
        <v>17751</v>
      </c>
      <c r="H1858" s="2">
        <v>4.0000000000000002E-4</v>
      </c>
      <c r="I1858" t="s">
        <v>151</v>
      </c>
    </row>
    <row r="1859" spans="1:9">
      <c r="A1859" s="2">
        <v>2014</v>
      </c>
      <c r="B1859" s="2">
        <v>2</v>
      </c>
      <c r="C1859" s="2" t="s">
        <v>7</v>
      </c>
      <c r="D1859" s="2" t="s">
        <v>13</v>
      </c>
      <c r="E1859" s="2" t="s">
        <v>14</v>
      </c>
      <c r="F1859" s="7">
        <v>15.477811000000001</v>
      </c>
      <c r="G1859" s="4">
        <v>23655</v>
      </c>
      <c r="H1859" s="2">
        <v>5.9999999999999995E-4</v>
      </c>
      <c r="I1859" t="s">
        <v>151</v>
      </c>
    </row>
    <row r="1860" spans="1:9">
      <c r="A1860" s="2">
        <v>2013</v>
      </c>
      <c r="B1860" s="2">
        <v>2</v>
      </c>
      <c r="C1860" s="2" t="s">
        <v>53</v>
      </c>
      <c r="D1860" s="2" t="s">
        <v>20</v>
      </c>
      <c r="E1860" s="2" t="s">
        <v>14</v>
      </c>
      <c r="F1860" s="7">
        <v>1.5310950000000001</v>
      </c>
      <c r="G1860" s="4">
        <v>2</v>
      </c>
      <c r="H1860" s="2">
        <v>0.76549999999999996</v>
      </c>
      <c r="I1860" t="s">
        <v>151</v>
      </c>
    </row>
    <row r="1861" spans="1:9">
      <c r="A1861" s="2">
        <v>2013</v>
      </c>
      <c r="B1861" s="2">
        <v>3</v>
      </c>
      <c r="C1861" s="2" t="s">
        <v>12</v>
      </c>
      <c r="D1861" s="2" t="s">
        <v>54</v>
      </c>
      <c r="E1861" s="2" t="s">
        <v>14</v>
      </c>
      <c r="F1861" s="7">
        <v>8.0619999999999997E-2</v>
      </c>
      <c r="G1861" s="4">
        <v>3</v>
      </c>
      <c r="H1861" s="2">
        <v>2.6800000000000001E-2</v>
      </c>
      <c r="I1861" t="s">
        <v>151</v>
      </c>
    </row>
    <row r="1862" spans="1:9">
      <c r="A1862" s="2">
        <v>2014</v>
      </c>
      <c r="B1862" s="2">
        <v>3</v>
      </c>
      <c r="C1862" s="2" t="s">
        <v>12</v>
      </c>
      <c r="D1862" s="2" t="s">
        <v>73</v>
      </c>
      <c r="E1862" s="2" t="s">
        <v>14</v>
      </c>
      <c r="F1862" s="7">
        <v>2.0637919999999998</v>
      </c>
      <c r="G1862" s="4">
        <v>1249</v>
      </c>
      <c r="H1862" s="2">
        <v>1.6000000000000001E-3</v>
      </c>
      <c r="I1862" t="s">
        <v>151</v>
      </c>
    </row>
    <row r="1863" spans="1:9">
      <c r="A1863" s="2">
        <v>2013</v>
      </c>
      <c r="B1863" s="2">
        <v>4</v>
      </c>
      <c r="C1863" s="2" t="s">
        <v>7</v>
      </c>
      <c r="D1863" s="2" t="s">
        <v>44</v>
      </c>
      <c r="E1863" s="2" t="s">
        <v>16</v>
      </c>
      <c r="F1863" s="7">
        <v>5.813644</v>
      </c>
      <c r="G1863" s="4">
        <v>11003</v>
      </c>
      <c r="H1863" s="2">
        <v>5.0000000000000001E-4</v>
      </c>
      <c r="I1863" t="s">
        <v>151</v>
      </c>
    </row>
    <row r="1864" spans="1:9">
      <c r="A1864" s="2">
        <v>2014</v>
      </c>
      <c r="B1864" s="2">
        <v>4</v>
      </c>
      <c r="C1864" s="2" t="s">
        <v>12</v>
      </c>
      <c r="D1864" s="2" t="s">
        <v>64</v>
      </c>
      <c r="E1864" s="2" t="s">
        <v>14</v>
      </c>
      <c r="F1864" s="7">
        <v>1.6707890000000001</v>
      </c>
      <c r="G1864" s="4">
        <v>316</v>
      </c>
      <c r="H1864" s="2">
        <v>5.1999999999999998E-3</v>
      </c>
      <c r="I1864" t="s">
        <v>151</v>
      </c>
    </row>
    <row r="1865" spans="1:9">
      <c r="A1865" s="2">
        <v>2014</v>
      </c>
      <c r="B1865" s="2">
        <v>5</v>
      </c>
      <c r="C1865" s="2" t="s">
        <v>7</v>
      </c>
      <c r="D1865" s="2" t="s">
        <v>74</v>
      </c>
      <c r="E1865" s="2" t="s">
        <v>9</v>
      </c>
      <c r="F1865" s="7">
        <v>56.7042</v>
      </c>
      <c r="G1865" s="4">
        <v>40503</v>
      </c>
      <c r="H1865" s="2">
        <v>1.4E-3</v>
      </c>
      <c r="I1865" t="s">
        <v>151</v>
      </c>
    </row>
    <row r="1866" spans="1:9">
      <c r="A1866" s="2">
        <v>2014</v>
      </c>
      <c r="B1866" s="2">
        <v>1</v>
      </c>
      <c r="C1866" s="2" t="s">
        <v>12</v>
      </c>
      <c r="D1866" s="2" t="s">
        <v>91</v>
      </c>
      <c r="E1866" s="2" t="s">
        <v>9</v>
      </c>
      <c r="F1866" s="7">
        <v>0.49270000000000003</v>
      </c>
      <c r="G1866" s="4">
        <v>379</v>
      </c>
      <c r="H1866" s="2">
        <v>1.2999999999999999E-3</v>
      </c>
      <c r="I1866" t="s">
        <v>151</v>
      </c>
    </row>
    <row r="1867" spans="1:9">
      <c r="A1867" s="2">
        <v>2014</v>
      </c>
      <c r="B1867" s="2">
        <v>3</v>
      </c>
      <c r="C1867" s="2" t="s">
        <v>7</v>
      </c>
      <c r="D1867" s="2" t="s">
        <v>91</v>
      </c>
      <c r="E1867" s="2" t="s">
        <v>9</v>
      </c>
      <c r="F1867" s="7">
        <v>20.129200000000001</v>
      </c>
      <c r="G1867" s="4">
        <v>15484</v>
      </c>
      <c r="H1867" s="2">
        <v>1.2999999999999999E-3</v>
      </c>
      <c r="I1867" t="s">
        <v>151</v>
      </c>
    </row>
    <row r="1868" spans="1:9">
      <c r="A1868" s="2">
        <v>2014</v>
      </c>
      <c r="B1868" s="2">
        <v>1</v>
      </c>
      <c r="C1868" s="2" t="s">
        <v>12</v>
      </c>
      <c r="D1868" s="2" t="s">
        <v>83</v>
      </c>
      <c r="E1868" s="2" t="s">
        <v>14</v>
      </c>
      <c r="F1868" s="7">
        <v>4.2429000000000001E-2</v>
      </c>
      <c r="G1868" s="4">
        <v>3</v>
      </c>
      <c r="H1868" s="2">
        <v>1.41E-2</v>
      </c>
      <c r="I1868" t="s">
        <v>151</v>
      </c>
    </row>
    <row r="1869" spans="1:9">
      <c r="A1869" s="2">
        <v>2013</v>
      </c>
      <c r="B1869" s="2">
        <v>12</v>
      </c>
      <c r="C1869" s="2" t="s">
        <v>12</v>
      </c>
      <c r="D1869" s="2" t="s">
        <v>67</v>
      </c>
      <c r="E1869" s="2" t="s">
        <v>9</v>
      </c>
      <c r="F1869" s="7">
        <v>3.1199999999999999E-2</v>
      </c>
      <c r="G1869" s="4">
        <v>24</v>
      </c>
      <c r="H1869" s="2">
        <v>1.2999999999999999E-3</v>
      </c>
      <c r="I1869" t="s">
        <v>151</v>
      </c>
    </row>
    <row r="1870" spans="1:9">
      <c r="A1870" s="2">
        <v>2013</v>
      </c>
      <c r="B1870" s="2">
        <v>3</v>
      </c>
      <c r="C1870" s="2" t="s">
        <v>12</v>
      </c>
      <c r="D1870" s="2" t="s">
        <v>24</v>
      </c>
      <c r="E1870" s="2" t="s">
        <v>25</v>
      </c>
      <c r="F1870" s="7">
        <v>2.8743999999999999E-2</v>
      </c>
      <c r="G1870" s="4">
        <v>2</v>
      </c>
      <c r="H1870" s="2">
        <v>1.43E-2</v>
      </c>
      <c r="I1870" t="s">
        <v>151</v>
      </c>
    </row>
    <row r="1871" spans="1:9">
      <c r="A1871" s="2">
        <v>2013</v>
      </c>
      <c r="B1871" s="2">
        <v>3</v>
      </c>
      <c r="C1871" s="2" t="s">
        <v>12</v>
      </c>
      <c r="D1871" s="2" t="s">
        <v>65</v>
      </c>
      <c r="E1871" s="2" t="s">
        <v>25</v>
      </c>
      <c r="F1871" s="7">
        <v>1.2333E-2</v>
      </c>
      <c r="G1871" s="4">
        <v>1</v>
      </c>
      <c r="H1871" s="2">
        <v>1.23E-2</v>
      </c>
      <c r="I1871" t="s">
        <v>151</v>
      </c>
    </row>
    <row r="1872" spans="1:9">
      <c r="A1872" s="2">
        <v>2013</v>
      </c>
      <c r="B1872" s="2">
        <v>8</v>
      </c>
      <c r="C1872" s="2" t="s">
        <v>12</v>
      </c>
      <c r="D1872" s="2" t="s">
        <v>22</v>
      </c>
      <c r="E1872" s="2" t="s">
        <v>14</v>
      </c>
      <c r="F1872" s="7">
        <v>62.454453000000001</v>
      </c>
      <c r="G1872" s="4">
        <v>6579</v>
      </c>
      <c r="H1872" s="2">
        <v>9.4000000000000004E-3</v>
      </c>
      <c r="I1872" t="s">
        <v>151</v>
      </c>
    </row>
    <row r="1873" spans="1:9">
      <c r="A1873" s="2">
        <v>2013</v>
      </c>
      <c r="B1873" s="2">
        <v>9</v>
      </c>
      <c r="C1873" s="2" t="s">
        <v>12</v>
      </c>
      <c r="D1873" s="2" t="s">
        <v>41</v>
      </c>
      <c r="E1873" s="2" t="s">
        <v>25</v>
      </c>
      <c r="F1873" s="7">
        <v>0.430589</v>
      </c>
      <c r="G1873" s="4">
        <v>253</v>
      </c>
      <c r="H1873" s="2">
        <v>1.6999999999999999E-3</v>
      </c>
      <c r="I1873" t="s">
        <v>151</v>
      </c>
    </row>
    <row r="1874" spans="1:9">
      <c r="A1874" s="2">
        <v>2013</v>
      </c>
      <c r="B1874" s="2">
        <v>12</v>
      </c>
      <c r="C1874" s="2" t="s">
        <v>7</v>
      </c>
      <c r="D1874" s="2" t="s">
        <v>63</v>
      </c>
      <c r="E1874" s="2" t="s">
        <v>14</v>
      </c>
      <c r="F1874" s="7">
        <v>12.461636</v>
      </c>
      <c r="G1874" s="4">
        <v>16435</v>
      </c>
      <c r="H1874" s="2">
        <v>6.9999999999999999E-4</v>
      </c>
      <c r="I1874" t="s">
        <v>151</v>
      </c>
    </row>
    <row r="1875" spans="1:9">
      <c r="A1875" s="2">
        <v>2014</v>
      </c>
      <c r="B1875" s="2">
        <v>3</v>
      </c>
      <c r="C1875" s="2" t="s">
        <v>12</v>
      </c>
      <c r="D1875" s="2" t="s">
        <v>86</v>
      </c>
      <c r="E1875" s="2" t="s">
        <v>9</v>
      </c>
      <c r="F1875" s="7">
        <v>671.46543399999996</v>
      </c>
      <c r="G1875" s="4">
        <v>340572</v>
      </c>
      <c r="H1875" s="2">
        <v>1.9E-3</v>
      </c>
      <c r="I1875" t="s">
        <v>151</v>
      </c>
    </row>
    <row r="1876" spans="1:9">
      <c r="A1876" s="2">
        <v>2013</v>
      </c>
      <c r="B1876" s="2">
        <v>6</v>
      </c>
      <c r="C1876" s="2" t="s">
        <v>7</v>
      </c>
      <c r="D1876" s="2" t="s">
        <v>19</v>
      </c>
      <c r="E1876" s="2" t="s">
        <v>14</v>
      </c>
      <c r="F1876" s="7">
        <v>44.352285999999999</v>
      </c>
      <c r="G1876" s="4">
        <v>11384</v>
      </c>
      <c r="H1876" s="2">
        <v>3.8E-3</v>
      </c>
      <c r="I1876" t="s">
        <v>151</v>
      </c>
    </row>
    <row r="1877" spans="1:9">
      <c r="A1877" s="2">
        <v>2013</v>
      </c>
      <c r="B1877" s="2">
        <v>9</v>
      </c>
      <c r="C1877" s="2" t="s">
        <v>7</v>
      </c>
      <c r="D1877" s="2" t="s">
        <v>15</v>
      </c>
      <c r="E1877" s="2" t="s">
        <v>16</v>
      </c>
      <c r="F1877" s="7">
        <v>115.697524</v>
      </c>
      <c r="G1877" s="4">
        <v>40523</v>
      </c>
      <c r="H1877" s="2">
        <v>2.8E-3</v>
      </c>
      <c r="I1877" t="s">
        <v>151</v>
      </c>
    </row>
    <row r="1878" spans="1:9">
      <c r="A1878" s="2">
        <v>2014</v>
      </c>
      <c r="B1878" s="2">
        <v>1</v>
      </c>
      <c r="C1878" s="2" t="s">
        <v>7</v>
      </c>
      <c r="D1878" s="2" t="s">
        <v>20</v>
      </c>
      <c r="E1878" s="2" t="s">
        <v>14</v>
      </c>
      <c r="F1878" s="7">
        <v>52.602041</v>
      </c>
      <c r="G1878" s="4">
        <v>85620</v>
      </c>
      <c r="H1878" s="2">
        <v>5.9999999999999995E-4</v>
      </c>
      <c r="I1878" t="s">
        <v>151</v>
      </c>
    </row>
    <row r="1879" spans="1:9">
      <c r="A1879" s="2">
        <v>2013</v>
      </c>
      <c r="B1879" s="2">
        <v>10</v>
      </c>
      <c r="C1879" s="2" t="s">
        <v>7</v>
      </c>
      <c r="D1879" s="2" t="s">
        <v>20</v>
      </c>
      <c r="E1879" s="2" t="s">
        <v>14</v>
      </c>
      <c r="F1879" s="7">
        <v>83.350002000000003</v>
      </c>
      <c r="G1879" s="4">
        <v>41032</v>
      </c>
      <c r="H1879" s="2">
        <v>2E-3</v>
      </c>
      <c r="I1879" t="s">
        <v>151</v>
      </c>
    </row>
    <row r="1880" spans="1:9">
      <c r="A1880" s="2">
        <v>2014</v>
      </c>
      <c r="B1880" s="2">
        <v>5</v>
      </c>
      <c r="C1880" s="2" t="s">
        <v>7</v>
      </c>
      <c r="D1880" s="2" t="s">
        <v>26</v>
      </c>
      <c r="E1880" s="2" t="s">
        <v>14</v>
      </c>
      <c r="F1880" s="7">
        <v>17.993570999999999</v>
      </c>
      <c r="G1880" s="4">
        <v>16895</v>
      </c>
      <c r="H1880" s="2">
        <v>1E-3</v>
      </c>
      <c r="I1880" t="s">
        <v>151</v>
      </c>
    </row>
    <row r="1881" spans="1:9">
      <c r="A1881" s="2">
        <v>2014</v>
      </c>
      <c r="B1881" s="2">
        <v>2</v>
      </c>
      <c r="C1881" s="2" t="s">
        <v>7</v>
      </c>
      <c r="D1881" s="2" t="s">
        <v>39</v>
      </c>
      <c r="E1881" s="2" t="s">
        <v>14</v>
      </c>
      <c r="F1881" s="7">
        <v>192.836827</v>
      </c>
      <c r="G1881" s="4">
        <v>159295</v>
      </c>
      <c r="H1881" s="2">
        <v>1.1999999999999999E-3</v>
      </c>
      <c r="I1881" t="s">
        <v>151</v>
      </c>
    </row>
    <row r="1882" spans="1:9">
      <c r="A1882" s="2">
        <v>2014</v>
      </c>
      <c r="B1882" s="2">
        <v>5</v>
      </c>
      <c r="C1882" s="2" t="s">
        <v>12</v>
      </c>
      <c r="D1882" s="2" t="s">
        <v>23</v>
      </c>
      <c r="E1882" s="2" t="s">
        <v>14</v>
      </c>
      <c r="F1882" s="7">
        <v>6.3489009999999997</v>
      </c>
      <c r="G1882" s="4">
        <v>2875</v>
      </c>
      <c r="H1882" s="2">
        <v>2.2000000000000001E-3</v>
      </c>
      <c r="I1882" t="s">
        <v>151</v>
      </c>
    </row>
    <row r="1883" spans="1:9">
      <c r="A1883" s="2">
        <v>2013</v>
      </c>
      <c r="B1883" s="2">
        <v>4</v>
      </c>
      <c r="C1883" s="2" t="s">
        <v>7</v>
      </c>
      <c r="D1883" s="2" t="s">
        <v>29</v>
      </c>
      <c r="E1883" s="2" t="s">
        <v>25</v>
      </c>
      <c r="F1883" s="7">
        <v>0.78665499999999999</v>
      </c>
      <c r="G1883" s="4">
        <v>987</v>
      </c>
      <c r="H1883" s="2">
        <v>6.9999999999999999E-4</v>
      </c>
      <c r="I1883" t="s">
        <v>151</v>
      </c>
    </row>
    <row r="1884" spans="1:9">
      <c r="A1884" s="2">
        <v>2013</v>
      </c>
      <c r="B1884" s="2">
        <v>10</v>
      </c>
      <c r="C1884" s="2" t="s">
        <v>7</v>
      </c>
      <c r="D1884" s="2" t="s">
        <v>71</v>
      </c>
      <c r="E1884" s="2" t="s">
        <v>14</v>
      </c>
      <c r="F1884" s="7">
        <v>0.22903000000000001</v>
      </c>
      <c r="G1884" s="4">
        <v>1670</v>
      </c>
      <c r="H1884" s="2">
        <v>1E-4</v>
      </c>
      <c r="I1884" t="s">
        <v>151</v>
      </c>
    </row>
    <row r="1885" spans="1:9">
      <c r="A1885" s="2">
        <v>2013</v>
      </c>
      <c r="B1885" s="2">
        <v>6</v>
      </c>
      <c r="C1885" s="2" t="s">
        <v>7</v>
      </c>
      <c r="D1885" s="2" t="s">
        <v>22</v>
      </c>
      <c r="E1885" s="2" t="s">
        <v>14</v>
      </c>
      <c r="F1885" s="7">
        <v>9.7725039999999996</v>
      </c>
      <c r="G1885" s="4">
        <v>4665</v>
      </c>
      <c r="H1885" s="2">
        <v>2E-3</v>
      </c>
      <c r="I1885" t="s">
        <v>151</v>
      </c>
    </row>
    <row r="1886" spans="1:9">
      <c r="A1886" s="2">
        <v>2014</v>
      </c>
      <c r="B1886" s="2">
        <v>3</v>
      </c>
      <c r="C1886" s="2" t="s">
        <v>12</v>
      </c>
      <c r="D1886" s="2" t="s">
        <v>42</v>
      </c>
      <c r="E1886" s="2" t="s">
        <v>14</v>
      </c>
      <c r="F1886" s="7">
        <v>118.99569200000001</v>
      </c>
      <c r="G1886" s="4">
        <v>28794</v>
      </c>
      <c r="H1886" s="2">
        <v>4.1000000000000003E-3</v>
      </c>
      <c r="I1886" t="s">
        <v>151</v>
      </c>
    </row>
    <row r="1887" spans="1:9">
      <c r="A1887" s="2">
        <v>2013</v>
      </c>
      <c r="B1887" s="2">
        <v>12</v>
      </c>
      <c r="C1887" s="2" t="s">
        <v>7</v>
      </c>
      <c r="D1887" s="2" t="s">
        <v>42</v>
      </c>
      <c r="E1887" s="2" t="s">
        <v>14</v>
      </c>
      <c r="F1887" s="7">
        <v>158.65995599999999</v>
      </c>
      <c r="G1887" s="4">
        <v>51225</v>
      </c>
      <c r="H1887" s="2">
        <v>3.0000000000000001E-3</v>
      </c>
      <c r="I1887" t="s">
        <v>151</v>
      </c>
    </row>
    <row r="1888" spans="1:9">
      <c r="A1888" s="2">
        <v>2014</v>
      </c>
      <c r="B1888" s="2">
        <v>2</v>
      </c>
      <c r="C1888" s="2" t="s">
        <v>12</v>
      </c>
      <c r="D1888" s="2" t="s">
        <v>86</v>
      </c>
      <c r="E1888" s="2" t="s">
        <v>9</v>
      </c>
      <c r="F1888" s="7">
        <v>489.195628</v>
      </c>
      <c r="G1888" s="4">
        <v>253376</v>
      </c>
      <c r="H1888" s="2">
        <v>1.9E-3</v>
      </c>
      <c r="I1888" t="s">
        <v>151</v>
      </c>
    </row>
    <row r="1889" spans="1:9">
      <c r="A1889" s="2">
        <v>2013</v>
      </c>
      <c r="B1889" s="2">
        <v>12</v>
      </c>
      <c r="C1889" s="2" t="s">
        <v>12</v>
      </c>
      <c r="D1889" s="2" t="s">
        <v>76</v>
      </c>
      <c r="E1889" s="2" t="s">
        <v>25</v>
      </c>
      <c r="F1889" s="7">
        <v>0.101336</v>
      </c>
      <c r="G1889" s="4">
        <v>6</v>
      </c>
      <c r="H1889" s="2">
        <v>1.6799999999999999E-2</v>
      </c>
      <c r="I1889" t="s">
        <v>151</v>
      </c>
    </row>
    <row r="1890" spans="1:9">
      <c r="A1890" s="2">
        <v>2013</v>
      </c>
      <c r="B1890" s="2">
        <v>3</v>
      </c>
      <c r="C1890" s="2" t="s">
        <v>7</v>
      </c>
      <c r="D1890" s="2" t="s">
        <v>45</v>
      </c>
      <c r="E1890" s="2" t="s">
        <v>14</v>
      </c>
      <c r="F1890" s="7">
        <v>7.1303590000000003</v>
      </c>
      <c r="G1890" s="4">
        <v>19439</v>
      </c>
      <c r="H1890" s="2">
        <v>2.9999999999999997E-4</v>
      </c>
      <c r="I1890" t="s">
        <v>151</v>
      </c>
    </row>
    <row r="1891" spans="1:9">
      <c r="A1891" s="2">
        <v>2013</v>
      </c>
      <c r="B1891" s="2">
        <v>4</v>
      </c>
      <c r="C1891" s="2" t="s">
        <v>12</v>
      </c>
      <c r="D1891" s="2" t="s">
        <v>13</v>
      </c>
      <c r="E1891" s="2" t="s">
        <v>14</v>
      </c>
      <c r="F1891" s="7">
        <v>556.03154199999994</v>
      </c>
      <c r="G1891" s="4">
        <v>53811</v>
      </c>
      <c r="H1891" s="2">
        <v>1.03E-2</v>
      </c>
      <c r="I1891" t="s">
        <v>151</v>
      </c>
    </row>
    <row r="1892" spans="1:9">
      <c r="A1892" s="2">
        <v>2014</v>
      </c>
      <c r="B1892" s="2">
        <v>2</v>
      </c>
      <c r="C1892" s="2" t="s">
        <v>7</v>
      </c>
      <c r="D1892" s="2" t="s">
        <v>23</v>
      </c>
      <c r="E1892" s="2" t="s">
        <v>14</v>
      </c>
      <c r="F1892" s="7">
        <v>8.7958700000000007</v>
      </c>
      <c r="G1892" s="4">
        <v>3934</v>
      </c>
      <c r="H1892" s="2">
        <v>2.2000000000000001E-3</v>
      </c>
      <c r="I1892" t="s">
        <v>151</v>
      </c>
    </row>
    <row r="1893" spans="1:9">
      <c r="A1893" s="2">
        <v>2013</v>
      </c>
      <c r="B1893" s="2">
        <v>1</v>
      </c>
      <c r="C1893" s="2" t="s">
        <v>12</v>
      </c>
      <c r="D1893" s="2" t="s">
        <v>48</v>
      </c>
      <c r="E1893" s="2" t="s">
        <v>14</v>
      </c>
      <c r="F1893" s="7">
        <v>4.4857000000000001E-2</v>
      </c>
      <c r="G1893" s="4">
        <v>11</v>
      </c>
      <c r="H1893" s="2">
        <v>4.0000000000000001E-3</v>
      </c>
      <c r="I1893" t="s">
        <v>151</v>
      </c>
    </row>
    <row r="1894" spans="1:9">
      <c r="A1894" s="2">
        <v>2013</v>
      </c>
      <c r="B1894" s="2">
        <v>10</v>
      </c>
      <c r="C1894" s="2" t="s">
        <v>7</v>
      </c>
      <c r="D1894" s="2" t="s">
        <v>10</v>
      </c>
      <c r="E1894" s="2" t="s">
        <v>11</v>
      </c>
      <c r="F1894" s="7">
        <v>50.493895000000002</v>
      </c>
      <c r="G1894" s="4">
        <v>26773</v>
      </c>
      <c r="H1894" s="2">
        <v>1.8E-3</v>
      </c>
      <c r="I1894" t="s">
        <v>151</v>
      </c>
    </row>
    <row r="1895" spans="1:9">
      <c r="A1895" s="2">
        <v>2013</v>
      </c>
      <c r="B1895" s="2">
        <v>11</v>
      </c>
      <c r="C1895" s="2" t="s">
        <v>12</v>
      </c>
      <c r="D1895" s="2" t="s">
        <v>24</v>
      </c>
      <c r="E1895" s="2" t="s">
        <v>25</v>
      </c>
      <c r="F1895" s="7">
        <v>92.608453999999995</v>
      </c>
      <c r="G1895" s="4">
        <v>10204</v>
      </c>
      <c r="H1895" s="2">
        <v>8.9999999999999993E-3</v>
      </c>
      <c r="I1895" t="s">
        <v>151</v>
      </c>
    </row>
    <row r="1896" spans="1:9">
      <c r="A1896" s="2">
        <v>2013</v>
      </c>
      <c r="B1896" s="2">
        <v>9</v>
      </c>
      <c r="C1896" s="2" t="s">
        <v>7</v>
      </c>
      <c r="D1896" s="2" t="s">
        <v>28</v>
      </c>
      <c r="E1896" s="2" t="s">
        <v>14</v>
      </c>
      <c r="F1896" s="7">
        <v>25.673821</v>
      </c>
      <c r="G1896" s="4">
        <v>9526</v>
      </c>
      <c r="H1896" s="2">
        <v>2.5999999999999999E-3</v>
      </c>
      <c r="I1896" t="s">
        <v>151</v>
      </c>
    </row>
    <row r="1897" spans="1:9">
      <c r="A1897" s="2">
        <v>2013</v>
      </c>
      <c r="B1897" s="2">
        <v>9</v>
      </c>
      <c r="C1897" s="2" t="s">
        <v>7</v>
      </c>
      <c r="D1897" s="2" t="s">
        <v>31</v>
      </c>
      <c r="E1897" s="2" t="s">
        <v>14</v>
      </c>
      <c r="F1897" s="7">
        <v>5.4851089999999996</v>
      </c>
      <c r="G1897" s="4">
        <v>2132</v>
      </c>
      <c r="H1897" s="2">
        <v>2.5000000000000001E-3</v>
      </c>
      <c r="I1897" t="s">
        <v>151</v>
      </c>
    </row>
    <row r="1898" spans="1:9">
      <c r="A1898" s="2">
        <v>2014</v>
      </c>
      <c r="B1898" s="2">
        <v>1</v>
      </c>
      <c r="C1898" s="2" t="s">
        <v>12</v>
      </c>
      <c r="D1898" s="2" t="s">
        <v>63</v>
      </c>
      <c r="E1898" s="2" t="s">
        <v>14</v>
      </c>
      <c r="F1898" s="7">
        <v>881.89804600000002</v>
      </c>
      <c r="G1898" s="4">
        <v>80145</v>
      </c>
      <c r="H1898" s="2">
        <v>1.0999999999999999E-2</v>
      </c>
      <c r="I1898" t="s">
        <v>151</v>
      </c>
    </row>
    <row r="1899" spans="1:9">
      <c r="A1899" s="2">
        <v>2013</v>
      </c>
      <c r="B1899" s="2">
        <v>10</v>
      </c>
      <c r="C1899" s="2" t="s">
        <v>12</v>
      </c>
      <c r="D1899" s="2" t="s">
        <v>63</v>
      </c>
      <c r="E1899" s="2" t="s">
        <v>14</v>
      </c>
      <c r="F1899" s="7">
        <v>832.81363299999998</v>
      </c>
      <c r="G1899" s="4">
        <v>75003</v>
      </c>
      <c r="H1899" s="2">
        <v>1.11E-2</v>
      </c>
      <c r="I1899" t="s">
        <v>151</v>
      </c>
    </row>
    <row r="1900" spans="1:9">
      <c r="A1900" s="2">
        <v>2013</v>
      </c>
      <c r="B1900" s="2">
        <v>11</v>
      </c>
      <c r="C1900" s="2" t="s">
        <v>7</v>
      </c>
      <c r="D1900" s="2" t="s">
        <v>47</v>
      </c>
      <c r="E1900" s="2" t="s">
        <v>14</v>
      </c>
      <c r="F1900" s="7">
        <v>0.59589199999999998</v>
      </c>
      <c r="G1900" s="4">
        <v>317</v>
      </c>
      <c r="H1900" s="2">
        <v>1.8E-3</v>
      </c>
      <c r="I1900" t="s">
        <v>151</v>
      </c>
    </row>
    <row r="1901" spans="1:9">
      <c r="A1901" s="2">
        <v>2013</v>
      </c>
      <c r="B1901" s="2">
        <v>9</v>
      </c>
      <c r="C1901" s="2" t="s">
        <v>7</v>
      </c>
      <c r="D1901" s="2" t="s">
        <v>60</v>
      </c>
      <c r="E1901" s="2" t="s">
        <v>14</v>
      </c>
      <c r="F1901" s="7">
        <v>4.5542319999999998</v>
      </c>
      <c r="G1901" s="4">
        <v>1272</v>
      </c>
      <c r="H1901" s="2">
        <v>3.5000000000000001E-3</v>
      </c>
      <c r="I1901" t="s">
        <v>151</v>
      </c>
    </row>
    <row r="1902" spans="1:9">
      <c r="A1902" s="2">
        <v>2013</v>
      </c>
      <c r="B1902" s="2">
        <v>11</v>
      </c>
      <c r="C1902" s="2" t="s">
        <v>12</v>
      </c>
      <c r="D1902" s="2" t="s">
        <v>72</v>
      </c>
      <c r="E1902" s="2" t="s">
        <v>11</v>
      </c>
      <c r="F1902" s="7">
        <v>0.64346300000000001</v>
      </c>
      <c r="G1902" s="4">
        <v>50</v>
      </c>
      <c r="H1902" s="2">
        <v>1.2800000000000001E-2</v>
      </c>
      <c r="I1902" t="s">
        <v>151</v>
      </c>
    </row>
    <row r="1903" spans="1:9">
      <c r="A1903" s="2">
        <v>2014</v>
      </c>
      <c r="B1903" s="2">
        <v>3</v>
      </c>
      <c r="C1903" s="2" t="s">
        <v>12</v>
      </c>
      <c r="D1903" s="2" t="s">
        <v>33</v>
      </c>
      <c r="E1903" s="2" t="s">
        <v>11</v>
      </c>
      <c r="F1903" s="7">
        <v>3.0068999999999999</v>
      </c>
      <c r="G1903" s="4">
        <v>2313</v>
      </c>
      <c r="H1903" s="2">
        <v>1.2999999999999999E-3</v>
      </c>
      <c r="I1903" t="s">
        <v>151</v>
      </c>
    </row>
    <row r="1904" spans="1:9">
      <c r="A1904" s="2">
        <v>2013</v>
      </c>
      <c r="B1904" s="2">
        <v>1</v>
      </c>
      <c r="C1904" s="2" t="s">
        <v>12</v>
      </c>
      <c r="D1904" s="2" t="s">
        <v>50</v>
      </c>
      <c r="E1904" s="2" t="s">
        <v>11</v>
      </c>
      <c r="F1904" s="7">
        <v>0.26884799999999998</v>
      </c>
      <c r="G1904" s="4">
        <v>15</v>
      </c>
      <c r="H1904" s="2">
        <v>1.7899999999999999E-2</v>
      </c>
      <c r="I1904" t="s">
        <v>151</v>
      </c>
    </row>
    <row r="1905" spans="1:9">
      <c r="A1905" s="2">
        <v>2013</v>
      </c>
      <c r="B1905" s="2">
        <v>5</v>
      </c>
      <c r="C1905" s="2" t="s">
        <v>7</v>
      </c>
      <c r="D1905" s="2" t="s">
        <v>42</v>
      </c>
      <c r="E1905" s="2" t="s">
        <v>14</v>
      </c>
      <c r="F1905" s="7">
        <v>97.202468999999994</v>
      </c>
      <c r="G1905" s="4">
        <v>58995</v>
      </c>
      <c r="H1905" s="2">
        <v>1.6000000000000001E-3</v>
      </c>
      <c r="I1905" t="s">
        <v>151</v>
      </c>
    </row>
    <row r="1906" spans="1:9">
      <c r="A1906" s="2">
        <v>2013</v>
      </c>
      <c r="B1906" s="2">
        <v>11</v>
      </c>
      <c r="C1906" s="2" t="s">
        <v>7</v>
      </c>
      <c r="D1906" s="2" t="s">
        <v>46</v>
      </c>
      <c r="E1906" s="2" t="s">
        <v>25</v>
      </c>
      <c r="F1906" s="7">
        <v>1.3464309999999999</v>
      </c>
      <c r="G1906" s="4">
        <v>4631</v>
      </c>
      <c r="H1906" s="2">
        <v>2.0000000000000001E-4</v>
      </c>
      <c r="I1906" t="s">
        <v>151</v>
      </c>
    </row>
    <row r="1907" spans="1:9">
      <c r="A1907" s="2">
        <v>2013</v>
      </c>
      <c r="B1907" s="2">
        <v>12</v>
      </c>
      <c r="C1907" s="2" t="s">
        <v>12</v>
      </c>
      <c r="D1907" s="2" t="s">
        <v>43</v>
      </c>
      <c r="E1907" s="2" t="s">
        <v>11</v>
      </c>
      <c r="F1907" s="7">
        <v>0.2873</v>
      </c>
      <c r="G1907" s="4">
        <v>221</v>
      </c>
      <c r="H1907" s="2">
        <v>1.2999999999999999E-3</v>
      </c>
      <c r="I1907" t="s">
        <v>151</v>
      </c>
    </row>
    <row r="1908" spans="1:9">
      <c r="A1908" s="2">
        <v>2013</v>
      </c>
      <c r="B1908" s="2">
        <v>5</v>
      </c>
      <c r="C1908" s="2" t="s">
        <v>12</v>
      </c>
      <c r="D1908" s="2" t="s">
        <v>76</v>
      </c>
      <c r="E1908" s="2" t="s">
        <v>25</v>
      </c>
      <c r="F1908" s="7">
        <v>9.7863000000000006E-2</v>
      </c>
      <c r="G1908" s="4">
        <v>5</v>
      </c>
      <c r="H1908" s="2">
        <v>1.95E-2</v>
      </c>
      <c r="I1908" t="s">
        <v>151</v>
      </c>
    </row>
    <row r="1909" spans="1:9">
      <c r="A1909" s="2">
        <v>2014</v>
      </c>
      <c r="B1909" s="2">
        <v>4</v>
      </c>
      <c r="C1909" s="2" t="s">
        <v>12</v>
      </c>
      <c r="D1909" s="2" t="s">
        <v>40</v>
      </c>
      <c r="E1909" s="2" t="s">
        <v>14</v>
      </c>
      <c r="F1909" s="7">
        <v>1714.668741</v>
      </c>
      <c r="G1909" s="4">
        <v>292712</v>
      </c>
      <c r="H1909" s="2">
        <v>5.7999999999999996E-3</v>
      </c>
      <c r="I1909" t="s">
        <v>151</v>
      </c>
    </row>
    <row r="1910" spans="1:9">
      <c r="A1910" s="2">
        <v>2013</v>
      </c>
      <c r="B1910" s="2">
        <v>10</v>
      </c>
      <c r="C1910" s="2" t="s">
        <v>7</v>
      </c>
      <c r="D1910" s="2" t="s">
        <v>45</v>
      </c>
      <c r="E1910" s="2" t="s">
        <v>14</v>
      </c>
      <c r="F1910" s="7">
        <v>6.3210139999999999</v>
      </c>
      <c r="G1910" s="4">
        <v>16641</v>
      </c>
      <c r="H1910" s="2">
        <v>2.9999999999999997E-4</v>
      </c>
      <c r="I1910" t="s">
        <v>151</v>
      </c>
    </row>
    <row r="1911" spans="1:9">
      <c r="A1911" s="2">
        <v>2014</v>
      </c>
      <c r="B1911" s="2">
        <v>4</v>
      </c>
      <c r="C1911" s="2" t="s">
        <v>7</v>
      </c>
      <c r="D1911" s="2" t="s">
        <v>13</v>
      </c>
      <c r="E1911" s="2" t="s">
        <v>14</v>
      </c>
      <c r="F1911" s="7">
        <v>15.291449</v>
      </c>
      <c r="G1911" s="4">
        <v>27073</v>
      </c>
      <c r="H1911" s="2">
        <v>5.0000000000000001E-4</v>
      </c>
      <c r="I1911" t="s">
        <v>151</v>
      </c>
    </row>
    <row r="1912" spans="1:9">
      <c r="A1912" s="2">
        <v>2013</v>
      </c>
      <c r="B1912" s="2">
        <v>2</v>
      </c>
      <c r="C1912" s="2" t="s">
        <v>12</v>
      </c>
      <c r="D1912" s="2" t="s">
        <v>20</v>
      </c>
      <c r="E1912" s="2" t="s">
        <v>14</v>
      </c>
      <c r="F1912" s="7">
        <v>2026.104679</v>
      </c>
      <c r="G1912" s="4">
        <v>191511</v>
      </c>
      <c r="H1912" s="2">
        <v>1.0500000000000001E-2</v>
      </c>
      <c r="I1912" t="s">
        <v>151</v>
      </c>
    </row>
    <row r="1913" spans="1:9">
      <c r="A1913" s="2">
        <v>2014</v>
      </c>
      <c r="B1913" s="2">
        <v>1</v>
      </c>
      <c r="C1913" s="2" t="s">
        <v>12</v>
      </c>
      <c r="D1913" s="2" t="s">
        <v>54</v>
      </c>
      <c r="E1913" s="2" t="s">
        <v>14</v>
      </c>
      <c r="F1913" s="7">
        <v>0.46681600000000001</v>
      </c>
      <c r="G1913" s="4">
        <v>28</v>
      </c>
      <c r="H1913" s="2">
        <v>1.66E-2</v>
      </c>
      <c r="I1913" t="s">
        <v>151</v>
      </c>
    </row>
    <row r="1914" spans="1:9">
      <c r="A1914" s="2">
        <v>2014</v>
      </c>
      <c r="B1914" s="2">
        <v>4</v>
      </c>
      <c r="C1914" s="2" t="s">
        <v>12</v>
      </c>
      <c r="D1914" s="2" t="s">
        <v>39</v>
      </c>
      <c r="E1914" s="2" t="s">
        <v>14</v>
      </c>
      <c r="F1914" s="7">
        <v>5797.9139429999996</v>
      </c>
      <c r="G1914" s="4">
        <v>351748</v>
      </c>
      <c r="H1914" s="2">
        <v>1.6400000000000001E-2</v>
      </c>
      <c r="I1914" t="s">
        <v>151</v>
      </c>
    </row>
    <row r="1915" spans="1:9">
      <c r="A1915" s="2">
        <v>2013</v>
      </c>
      <c r="B1915" s="2">
        <v>12</v>
      </c>
      <c r="C1915" s="2" t="s">
        <v>12</v>
      </c>
      <c r="D1915" s="2" t="s">
        <v>34</v>
      </c>
      <c r="E1915" s="2" t="s">
        <v>14</v>
      </c>
      <c r="F1915" s="7">
        <v>1.6492290000000001</v>
      </c>
      <c r="G1915" s="4">
        <v>84</v>
      </c>
      <c r="H1915" s="2">
        <v>1.9599999999999999E-2</v>
      </c>
      <c r="I1915" t="s">
        <v>151</v>
      </c>
    </row>
    <row r="1916" spans="1:9">
      <c r="A1916" s="2">
        <v>2013</v>
      </c>
      <c r="B1916" s="2">
        <v>4</v>
      </c>
      <c r="C1916" s="2" t="s">
        <v>12</v>
      </c>
      <c r="D1916" s="2" t="s">
        <v>8</v>
      </c>
      <c r="E1916" s="2" t="s">
        <v>9</v>
      </c>
      <c r="F1916" s="7">
        <v>21680.914439</v>
      </c>
      <c r="G1916" s="4">
        <v>3013909</v>
      </c>
      <c r="H1916" s="2">
        <v>7.1000000000000004E-3</v>
      </c>
      <c r="I1916" t="s">
        <v>151</v>
      </c>
    </row>
    <row r="1917" spans="1:9">
      <c r="A1917" s="2">
        <v>2014</v>
      </c>
      <c r="B1917" s="2">
        <v>1</v>
      </c>
      <c r="C1917" s="2" t="s">
        <v>7</v>
      </c>
      <c r="D1917" s="2" t="s">
        <v>96</v>
      </c>
      <c r="E1917" s="2" t="s">
        <v>9</v>
      </c>
      <c r="F1917" s="7">
        <v>9.2623999999999995</v>
      </c>
      <c r="G1917" s="4">
        <v>6616</v>
      </c>
      <c r="H1917" s="2">
        <v>1.4E-3</v>
      </c>
      <c r="I1917" t="s">
        <v>151</v>
      </c>
    </row>
    <row r="1918" spans="1:9">
      <c r="A1918" s="2">
        <v>2013</v>
      </c>
      <c r="B1918" s="2">
        <v>9</v>
      </c>
      <c r="C1918" s="2" t="s">
        <v>12</v>
      </c>
      <c r="D1918" s="2" t="s">
        <v>50</v>
      </c>
      <c r="E1918" s="2" t="s">
        <v>11</v>
      </c>
      <c r="F1918" s="7">
        <v>0.75730799999999998</v>
      </c>
      <c r="G1918" s="4">
        <v>37</v>
      </c>
      <c r="H1918" s="2">
        <v>2.0400000000000001E-2</v>
      </c>
      <c r="I1918" t="s">
        <v>151</v>
      </c>
    </row>
    <row r="1919" spans="1:9">
      <c r="A1919" s="2">
        <v>2014</v>
      </c>
      <c r="B1919" s="2">
        <v>5</v>
      </c>
      <c r="C1919" s="2" t="s">
        <v>7</v>
      </c>
      <c r="D1919" s="2" t="s">
        <v>88</v>
      </c>
      <c r="E1919" s="2" t="s">
        <v>14</v>
      </c>
      <c r="F1919" s="7">
        <v>3.813809</v>
      </c>
      <c r="G1919" s="4">
        <v>1413</v>
      </c>
      <c r="H1919" s="2">
        <v>2.5999999999999999E-3</v>
      </c>
      <c r="I1919" t="s">
        <v>151</v>
      </c>
    </row>
    <row r="1920" spans="1:9">
      <c r="A1920" s="2">
        <v>2013</v>
      </c>
      <c r="B1920" s="2">
        <v>12</v>
      </c>
      <c r="C1920" s="2" t="s">
        <v>12</v>
      </c>
      <c r="D1920" s="2" t="s">
        <v>66</v>
      </c>
      <c r="E1920" s="2" t="s">
        <v>9</v>
      </c>
      <c r="F1920" s="7">
        <v>0.67488800000000004</v>
      </c>
      <c r="G1920" s="4">
        <v>29</v>
      </c>
      <c r="H1920" s="2">
        <v>2.3199999999999998E-2</v>
      </c>
      <c r="I1920" t="s">
        <v>151</v>
      </c>
    </row>
    <row r="1921" spans="1:9">
      <c r="A1921" s="2">
        <v>2014</v>
      </c>
      <c r="B1921" s="2">
        <v>1</v>
      </c>
      <c r="C1921" s="2" t="s">
        <v>12</v>
      </c>
      <c r="D1921" s="2" t="s">
        <v>27</v>
      </c>
      <c r="E1921" s="2" t="s">
        <v>14</v>
      </c>
      <c r="F1921" s="7">
        <v>3.8569390000000001</v>
      </c>
      <c r="G1921" s="4">
        <v>1521</v>
      </c>
      <c r="H1921" s="2">
        <v>2.5000000000000001E-3</v>
      </c>
      <c r="I1921" t="s">
        <v>151</v>
      </c>
    </row>
    <row r="1922" spans="1:9">
      <c r="A1922" s="2">
        <v>2014</v>
      </c>
      <c r="B1922" s="2">
        <v>3</v>
      </c>
      <c r="C1922" s="2" t="s">
        <v>7</v>
      </c>
      <c r="D1922" s="2" t="s">
        <v>27</v>
      </c>
      <c r="E1922" s="2" t="s">
        <v>14</v>
      </c>
      <c r="F1922" s="7">
        <v>8.6985189999999992</v>
      </c>
      <c r="G1922" s="4">
        <v>3360</v>
      </c>
      <c r="H1922" s="2">
        <v>2.5000000000000001E-3</v>
      </c>
      <c r="I1922" t="s">
        <v>151</v>
      </c>
    </row>
    <row r="1923" spans="1:9">
      <c r="A1923" s="2">
        <v>2013</v>
      </c>
      <c r="B1923" s="2">
        <v>10</v>
      </c>
      <c r="C1923" s="2" t="s">
        <v>12</v>
      </c>
      <c r="D1923" s="2" t="s">
        <v>27</v>
      </c>
      <c r="E1923" s="2" t="s">
        <v>14</v>
      </c>
      <c r="F1923" s="7">
        <v>2.7735180000000001</v>
      </c>
      <c r="G1923" s="4">
        <v>1086</v>
      </c>
      <c r="H1923" s="2">
        <v>2.5000000000000001E-3</v>
      </c>
      <c r="I1923" t="s">
        <v>151</v>
      </c>
    </row>
    <row r="1924" spans="1:9">
      <c r="A1924" s="2">
        <v>2013</v>
      </c>
      <c r="B1924" s="2">
        <v>4</v>
      </c>
      <c r="C1924" s="2" t="s">
        <v>12</v>
      </c>
      <c r="D1924" s="2" t="s">
        <v>100</v>
      </c>
      <c r="E1924" s="2" t="s">
        <v>14</v>
      </c>
      <c r="F1924" s="7">
        <v>3.6422999999999997E-2</v>
      </c>
      <c r="G1924" s="4">
        <v>3</v>
      </c>
      <c r="H1924" s="2">
        <v>1.21E-2</v>
      </c>
      <c r="I1924" t="s">
        <v>151</v>
      </c>
    </row>
    <row r="1925" spans="1:9">
      <c r="A1925" s="2">
        <v>2013</v>
      </c>
      <c r="B1925" s="2">
        <v>11</v>
      </c>
      <c r="C1925" s="2" t="s">
        <v>7</v>
      </c>
      <c r="D1925" s="2" t="s">
        <v>41</v>
      </c>
      <c r="E1925" s="2" t="s">
        <v>25</v>
      </c>
      <c r="F1925" s="7">
        <v>21.149072</v>
      </c>
      <c r="G1925" s="4">
        <v>12547</v>
      </c>
      <c r="H1925" s="2">
        <v>1.6000000000000001E-3</v>
      </c>
      <c r="I1925" t="s">
        <v>151</v>
      </c>
    </row>
    <row r="1926" spans="1:9">
      <c r="A1926" s="2">
        <v>2014</v>
      </c>
      <c r="B1926" s="2">
        <v>3</v>
      </c>
      <c r="C1926" s="2" t="s">
        <v>12</v>
      </c>
      <c r="D1926" s="2" t="s">
        <v>41</v>
      </c>
      <c r="E1926" s="2" t="s">
        <v>25</v>
      </c>
      <c r="F1926" s="7">
        <v>18.265015999999999</v>
      </c>
      <c r="G1926" s="4">
        <v>11144</v>
      </c>
      <c r="H1926" s="2">
        <v>1.6000000000000001E-3</v>
      </c>
      <c r="I1926" t="s">
        <v>151</v>
      </c>
    </row>
    <row r="1927" spans="1:9">
      <c r="A1927" s="2">
        <v>2013</v>
      </c>
      <c r="B1927" s="2">
        <v>1</v>
      </c>
      <c r="C1927" s="2" t="s">
        <v>7</v>
      </c>
      <c r="D1927" s="2" t="s">
        <v>18</v>
      </c>
      <c r="E1927" s="2" t="s">
        <v>14</v>
      </c>
      <c r="F1927" s="7">
        <v>46.838782000000002</v>
      </c>
      <c r="G1927" s="4">
        <v>47346</v>
      </c>
      <c r="H1927" s="2">
        <v>8.9999999999999998E-4</v>
      </c>
      <c r="I1927" t="s">
        <v>151</v>
      </c>
    </row>
    <row r="1928" spans="1:9">
      <c r="A1928" s="2">
        <v>2014</v>
      </c>
      <c r="B1928" s="2">
        <v>2</v>
      </c>
      <c r="C1928" s="2" t="s">
        <v>7</v>
      </c>
      <c r="D1928" s="2" t="s">
        <v>46</v>
      </c>
      <c r="E1928" s="2" t="s">
        <v>25</v>
      </c>
      <c r="F1928" s="7">
        <v>0.35621700000000001</v>
      </c>
      <c r="G1928" s="4">
        <v>7393</v>
      </c>
      <c r="H1928" s="2">
        <v>0</v>
      </c>
      <c r="I1928" t="s">
        <v>151</v>
      </c>
    </row>
    <row r="1929" spans="1:9">
      <c r="A1929" s="2">
        <v>2014</v>
      </c>
      <c r="B1929" s="2">
        <v>1</v>
      </c>
      <c r="C1929" s="2" t="s">
        <v>7</v>
      </c>
      <c r="D1929" s="2" t="s">
        <v>46</v>
      </c>
      <c r="E1929" s="2" t="s">
        <v>25</v>
      </c>
      <c r="F1929" s="7">
        <v>1.6110169999999999</v>
      </c>
      <c r="G1929" s="4">
        <v>8558</v>
      </c>
      <c r="H1929" s="2">
        <v>1E-4</v>
      </c>
      <c r="I1929" t="s">
        <v>151</v>
      </c>
    </row>
    <row r="1930" spans="1:9">
      <c r="A1930" s="2">
        <v>2013</v>
      </c>
      <c r="B1930" s="2">
        <v>10</v>
      </c>
      <c r="C1930" s="2" t="s">
        <v>7</v>
      </c>
      <c r="D1930" s="2" t="s">
        <v>46</v>
      </c>
      <c r="E1930" s="2" t="s">
        <v>25</v>
      </c>
      <c r="F1930" s="7">
        <v>0.34137899999999999</v>
      </c>
      <c r="G1930" s="4">
        <v>4574</v>
      </c>
      <c r="H1930" s="2">
        <v>0</v>
      </c>
      <c r="I1930" t="s">
        <v>151</v>
      </c>
    </row>
    <row r="1931" spans="1:9">
      <c r="A1931" s="2">
        <v>2013</v>
      </c>
      <c r="B1931" s="2">
        <v>1</v>
      </c>
      <c r="C1931" s="2" t="s">
        <v>12</v>
      </c>
      <c r="D1931" s="2" t="s">
        <v>15</v>
      </c>
      <c r="E1931" s="2" t="s">
        <v>16</v>
      </c>
      <c r="F1931" s="7">
        <v>448.80949099999998</v>
      </c>
      <c r="G1931" s="4">
        <v>37298</v>
      </c>
      <c r="H1931" s="2">
        <v>1.2E-2</v>
      </c>
      <c r="I1931" t="s">
        <v>151</v>
      </c>
    </row>
    <row r="1932" spans="1:9">
      <c r="A1932" s="2">
        <v>2014</v>
      </c>
      <c r="B1932" s="2">
        <v>4</v>
      </c>
      <c r="C1932" s="2" t="s">
        <v>12</v>
      </c>
      <c r="D1932" s="2" t="s">
        <v>20</v>
      </c>
      <c r="E1932" s="2" t="s">
        <v>14</v>
      </c>
      <c r="F1932" s="7">
        <v>3171.338299</v>
      </c>
      <c r="G1932" s="4">
        <v>242587</v>
      </c>
      <c r="H1932" s="2">
        <v>1.2999999999999999E-2</v>
      </c>
      <c r="I1932" t="s">
        <v>151</v>
      </c>
    </row>
    <row r="1933" spans="1:9">
      <c r="A1933" s="2">
        <v>2013</v>
      </c>
      <c r="B1933" s="2">
        <v>10</v>
      </c>
      <c r="C1933" s="2" t="s">
        <v>53</v>
      </c>
      <c r="D1933" s="2" t="s">
        <v>20</v>
      </c>
      <c r="E1933" s="2" t="s">
        <v>14</v>
      </c>
      <c r="F1933" s="7">
        <v>1.7357880000000001</v>
      </c>
      <c r="G1933" s="4">
        <v>2</v>
      </c>
      <c r="H1933" s="2">
        <v>0.86780000000000002</v>
      </c>
      <c r="I1933" t="s">
        <v>151</v>
      </c>
    </row>
    <row r="1934" spans="1:9">
      <c r="A1934" s="2">
        <v>2014</v>
      </c>
      <c r="B1934" s="2">
        <v>1</v>
      </c>
      <c r="C1934" s="2" t="s">
        <v>12</v>
      </c>
      <c r="D1934" s="2" t="s">
        <v>17</v>
      </c>
      <c r="E1934" s="2" t="s">
        <v>14</v>
      </c>
      <c r="F1934" s="7">
        <v>33.500478999999999</v>
      </c>
      <c r="G1934" s="4">
        <v>4396</v>
      </c>
      <c r="H1934" s="2">
        <v>7.6E-3</v>
      </c>
      <c r="I1934" t="s">
        <v>151</v>
      </c>
    </row>
    <row r="1935" spans="1:9">
      <c r="A1935" s="2">
        <v>2013</v>
      </c>
      <c r="B1935" s="2">
        <v>9</v>
      </c>
      <c r="C1935" s="2" t="s">
        <v>12</v>
      </c>
      <c r="D1935" s="2" t="s">
        <v>26</v>
      </c>
      <c r="E1935" s="2" t="s">
        <v>14</v>
      </c>
      <c r="F1935" s="7">
        <v>104.80446000000001</v>
      </c>
      <c r="G1935" s="4">
        <v>7902</v>
      </c>
      <c r="H1935" s="2">
        <v>1.32E-2</v>
      </c>
      <c r="I1935" t="s">
        <v>151</v>
      </c>
    </row>
    <row r="1936" spans="1:9">
      <c r="A1936" s="2">
        <v>2013</v>
      </c>
      <c r="B1936" s="2">
        <v>4</v>
      </c>
      <c r="C1936" s="2" t="s">
        <v>7</v>
      </c>
      <c r="D1936" s="2" t="s">
        <v>56</v>
      </c>
      <c r="E1936" s="2" t="s">
        <v>14</v>
      </c>
      <c r="F1936" s="7">
        <v>57.054761999999997</v>
      </c>
      <c r="G1936" s="4">
        <v>37514</v>
      </c>
      <c r="H1936" s="2">
        <v>1.5E-3</v>
      </c>
      <c r="I1936" t="s">
        <v>151</v>
      </c>
    </row>
    <row r="1937" spans="1:9">
      <c r="A1937" s="2">
        <v>2013</v>
      </c>
      <c r="B1937" s="2">
        <v>2</v>
      </c>
      <c r="C1937" s="2" t="s">
        <v>12</v>
      </c>
      <c r="D1937" s="2" t="s">
        <v>34</v>
      </c>
      <c r="E1937" s="2" t="s">
        <v>14</v>
      </c>
      <c r="F1937" s="7">
        <v>0.11136500000000001</v>
      </c>
      <c r="G1937" s="4">
        <v>5</v>
      </c>
      <c r="H1937" s="2">
        <v>2.2200000000000001E-2</v>
      </c>
      <c r="I1937" t="s">
        <v>151</v>
      </c>
    </row>
    <row r="1938" spans="1:9">
      <c r="A1938" s="2">
        <v>2013</v>
      </c>
      <c r="B1938" s="2">
        <v>4</v>
      </c>
      <c r="C1938" s="2" t="s">
        <v>12</v>
      </c>
      <c r="D1938" s="2" t="s">
        <v>99</v>
      </c>
      <c r="E1938" s="2" t="s">
        <v>25</v>
      </c>
      <c r="F1938" s="7">
        <v>5.0982E-2</v>
      </c>
      <c r="G1938" s="4">
        <v>58</v>
      </c>
      <c r="H1938" s="2">
        <v>8.0000000000000004E-4</v>
      </c>
      <c r="I1938" t="s">
        <v>151</v>
      </c>
    </row>
    <row r="1939" spans="1:9">
      <c r="A1939" s="2">
        <v>2014</v>
      </c>
      <c r="B1939" s="2">
        <v>5</v>
      </c>
      <c r="C1939" s="2" t="s">
        <v>12</v>
      </c>
      <c r="D1939" s="2" t="s">
        <v>29</v>
      </c>
      <c r="E1939" s="2" t="s">
        <v>25</v>
      </c>
      <c r="F1939" s="7">
        <v>44.99024</v>
      </c>
      <c r="G1939" s="4">
        <v>11183</v>
      </c>
      <c r="H1939" s="2">
        <v>4.0000000000000001E-3</v>
      </c>
      <c r="I1939" t="s">
        <v>151</v>
      </c>
    </row>
    <row r="1940" spans="1:9">
      <c r="A1940" s="2">
        <v>2014</v>
      </c>
      <c r="B1940" s="2">
        <v>3</v>
      </c>
      <c r="C1940" s="2" t="s">
        <v>12</v>
      </c>
      <c r="D1940" s="2" t="s">
        <v>65</v>
      </c>
      <c r="E1940" s="2" t="s">
        <v>25</v>
      </c>
      <c r="F1940" s="7">
        <v>1.9792000000000001E-2</v>
      </c>
      <c r="G1940" s="4">
        <v>4</v>
      </c>
      <c r="H1940" s="2">
        <v>4.8999999999999998E-3</v>
      </c>
      <c r="I1940" t="s">
        <v>151</v>
      </c>
    </row>
    <row r="1941" spans="1:9">
      <c r="A1941" s="2">
        <v>2013</v>
      </c>
      <c r="B1941" s="2">
        <v>8</v>
      </c>
      <c r="C1941" s="2" t="s">
        <v>12</v>
      </c>
      <c r="D1941" s="2" t="s">
        <v>28</v>
      </c>
      <c r="E1941" s="2" t="s">
        <v>14</v>
      </c>
      <c r="F1941" s="7">
        <v>21.178004999999999</v>
      </c>
      <c r="G1941" s="4">
        <v>3560</v>
      </c>
      <c r="H1941" s="2">
        <v>5.8999999999999999E-3</v>
      </c>
      <c r="I1941" t="s">
        <v>151</v>
      </c>
    </row>
    <row r="1942" spans="1:9">
      <c r="A1942" s="2">
        <v>2013</v>
      </c>
      <c r="B1942" s="2">
        <v>8</v>
      </c>
      <c r="C1942" s="2" t="s">
        <v>12</v>
      </c>
      <c r="D1942" s="2" t="s">
        <v>31</v>
      </c>
      <c r="E1942" s="2" t="s">
        <v>14</v>
      </c>
      <c r="F1942" s="7">
        <v>3.6786859999999999</v>
      </c>
      <c r="G1942" s="4">
        <v>675</v>
      </c>
      <c r="H1942" s="2">
        <v>5.4000000000000003E-3</v>
      </c>
      <c r="I1942" t="s">
        <v>151</v>
      </c>
    </row>
    <row r="1943" spans="1:9">
      <c r="A1943" s="2">
        <v>2014</v>
      </c>
      <c r="B1943" s="2">
        <v>5</v>
      </c>
      <c r="C1943" s="2" t="s">
        <v>12</v>
      </c>
      <c r="D1943" s="2" t="s">
        <v>47</v>
      </c>
      <c r="E1943" s="2" t="s">
        <v>14</v>
      </c>
      <c r="F1943" s="7">
        <v>9.612622</v>
      </c>
      <c r="G1943" s="4">
        <v>866</v>
      </c>
      <c r="H1943" s="2">
        <v>1.11E-2</v>
      </c>
      <c r="I1943" t="s">
        <v>151</v>
      </c>
    </row>
    <row r="1944" spans="1:9">
      <c r="A1944" s="2">
        <v>2013</v>
      </c>
      <c r="B1944" s="2">
        <v>10</v>
      </c>
      <c r="C1944" s="2" t="s">
        <v>12</v>
      </c>
      <c r="D1944" s="2" t="s">
        <v>40</v>
      </c>
      <c r="E1944" s="2" t="s">
        <v>14</v>
      </c>
      <c r="F1944" s="7">
        <v>2026.0264770000001</v>
      </c>
      <c r="G1944" s="4">
        <v>292557</v>
      </c>
      <c r="H1944" s="2">
        <v>6.8999999999999999E-3</v>
      </c>
      <c r="I1944" t="s">
        <v>151</v>
      </c>
    </row>
    <row r="1945" spans="1:9">
      <c r="A1945" s="2">
        <v>2013</v>
      </c>
      <c r="B1945" s="2">
        <v>10</v>
      </c>
      <c r="C1945" s="2" t="s">
        <v>7</v>
      </c>
      <c r="D1945" s="2" t="s">
        <v>13</v>
      </c>
      <c r="E1945" s="2" t="s">
        <v>14</v>
      </c>
      <c r="F1945" s="7">
        <v>13.176679</v>
      </c>
      <c r="G1945" s="4">
        <v>11314</v>
      </c>
      <c r="H1945" s="2">
        <v>1.1000000000000001E-3</v>
      </c>
      <c r="I1945" t="s">
        <v>151</v>
      </c>
    </row>
    <row r="1946" spans="1:9">
      <c r="A1946" s="2">
        <v>2013</v>
      </c>
      <c r="B1946" s="2">
        <v>4</v>
      </c>
      <c r="C1946" s="2" t="s">
        <v>12</v>
      </c>
      <c r="D1946" s="2" t="s">
        <v>20</v>
      </c>
      <c r="E1946" s="2" t="s">
        <v>14</v>
      </c>
      <c r="F1946" s="7">
        <v>1895.805108</v>
      </c>
      <c r="G1946" s="4">
        <v>191134</v>
      </c>
      <c r="H1946" s="2">
        <v>9.9000000000000008E-3</v>
      </c>
      <c r="I1946" t="s">
        <v>151</v>
      </c>
    </row>
    <row r="1947" spans="1:9">
      <c r="A1947" s="2">
        <v>2013</v>
      </c>
      <c r="B1947" s="2">
        <v>1</v>
      </c>
      <c r="C1947" s="2" t="s">
        <v>12</v>
      </c>
      <c r="D1947" s="2" t="s">
        <v>17</v>
      </c>
      <c r="E1947" s="2" t="s">
        <v>14</v>
      </c>
      <c r="F1947" s="7">
        <v>1.1216E-2</v>
      </c>
      <c r="G1947" s="4">
        <v>1</v>
      </c>
      <c r="H1947" s="2">
        <v>1.12E-2</v>
      </c>
      <c r="I1947" t="s">
        <v>151</v>
      </c>
    </row>
    <row r="1948" spans="1:9">
      <c r="A1948" s="2">
        <v>2013</v>
      </c>
      <c r="B1948" s="2">
        <v>2</v>
      </c>
      <c r="C1948" s="2" t="s">
        <v>12</v>
      </c>
      <c r="D1948" s="2" t="s">
        <v>17</v>
      </c>
      <c r="E1948" s="2" t="s">
        <v>14</v>
      </c>
      <c r="F1948" s="7">
        <v>0.31775999999999999</v>
      </c>
      <c r="G1948" s="4">
        <v>16</v>
      </c>
      <c r="H1948" s="2">
        <v>1.9800000000000002E-2</v>
      </c>
      <c r="I1948" t="s">
        <v>151</v>
      </c>
    </row>
    <row r="1949" spans="1:9">
      <c r="A1949" s="2">
        <v>2013</v>
      </c>
      <c r="B1949" s="2">
        <v>8</v>
      </c>
      <c r="C1949" s="2" t="s">
        <v>12</v>
      </c>
      <c r="D1949" s="2" t="s">
        <v>56</v>
      </c>
      <c r="E1949" s="2" t="s">
        <v>14</v>
      </c>
      <c r="F1949" s="7">
        <v>4033.5071950000001</v>
      </c>
      <c r="G1949" s="4">
        <v>432000</v>
      </c>
      <c r="H1949" s="2">
        <v>9.2999999999999992E-3</v>
      </c>
      <c r="I1949" t="s">
        <v>151</v>
      </c>
    </row>
    <row r="1950" spans="1:9">
      <c r="A1950" s="2">
        <v>2013</v>
      </c>
      <c r="B1950" s="2">
        <v>4</v>
      </c>
      <c r="C1950" s="2" t="s">
        <v>12</v>
      </c>
      <c r="D1950" s="2" t="s">
        <v>39</v>
      </c>
      <c r="E1950" s="2" t="s">
        <v>14</v>
      </c>
      <c r="F1950" s="7">
        <v>2933.048671</v>
      </c>
      <c r="G1950" s="4">
        <v>313836</v>
      </c>
      <c r="H1950" s="2">
        <v>9.2999999999999992E-3</v>
      </c>
      <c r="I1950" t="s">
        <v>151</v>
      </c>
    </row>
    <row r="1951" spans="1:9">
      <c r="A1951" s="2">
        <v>2013</v>
      </c>
      <c r="B1951" s="2">
        <v>8</v>
      </c>
      <c r="C1951" s="2" t="s">
        <v>7</v>
      </c>
      <c r="D1951" s="2" t="s">
        <v>48</v>
      </c>
      <c r="E1951" s="2" t="s">
        <v>14</v>
      </c>
      <c r="F1951" s="7">
        <v>0.87057099999999998</v>
      </c>
      <c r="G1951" s="4">
        <v>2171</v>
      </c>
      <c r="H1951" s="2">
        <v>4.0000000000000002E-4</v>
      </c>
      <c r="I1951" t="s">
        <v>151</v>
      </c>
    </row>
    <row r="1952" spans="1:9">
      <c r="A1952" s="2">
        <v>2014</v>
      </c>
      <c r="B1952" s="2">
        <v>2</v>
      </c>
      <c r="C1952" s="2" t="s">
        <v>7</v>
      </c>
      <c r="D1952" s="2" t="s">
        <v>8</v>
      </c>
      <c r="E1952" s="2" t="s">
        <v>9</v>
      </c>
      <c r="F1952" s="7">
        <v>4865.4983899999997</v>
      </c>
      <c r="G1952" s="4">
        <v>4881408</v>
      </c>
      <c r="H1952" s="2">
        <v>8.9999999999999998E-4</v>
      </c>
      <c r="I1952" t="s">
        <v>151</v>
      </c>
    </row>
    <row r="1953" spans="1:9">
      <c r="A1953" s="2">
        <v>2013</v>
      </c>
      <c r="B1953" s="2">
        <v>7</v>
      </c>
      <c r="C1953" s="2" t="s">
        <v>12</v>
      </c>
      <c r="D1953" s="2" t="s">
        <v>55</v>
      </c>
      <c r="E1953" s="2" t="s">
        <v>14</v>
      </c>
      <c r="F1953" s="7">
        <v>4.444E-2</v>
      </c>
      <c r="G1953" s="4">
        <v>8</v>
      </c>
      <c r="H1953" s="2">
        <v>5.4999999999999997E-3</v>
      </c>
      <c r="I1953" t="s">
        <v>151</v>
      </c>
    </row>
    <row r="1954" spans="1:9">
      <c r="A1954" s="2">
        <v>2013</v>
      </c>
      <c r="B1954" s="2">
        <v>4</v>
      </c>
      <c r="C1954" s="2" t="s">
        <v>12</v>
      </c>
      <c r="D1954" s="2" t="s">
        <v>24</v>
      </c>
      <c r="E1954" s="2" t="s">
        <v>25</v>
      </c>
      <c r="F1954" s="7">
        <v>1.329</v>
      </c>
      <c r="G1954" s="4">
        <v>886</v>
      </c>
      <c r="H1954" s="2">
        <v>1.5E-3</v>
      </c>
      <c r="I1954" t="s">
        <v>151</v>
      </c>
    </row>
    <row r="1955" spans="1:9">
      <c r="A1955" s="2">
        <v>2013</v>
      </c>
      <c r="B1955" s="2">
        <v>8</v>
      </c>
      <c r="C1955" s="2" t="s">
        <v>7</v>
      </c>
      <c r="D1955" s="2" t="s">
        <v>42</v>
      </c>
      <c r="E1955" s="2" t="s">
        <v>14</v>
      </c>
      <c r="F1955" s="7">
        <v>9.0000000000000002E-6</v>
      </c>
      <c r="G1955" s="4">
        <v>35690</v>
      </c>
      <c r="H1955" s="2">
        <v>0</v>
      </c>
      <c r="I1955" t="s">
        <v>151</v>
      </c>
    </row>
    <row r="1956" spans="1:9">
      <c r="A1956" s="2">
        <v>2013</v>
      </c>
      <c r="B1956" s="2">
        <v>2</v>
      </c>
      <c r="C1956" s="2" t="s">
        <v>12</v>
      </c>
      <c r="D1956" s="2" t="s">
        <v>63</v>
      </c>
      <c r="E1956" s="2" t="s">
        <v>14</v>
      </c>
      <c r="F1956" s="7">
        <v>731.96274600000004</v>
      </c>
      <c r="G1956" s="4">
        <v>68155</v>
      </c>
      <c r="H1956" s="2">
        <v>1.0699999999999999E-2</v>
      </c>
      <c r="I1956" t="s">
        <v>151</v>
      </c>
    </row>
    <row r="1957" spans="1:9">
      <c r="A1957" s="2">
        <v>2013</v>
      </c>
      <c r="B1957" s="2">
        <v>2</v>
      </c>
      <c r="C1957" s="2" t="s">
        <v>7</v>
      </c>
      <c r="D1957" s="2" t="s">
        <v>47</v>
      </c>
      <c r="E1957" s="2" t="s">
        <v>14</v>
      </c>
      <c r="F1957" s="7">
        <v>4.4942999999999997E-2</v>
      </c>
      <c r="G1957" s="4">
        <v>281</v>
      </c>
      <c r="H1957" s="2">
        <v>1E-4</v>
      </c>
      <c r="I1957" t="s">
        <v>151</v>
      </c>
    </row>
    <row r="1958" spans="1:9">
      <c r="A1958" s="2">
        <v>2013</v>
      </c>
      <c r="B1958" s="2">
        <v>2</v>
      </c>
      <c r="C1958" s="2" t="s">
        <v>7</v>
      </c>
      <c r="D1958" s="2" t="s">
        <v>19</v>
      </c>
      <c r="E1958" s="2" t="s">
        <v>14</v>
      </c>
      <c r="F1958" s="7">
        <v>28.524511</v>
      </c>
      <c r="G1958" s="4">
        <v>16990</v>
      </c>
      <c r="H1958" s="2">
        <v>1.6000000000000001E-3</v>
      </c>
      <c r="I1958" t="s">
        <v>151</v>
      </c>
    </row>
    <row r="1959" spans="1:9">
      <c r="A1959" s="2">
        <v>2013</v>
      </c>
      <c r="B1959" s="2">
        <v>12</v>
      </c>
      <c r="C1959" s="2" t="s">
        <v>7</v>
      </c>
      <c r="D1959" s="2" t="s">
        <v>93</v>
      </c>
      <c r="E1959" s="2" t="s">
        <v>9</v>
      </c>
      <c r="F1959" s="7">
        <v>2.7061999999999999</v>
      </c>
      <c r="G1959" s="4">
        <v>1933</v>
      </c>
      <c r="H1959" s="2">
        <v>1.4E-3</v>
      </c>
      <c r="I1959" t="s">
        <v>151</v>
      </c>
    </row>
    <row r="1960" spans="1:9">
      <c r="A1960" s="2">
        <v>2014</v>
      </c>
      <c r="B1960" s="2">
        <v>5</v>
      </c>
      <c r="C1960" s="2" t="s">
        <v>12</v>
      </c>
      <c r="D1960" s="2" t="s">
        <v>45</v>
      </c>
      <c r="E1960" s="2" t="s">
        <v>14</v>
      </c>
      <c r="F1960" s="7">
        <v>41.026916</v>
      </c>
      <c r="G1960" s="4">
        <v>24019</v>
      </c>
      <c r="H1960" s="2">
        <v>1.6999999999999999E-3</v>
      </c>
      <c r="I1960" t="s">
        <v>151</v>
      </c>
    </row>
    <row r="1961" spans="1:9">
      <c r="A1961" s="2">
        <v>2014</v>
      </c>
      <c r="B1961" s="2">
        <v>1</v>
      </c>
      <c r="C1961" s="2" t="s">
        <v>12</v>
      </c>
      <c r="D1961" s="2" t="s">
        <v>79</v>
      </c>
      <c r="E1961" s="2" t="s">
        <v>14</v>
      </c>
      <c r="F1961" s="7">
        <v>0.18212100000000001</v>
      </c>
      <c r="G1961" s="4">
        <v>3</v>
      </c>
      <c r="H1961" s="2">
        <v>6.0699999999999997E-2</v>
      </c>
      <c r="I1961" t="s">
        <v>151</v>
      </c>
    </row>
    <row r="1962" spans="1:9">
      <c r="A1962" s="2">
        <v>2013</v>
      </c>
      <c r="B1962" s="2">
        <v>3</v>
      </c>
      <c r="C1962" s="2" t="s">
        <v>12</v>
      </c>
      <c r="D1962" s="2" t="s">
        <v>34</v>
      </c>
      <c r="E1962" s="2" t="s">
        <v>14</v>
      </c>
      <c r="F1962" s="7">
        <v>1.238769</v>
      </c>
      <c r="G1962" s="4">
        <v>74</v>
      </c>
      <c r="H1962" s="2">
        <v>1.67E-2</v>
      </c>
      <c r="I1962" t="s">
        <v>151</v>
      </c>
    </row>
    <row r="1963" spans="1:9">
      <c r="A1963" s="2">
        <v>2013</v>
      </c>
      <c r="B1963" s="2">
        <v>12</v>
      </c>
      <c r="C1963" s="2" t="s">
        <v>7</v>
      </c>
      <c r="D1963" s="2" t="s">
        <v>8</v>
      </c>
      <c r="E1963" s="2" t="s">
        <v>9</v>
      </c>
      <c r="F1963" s="7">
        <v>6886.3310410000004</v>
      </c>
      <c r="G1963" s="4">
        <v>3749517</v>
      </c>
      <c r="H1963" s="2">
        <v>1.8E-3</v>
      </c>
      <c r="I1963" t="s">
        <v>151</v>
      </c>
    </row>
    <row r="1964" spans="1:9">
      <c r="A1964" s="2">
        <v>2014</v>
      </c>
      <c r="B1964" s="2">
        <v>1</v>
      </c>
      <c r="C1964" s="2" t="s">
        <v>12</v>
      </c>
      <c r="D1964" s="2" t="s">
        <v>88</v>
      </c>
      <c r="E1964" s="2" t="s">
        <v>14</v>
      </c>
      <c r="F1964" s="7">
        <v>7.2109999999999994E-2</v>
      </c>
      <c r="G1964" s="4">
        <v>27</v>
      </c>
      <c r="H1964" s="2">
        <v>2.5999999999999999E-3</v>
      </c>
      <c r="I1964" t="s">
        <v>151</v>
      </c>
    </row>
    <row r="1965" spans="1:9">
      <c r="A1965" s="2">
        <v>2014</v>
      </c>
      <c r="B1965" s="2">
        <v>3</v>
      </c>
      <c r="C1965" s="2" t="s">
        <v>7</v>
      </c>
      <c r="D1965" s="2" t="s">
        <v>49</v>
      </c>
      <c r="E1965" s="2" t="s">
        <v>11</v>
      </c>
      <c r="F1965" s="7">
        <v>6.5198</v>
      </c>
      <c r="G1965" s="4">
        <v>4657</v>
      </c>
      <c r="H1965" s="2">
        <v>1.4E-3</v>
      </c>
      <c r="I1965" t="s">
        <v>151</v>
      </c>
    </row>
    <row r="1966" spans="1:9">
      <c r="A1966" s="2">
        <v>2014</v>
      </c>
      <c r="B1966" s="2">
        <v>1</v>
      </c>
      <c r="C1966" s="2" t="s">
        <v>7</v>
      </c>
      <c r="D1966" s="2" t="s">
        <v>27</v>
      </c>
      <c r="E1966" s="2" t="s">
        <v>14</v>
      </c>
      <c r="F1966" s="7">
        <v>8.0054440000000007</v>
      </c>
      <c r="G1966" s="4">
        <v>3157</v>
      </c>
      <c r="H1966" s="2">
        <v>2.5000000000000001E-3</v>
      </c>
      <c r="I1966" t="s">
        <v>151</v>
      </c>
    </row>
    <row r="1967" spans="1:9">
      <c r="A1967" s="2">
        <v>2013</v>
      </c>
      <c r="B1967" s="2">
        <v>7</v>
      </c>
      <c r="C1967" s="2" t="s">
        <v>12</v>
      </c>
      <c r="D1967" s="2" t="s">
        <v>31</v>
      </c>
      <c r="E1967" s="2" t="s">
        <v>14</v>
      </c>
      <c r="F1967" s="7">
        <v>3.5861900000000002</v>
      </c>
      <c r="G1967" s="4">
        <v>677</v>
      </c>
      <c r="H1967" s="2">
        <v>5.1999999999999998E-3</v>
      </c>
      <c r="I1967" t="s">
        <v>151</v>
      </c>
    </row>
    <row r="1968" spans="1:9">
      <c r="A1968" s="2">
        <v>2013</v>
      </c>
      <c r="B1968" s="2">
        <v>10</v>
      </c>
      <c r="C1968" s="2" t="s">
        <v>12</v>
      </c>
      <c r="D1968" s="2" t="s">
        <v>42</v>
      </c>
      <c r="E1968" s="2" t="s">
        <v>14</v>
      </c>
      <c r="F1968" s="7">
        <v>260.44016199999999</v>
      </c>
      <c r="G1968" s="4">
        <v>23297</v>
      </c>
      <c r="H1968" s="2">
        <v>1.11E-2</v>
      </c>
      <c r="I1968" t="s">
        <v>151</v>
      </c>
    </row>
    <row r="1969" spans="1:9">
      <c r="A1969" s="2">
        <v>2013</v>
      </c>
      <c r="B1969" s="2">
        <v>8</v>
      </c>
      <c r="C1969" s="2" t="s">
        <v>7</v>
      </c>
      <c r="D1969" s="2" t="s">
        <v>63</v>
      </c>
      <c r="E1969" s="2" t="s">
        <v>14</v>
      </c>
      <c r="F1969" s="7">
        <v>7.835585</v>
      </c>
      <c r="G1969" s="4">
        <v>9960</v>
      </c>
      <c r="H1969" s="2">
        <v>6.9999999999999999E-4</v>
      </c>
      <c r="I1969" t="s">
        <v>151</v>
      </c>
    </row>
    <row r="1970" spans="1:9">
      <c r="A1970" s="2">
        <v>2013</v>
      </c>
      <c r="B1970" s="2">
        <v>1</v>
      </c>
      <c r="C1970" s="2" t="s">
        <v>53</v>
      </c>
      <c r="D1970" s="2" t="s">
        <v>19</v>
      </c>
      <c r="E1970" s="2" t="s">
        <v>14</v>
      </c>
      <c r="F1970" s="7">
        <v>78.435050000000004</v>
      </c>
      <c r="G1970" s="4">
        <v>6</v>
      </c>
      <c r="H1970" s="2">
        <v>13.0725</v>
      </c>
      <c r="I1970" t="s">
        <v>151</v>
      </c>
    </row>
    <row r="1971" spans="1:9">
      <c r="A1971" s="2">
        <v>2013</v>
      </c>
      <c r="B1971" s="2">
        <v>12</v>
      </c>
      <c r="C1971" s="2" t="s">
        <v>12</v>
      </c>
      <c r="D1971" s="2" t="s">
        <v>20</v>
      </c>
      <c r="E1971" s="2" t="s">
        <v>14</v>
      </c>
      <c r="F1971" s="7">
        <v>2484.4249880000002</v>
      </c>
      <c r="G1971" s="4">
        <v>237717</v>
      </c>
      <c r="H1971" s="2">
        <v>1.04E-2</v>
      </c>
      <c r="I1971" t="s">
        <v>151</v>
      </c>
    </row>
    <row r="1972" spans="1:9">
      <c r="A1972" s="2">
        <v>2013</v>
      </c>
      <c r="B1972" s="2">
        <v>1</v>
      </c>
      <c r="C1972" s="2" t="s">
        <v>12</v>
      </c>
      <c r="D1972" s="2" t="s">
        <v>26</v>
      </c>
      <c r="E1972" s="2" t="s">
        <v>14</v>
      </c>
      <c r="F1972" s="7">
        <v>48.931268000000003</v>
      </c>
      <c r="G1972" s="4">
        <v>4876</v>
      </c>
      <c r="H1972" s="2">
        <v>0.01</v>
      </c>
      <c r="I1972" t="s">
        <v>151</v>
      </c>
    </row>
    <row r="1973" spans="1:9">
      <c r="A1973" s="2">
        <v>2013</v>
      </c>
      <c r="B1973" s="2">
        <v>4</v>
      </c>
      <c r="C1973" s="2" t="s">
        <v>12</v>
      </c>
      <c r="D1973" s="2" t="s">
        <v>82</v>
      </c>
      <c r="E1973" s="2" t="s">
        <v>14</v>
      </c>
      <c r="F1973" s="7">
        <v>8.1560000000000001E-3</v>
      </c>
      <c r="G1973" s="4">
        <v>1</v>
      </c>
      <c r="H1973" s="2">
        <v>8.0999999999999996E-3</v>
      </c>
      <c r="I1973" t="s">
        <v>151</v>
      </c>
    </row>
    <row r="1974" spans="1:9">
      <c r="A1974" s="2">
        <v>2014</v>
      </c>
      <c r="B1974" s="2">
        <v>5</v>
      </c>
      <c r="C1974" s="2" t="s">
        <v>12</v>
      </c>
      <c r="D1974" s="2" t="s">
        <v>33</v>
      </c>
      <c r="E1974" s="2" t="s">
        <v>11</v>
      </c>
      <c r="F1974" s="7">
        <v>4.9165999999999999</v>
      </c>
      <c r="G1974" s="4">
        <v>3782</v>
      </c>
      <c r="H1974" s="2">
        <v>1.2999999999999999E-3</v>
      </c>
      <c r="I1974" t="s">
        <v>151</v>
      </c>
    </row>
    <row r="1975" spans="1:9">
      <c r="A1975" s="2">
        <v>2013</v>
      </c>
      <c r="B1975" s="2">
        <v>10</v>
      </c>
      <c r="C1975" s="2" t="s">
        <v>12</v>
      </c>
      <c r="D1975" s="2" t="s">
        <v>83</v>
      </c>
      <c r="E1975" s="2" t="s">
        <v>14</v>
      </c>
      <c r="F1975" s="7">
        <v>1.2034E-2</v>
      </c>
      <c r="G1975" s="4">
        <v>1</v>
      </c>
      <c r="H1975" s="2">
        <v>1.2E-2</v>
      </c>
      <c r="I1975" t="s">
        <v>151</v>
      </c>
    </row>
    <row r="1976" spans="1:9">
      <c r="A1976" s="2">
        <v>2014</v>
      </c>
      <c r="B1976" s="2">
        <v>4</v>
      </c>
      <c r="C1976" s="2" t="s">
        <v>7</v>
      </c>
      <c r="D1976" s="2" t="s">
        <v>67</v>
      </c>
      <c r="E1976" s="2" t="s">
        <v>9</v>
      </c>
      <c r="F1976" s="7">
        <v>9.6770329999999998</v>
      </c>
      <c r="G1976" s="4">
        <v>5857</v>
      </c>
      <c r="H1976" s="2">
        <v>1.6000000000000001E-3</v>
      </c>
      <c r="I1976" t="s">
        <v>151</v>
      </c>
    </row>
    <row r="1977" spans="1:9">
      <c r="A1977" s="2">
        <v>2013</v>
      </c>
      <c r="B1977" s="2">
        <v>9</v>
      </c>
      <c r="C1977" s="2" t="s">
        <v>12</v>
      </c>
      <c r="D1977" s="2" t="s">
        <v>24</v>
      </c>
      <c r="E1977" s="2" t="s">
        <v>25</v>
      </c>
      <c r="F1977" s="7">
        <v>89.645536000000007</v>
      </c>
      <c r="G1977" s="4">
        <v>6896</v>
      </c>
      <c r="H1977" s="2">
        <v>1.29E-2</v>
      </c>
      <c r="I1977" t="s">
        <v>151</v>
      </c>
    </row>
    <row r="1978" spans="1:9">
      <c r="A1978" s="2">
        <v>2014</v>
      </c>
      <c r="B1978" s="2">
        <v>3</v>
      </c>
      <c r="C1978" s="2" t="s">
        <v>12</v>
      </c>
      <c r="D1978" s="2" t="s">
        <v>49</v>
      </c>
      <c r="E1978" s="2" t="s">
        <v>11</v>
      </c>
      <c r="F1978" s="7">
        <v>0.14699999999999999</v>
      </c>
      <c r="G1978" s="4">
        <v>105</v>
      </c>
      <c r="H1978" s="2">
        <v>1.4E-3</v>
      </c>
      <c r="I1978" t="s">
        <v>151</v>
      </c>
    </row>
    <row r="1979" spans="1:9">
      <c r="A1979" s="2">
        <v>2013</v>
      </c>
      <c r="B1979" s="2">
        <v>11</v>
      </c>
      <c r="C1979" s="2" t="s">
        <v>12</v>
      </c>
      <c r="D1979" s="2" t="s">
        <v>100</v>
      </c>
      <c r="E1979" s="2" t="s">
        <v>14</v>
      </c>
      <c r="F1979" s="7">
        <v>6.6942000000000002E-2</v>
      </c>
      <c r="G1979" s="4">
        <v>2</v>
      </c>
      <c r="H1979" s="2">
        <v>3.3399999999999999E-2</v>
      </c>
      <c r="I1979" t="s">
        <v>151</v>
      </c>
    </row>
    <row r="1980" spans="1:9">
      <c r="A1980" s="2">
        <v>2013</v>
      </c>
      <c r="B1980" s="2">
        <v>7</v>
      </c>
      <c r="C1980" s="2" t="s">
        <v>7</v>
      </c>
      <c r="D1980" s="2" t="s">
        <v>21</v>
      </c>
      <c r="E1980" s="2" t="s">
        <v>14</v>
      </c>
      <c r="F1980" s="7">
        <v>21.649751999999999</v>
      </c>
      <c r="G1980" s="4">
        <v>9413</v>
      </c>
      <c r="H1980" s="2">
        <v>2.2000000000000001E-3</v>
      </c>
      <c r="I1980" t="s">
        <v>151</v>
      </c>
    </row>
    <row r="1981" spans="1:9">
      <c r="A1981" s="2">
        <v>2013</v>
      </c>
      <c r="B1981" s="2">
        <v>4</v>
      </c>
      <c r="C1981" s="2" t="s">
        <v>7</v>
      </c>
      <c r="D1981" s="2" t="s">
        <v>31</v>
      </c>
      <c r="E1981" s="2" t="s">
        <v>14</v>
      </c>
      <c r="F1981" s="7">
        <v>0.46010400000000001</v>
      </c>
      <c r="G1981" s="4">
        <v>709</v>
      </c>
      <c r="H1981" s="2">
        <v>5.9999999999999995E-4</v>
      </c>
      <c r="I1981" t="s">
        <v>151</v>
      </c>
    </row>
    <row r="1982" spans="1:9">
      <c r="A1982" s="2">
        <v>2013</v>
      </c>
      <c r="B1982" s="2">
        <v>11</v>
      </c>
      <c r="C1982" s="2" t="s">
        <v>7</v>
      </c>
      <c r="D1982" s="2" t="s">
        <v>31</v>
      </c>
      <c r="E1982" s="2" t="s">
        <v>14</v>
      </c>
      <c r="F1982" s="7">
        <v>5.0762549999999997</v>
      </c>
      <c r="G1982" s="4">
        <v>1976</v>
      </c>
      <c r="H1982" s="2">
        <v>2.5000000000000001E-3</v>
      </c>
      <c r="I1982" t="s">
        <v>151</v>
      </c>
    </row>
    <row r="1983" spans="1:9">
      <c r="A1983" s="2">
        <v>2014</v>
      </c>
      <c r="B1983" s="2">
        <v>4</v>
      </c>
      <c r="C1983" s="2" t="s">
        <v>7</v>
      </c>
      <c r="D1983" s="2" t="s">
        <v>18</v>
      </c>
      <c r="E1983" s="2" t="s">
        <v>14</v>
      </c>
      <c r="F1983" s="7">
        <v>116.778977</v>
      </c>
      <c r="G1983" s="4">
        <v>74003</v>
      </c>
      <c r="H1983" s="2">
        <v>1.5E-3</v>
      </c>
      <c r="I1983" t="s">
        <v>151</v>
      </c>
    </row>
    <row r="1984" spans="1:9">
      <c r="A1984" s="2">
        <v>2013</v>
      </c>
      <c r="B1984" s="2">
        <v>9</v>
      </c>
      <c r="C1984" s="2" t="s">
        <v>7</v>
      </c>
      <c r="D1984" s="2" t="s">
        <v>20</v>
      </c>
      <c r="E1984" s="2" t="s">
        <v>14</v>
      </c>
      <c r="F1984" s="7">
        <v>76.341136000000006</v>
      </c>
      <c r="G1984" s="4">
        <v>36337</v>
      </c>
      <c r="H1984" s="2">
        <v>2.0999999999999999E-3</v>
      </c>
      <c r="I1984" t="s">
        <v>151</v>
      </c>
    </row>
    <row r="1985" spans="1:9">
      <c r="A1985" s="2">
        <v>2013</v>
      </c>
      <c r="B1985" s="2">
        <v>11</v>
      </c>
      <c r="C1985" s="2" t="s">
        <v>7</v>
      </c>
      <c r="D1985" s="2" t="s">
        <v>56</v>
      </c>
      <c r="E1985" s="2" t="s">
        <v>14</v>
      </c>
      <c r="F1985" s="7">
        <v>64.588970000000003</v>
      </c>
      <c r="G1985" s="4">
        <v>31382</v>
      </c>
      <c r="H1985" s="2">
        <v>2E-3</v>
      </c>
      <c r="I1985" t="s">
        <v>151</v>
      </c>
    </row>
    <row r="1986" spans="1:9">
      <c r="A1986" s="2">
        <v>2014</v>
      </c>
      <c r="B1986" s="2">
        <v>1</v>
      </c>
      <c r="C1986" s="2" t="s">
        <v>7</v>
      </c>
      <c r="D1986" s="2" t="s">
        <v>30</v>
      </c>
      <c r="E1986" s="2" t="s">
        <v>9</v>
      </c>
      <c r="F1986" s="7">
        <v>22.3188</v>
      </c>
      <c r="G1986" s="4">
        <v>15942</v>
      </c>
      <c r="H1986" s="2">
        <v>1.4E-3</v>
      </c>
      <c r="I1986" t="s">
        <v>151</v>
      </c>
    </row>
    <row r="1987" spans="1:9">
      <c r="A1987" s="2">
        <v>2014</v>
      </c>
      <c r="B1987" s="2">
        <v>1</v>
      </c>
      <c r="C1987" s="2" t="s">
        <v>12</v>
      </c>
      <c r="D1987" s="2" t="s">
        <v>36</v>
      </c>
      <c r="E1987" s="2" t="s">
        <v>9</v>
      </c>
      <c r="F1987" s="7">
        <v>9.7919999999999993E-2</v>
      </c>
      <c r="G1987" s="4">
        <v>4</v>
      </c>
      <c r="H1987" s="2">
        <v>2.4400000000000002E-2</v>
      </c>
      <c r="I1987" t="s">
        <v>151</v>
      </c>
    </row>
    <row r="1988" spans="1:9">
      <c r="A1988" s="2">
        <v>2013</v>
      </c>
      <c r="B1988" s="2">
        <v>12</v>
      </c>
      <c r="C1988" s="2" t="s">
        <v>7</v>
      </c>
      <c r="D1988" s="2" t="s">
        <v>27</v>
      </c>
      <c r="E1988" s="2" t="s">
        <v>14</v>
      </c>
      <c r="F1988" s="7">
        <v>4.6408950000000004</v>
      </c>
      <c r="G1988" s="4">
        <v>1796</v>
      </c>
      <c r="H1988" s="2">
        <v>2.5000000000000001E-3</v>
      </c>
      <c r="I1988" t="s">
        <v>151</v>
      </c>
    </row>
    <row r="1989" spans="1:9">
      <c r="A1989" s="2">
        <v>2013</v>
      </c>
      <c r="B1989" s="2">
        <v>11</v>
      </c>
      <c r="C1989" s="2" t="s">
        <v>7</v>
      </c>
      <c r="D1989" s="2" t="s">
        <v>28</v>
      </c>
      <c r="E1989" s="2" t="s">
        <v>14</v>
      </c>
      <c r="F1989" s="7">
        <v>31.890357999999999</v>
      </c>
      <c r="G1989" s="4">
        <v>11850</v>
      </c>
      <c r="H1989" s="2">
        <v>2.5999999999999999E-3</v>
      </c>
      <c r="I1989" t="s">
        <v>151</v>
      </c>
    </row>
    <row r="1990" spans="1:9">
      <c r="A1990" s="2">
        <v>2013</v>
      </c>
      <c r="B1990" s="2">
        <v>12</v>
      </c>
      <c r="C1990" s="2" t="s">
        <v>12</v>
      </c>
      <c r="D1990" s="2" t="s">
        <v>22</v>
      </c>
      <c r="E1990" s="2" t="s">
        <v>14</v>
      </c>
      <c r="F1990" s="7">
        <v>81.353778000000005</v>
      </c>
      <c r="G1990" s="4">
        <v>8061</v>
      </c>
      <c r="H1990" s="2">
        <v>0.01</v>
      </c>
      <c r="I1990" t="s">
        <v>151</v>
      </c>
    </row>
    <row r="1991" spans="1:9">
      <c r="A1991" s="2">
        <v>2014</v>
      </c>
      <c r="B1991" s="2">
        <v>5</v>
      </c>
      <c r="C1991" s="2" t="s">
        <v>7</v>
      </c>
      <c r="D1991" s="2" t="s">
        <v>21</v>
      </c>
      <c r="E1991" s="2" t="s">
        <v>14</v>
      </c>
      <c r="F1991" s="7">
        <v>32.281055000000002</v>
      </c>
      <c r="G1991" s="4">
        <v>33918</v>
      </c>
      <c r="H1991" s="2">
        <v>8.9999999999999998E-4</v>
      </c>
      <c r="I1991" t="s">
        <v>151</v>
      </c>
    </row>
    <row r="1992" spans="1:9">
      <c r="A1992" s="2">
        <v>2014</v>
      </c>
      <c r="B1992" s="2">
        <v>4</v>
      </c>
      <c r="C1992" s="2" t="s">
        <v>7</v>
      </c>
      <c r="D1992" s="2" t="s">
        <v>31</v>
      </c>
      <c r="E1992" s="2" t="s">
        <v>14</v>
      </c>
      <c r="F1992" s="7">
        <v>7.9944030000000001</v>
      </c>
      <c r="G1992" s="4">
        <v>2400</v>
      </c>
      <c r="H1992" s="2">
        <v>3.3E-3</v>
      </c>
      <c r="I1992" t="s">
        <v>151</v>
      </c>
    </row>
    <row r="1993" spans="1:9">
      <c r="A1993" s="2">
        <v>2014</v>
      </c>
      <c r="B1993" s="2">
        <v>5</v>
      </c>
      <c r="C1993" s="2" t="s">
        <v>7</v>
      </c>
      <c r="D1993" s="2" t="s">
        <v>86</v>
      </c>
      <c r="E1993" s="2" t="s">
        <v>9</v>
      </c>
      <c r="F1993" s="7">
        <v>4949.3589430000002</v>
      </c>
      <c r="G1993" s="4">
        <v>2615809</v>
      </c>
      <c r="H1993" s="2">
        <v>1.8E-3</v>
      </c>
      <c r="I1993" t="s">
        <v>151</v>
      </c>
    </row>
    <row r="1994" spans="1:9">
      <c r="A1994" s="2">
        <v>2014</v>
      </c>
      <c r="B1994" s="2">
        <v>4</v>
      </c>
      <c r="C1994" s="2" t="s">
        <v>7</v>
      </c>
      <c r="D1994" s="2" t="s">
        <v>60</v>
      </c>
      <c r="E1994" s="2" t="s">
        <v>14</v>
      </c>
      <c r="F1994" s="7">
        <v>32.018605000000001</v>
      </c>
      <c r="G1994" s="4">
        <v>23447</v>
      </c>
      <c r="H1994" s="2">
        <v>1.2999999999999999E-3</v>
      </c>
      <c r="I1994" t="s">
        <v>151</v>
      </c>
    </row>
    <row r="1995" spans="1:9">
      <c r="A1995" s="2">
        <v>2013</v>
      </c>
      <c r="B1995" s="2">
        <v>3</v>
      </c>
      <c r="C1995" s="2" t="s">
        <v>12</v>
      </c>
      <c r="D1995" s="2" t="s">
        <v>13</v>
      </c>
      <c r="E1995" s="2" t="s">
        <v>14</v>
      </c>
      <c r="F1995" s="7">
        <v>705.69662500000004</v>
      </c>
      <c r="G1995" s="4">
        <v>62023</v>
      </c>
      <c r="H1995" s="2">
        <v>1.1299999999999999E-2</v>
      </c>
      <c r="I1995" t="s">
        <v>151</v>
      </c>
    </row>
    <row r="1996" spans="1:9">
      <c r="A1996" s="2">
        <v>2013</v>
      </c>
      <c r="B1996" s="2">
        <v>8</v>
      </c>
      <c r="C1996" s="2" t="s">
        <v>7</v>
      </c>
      <c r="D1996" s="2" t="s">
        <v>20</v>
      </c>
      <c r="E1996" s="2" t="s">
        <v>14</v>
      </c>
      <c r="F1996" s="7">
        <v>61.396526000000001</v>
      </c>
      <c r="G1996" s="4">
        <v>33760</v>
      </c>
      <c r="H1996" s="2">
        <v>1.8E-3</v>
      </c>
      <c r="I1996" t="s">
        <v>151</v>
      </c>
    </row>
    <row r="1997" spans="1:9">
      <c r="A1997" s="2">
        <v>2013</v>
      </c>
      <c r="B1997" s="2">
        <v>2</v>
      </c>
      <c r="C1997" s="2" t="s">
        <v>7</v>
      </c>
      <c r="D1997" s="2" t="s">
        <v>26</v>
      </c>
      <c r="E1997" s="2" t="s">
        <v>14</v>
      </c>
      <c r="F1997" s="7">
        <v>7.9033259999999999</v>
      </c>
      <c r="G1997" s="4">
        <v>6129</v>
      </c>
      <c r="H1997" s="2">
        <v>1.1999999999999999E-3</v>
      </c>
      <c r="I1997" t="s">
        <v>151</v>
      </c>
    </row>
    <row r="1998" spans="1:9">
      <c r="A1998" s="2">
        <v>2013</v>
      </c>
      <c r="B1998" s="2">
        <v>5</v>
      </c>
      <c r="C1998" s="2" t="s">
        <v>53</v>
      </c>
      <c r="D1998" s="2" t="s">
        <v>56</v>
      </c>
      <c r="E1998" s="2" t="s">
        <v>14</v>
      </c>
      <c r="F1998" s="7">
        <v>4.7263210000000004</v>
      </c>
      <c r="G1998" s="4">
        <v>5</v>
      </c>
      <c r="H1998" s="2">
        <v>0.94520000000000004</v>
      </c>
      <c r="I1998" t="s">
        <v>151</v>
      </c>
    </row>
    <row r="1999" spans="1:9">
      <c r="A1999" s="2">
        <v>2013</v>
      </c>
      <c r="B1999" s="2">
        <v>1</v>
      </c>
      <c r="C1999" s="2" t="s">
        <v>12</v>
      </c>
      <c r="D1999" s="2" t="s">
        <v>23</v>
      </c>
      <c r="E1999" s="2" t="s">
        <v>14</v>
      </c>
      <c r="F1999" s="7">
        <v>7.4373999999999996E-2</v>
      </c>
      <c r="G1999" s="4">
        <v>13</v>
      </c>
      <c r="H1999" s="2">
        <v>5.7000000000000002E-3</v>
      </c>
      <c r="I1999" t="s">
        <v>151</v>
      </c>
    </row>
    <row r="2000" spans="1:9">
      <c r="A2000" s="2">
        <v>2013</v>
      </c>
      <c r="B2000" s="2">
        <v>1</v>
      </c>
      <c r="C2000" s="2" t="s">
        <v>7</v>
      </c>
      <c r="D2000" s="2" t="s">
        <v>34</v>
      </c>
      <c r="E2000" s="2" t="s">
        <v>14</v>
      </c>
      <c r="F2000" s="7">
        <v>1.2E-4</v>
      </c>
      <c r="G2000" s="4">
        <v>1</v>
      </c>
      <c r="H2000" s="2">
        <v>1E-4</v>
      </c>
      <c r="I2000" t="s">
        <v>151</v>
      </c>
    </row>
    <row r="2001" spans="1:9">
      <c r="A2001" s="2">
        <v>2013</v>
      </c>
      <c r="B2001" s="2">
        <v>10</v>
      </c>
      <c r="C2001" s="2" t="s">
        <v>7</v>
      </c>
      <c r="D2001" s="2" t="s">
        <v>8</v>
      </c>
      <c r="E2001" s="2" t="s">
        <v>9</v>
      </c>
      <c r="F2001" s="7">
        <v>4286.0704159999996</v>
      </c>
      <c r="G2001" s="4">
        <v>2759620</v>
      </c>
      <c r="H2001" s="2">
        <v>1.5E-3</v>
      </c>
      <c r="I2001" t="s">
        <v>151</v>
      </c>
    </row>
    <row r="2002" spans="1:9">
      <c r="A2002" s="2">
        <v>2014</v>
      </c>
      <c r="B2002" s="2">
        <v>3</v>
      </c>
      <c r="C2002" s="2" t="s">
        <v>7</v>
      </c>
      <c r="D2002" s="2" t="s">
        <v>50</v>
      </c>
      <c r="E2002" s="2" t="s">
        <v>11</v>
      </c>
      <c r="F2002" s="7">
        <v>0.718441</v>
      </c>
      <c r="G2002" s="4">
        <v>384</v>
      </c>
      <c r="H2002" s="2">
        <v>1.8E-3</v>
      </c>
      <c r="I2002" t="s">
        <v>151</v>
      </c>
    </row>
    <row r="2003" spans="1:9">
      <c r="A2003" s="2">
        <v>2014</v>
      </c>
      <c r="B2003" s="2">
        <v>4</v>
      </c>
      <c r="C2003" s="2" t="s">
        <v>12</v>
      </c>
      <c r="D2003" s="2" t="s">
        <v>28</v>
      </c>
      <c r="E2003" s="2" t="s">
        <v>14</v>
      </c>
      <c r="F2003" s="7">
        <v>32.771718999999997</v>
      </c>
      <c r="G2003" s="4">
        <v>9391</v>
      </c>
      <c r="H2003" s="2">
        <v>3.3999999999999998E-3</v>
      </c>
      <c r="I2003" t="s">
        <v>151</v>
      </c>
    </row>
    <row r="2004" spans="1:9">
      <c r="A2004" s="2">
        <v>2013</v>
      </c>
      <c r="B2004" s="2">
        <v>9</v>
      </c>
      <c r="C2004" s="2" t="s">
        <v>7</v>
      </c>
      <c r="D2004" s="2" t="s">
        <v>22</v>
      </c>
      <c r="E2004" s="2" t="s">
        <v>14</v>
      </c>
      <c r="F2004" s="7">
        <v>3.5613450000000002</v>
      </c>
      <c r="G2004" s="4">
        <v>3793</v>
      </c>
      <c r="H2004" s="2">
        <v>8.9999999999999998E-4</v>
      </c>
      <c r="I2004" t="s">
        <v>151</v>
      </c>
    </row>
    <row r="2005" spans="1:9">
      <c r="A2005" s="2">
        <v>2013</v>
      </c>
      <c r="B2005" s="2">
        <v>3</v>
      </c>
      <c r="C2005" s="2" t="s">
        <v>12</v>
      </c>
      <c r="D2005" s="2" t="s">
        <v>42</v>
      </c>
      <c r="E2005" s="2" t="s">
        <v>14</v>
      </c>
      <c r="F2005" s="7">
        <v>53.830416</v>
      </c>
      <c r="G2005" s="4">
        <v>8887</v>
      </c>
      <c r="H2005" s="2">
        <v>6.0000000000000001E-3</v>
      </c>
      <c r="I2005" t="s">
        <v>151</v>
      </c>
    </row>
    <row r="2006" spans="1:9">
      <c r="A2006" s="2">
        <v>2013</v>
      </c>
      <c r="B2006" s="2">
        <v>7</v>
      </c>
      <c r="C2006" s="2" t="s">
        <v>12</v>
      </c>
      <c r="D2006" s="2" t="s">
        <v>87</v>
      </c>
      <c r="E2006" s="2" t="s">
        <v>14</v>
      </c>
      <c r="F2006" s="7">
        <v>304.45469800000001</v>
      </c>
      <c r="G2006" s="4">
        <v>27137</v>
      </c>
      <c r="H2006" s="2">
        <v>1.12E-2</v>
      </c>
      <c r="I2006" t="s">
        <v>151</v>
      </c>
    </row>
    <row r="2007" spans="1:9">
      <c r="A2007" s="2">
        <v>2014</v>
      </c>
      <c r="B2007" s="2">
        <v>1</v>
      </c>
      <c r="C2007" s="2" t="s">
        <v>12</v>
      </c>
      <c r="D2007" s="2" t="s">
        <v>60</v>
      </c>
      <c r="E2007" s="2" t="s">
        <v>14</v>
      </c>
      <c r="F2007" s="7">
        <v>29.892232</v>
      </c>
      <c r="G2007" s="4">
        <v>7666</v>
      </c>
      <c r="H2007" s="2">
        <v>3.8E-3</v>
      </c>
      <c r="I2007" t="s">
        <v>151</v>
      </c>
    </row>
    <row r="2008" spans="1:9">
      <c r="A2008" s="2">
        <v>2014</v>
      </c>
      <c r="B2008" s="2">
        <v>2</v>
      </c>
      <c r="C2008" s="2" t="s">
        <v>12</v>
      </c>
      <c r="D2008" s="2" t="s">
        <v>60</v>
      </c>
      <c r="E2008" s="2" t="s">
        <v>14</v>
      </c>
      <c r="F2008" s="7">
        <v>25.917992999999999</v>
      </c>
      <c r="G2008" s="4">
        <v>6392</v>
      </c>
      <c r="H2008" s="2">
        <v>4.0000000000000001E-3</v>
      </c>
      <c r="I2008" t="s">
        <v>151</v>
      </c>
    </row>
    <row r="2009" spans="1:9">
      <c r="A2009" s="2">
        <v>2013</v>
      </c>
      <c r="B2009" s="2">
        <v>11</v>
      </c>
      <c r="C2009" s="2" t="s">
        <v>12</v>
      </c>
      <c r="D2009" s="2" t="s">
        <v>20</v>
      </c>
      <c r="E2009" s="2" t="s">
        <v>14</v>
      </c>
      <c r="F2009" s="7">
        <v>2406.0545900000002</v>
      </c>
      <c r="G2009" s="4">
        <v>230861</v>
      </c>
      <c r="H2009" s="2">
        <v>1.04E-2</v>
      </c>
      <c r="I2009" t="s">
        <v>151</v>
      </c>
    </row>
    <row r="2010" spans="1:9">
      <c r="A2010" s="2">
        <v>2013</v>
      </c>
      <c r="B2010" s="2">
        <v>11</v>
      </c>
      <c r="C2010" s="2" t="s">
        <v>53</v>
      </c>
      <c r="D2010" s="2" t="s">
        <v>20</v>
      </c>
      <c r="E2010" s="2" t="s">
        <v>14</v>
      </c>
      <c r="F2010" s="7">
        <v>2.2229649999999999</v>
      </c>
      <c r="G2010" s="4">
        <v>1</v>
      </c>
      <c r="H2010" s="2">
        <v>2.2229000000000001</v>
      </c>
      <c r="I2010" t="s">
        <v>151</v>
      </c>
    </row>
    <row r="2011" spans="1:9">
      <c r="A2011" s="2">
        <v>2014</v>
      </c>
      <c r="B2011" s="2">
        <v>3</v>
      </c>
      <c r="C2011" s="2" t="s">
        <v>7</v>
      </c>
      <c r="D2011" s="2" t="s">
        <v>26</v>
      </c>
      <c r="E2011" s="2" t="s">
        <v>14</v>
      </c>
      <c r="F2011" s="7">
        <v>12.095879</v>
      </c>
      <c r="G2011" s="4">
        <v>13360</v>
      </c>
      <c r="H2011" s="2">
        <v>8.9999999999999998E-4</v>
      </c>
      <c r="I2011" t="s">
        <v>151</v>
      </c>
    </row>
    <row r="2012" spans="1:9">
      <c r="A2012" s="2">
        <v>2014</v>
      </c>
      <c r="B2012" s="2">
        <v>1</v>
      </c>
      <c r="C2012" s="2" t="s">
        <v>7</v>
      </c>
      <c r="D2012" s="2" t="s">
        <v>75</v>
      </c>
      <c r="E2012" s="2" t="s">
        <v>14</v>
      </c>
      <c r="F2012" s="7">
        <v>1.1350960000000001</v>
      </c>
      <c r="G2012" s="4">
        <v>425</v>
      </c>
      <c r="H2012" s="2">
        <v>2.5999999999999999E-3</v>
      </c>
      <c r="I2012" t="s">
        <v>151</v>
      </c>
    </row>
    <row r="2013" spans="1:9">
      <c r="A2013" s="2">
        <v>2014</v>
      </c>
      <c r="B2013" s="2">
        <v>1</v>
      </c>
      <c r="C2013" s="2" t="s">
        <v>7</v>
      </c>
      <c r="D2013" s="2" t="s">
        <v>81</v>
      </c>
      <c r="E2013" s="2" t="s">
        <v>11</v>
      </c>
      <c r="F2013" s="7">
        <v>5.5315000000000003</v>
      </c>
      <c r="G2013" s="4">
        <v>4255</v>
      </c>
      <c r="H2013" s="2">
        <v>1.2999999999999999E-3</v>
      </c>
      <c r="I2013" t="s">
        <v>151</v>
      </c>
    </row>
    <row r="2014" spans="1:9">
      <c r="A2014" s="2">
        <v>2014</v>
      </c>
      <c r="B2014" s="2">
        <v>4</v>
      </c>
      <c r="C2014" s="2" t="s">
        <v>12</v>
      </c>
      <c r="D2014" s="2" t="s">
        <v>91</v>
      </c>
      <c r="E2014" s="2" t="s">
        <v>9</v>
      </c>
      <c r="F2014" s="7">
        <v>3.7191139999999998</v>
      </c>
      <c r="G2014" s="4">
        <v>2251</v>
      </c>
      <c r="H2014" s="2">
        <v>1.6000000000000001E-3</v>
      </c>
      <c r="I2014" t="s">
        <v>151</v>
      </c>
    </row>
    <row r="2015" spans="1:9">
      <c r="A2015" s="2">
        <v>2013</v>
      </c>
      <c r="B2015" s="2">
        <v>12</v>
      </c>
      <c r="C2015" s="2" t="s">
        <v>12</v>
      </c>
      <c r="D2015" s="2" t="s">
        <v>72</v>
      </c>
      <c r="E2015" s="2" t="s">
        <v>11</v>
      </c>
      <c r="F2015" s="7">
        <v>1.3156600000000001</v>
      </c>
      <c r="G2015" s="4">
        <v>232</v>
      </c>
      <c r="H2015" s="2">
        <v>5.5999999999999999E-3</v>
      </c>
      <c r="I2015" t="s">
        <v>151</v>
      </c>
    </row>
    <row r="2016" spans="1:9">
      <c r="A2016" s="2">
        <v>2014</v>
      </c>
      <c r="B2016" s="2">
        <v>2</v>
      </c>
      <c r="C2016" s="2" t="s">
        <v>7</v>
      </c>
      <c r="D2016" s="2" t="s">
        <v>72</v>
      </c>
      <c r="E2016" s="2" t="s">
        <v>11</v>
      </c>
      <c r="F2016" s="7">
        <v>176.14651599999999</v>
      </c>
      <c r="G2016" s="4">
        <v>90221</v>
      </c>
      <c r="H2016" s="2">
        <v>1.9E-3</v>
      </c>
      <c r="I2016" t="s">
        <v>151</v>
      </c>
    </row>
    <row r="2017" spans="1:9">
      <c r="A2017" s="2">
        <v>2013</v>
      </c>
      <c r="B2017" s="2">
        <v>9</v>
      </c>
      <c r="C2017" s="2" t="s">
        <v>12</v>
      </c>
      <c r="D2017" s="2" t="s">
        <v>8</v>
      </c>
      <c r="E2017" s="2" t="s">
        <v>9</v>
      </c>
      <c r="F2017" s="7">
        <v>30816.441621999998</v>
      </c>
      <c r="G2017" s="4">
        <v>3368016</v>
      </c>
      <c r="H2017" s="2">
        <v>9.1000000000000004E-3</v>
      </c>
      <c r="I2017" t="s">
        <v>151</v>
      </c>
    </row>
    <row r="2018" spans="1:9">
      <c r="A2018" s="2">
        <v>2013</v>
      </c>
      <c r="B2018" s="2">
        <v>8</v>
      </c>
      <c r="C2018" s="2" t="s">
        <v>12</v>
      </c>
      <c r="D2018" s="2" t="s">
        <v>83</v>
      </c>
      <c r="E2018" s="2" t="s">
        <v>14</v>
      </c>
      <c r="F2018" s="7">
        <v>8.8055999999999995E-2</v>
      </c>
      <c r="G2018" s="4">
        <v>12</v>
      </c>
      <c r="H2018" s="2">
        <v>7.3000000000000001E-3</v>
      </c>
      <c r="I2018" t="s">
        <v>151</v>
      </c>
    </row>
    <row r="2019" spans="1:9">
      <c r="A2019" s="2">
        <v>2014</v>
      </c>
      <c r="B2019" s="2">
        <v>4</v>
      </c>
      <c r="C2019" s="2" t="s">
        <v>7</v>
      </c>
      <c r="D2019" s="2" t="s">
        <v>88</v>
      </c>
      <c r="E2019" s="2" t="s">
        <v>14</v>
      </c>
      <c r="F2019" s="7">
        <v>4.4215070000000001</v>
      </c>
      <c r="G2019" s="4">
        <v>1267</v>
      </c>
      <c r="H2019" s="2">
        <v>3.3999999999999998E-3</v>
      </c>
      <c r="I2019" t="s">
        <v>151</v>
      </c>
    </row>
    <row r="2020" spans="1:9">
      <c r="A2020" s="2">
        <v>2013</v>
      </c>
      <c r="B2020" s="2">
        <v>6</v>
      </c>
      <c r="C2020" s="2" t="s">
        <v>12</v>
      </c>
      <c r="D2020" s="2" t="s">
        <v>27</v>
      </c>
      <c r="E2020" s="2" t="s">
        <v>14</v>
      </c>
      <c r="F2020" s="7">
        <v>2.6014819999999999</v>
      </c>
      <c r="G2020" s="4">
        <v>702</v>
      </c>
      <c r="H2020" s="2">
        <v>3.7000000000000002E-3</v>
      </c>
      <c r="I2020" t="s">
        <v>151</v>
      </c>
    </row>
    <row r="2021" spans="1:9">
      <c r="A2021" s="2">
        <v>2014</v>
      </c>
      <c r="B2021" s="2">
        <v>1</v>
      </c>
      <c r="C2021" s="2" t="s">
        <v>7</v>
      </c>
      <c r="D2021" s="2" t="s">
        <v>42</v>
      </c>
      <c r="E2021" s="2" t="s">
        <v>14</v>
      </c>
      <c r="F2021" s="7">
        <v>334.09216400000003</v>
      </c>
      <c r="G2021" s="4">
        <v>82566</v>
      </c>
      <c r="H2021" s="2">
        <v>4.0000000000000001E-3</v>
      </c>
      <c r="I2021" t="s">
        <v>151</v>
      </c>
    </row>
    <row r="2022" spans="1:9">
      <c r="A2022" s="2">
        <v>2013</v>
      </c>
      <c r="B2022" s="2">
        <v>10</v>
      </c>
      <c r="C2022" s="2" t="s">
        <v>7</v>
      </c>
      <c r="D2022" s="2" t="s">
        <v>42</v>
      </c>
      <c r="E2022" s="2" t="s">
        <v>14</v>
      </c>
      <c r="F2022" s="7">
        <v>66.841577000000001</v>
      </c>
      <c r="G2022" s="4">
        <v>38327</v>
      </c>
      <c r="H2022" s="2">
        <v>1.6999999999999999E-3</v>
      </c>
      <c r="I2022" t="s">
        <v>151</v>
      </c>
    </row>
    <row r="2023" spans="1:9">
      <c r="A2023" s="2">
        <v>2013</v>
      </c>
      <c r="B2023" s="2">
        <v>4</v>
      </c>
      <c r="C2023" s="2" t="s">
        <v>12</v>
      </c>
      <c r="D2023" s="2" t="s">
        <v>41</v>
      </c>
      <c r="E2023" s="2" t="s">
        <v>25</v>
      </c>
      <c r="F2023" s="7">
        <v>1.1900000000000001E-2</v>
      </c>
      <c r="G2023" s="4">
        <v>2</v>
      </c>
      <c r="H2023" s="2">
        <v>5.8999999999999999E-3</v>
      </c>
      <c r="I2023" t="s">
        <v>151</v>
      </c>
    </row>
    <row r="2024" spans="1:9">
      <c r="A2024" s="2">
        <v>2014</v>
      </c>
      <c r="B2024" s="2">
        <v>2</v>
      </c>
      <c r="C2024" s="2" t="s">
        <v>12</v>
      </c>
      <c r="D2024" s="2" t="s">
        <v>87</v>
      </c>
      <c r="E2024" s="2" t="s">
        <v>14</v>
      </c>
      <c r="F2024" s="7">
        <v>584.06797200000005</v>
      </c>
      <c r="G2024" s="4">
        <v>44614</v>
      </c>
      <c r="H2024" s="2">
        <v>1.2999999999999999E-2</v>
      </c>
      <c r="I2024" t="s">
        <v>151</v>
      </c>
    </row>
    <row r="2025" spans="1:9">
      <c r="A2025" s="2">
        <v>2013</v>
      </c>
      <c r="B2025" s="2">
        <v>9</v>
      </c>
      <c r="C2025" s="2" t="s">
        <v>12</v>
      </c>
      <c r="D2025" s="2" t="s">
        <v>46</v>
      </c>
      <c r="E2025" s="2" t="s">
        <v>25</v>
      </c>
      <c r="F2025" s="7">
        <v>54.015842999999997</v>
      </c>
      <c r="G2025" s="4">
        <v>5255</v>
      </c>
      <c r="H2025" s="2">
        <v>1.0200000000000001E-2</v>
      </c>
      <c r="I2025" t="s">
        <v>151</v>
      </c>
    </row>
    <row r="2026" spans="1:9">
      <c r="A2026" s="2">
        <v>2013</v>
      </c>
      <c r="B2026" s="2">
        <v>11</v>
      </c>
      <c r="C2026" s="2" t="s">
        <v>7</v>
      </c>
      <c r="D2026" s="2" t="s">
        <v>40</v>
      </c>
      <c r="E2026" s="2" t="s">
        <v>14</v>
      </c>
      <c r="F2026" s="7">
        <v>337.00353000000001</v>
      </c>
      <c r="G2026" s="4">
        <v>229115</v>
      </c>
      <c r="H2026" s="2">
        <v>1.4E-3</v>
      </c>
      <c r="I2026" t="s">
        <v>151</v>
      </c>
    </row>
    <row r="2027" spans="1:9">
      <c r="A2027" s="2">
        <v>2014</v>
      </c>
      <c r="B2027" s="2">
        <v>3</v>
      </c>
      <c r="C2027" s="2" t="s">
        <v>12</v>
      </c>
      <c r="D2027" s="2" t="s">
        <v>20</v>
      </c>
      <c r="E2027" s="2" t="s">
        <v>14</v>
      </c>
      <c r="F2027" s="7">
        <v>2481.6393440000002</v>
      </c>
      <c r="G2027" s="4">
        <v>246579</v>
      </c>
      <c r="H2027" s="2">
        <v>0.01</v>
      </c>
      <c r="I2027" t="s">
        <v>151</v>
      </c>
    </row>
    <row r="2028" spans="1:9">
      <c r="A2028" s="2">
        <v>2013</v>
      </c>
      <c r="B2028" s="2">
        <v>12</v>
      </c>
      <c r="C2028" s="2" t="s">
        <v>7</v>
      </c>
      <c r="D2028" s="2" t="s">
        <v>20</v>
      </c>
      <c r="E2028" s="2" t="s">
        <v>14</v>
      </c>
      <c r="F2028" s="7">
        <v>79.615539999999996</v>
      </c>
      <c r="G2028" s="4">
        <v>56189</v>
      </c>
      <c r="H2028" s="2">
        <v>1.4E-3</v>
      </c>
      <c r="I2028" t="s">
        <v>151</v>
      </c>
    </row>
    <row r="2029" spans="1:9">
      <c r="A2029" s="2">
        <v>2013</v>
      </c>
      <c r="B2029" s="2">
        <v>1</v>
      </c>
      <c r="C2029" s="2" t="s">
        <v>7</v>
      </c>
      <c r="D2029" s="2" t="s">
        <v>26</v>
      </c>
      <c r="E2029" s="2" t="s">
        <v>14</v>
      </c>
      <c r="F2029" s="7">
        <v>4.4722489999999997</v>
      </c>
      <c r="G2029" s="4">
        <v>5994</v>
      </c>
      <c r="H2029" s="2">
        <v>6.9999999999999999E-4</v>
      </c>
      <c r="I2029" t="s">
        <v>151</v>
      </c>
    </row>
    <row r="2030" spans="1:9">
      <c r="A2030" s="2">
        <v>2014</v>
      </c>
      <c r="B2030" s="2">
        <v>3</v>
      </c>
      <c r="C2030" s="2" t="s">
        <v>12</v>
      </c>
      <c r="D2030" s="2" t="s">
        <v>39</v>
      </c>
      <c r="E2030" s="2" t="s">
        <v>14</v>
      </c>
      <c r="F2030" s="7">
        <v>4498.137162</v>
      </c>
      <c r="G2030" s="4">
        <v>364624</v>
      </c>
      <c r="H2030" s="2">
        <v>1.23E-2</v>
      </c>
      <c r="I2030" t="s">
        <v>151</v>
      </c>
    </row>
    <row r="2031" spans="1:9">
      <c r="A2031" s="2">
        <v>2013</v>
      </c>
      <c r="B2031" s="2">
        <v>9</v>
      </c>
      <c r="C2031" s="2" t="s">
        <v>12</v>
      </c>
      <c r="D2031" s="2" t="s">
        <v>55</v>
      </c>
      <c r="E2031" s="2" t="s">
        <v>14</v>
      </c>
      <c r="F2031" s="7">
        <v>4.6863000000000002E-2</v>
      </c>
      <c r="G2031" s="4">
        <v>3</v>
      </c>
      <c r="H2031" s="2">
        <v>1.5599999999999999E-2</v>
      </c>
      <c r="I2031" t="s">
        <v>151</v>
      </c>
    </row>
    <row r="2032" spans="1:9">
      <c r="A2032" s="2">
        <v>2013</v>
      </c>
      <c r="B2032" s="2">
        <v>3</v>
      </c>
      <c r="C2032" s="2" t="s">
        <v>12</v>
      </c>
      <c r="D2032" s="2" t="s">
        <v>57</v>
      </c>
      <c r="E2032" s="2" t="s">
        <v>14</v>
      </c>
      <c r="F2032" s="7">
        <v>9.9410000000000002E-3</v>
      </c>
      <c r="G2032" s="4">
        <v>1</v>
      </c>
      <c r="H2032" s="2">
        <v>9.9000000000000008E-3</v>
      </c>
      <c r="I2032" t="s">
        <v>151</v>
      </c>
    </row>
    <row r="2033" spans="1:9">
      <c r="A2033" s="2">
        <v>2013</v>
      </c>
      <c r="B2033" s="2">
        <v>8</v>
      </c>
      <c r="C2033" s="2" t="s">
        <v>7</v>
      </c>
      <c r="D2033" s="2" t="s">
        <v>29</v>
      </c>
      <c r="E2033" s="2" t="s">
        <v>25</v>
      </c>
      <c r="F2033" s="7">
        <v>4.5385910000000003</v>
      </c>
      <c r="G2033" s="4">
        <v>4302</v>
      </c>
      <c r="H2033" s="2">
        <v>1E-3</v>
      </c>
      <c r="I2033" t="s">
        <v>151</v>
      </c>
    </row>
    <row r="2034" spans="1:9">
      <c r="A2034" s="2">
        <v>2013</v>
      </c>
      <c r="B2034" s="2">
        <v>10</v>
      </c>
      <c r="C2034" s="2" t="s">
        <v>7</v>
      </c>
      <c r="D2034" s="2" t="s">
        <v>28</v>
      </c>
      <c r="E2034" s="2" t="s">
        <v>14</v>
      </c>
      <c r="F2034" s="7">
        <v>29.215657</v>
      </c>
      <c r="G2034" s="4">
        <v>10862</v>
      </c>
      <c r="H2034" s="2">
        <v>2.5999999999999999E-3</v>
      </c>
      <c r="I2034" t="s">
        <v>151</v>
      </c>
    </row>
    <row r="2035" spans="1:9">
      <c r="A2035" s="2">
        <v>2013</v>
      </c>
      <c r="B2035" s="2">
        <v>1</v>
      </c>
      <c r="C2035" s="2" t="s">
        <v>53</v>
      </c>
      <c r="D2035" s="2" t="s">
        <v>22</v>
      </c>
      <c r="E2035" s="2" t="s">
        <v>14</v>
      </c>
      <c r="F2035" s="7">
        <v>9.4183269999999997</v>
      </c>
      <c r="G2035" s="4">
        <v>8</v>
      </c>
      <c r="H2035" s="2">
        <v>1.1772</v>
      </c>
      <c r="I2035" t="s">
        <v>151</v>
      </c>
    </row>
    <row r="2036" spans="1:9">
      <c r="A2036" s="2">
        <v>2013</v>
      </c>
      <c r="B2036" s="2">
        <v>10</v>
      </c>
      <c r="C2036" s="2" t="s">
        <v>7</v>
      </c>
      <c r="D2036" s="2" t="s">
        <v>31</v>
      </c>
      <c r="E2036" s="2" t="s">
        <v>14</v>
      </c>
      <c r="F2036" s="7">
        <v>6.7956320000000003</v>
      </c>
      <c r="G2036" s="4">
        <v>2647</v>
      </c>
      <c r="H2036" s="2">
        <v>2.5000000000000001E-3</v>
      </c>
      <c r="I2036" t="s">
        <v>151</v>
      </c>
    </row>
    <row r="2037" spans="1:9">
      <c r="A2037" s="2">
        <v>2014</v>
      </c>
      <c r="B2037" s="2">
        <v>4</v>
      </c>
      <c r="C2037" s="2" t="s">
        <v>12</v>
      </c>
      <c r="D2037" s="2" t="s">
        <v>63</v>
      </c>
      <c r="E2037" s="2" t="s">
        <v>14</v>
      </c>
      <c r="F2037" s="7">
        <v>1004.23724</v>
      </c>
      <c r="G2037" s="4">
        <v>71473</v>
      </c>
      <c r="H2037" s="2">
        <v>1.4E-2</v>
      </c>
      <c r="I2037" t="s">
        <v>151</v>
      </c>
    </row>
    <row r="2038" spans="1:9">
      <c r="A2038" s="2">
        <v>2013</v>
      </c>
      <c r="B2038" s="2">
        <v>6</v>
      </c>
      <c r="C2038" s="2" t="s">
        <v>12</v>
      </c>
      <c r="D2038" s="2" t="s">
        <v>87</v>
      </c>
      <c r="E2038" s="2" t="s">
        <v>14</v>
      </c>
      <c r="F2038" s="7">
        <v>271.39141000000001</v>
      </c>
      <c r="G2038" s="4">
        <v>26061</v>
      </c>
      <c r="H2038" s="2">
        <v>1.04E-2</v>
      </c>
      <c r="I2038" t="s">
        <v>151</v>
      </c>
    </row>
    <row r="2039" spans="1:9">
      <c r="A2039" s="2">
        <v>2013</v>
      </c>
      <c r="B2039" s="2">
        <v>3</v>
      </c>
      <c r="C2039" s="2" t="s">
        <v>12</v>
      </c>
      <c r="D2039" s="2" t="s">
        <v>87</v>
      </c>
      <c r="E2039" s="2" t="s">
        <v>14</v>
      </c>
      <c r="F2039" s="7">
        <v>276.00232</v>
      </c>
      <c r="G2039" s="4">
        <v>24057</v>
      </c>
      <c r="H2039" s="2">
        <v>1.14E-2</v>
      </c>
      <c r="I2039" t="s">
        <v>151</v>
      </c>
    </row>
    <row r="2040" spans="1:9">
      <c r="A2040" s="2">
        <v>2013</v>
      </c>
      <c r="B2040" s="2">
        <v>5</v>
      </c>
      <c r="C2040" s="2" t="s">
        <v>12</v>
      </c>
      <c r="D2040" s="2" t="s">
        <v>19</v>
      </c>
      <c r="E2040" s="2" t="s">
        <v>14</v>
      </c>
      <c r="F2040" s="7">
        <v>1810.475878</v>
      </c>
      <c r="G2040" s="4">
        <v>179611</v>
      </c>
      <c r="H2040" s="2">
        <v>0.01</v>
      </c>
      <c r="I2040" t="s">
        <v>151</v>
      </c>
    </row>
    <row r="2041" spans="1:9">
      <c r="A2041" s="2">
        <v>2013</v>
      </c>
      <c r="B2041" s="2">
        <v>6</v>
      </c>
      <c r="C2041" s="2" t="s">
        <v>12</v>
      </c>
      <c r="D2041" s="2" t="s">
        <v>76</v>
      </c>
      <c r="E2041" s="2" t="s">
        <v>25</v>
      </c>
      <c r="F2041" s="7">
        <v>9.5580000000000005E-3</v>
      </c>
      <c r="G2041" s="4">
        <v>2</v>
      </c>
      <c r="H2041" s="2">
        <v>4.7000000000000002E-3</v>
      </c>
      <c r="I2041" t="s">
        <v>151</v>
      </c>
    </row>
    <row r="2042" spans="1:9">
      <c r="A2042" s="2">
        <v>2014</v>
      </c>
      <c r="B2042" s="2">
        <v>5</v>
      </c>
      <c r="C2042" s="2" t="s">
        <v>12</v>
      </c>
      <c r="D2042" s="2" t="s">
        <v>81</v>
      </c>
      <c r="E2042" s="2" t="s">
        <v>11</v>
      </c>
      <c r="F2042" s="7">
        <v>2.4348999999999998</v>
      </c>
      <c r="G2042" s="4">
        <v>1873</v>
      </c>
      <c r="H2042" s="2">
        <v>1.2999999999999999E-3</v>
      </c>
      <c r="I2042" t="s">
        <v>151</v>
      </c>
    </row>
    <row r="2043" spans="1:9">
      <c r="A2043" s="2">
        <v>2013</v>
      </c>
      <c r="B2043" s="2">
        <v>6</v>
      </c>
      <c r="C2043" s="2" t="s">
        <v>7</v>
      </c>
      <c r="D2043" s="2" t="s">
        <v>44</v>
      </c>
      <c r="E2043" s="2" t="s">
        <v>16</v>
      </c>
      <c r="F2043" s="7">
        <v>7.944102</v>
      </c>
      <c r="G2043" s="4">
        <v>12792</v>
      </c>
      <c r="H2043" s="2">
        <v>5.9999999999999995E-4</v>
      </c>
      <c r="I2043" t="s">
        <v>151</v>
      </c>
    </row>
    <row r="2044" spans="1:9">
      <c r="A2044" s="2">
        <v>2013</v>
      </c>
      <c r="B2044" s="2">
        <v>7</v>
      </c>
      <c r="C2044" s="2" t="s">
        <v>12</v>
      </c>
      <c r="D2044" s="2" t="s">
        <v>23</v>
      </c>
      <c r="E2044" s="2" t="s">
        <v>14</v>
      </c>
      <c r="F2044" s="7">
        <v>5.5988999999999997E-2</v>
      </c>
      <c r="G2044" s="4">
        <v>9</v>
      </c>
      <c r="H2044" s="2">
        <v>6.1999999999999998E-3</v>
      </c>
      <c r="I2044" t="s">
        <v>151</v>
      </c>
    </row>
    <row r="2045" spans="1:9">
      <c r="A2045" s="2">
        <v>2013</v>
      </c>
      <c r="B2045" s="2">
        <v>11</v>
      </c>
      <c r="C2045" s="2" t="s">
        <v>12</v>
      </c>
      <c r="D2045" s="2" t="s">
        <v>48</v>
      </c>
      <c r="E2045" s="2" t="s">
        <v>14</v>
      </c>
      <c r="F2045" s="7">
        <v>17.252936999999999</v>
      </c>
      <c r="G2045" s="4">
        <v>2499</v>
      </c>
      <c r="H2045" s="2">
        <v>6.8999999999999999E-3</v>
      </c>
      <c r="I2045" t="s">
        <v>151</v>
      </c>
    </row>
    <row r="2046" spans="1:9">
      <c r="A2046" s="2">
        <v>2013</v>
      </c>
      <c r="B2046" s="2">
        <v>7</v>
      </c>
      <c r="C2046" s="2" t="s">
        <v>12</v>
      </c>
      <c r="D2046" s="2" t="s">
        <v>94</v>
      </c>
      <c r="E2046" s="2" t="s">
        <v>25</v>
      </c>
      <c r="F2046" s="7">
        <v>2.3983999999999998E-2</v>
      </c>
      <c r="G2046" s="4">
        <v>2</v>
      </c>
      <c r="H2046" s="2">
        <v>1.1900000000000001E-2</v>
      </c>
      <c r="I2046" t="s">
        <v>151</v>
      </c>
    </row>
    <row r="2047" spans="1:9">
      <c r="A2047" s="2">
        <v>2014</v>
      </c>
      <c r="B2047" s="2">
        <v>3</v>
      </c>
      <c r="C2047" s="2" t="s">
        <v>12</v>
      </c>
      <c r="D2047" s="2" t="s">
        <v>59</v>
      </c>
      <c r="E2047" s="2" t="s">
        <v>11</v>
      </c>
      <c r="F2047" s="7">
        <v>25.035919</v>
      </c>
      <c r="G2047" s="4">
        <v>14480</v>
      </c>
      <c r="H2047" s="2">
        <v>1.6999999999999999E-3</v>
      </c>
      <c r="I2047" t="s">
        <v>151</v>
      </c>
    </row>
    <row r="2048" spans="1:9">
      <c r="A2048" s="2">
        <v>2014</v>
      </c>
      <c r="B2048" s="2">
        <v>4</v>
      </c>
      <c r="C2048" s="2" t="s">
        <v>7</v>
      </c>
      <c r="D2048" s="2" t="s">
        <v>29</v>
      </c>
      <c r="E2048" s="2" t="s">
        <v>25</v>
      </c>
      <c r="F2048" s="7">
        <v>9.8312720000000002</v>
      </c>
      <c r="G2048" s="4">
        <v>11134</v>
      </c>
      <c r="H2048" s="2">
        <v>8.0000000000000004E-4</v>
      </c>
      <c r="I2048" t="s">
        <v>151</v>
      </c>
    </row>
    <row r="2049" spans="1:9">
      <c r="A2049" s="2">
        <v>2014</v>
      </c>
      <c r="B2049" s="2">
        <v>1</v>
      </c>
      <c r="C2049" s="2" t="s">
        <v>12</v>
      </c>
      <c r="D2049" s="2" t="s">
        <v>35</v>
      </c>
      <c r="E2049" s="2" t="s">
        <v>9</v>
      </c>
      <c r="F2049" s="7">
        <v>1.135715</v>
      </c>
      <c r="G2049" s="4">
        <v>5</v>
      </c>
      <c r="H2049" s="2">
        <v>0.2271</v>
      </c>
      <c r="I2049" t="s">
        <v>151</v>
      </c>
    </row>
    <row r="2050" spans="1:9">
      <c r="A2050" s="2">
        <v>2014</v>
      </c>
      <c r="B2050" s="2">
        <v>1</v>
      </c>
      <c r="C2050" s="2" t="s">
        <v>7</v>
      </c>
      <c r="D2050" s="2" t="s">
        <v>49</v>
      </c>
      <c r="E2050" s="2" t="s">
        <v>11</v>
      </c>
      <c r="F2050" s="7">
        <v>3.8304</v>
      </c>
      <c r="G2050" s="4">
        <v>2736</v>
      </c>
      <c r="H2050" s="2">
        <v>1.4E-3</v>
      </c>
      <c r="I2050" t="s">
        <v>151</v>
      </c>
    </row>
    <row r="2051" spans="1:9">
      <c r="A2051" s="2">
        <v>2013</v>
      </c>
      <c r="B2051" s="2">
        <v>12</v>
      </c>
      <c r="C2051" s="2" t="s">
        <v>12</v>
      </c>
      <c r="D2051" s="2" t="s">
        <v>71</v>
      </c>
      <c r="E2051" s="2" t="s">
        <v>14</v>
      </c>
      <c r="F2051" s="7">
        <v>34.871935000000001</v>
      </c>
      <c r="G2051" s="4">
        <v>2360</v>
      </c>
      <c r="H2051" s="2">
        <v>1.47E-2</v>
      </c>
      <c r="I2051" t="s">
        <v>151</v>
      </c>
    </row>
    <row r="2052" spans="1:9">
      <c r="A2052" s="2">
        <v>2014</v>
      </c>
      <c r="B2052" s="2">
        <v>3</v>
      </c>
      <c r="C2052" s="2" t="s">
        <v>7</v>
      </c>
      <c r="D2052" s="2" t="s">
        <v>22</v>
      </c>
      <c r="E2052" s="2" t="s">
        <v>14</v>
      </c>
      <c r="F2052" s="7">
        <v>9.7061340000000005</v>
      </c>
      <c r="G2052" s="4">
        <v>9599</v>
      </c>
      <c r="H2052" s="2">
        <v>1E-3</v>
      </c>
      <c r="I2052" t="s">
        <v>151</v>
      </c>
    </row>
    <row r="2053" spans="1:9">
      <c r="A2053" s="2">
        <v>2014</v>
      </c>
      <c r="B2053" s="2">
        <v>1</v>
      </c>
      <c r="C2053" s="2" t="s">
        <v>7</v>
      </c>
      <c r="D2053" s="2" t="s">
        <v>21</v>
      </c>
      <c r="E2053" s="2" t="s">
        <v>14</v>
      </c>
      <c r="F2053" s="7">
        <v>25.954169</v>
      </c>
      <c r="G2053" s="4">
        <v>27791</v>
      </c>
      <c r="H2053" s="2">
        <v>8.9999999999999998E-4</v>
      </c>
      <c r="I2053" t="s">
        <v>151</v>
      </c>
    </row>
    <row r="2054" spans="1:9">
      <c r="A2054" s="2">
        <v>2013</v>
      </c>
      <c r="B2054" s="2">
        <v>10</v>
      </c>
      <c r="C2054" s="2" t="s">
        <v>7</v>
      </c>
      <c r="D2054" s="2" t="s">
        <v>21</v>
      </c>
      <c r="E2054" s="2" t="s">
        <v>14</v>
      </c>
      <c r="F2054" s="7">
        <v>38.388607</v>
      </c>
      <c r="G2054" s="4">
        <v>13888</v>
      </c>
      <c r="H2054" s="2">
        <v>2.7000000000000001E-3</v>
      </c>
      <c r="I2054" t="s">
        <v>151</v>
      </c>
    </row>
    <row r="2055" spans="1:9">
      <c r="A2055" s="2">
        <v>2014</v>
      </c>
      <c r="B2055" s="2">
        <v>1</v>
      </c>
      <c r="C2055" s="2" t="s">
        <v>7</v>
      </c>
      <c r="D2055" s="2" t="s">
        <v>86</v>
      </c>
      <c r="E2055" s="2" t="s">
        <v>9</v>
      </c>
      <c r="F2055" s="7">
        <v>2350.5944669999999</v>
      </c>
      <c r="G2055" s="4">
        <v>1290422</v>
      </c>
      <c r="H2055" s="2">
        <v>1.8E-3</v>
      </c>
      <c r="I2055" t="s">
        <v>151</v>
      </c>
    </row>
    <row r="2056" spans="1:9">
      <c r="A2056" s="2">
        <v>2013</v>
      </c>
      <c r="B2056" s="2">
        <v>10</v>
      </c>
      <c r="C2056" s="2" t="s">
        <v>7</v>
      </c>
      <c r="D2056" s="2" t="s">
        <v>86</v>
      </c>
      <c r="E2056" s="2" t="s">
        <v>9</v>
      </c>
      <c r="F2056" s="7">
        <v>1026.9112110000001</v>
      </c>
      <c r="G2056" s="4">
        <v>758696</v>
      </c>
      <c r="H2056" s="2">
        <v>1.2999999999999999E-3</v>
      </c>
      <c r="I2056" t="s">
        <v>151</v>
      </c>
    </row>
    <row r="2057" spans="1:9">
      <c r="A2057" s="2">
        <v>2014</v>
      </c>
      <c r="B2057" s="2">
        <v>3</v>
      </c>
      <c r="C2057" s="2" t="s">
        <v>12</v>
      </c>
      <c r="D2057" s="2" t="s">
        <v>93</v>
      </c>
      <c r="E2057" s="2" t="s">
        <v>9</v>
      </c>
      <c r="F2057" s="7">
        <v>1.8340000000000001</v>
      </c>
      <c r="G2057" s="4">
        <v>1310</v>
      </c>
      <c r="H2057" s="2">
        <v>1.4E-3</v>
      </c>
      <c r="I2057" t="s">
        <v>151</v>
      </c>
    </row>
    <row r="2058" spans="1:9">
      <c r="A2058" s="2">
        <v>2014</v>
      </c>
      <c r="B2058" s="2">
        <v>5</v>
      </c>
      <c r="C2058" s="2" t="s">
        <v>7</v>
      </c>
      <c r="D2058" s="2" t="s">
        <v>43</v>
      </c>
      <c r="E2058" s="2" t="s">
        <v>11</v>
      </c>
      <c r="F2058" s="7">
        <v>153.84979999999999</v>
      </c>
      <c r="G2058" s="4">
        <v>118346</v>
      </c>
      <c r="H2058" s="2">
        <v>1.2999999999999999E-3</v>
      </c>
      <c r="I2058" t="s">
        <v>151</v>
      </c>
    </row>
    <row r="2059" spans="1:9">
      <c r="A2059" s="2">
        <v>2013</v>
      </c>
      <c r="B2059" s="2">
        <v>8</v>
      </c>
      <c r="C2059" s="2" t="s">
        <v>7</v>
      </c>
      <c r="D2059" s="2" t="s">
        <v>26</v>
      </c>
      <c r="E2059" s="2" t="s">
        <v>14</v>
      </c>
      <c r="F2059" s="7">
        <v>9.4653620000000007</v>
      </c>
      <c r="G2059" s="4">
        <v>4226</v>
      </c>
      <c r="H2059" s="2">
        <v>2.2000000000000001E-3</v>
      </c>
      <c r="I2059" t="s">
        <v>151</v>
      </c>
    </row>
    <row r="2060" spans="1:9">
      <c r="A2060" s="2">
        <v>2014</v>
      </c>
      <c r="B2060" s="2">
        <v>4</v>
      </c>
      <c r="C2060" s="2" t="s">
        <v>12</v>
      </c>
      <c r="D2060" s="2" t="s">
        <v>75</v>
      </c>
      <c r="E2060" s="2" t="s">
        <v>14</v>
      </c>
      <c r="F2060" s="7">
        <v>0.79217099999999996</v>
      </c>
      <c r="G2060" s="4">
        <v>227</v>
      </c>
      <c r="H2060" s="2">
        <v>3.3999999999999998E-3</v>
      </c>
      <c r="I2060" t="s">
        <v>151</v>
      </c>
    </row>
    <row r="2061" spans="1:9">
      <c r="A2061" s="2">
        <v>2014</v>
      </c>
      <c r="B2061" s="2">
        <v>4</v>
      </c>
      <c r="C2061" s="2" t="s">
        <v>12</v>
      </c>
      <c r="D2061" s="2" t="s">
        <v>81</v>
      </c>
      <c r="E2061" s="2" t="s">
        <v>11</v>
      </c>
      <c r="F2061" s="7">
        <v>3.277987</v>
      </c>
      <c r="G2061" s="4">
        <v>1984</v>
      </c>
      <c r="H2061" s="2">
        <v>1.6000000000000001E-3</v>
      </c>
      <c r="I2061" t="s">
        <v>151</v>
      </c>
    </row>
    <row r="2062" spans="1:9">
      <c r="A2062" s="2">
        <v>2013</v>
      </c>
      <c r="B2062" s="2">
        <v>1</v>
      </c>
      <c r="C2062" s="2" t="s">
        <v>12</v>
      </c>
      <c r="D2062" s="2" t="s">
        <v>56</v>
      </c>
      <c r="E2062" s="2" t="s">
        <v>14</v>
      </c>
      <c r="F2062" s="7">
        <v>5038.5747840000004</v>
      </c>
      <c r="G2062" s="4">
        <v>494124</v>
      </c>
      <c r="H2062" s="2">
        <v>1.01E-2</v>
      </c>
      <c r="I2062" t="s">
        <v>151</v>
      </c>
    </row>
    <row r="2063" spans="1:9">
      <c r="A2063" s="2">
        <v>2013</v>
      </c>
      <c r="B2063" s="2">
        <v>7</v>
      </c>
      <c r="C2063" s="2" t="s">
        <v>12</v>
      </c>
      <c r="D2063" s="2" t="s">
        <v>44</v>
      </c>
      <c r="E2063" s="2" t="s">
        <v>16</v>
      </c>
      <c r="F2063" s="7">
        <v>114.12734</v>
      </c>
      <c r="G2063" s="4">
        <v>12179</v>
      </c>
      <c r="H2063" s="2">
        <v>9.2999999999999992E-3</v>
      </c>
      <c r="I2063" t="s">
        <v>151</v>
      </c>
    </row>
    <row r="2064" spans="1:9">
      <c r="A2064" s="2">
        <v>2013</v>
      </c>
      <c r="B2064" s="2">
        <v>8</v>
      </c>
      <c r="C2064" s="2" t="s">
        <v>12</v>
      </c>
      <c r="D2064" s="2" t="s">
        <v>23</v>
      </c>
      <c r="E2064" s="2" t="s">
        <v>14</v>
      </c>
      <c r="F2064" s="7">
        <v>8.5775000000000004E-2</v>
      </c>
      <c r="G2064" s="4">
        <v>16</v>
      </c>
      <c r="H2064" s="2">
        <v>5.3E-3</v>
      </c>
      <c r="I2064" t="s">
        <v>151</v>
      </c>
    </row>
    <row r="2065" spans="1:9">
      <c r="A2065" s="2">
        <v>2014</v>
      </c>
      <c r="B2065" s="2">
        <v>2</v>
      </c>
      <c r="C2065" s="2" t="s">
        <v>12</v>
      </c>
      <c r="D2065" s="2" t="s">
        <v>48</v>
      </c>
      <c r="E2065" s="2" t="s">
        <v>14</v>
      </c>
      <c r="F2065" s="7">
        <v>14.009149000000001</v>
      </c>
      <c r="G2065" s="4">
        <v>1975</v>
      </c>
      <c r="H2065" s="2">
        <v>7.0000000000000001E-3</v>
      </c>
      <c r="I2065" t="s">
        <v>151</v>
      </c>
    </row>
    <row r="2066" spans="1:9">
      <c r="A2066" s="2">
        <v>2014</v>
      </c>
      <c r="B2066" s="2">
        <v>3</v>
      </c>
      <c r="C2066" s="2" t="s">
        <v>12</v>
      </c>
      <c r="D2066" s="2" t="s">
        <v>8</v>
      </c>
      <c r="E2066" s="2" t="s">
        <v>9</v>
      </c>
      <c r="F2066" s="7">
        <v>35692.924746999997</v>
      </c>
      <c r="G2066" s="4">
        <v>4610167</v>
      </c>
      <c r="H2066" s="2">
        <v>7.7000000000000002E-3</v>
      </c>
      <c r="I2066" t="s">
        <v>151</v>
      </c>
    </row>
    <row r="2067" spans="1:9">
      <c r="A2067" s="2">
        <v>2013</v>
      </c>
      <c r="B2067" s="2">
        <v>4</v>
      </c>
      <c r="C2067" s="2" t="s">
        <v>12</v>
      </c>
      <c r="D2067" s="2" t="s">
        <v>29</v>
      </c>
      <c r="E2067" s="2" t="s">
        <v>25</v>
      </c>
      <c r="F2067" s="7">
        <v>0.80854700000000002</v>
      </c>
      <c r="G2067" s="4">
        <v>391</v>
      </c>
      <c r="H2067" s="2">
        <v>2E-3</v>
      </c>
      <c r="I2067" t="s">
        <v>151</v>
      </c>
    </row>
    <row r="2068" spans="1:9">
      <c r="A2068" s="2">
        <v>2013</v>
      </c>
      <c r="B2068" s="2">
        <v>12</v>
      </c>
      <c r="C2068" s="2" t="s">
        <v>7</v>
      </c>
      <c r="D2068" s="2" t="s">
        <v>89</v>
      </c>
      <c r="E2068" s="2" t="s">
        <v>9</v>
      </c>
      <c r="F2068" s="7">
        <v>7.3125</v>
      </c>
      <c r="G2068" s="4">
        <v>5625</v>
      </c>
      <c r="H2068" s="2">
        <v>1.2999999999999999E-3</v>
      </c>
      <c r="I2068" t="s">
        <v>151</v>
      </c>
    </row>
    <row r="2069" spans="1:9">
      <c r="A2069" s="2">
        <v>2013</v>
      </c>
      <c r="B2069" s="2">
        <v>6</v>
      </c>
      <c r="C2069" s="2" t="s">
        <v>7</v>
      </c>
      <c r="D2069" s="2" t="s">
        <v>27</v>
      </c>
      <c r="E2069" s="2" t="s">
        <v>14</v>
      </c>
      <c r="F2069" s="7">
        <v>0.36035699999999998</v>
      </c>
      <c r="G2069" s="4">
        <v>1792</v>
      </c>
      <c r="H2069" s="2">
        <v>2.0000000000000001E-4</v>
      </c>
      <c r="I2069" t="s">
        <v>151</v>
      </c>
    </row>
    <row r="2070" spans="1:9">
      <c r="A2070" s="2">
        <v>2014</v>
      </c>
      <c r="B2070" s="2">
        <v>1</v>
      </c>
      <c r="C2070" s="2" t="s">
        <v>12</v>
      </c>
      <c r="D2070" s="2" t="s">
        <v>71</v>
      </c>
      <c r="E2070" s="2" t="s">
        <v>14</v>
      </c>
      <c r="F2070" s="7">
        <v>39.731932</v>
      </c>
      <c r="G2070" s="4">
        <v>2852</v>
      </c>
      <c r="H2070" s="2">
        <v>1.3899999999999999E-2</v>
      </c>
      <c r="I2070" t="s">
        <v>151</v>
      </c>
    </row>
    <row r="2071" spans="1:9">
      <c r="A2071" s="2">
        <v>2013</v>
      </c>
      <c r="B2071" s="2">
        <v>10</v>
      </c>
      <c r="C2071" s="2" t="s">
        <v>12</v>
      </c>
      <c r="D2071" s="2" t="s">
        <v>71</v>
      </c>
      <c r="E2071" s="2" t="s">
        <v>14</v>
      </c>
      <c r="F2071" s="7">
        <v>34.573273999999998</v>
      </c>
      <c r="G2071" s="4">
        <v>2537</v>
      </c>
      <c r="H2071" s="2">
        <v>1.3599999999999999E-2</v>
      </c>
      <c r="I2071" t="s">
        <v>151</v>
      </c>
    </row>
    <row r="2072" spans="1:9">
      <c r="A2072" s="2">
        <v>2013</v>
      </c>
      <c r="B2072" s="2">
        <v>9</v>
      </c>
      <c r="C2072" s="2" t="s">
        <v>12</v>
      </c>
      <c r="D2072" s="2" t="s">
        <v>28</v>
      </c>
      <c r="E2072" s="2" t="s">
        <v>14</v>
      </c>
      <c r="F2072" s="7">
        <v>11.187405999999999</v>
      </c>
      <c r="G2072" s="4">
        <v>4151</v>
      </c>
      <c r="H2072" s="2">
        <v>2.5999999999999999E-3</v>
      </c>
      <c r="I2072" t="s">
        <v>151</v>
      </c>
    </row>
    <row r="2073" spans="1:9">
      <c r="A2073" s="2">
        <v>2013</v>
      </c>
      <c r="B2073" s="2">
        <v>6</v>
      </c>
      <c r="C2073" s="2" t="s">
        <v>12</v>
      </c>
      <c r="D2073" s="2" t="s">
        <v>22</v>
      </c>
      <c r="E2073" s="2" t="s">
        <v>14</v>
      </c>
      <c r="F2073" s="7">
        <v>50.14846</v>
      </c>
      <c r="G2073" s="4">
        <v>5652</v>
      </c>
      <c r="H2073" s="2">
        <v>8.8000000000000005E-3</v>
      </c>
      <c r="I2073" t="s">
        <v>151</v>
      </c>
    </row>
    <row r="2074" spans="1:9">
      <c r="A2074" s="2">
        <v>2013</v>
      </c>
      <c r="B2074" s="2">
        <v>2</v>
      </c>
      <c r="C2074" s="2" t="s">
        <v>12</v>
      </c>
      <c r="D2074" s="2" t="s">
        <v>47</v>
      </c>
      <c r="E2074" s="2" t="s">
        <v>14</v>
      </c>
      <c r="F2074" s="7">
        <v>4.9040809999999997</v>
      </c>
      <c r="G2074" s="4">
        <v>412</v>
      </c>
      <c r="H2074" s="2">
        <v>1.1900000000000001E-2</v>
      </c>
      <c r="I2074" t="s">
        <v>151</v>
      </c>
    </row>
    <row r="2075" spans="1:9">
      <c r="A2075" s="2">
        <v>2014</v>
      </c>
      <c r="B2075" s="2">
        <v>2</v>
      </c>
      <c r="C2075" s="2" t="s">
        <v>7</v>
      </c>
      <c r="D2075" s="2" t="s">
        <v>87</v>
      </c>
      <c r="E2075" s="2" t="s">
        <v>14</v>
      </c>
      <c r="F2075" s="7">
        <v>14.322084</v>
      </c>
      <c r="G2075" s="4">
        <v>17703</v>
      </c>
      <c r="H2075" s="2">
        <v>8.0000000000000004E-4</v>
      </c>
      <c r="I2075" t="s">
        <v>151</v>
      </c>
    </row>
    <row r="2076" spans="1:9">
      <c r="A2076" s="2">
        <v>2014</v>
      </c>
      <c r="B2076" s="2">
        <v>1</v>
      </c>
      <c r="C2076" s="2" t="s">
        <v>7</v>
      </c>
      <c r="D2076" s="2" t="s">
        <v>87</v>
      </c>
      <c r="E2076" s="2" t="s">
        <v>14</v>
      </c>
      <c r="F2076" s="7">
        <v>2.160755</v>
      </c>
      <c r="G2076" s="4">
        <v>17156</v>
      </c>
      <c r="H2076" s="2">
        <v>1E-4</v>
      </c>
      <c r="I2076" t="s">
        <v>151</v>
      </c>
    </row>
    <row r="2077" spans="1:9">
      <c r="A2077" s="2">
        <v>2013</v>
      </c>
      <c r="B2077" s="2">
        <v>10</v>
      </c>
      <c r="C2077" s="2" t="s">
        <v>7</v>
      </c>
      <c r="D2077" s="2" t="s">
        <v>87</v>
      </c>
      <c r="E2077" s="2" t="s">
        <v>14</v>
      </c>
      <c r="F2077" s="7">
        <v>15.421658000000001</v>
      </c>
      <c r="G2077" s="4">
        <v>6576</v>
      </c>
      <c r="H2077" s="2">
        <v>2.3E-3</v>
      </c>
      <c r="I2077" t="s">
        <v>151</v>
      </c>
    </row>
    <row r="2078" spans="1:9">
      <c r="A2078" s="2">
        <v>2013</v>
      </c>
      <c r="B2078" s="2">
        <v>1</v>
      </c>
      <c r="C2078" s="2" t="s">
        <v>53</v>
      </c>
      <c r="D2078" s="2" t="s">
        <v>18</v>
      </c>
      <c r="E2078" s="2" t="s">
        <v>14</v>
      </c>
      <c r="F2078" s="7">
        <v>3.942374</v>
      </c>
      <c r="G2078" s="4">
        <v>4</v>
      </c>
      <c r="H2078" s="2">
        <v>0.98550000000000004</v>
      </c>
      <c r="I2078" t="s">
        <v>151</v>
      </c>
    </row>
    <row r="2079" spans="1:9">
      <c r="A2079" s="2">
        <v>2013</v>
      </c>
      <c r="B2079" s="2">
        <v>12</v>
      </c>
      <c r="C2079" s="2" t="s">
        <v>12</v>
      </c>
      <c r="D2079" s="2" t="s">
        <v>93</v>
      </c>
      <c r="E2079" s="2" t="s">
        <v>9</v>
      </c>
      <c r="F2079" s="7">
        <v>1.26E-2</v>
      </c>
      <c r="G2079" s="4">
        <v>9</v>
      </c>
      <c r="H2079" s="2">
        <v>1.4E-3</v>
      </c>
      <c r="I2079" t="s">
        <v>151</v>
      </c>
    </row>
    <row r="2080" spans="1:9">
      <c r="A2080" s="2">
        <v>2013</v>
      </c>
      <c r="B2080" s="2">
        <v>3</v>
      </c>
      <c r="C2080" s="2" t="s">
        <v>12</v>
      </c>
      <c r="D2080" s="2" t="s">
        <v>45</v>
      </c>
      <c r="E2080" s="2" t="s">
        <v>14</v>
      </c>
      <c r="F2080" s="7">
        <v>21.204281999999999</v>
      </c>
      <c r="G2080" s="4">
        <v>7863</v>
      </c>
      <c r="H2080" s="2">
        <v>2.5999999999999999E-3</v>
      </c>
      <c r="I2080" t="s">
        <v>151</v>
      </c>
    </row>
    <row r="2081" spans="1:9">
      <c r="A2081" s="2">
        <v>2014</v>
      </c>
      <c r="B2081" s="2">
        <v>3</v>
      </c>
      <c r="C2081" s="2" t="s">
        <v>7</v>
      </c>
      <c r="D2081" s="2" t="s">
        <v>64</v>
      </c>
      <c r="E2081" s="2" t="s">
        <v>14</v>
      </c>
      <c r="F2081" s="7">
        <v>1.6854480000000001</v>
      </c>
      <c r="G2081" s="4">
        <v>408</v>
      </c>
      <c r="H2081" s="2">
        <v>4.1000000000000003E-3</v>
      </c>
      <c r="I2081" t="s">
        <v>151</v>
      </c>
    </row>
    <row r="2082" spans="1:9">
      <c r="A2082" s="2">
        <v>2014</v>
      </c>
      <c r="B2082" s="2">
        <v>5</v>
      </c>
      <c r="C2082" s="2" t="s">
        <v>12</v>
      </c>
      <c r="D2082" s="2" t="s">
        <v>39</v>
      </c>
      <c r="E2082" s="2" t="s">
        <v>14</v>
      </c>
      <c r="F2082" s="7">
        <v>4619.069031</v>
      </c>
      <c r="G2082" s="4">
        <v>385114</v>
      </c>
      <c r="H2082" s="2">
        <v>1.1900000000000001E-2</v>
      </c>
      <c r="I2082" t="s">
        <v>151</v>
      </c>
    </row>
    <row r="2083" spans="1:9">
      <c r="A2083" s="2">
        <v>2013</v>
      </c>
      <c r="B2083" s="2">
        <v>12</v>
      </c>
      <c r="C2083" s="2" t="s">
        <v>12</v>
      </c>
      <c r="D2083" s="2" t="s">
        <v>96</v>
      </c>
      <c r="E2083" s="2" t="s">
        <v>9</v>
      </c>
      <c r="F2083" s="7">
        <v>0.14280000000000001</v>
      </c>
      <c r="G2083" s="4">
        <v>102</v>
      </c>
      <c r="H2083" s="2">
        <v>1.4E-3</v>
      </c>
      <c r="I2083" t="s">
        <v>151</v>
      </c>
    </row>
    <row r="2084" spans="1:9">
      <c r="A2084" s="2">
        <v>2013</v>
      </c>
      <c r="B2084" s="2">
        <v>11</v>
      </c>
      <c r="C2084" s="2" t="s">
        <v>7</v>
      </c>
      <c r="D2084" s="2" t="s">
        <v>29</v>
      </c>
      <c r="E2084" s="2" t="s">
        <v>25</v>
      </c>
      <c r="F2084" s="7">
        <v>28.923248000000001</v>
      </c>
      <c r="G2084" s="4">
        <v>7595</v>
      </c>
      <c r="H2084" s="2">
        <v>3.8E-3</v>
      </c>
      <c r="I2084" t="s">
        <v>151</v>
      </c>
    </row>
    <row r="2085" spans="1:9">
      <c r="A2085" s="2">
        <v>2013</v>
      </c>
      <c r="B2085" s="2">
        <v>9</v>
      </c>
      <c r="C2085" s="2" t="s">
        <v>12</v>
      </c>
      <c r="D2085" s="2" t="s">
        <v>22</v>
      </c>
      <c r="E2085" s="2" t="s">
        <v>14</v>
      </c>
      <c r="F2085" s="7">
        <v>82.570024000000004</v>
      </c>
      <c r="G2085" s="4">
        <v>7049</v>
      </c>
      <c r="H2085" s="2">
        <v>1.17E-2</v>
      </c>
      <c r="I2085" t="s">
        <v>151</v>
      </c>
    </row>
    <row r="2086" spans="1:9">
      <c r="A2086" s="2">
        <v>2013</v>
      </c>
      <c r="B2086" s="2">
        <v>8</v>
      </c>
      <c r="C2086" s="2" t="s">
        <v>7</v>
      </c>
      <c r="D2086" s="2" t="s">
        <v>21</v>
      </c>
      <c r="E2086" s="2" t="s">
        <v>14</v>
      </c>
      <c r="F2086" s="7">
        <v>14.866548</v>
      </c>
      <c r="G2086" s="4">
        <v>11690</v>
      </c>
      <c r="H2086" s="2">
        <v>1.1999999999999999E-3</v>
      </c>
      <c r="I2086" t="s">
        <v>151</v>
      </c>
    </row>
    <row r="2087" spans="1:9">
      <c r="A2087" s="2">
        <v>2014</v>
      </c>
      <c r="B2087" s="2">
        <v>4</v>
      </c>
      <c r="C2087" s="2" t="s">
        <v>7</v>
      </c>
      <c r="D2087" s="2" t="s">
        <v>32</v>
      </c>
      <c r="E2087" s="2" t="s">
        <v>25</v>
      </c>
      <c r="F2087" s="7">
        <v>4.4016909999999996</v>
      </c>
      <c r="G2087" s="4">
        <v>5150</v>
      </c>
      <c r="H2087" s="2">
        <v>8.0000000000000004E-4</v>
      </c>
      <c r="I2087" t="s">
        <v>151</v>
      </c>
    </row>
    <row r="2088" spans="1:9">
      <c r="A2088" s="2">
        <v>2013</v>
      </c>
      <c r="B2088" s="2">
        <v>8</v>
      </c>
      <c r="C2088" s="2" t="s">
        <v>7</v>
      </c>
      <c r="D2088" s="2" t="s">
        <v>86</v>
      </c>
      <c r="E2088" s="2" t="s">
        <v>9</v>
      </c>
      <c r="F2088" s="7">
        <v>592.66370400000005</v>
      </c>
      <c r="G2088" s="4">
        <v>467948</v>
      </c>
      <c r="H2088" s="2">
        <v>1.1999999999999999E-3</v>
      </c>
      <c r="I2088" t="s">
        <v>151</v>
      </c>
    </row>
    <row r="2089" spans="1:9">
      <c r="A2089" s="2">
        <v>2013</v>
      </c>
      <c r="B2089" s="2">
        <v>4</v>
      </c>
      <c r="C2089" s="2" t="s">
        <v>7</v>
      </c>
      <c r="D2089" s="2" t="s">
        <v>87</v>
      </c>
      <c r="E2089" s="2" t="s">
        <v>14</v>
      </c>
      <c r="F2089" s="7">
        <v>23.104628000000002</v>
      </c>
      <c r="G2089" s="4">
        <v>9131</v>
      </c>
      <c r="H2089" s="2">
        <v>2.5000000000000001E-3</v>
      </c>
      <c r="I2089" t="s">
        <v>151</v>
      </c>
    </row>
    <row r="2090" spans="1:9">
      <c r="A2090" s="2">
        <v>2014</v>
      </c>
      <c r="B2090" s="2">
        <v>2</v>
      </c>
      <c r="C2090" s="2" t="s">
        <v>7</v>
      </c>
      <c r="D2090" s="2" t="s">
        <v>18</v>
      </c>
      <c r="E2090" s="2" t="s">
        <v>14</v>
      </c>
      <c r="F2090" s="7">
        <v>52.809882999999999</v>
      </c>
      <c r="G2090" s="4">
        <v>63234</v>
      </c>
      <c r="H2090" s="2">
        <v>8.0000000000000004E-4</v>
      </c>
      <c r="I2090" t="s">
        <v>151</v>
      </c>
    </row>
    <row r="2091" spans="1:9">
      <c r="A2091" s="2">
        <v>2014</v>
      </c>
      <c r="B2091" s="2">
        <v>3</v>
      </c>
      <c r="C2091" s="2" t="s">
        <v>7</v>
      </c>
      <c r="D2091" s="2" t="s">
        <v>45</v>
      </c>
      <c r="E2091" s="2" t="s">
        <v>14</v>
      </c>
      <c r="F2091" s="7">
        <v>13.426532</v>
      </c>
      <c r="G2091" s="4">
        <v>31058</v>
      </c>
      <c r="H2091" s="2">
        <v>4.0000000000000002E-4</v>
      </c>
      <c r="I2091" t="s">
        <v>151</v>
      </c>
    </row>
    <row r="2092" spans="1:9">
      <c r="A2092" s="2">
        <v>2013</v>
      </c>
      <c r="B2092" s="2">
        <v>9</v>
      </c>
      <c r="C2092" s="2" t="s">
        <v>7</v>
      </c>
      <c r="D2092" s="2" t="s">
        <v>17</v>
      </c>
      <c r="E2092" s="2" t="s">
        <v>14</v>
      </c>
      <c r="F2092" s="7">
        <v>2.7732640000000002</v>
      </c>
      <c r="G2092" s="4">
        <v>1029</v>
      </c>
      <c r="H2092" s="2">
        <v>2.5999999999999999E-3</v>
      </c>
      <c r="I2092" t="s">
        <v>151</v>
      </c>
    </row>
    <row r="2093" spans="1:9">
      <c r="A2093" s="2">
        <v>2013</v>
      </c>
      <c r="B2093" s="2">
        <v>5</v>
      </c>
      <c r="C2093" s="2" t="s">
        <v>12</v>
      </c>
      <c r="D2093" s="2" t="s">
        <v>44</v>
      </c>
      <c r="E2093" s="2" t="s">
        <v>16</v>
      </c>
      <c r="F2093" s="7">
        <v>122.923625</v>
      </c>
      <c r="G2093" s="4">
        <v>13617</v>
      </c>
      <c r="H2093" s="2">
        <v>8.9999999999999993E-3</v>
      </c>
      <c r="I2093" t="s">
        <v>151</v>
      </c>
    </row>
    <row r="2094" spans="1:9">
      <c r="A2094" s="2">
        <v>2014</v>
      </c>
      <c r="B2094" s="2">
        <v>2</v>
      </c>
      <c r="C2094" s="2" t="s">
        <v>7</v>
      </c>
      <c r="D2094" s="2" t="s">
        <v>64</v>
      </c>
      <c r="E2094" s="2" t="s">
        <v>14</v>
      </c>
      <c r="F2094" s="7">
        <v>1.672639</v>
      </c>
      <c r="G2094" s="4">
        <v>404</v>
      </c>
      <c r="H2094" s="2">
        <v>4.1000000000000003E-3</v>
      </c>
      <c r="I2094" t="s">
        <v>151</v>
      </c>
    </row>
    <row r="2095" spans="1:9">
      <c r="A2095" s="2">
        <v>2014</v>
      </c>
      <c r="B2095" s="2">
        <v>2</v>
      </c>
      <c r="C2095" s="2" t="s">
        <v>7</v>
      </c>
      <c r="D2095" s="2" t="s">
        <v>30</v>
      </c>
      <c r="E2095" s="2" t="s">
        <v>9</v>
      </c>
      <c r="F2095" s="7">
        <v>31.3124</v>
      </c>
      <c r="G2095" s="4">
        <v>22366</v>
      </c>
      <c r="H2095" s="2">
        <v>1.4E-3</v>
      </c>
      <c r="I2095" t="s">
        <v>151</v>
      </c>
    </row>
    <row r="2096" spans="1:9">
      <c r="A2096" s="2">
        <v>2013</v>
      </c>
      <c r="B2096" s="2">
        <v>12</v>
      </c>
      <c r="C2096" s="2" t="s">
        <v>12</v>
      </c>
      <c r="D2096" s="2" t="s">
        <v>23</v>
      </c>
      <c r="E2096" s="2" t="s">
        <v>14</v>
      </c>
      <c r="F2096" s="7">
        <v>8.0165E-2</v>
      </c>
      <c r="G2096" s="4">
        <v>36</v>
      </c>
      <c r="H2096" s="2">
        <v>2.2000000000000001E-3</v>
      </c>
      <c r="I2096" t="s">
        <v>151</v>
      </c>
    </row>
    <row r="2097" spans="1:9">
      <c r="A2097" s="2">
        <v>2013</v>
      </c>
      <c r="B2097" s="2">
        <v>10</v>
      </c>
      <c r="C2097" s="2" t="s">
        <v>12</v>
      </c>
      <c r="D2097" s="2" t="s">
        <v>36</v>
      </c>
      <c r="E2097" s="2" t="s">
        <v>9</v>
      </c>
      <c r="F2097" s="7">
        <v>9.1854000000000005E-2</v>
      </c>
      <c r="G2097" s="4">
        <v>9</v>
      </c>
      <c r="H2097" s="2">
        <v>1.0200000000000001E-2</v>
      </c>
      <c r="I2097" t="s">
        <v>151</v>
      </c>
    </row>
    <row r="2098" spans="1:9">
      <c r="A2098" s="2">
        <v>2014</v>
      </c>
      <c r="B2098" s="2">
        <v>5</v>
      </c>
      <c r="C2098" s="2" t="s">
        <v>7</v>
      </c>
      <c r="D2098" s="2" t="s">
        <v>8</v>
      </c>
      <c r="E2098" s="2" t="s">
        <v>9</v>
      </c>
      <c r="F2098" s="7">
        <v>8684.1895619999996</v>
      </c>
      <c r="G2098" s="4">
        <v>7287981</v>
      </c>
      <c r="H2098" s="2">
        <v>1.1000000000000001E-3</v>
      </c>
      <c r="I2098" t="s">
        <v>151</v>
      </c>
    </row>
    <row r="2099" spans="1:9">
      <c r="A2099" s="2">
        <v>2013</v>
      </c>
      <c r="B2099" s="2">
        <v>12</v>
      </c>
      <c r="C2099" s="2" t="s">
        <v>7</v>
      </c>
      <c r="D2099" s="2" t="s">
        <v>33</v>
      </c>
      <c r="E2099" s="2" t="s">
        <v>11</v>
      </c>
      <c r="F2099" s="7">
        <v>5.3365</v>
      </c>
      <c r="G2099" s="4">
        <v>4105</v>
      </c>
      <c r="H2099" s="2">
        <v>1.2999999999999999E-3</v>
      </c>
      <c r="I2099" t="s">
        <v>151</v>
      </c>
    </row>
    <row r="2100" spans="1:9">
      <c r="A2100" s="2">
        <v>2014</v>
      </c>
      <c r="B2100" s="2">
        <v>5</v>
      </c>
      <c r="C2100" s="2" t="s">
        <v>7</v>
      </c>
      <c r="D2100" s="2" t="s">
        <v>59</v>
      </c>
      <c r="E2100" s="2" t="s">
        <v>11</v>
      </c>
      <c r="F2100" s="7">
        <v>361.87164799999999</v>
      </c>
      <c r="G2100" s="4">
        <v>209180</v>
      </c>
      <c r="H2100" s="2">
        <v>1.6999999999999999E-3</v>
      </c>
      <c r="I2100" t="s">
        <v>151</v>
      </c>
    </row>
    <row r="2101" spans="1:9">
      <c r="A2101" s="2">
        <v>2013</v>
      </c>
      <c r="B2101" s="2">
        <v>5</v>
      </c>
      <c r="C2101" s="2" t="s">
        <v>12</v>
      </c>
      <c r="D2101" s="2" t="s">
        <v>29</v>
      </c>
      <c r="E2101" s="2" t="s">
        <v>25</v>
      </c>
      <c r="F2101" s="7">
        <v>5.5739150000000004</v>
      </c>
      <c r="G2101" s="4">
        <v>1637</v>
      </c>
      <c r="H2101" s="2">
        <v>3.3999999999999998E-3</v>
      </c>
      <c r="I2101" t="s">
        <v>151</v>
      </c>
    </row>
    <row r="2102" spans="1:9">
      <c r="A2102" s="2">
        <v>2014</v>
      </c>
      <c r="B2102" s="2">
        <v>3</v>
      </c>
      <c r="C2102" s="2" t="s">
        <v>7</v>
      </c>
      <c r="D2102" s="2" t="s">
        <v>88</v>
      </c>
      <c r="E2102" s="2" t="s">
        <v>14</v>
      </c>
      <c r="F2102" s="7">
        <v>2.369151</v>
      </c>
      <c r="G2102" s="4">
        <v>869</v>
      </c>
      <c r="H2102" s="2">
        <v>2.7000000000000001E-3</v>
      </c>
      <c r="I2102" t="s">
        <v>151</v>
      </c>
    </row>
    <row r="2103" spans="1:9">
      <c r="A2103" s="2">
        <v>2014</v>
      </c>
      <c r="B2103" s="2">
        <v>4</v>
      </c>
      <c r="C2103" s="2" t="s">
        <v>12</v>
      </c>
      <c r="D2103" s="2" t="s">
        <v>51</v>
      </c>
      <c r="E2103" s="2" t="s">
        <v>11</v>
      </c>
      <c r="F2103" s="7">
        <v>0.57826299999999997</v>
      </c>
      <c r="G2103" s="4">
        <v>325</v>
      </c>
      <c r="H2103" s="2">
        <v>1.6999999999999999E-3</v>
      </c>
      <c r="I2103" t="s">
        <v>151</v>
      </c>
    </row>
    <row r="2104" spans="1:9">
      <c r="A2104" s="2">
        <v>2014</v>
      </c>
      <c r="B2104" s="2">
        <v>1</v>
      </c>
      <c r="C2104" s="2" t="s">
        <v>12</v>
      </c>
      <c r="D2104" s="2" t="s">
        <v>22</v>
      </c>
      <c r="E2104" s="2" t="s">
        <v>14</v>
      </c>
      <c r="F2104" s="7">
        <v>81.641937999999996</v>
      </c>
      <c r="G2104" s="4">
        <v>8621</v>
      </c>
      <c r="H2104" s="2">
        <v>9.4000000000000004E-3</v>
      </c>
      <c r="I2104" t="s">
        <v>151</v>
      </c>
    </row>
    <row r="2105" spans="1:9">
      <c r="A2105" s="2">
        <v>2013</v>
      </c>
      <c r="B2105" s="2">
        <v>10</v>
      </c>
      <c r="C2105" s="2" t="s">
        <v>12</v>
      </c>
      <c r="D2105" s="2" t="s">
        <v>22</v>
      </c>
      <c r="E2105" s="2" t="s">
        <v>14</v>
      </c>
      <c r="F2105" s="7">
        <v>76.438400999999999</v>
      </c>
      <c r="G2105" s="4">
        <v>7269</v>
      </c>
      <c r="H2105" s="2">
        <v>1.0500000000000001E-2</v>
      </c>
      <c r="I2105" t="s">
        <v>151</v>
      </c>
    </row>
    <row r="2106" spans="1:9">
      <c r="A2106" s="2">
        <v>2013</v>
      </c>
      <c r="B2106" s="2">
        <v>6</v>
      </c>
      <c r="C2106" s="2" t="s">
        <v>7</v>
      </c>
      <c r="D2106" s="2" t="s">
        <v>42</v>
      </c>
      <c r="E2106" s="2" t="s">
        <v>14</v>
      </c>
      <c r="F2106" s="7">
        <v>65.591835000000003</v>
      </c>
      <c r="G2106" s="4">
        <v>53294</v>
      </c>
      <c r="H2106" s="2">
        <v>1.1999999999999999E-3</v>
      </c>
      <c r="I2106" t="s">
        <v>151</v>
      </c>
    </row>
    <row r="2107" spans="1:9">
      <c r="A2107" s="2">
        <v>2013</v>
      </c>
      <c r="B2107" s="2">
        <v>7</v>
      </c>
      <c r="C2107" s="2" t="s">
        <v>12</v>
      </c>
      <c r="D2107" s="2" t="s">
        <v>42</v>
      </c>
      <c r="E2107" s="2" t="s">
        <v>14</v>
      </c>
      <c r="F2107" s="7">
        <v>156.393866</v>
      </c>
      <c r="G2107" s="4">
        <v>15950</v>
      </c>
      <c r="H2107" s="2">
        <v>9.7999999999999997E-3</v>
      </c>
      <c r="I2107" t="s">
        <v>151</v>
      </c>
    </row>
    <row r="2108" spans="1:9">
      <c r="A2108" s="2">
        <v>2013</v>
      </c>
      <c r="B2108" s="2">
        <v>12</v>
      </c>
      <c r="C2108" s="2" t="s">
        <v>12</v>
      </c>
      <c r="D2108" s="2" t="s">
        <v>47</v>
      </c>
      <c r="E2108" s="2" t="s">
        <v>14</v>
      </c>
      <c r="F2108" s="7">
        <v>16.535299999999999</v>
      </c>
      <c r="G2108" s="4">
        <v>1413</v>
      </c>
      <c r="H2108" s="2">
        <v>1.17E-2</v>
      </c>
      <c r="I2108" t="s">
        <v>151</v>
      </c>
    </row>
    <row r="2109" spans="1:9">
      <c r="A2109" s="2">
        <v>2013</v>
      </c>
      <c r="B2109" s="2">
        <v>12</v>
      </c>
      <c r="C2109" s="2" t="s">
        <v>12</v>
      </c>
      <c r="D2109" s="2" t="s">
        <v>18</v>
      </c>
      <c r="E2109" s="2" t="s">
        <v>14</v>
      </c>
      <c r="F2109" s="7">
        <v>785.77609800000005</v>
      </c>
      <c r="G2109" s="4">
        <v>78165</v>
      </c>
      <c r="H2109" s="2">
        <v>0.01</v>
      </c>
      <c r="I2109" t="s">
        <v>151</v>
      </c>
    </row>
    <row r="2110" spans="1:9">
      <c r="A2110" s="2">
        <v>2014</v>
      </c>
      <c r="B2110" s="2">
        <v>5</v>
      </c>
      <c r="C2110" s="2" t="s">
        <v>12</v>
      </c>
      <c r="D2110" s="2" t="s">
        <v>58</v>
      </c>
      <c r="E2110" s="2" t="s">
        <v>9</v>
      </c>
      <c r="F2110" s="7">
        <v>1.2269E-2</v>
      </c>
      <c r="G2110" s="4">
        <v>3</v>
      </c>
      <c r="H2110" s="2">
        <v>4.0000000000000001E-3</v>
      </c>
      <c r="I2110" t="s">
        <v>151</v>
      </c>
    </row>
    <row r="2111" spans="1:9">
      <c r="A2111" s="2">
        <v>2013</v>
      </c>
      <c r="B2111" s="2">
        <v>1</v>
      </c>
      <c r="C2111" s="2" t="s">
        <v>12</v>
      </c>
      <c r="D2111" s="2" t="s">
        <v>40</v>
      </c>
      <c r="E2111" s="2" t="s">
        <v>14</v>
      </c>
      <c r="F2111" s="7">
        <v>1749.9202029999999</v>
      </c>
      <c r="G2111" s="4">
        <v>270303</v>
      </c>
      <c r="H2111" s="2">
        <v>6.4000000000000003E-3</v>
      </c>
      <c r="I2111" t="s">
        <v>151</v>
      </c>
    </row>
    <row r="2112" spans="1:9">
      <c r="A2112" s="2">
        <v>2013</v>
      </c>
      <c r="B2112" s="2">
        <v>2</v>
      </c>
      <c r="C2112" s="2" t="s">
        <v>12</v>
      </c>
      <c r="D2112" s="2" t="s">
        <v>40</v>
      </c>
      <c r="E2112" s="2" t="s">
        <v>14</v>
      </c>
      <c r="F2112" s="7">
        <v>1758.042332</v>
      </c>
      <c r="G2112" s="4">
        <v>252330</v>
      </c>
      <c r="H2112" s="2">
        <v>6.8999999999999999E-3</v>
      </c>
      <c r="I2112" t="s">
        <v>151</v>
      </c>
    </row>
    <row r="2113" spans="1:9">
      <c r="A2113" s="2">
        <v>2013</v>
      </c>
      <c r="B2113" s="2">
        <v>1</v>
      </c>
      <c r="C2113" s="2" t="s">
        <v>53</v>
      </c>
      <c r="D2113" s="2" t="s">
        <v>40</v>
      </c>
      <c r="E2113" s="2" t="s">
        <v>14</v>
      </c>
      <c r="F2113" s="7">
        <v>10.691706999999999</v>
      </c>
      <c r="G2113" s="4">
        <v>7</v>
      </c>
      <c r="H2113" s="2">
        <v>1.5273000000000001</v>
      </c>
      <c r="I2113" t="s">
        <v>151</v>
      </c>
    </row>
    <row r="2114" spans="1:9">
      <c r="A2114" s="2">
        <v>2014</v>
      </c>
      <c r="B2114" s="2">
        <v>2</v>
      </c>
      <c r="C2114" s="2" t="s">
        <v>12</v>
      </c>
      <c r="D2114" s="2" t="s">
        <v>45</v>
      </c>
      <c r="E2114" s="2" t="s">
        <v>14</v>
      </c>
      <c r="F2114" s="7">
        <v>36.382904000000003</v>
      </c>
      <c r="G2114" s="4">
        <v>21133</v>
      </c>
      <c r="H2114" s="2">
        <v>1.6999999999999999E-3</v>
      </c>
      <c r="I2114" t="s">
        <v>151</v>
      </c>
    </row>
    <row r="2115" spans="1:9">
      <c r="A2115" s="2">
        <v>2013</v>
      </c>
      <c r="B2115" s="2">
        <v>1</v>
      </c>
      <c r="C2115" s="2" t="s">
        <v>7</v>
      </c>
      <c r="D2115" s="2" t="s">
        <v>13</v>
      </c>
      <c r="E2115" s="2" t="s">
        <v>14</v>
      </c>
      <c r="F2115" s="7">
        <v>21.039559000000001</v>
      </c>
      <c r="G2115" s="4">
        <v>19284</v>
      </c>
      <c r="H2115" s="2">
        <v>1E-3</v>
      </c>
      <c r="I2115" t="s">
        <v>151</v>
      </c>
    </row>
    <row r="2116" spans="1:9">
      <c r="A2116" s="2">
        <v>2013</v>
      </c>
      <c r="B2116" s="2">
        <v>2</v>
      </c>
      <c r="C2116" s="2" t="s">
        <v>7</v>
      </c>
      <c r="D2116" s="2" t="s">
        <v>13</v>
      </c>
      <c r="E2116" s="2" t="s">
        <v>14</v>
      </c>
      <c r="F2116" s="7">
        <v>25.143279</v>
      </c>
      <c r="G2116" s="4">
        <v>16347</v>
      </c>
      <c r="H2116" s="2">
        <v>1.5E-3</v>
      </c>
      <c r="I2116" t="s">
        <v>151</v>
      </c>
    </row>
    <row r="2117" spans="1:9">
      <c r="A2117" s="2">
        <v>2013</v>
      </c>
      <c r="B2117" s="2">
        <v>3</v>
      </c>
      <c r="C2117" s="2" t="s">
        <v>7</v>
      </c>
      <c r="D2117" s="2" t="s">
        <v>54</v>
      </c>
      <c r="E2117" s="2" t="s">
        <v>14</v>
      </c>
      <c r="F2117" s="7">
        <v>9.8650000000000005E-3</v>
      </c>
      <c r="G2117" s="4">
        <v>59</v>
      </c>
      <c r="H2117" s="2">
        <v>1E-4</v>
      </c>
      <c r="I2117" t="s">
        <v>151</v>
      </c>
    </row>
    <row r="2118" spans="1:9">
      <c r="A2118" s="2">
        <v>2013</v>
      </c>
      <c r="B2118" s="2">
        <v>1</v>
      </c>
      <c r="C2118" s="2" t="s">
        <v>12</v>
      </c>
      <c r="D2118" s="2" t="s">
        <v>54</v>
      </c>
      <c r="E2118" s="2" t="s">
        <v>14</v>
      </c>
      <c r="F2118" s="7">
        <v>2.1887E-2</v>
      </c>
      <c r="G2118" s="4">
        <v>1</v>
      </c>
      <c r="H2118" s="2">
        <v>2.18E-2</v>
      </c>
      <c r="I2118" t="s">
        <v>151</v>
      </c>
    </row>
    <row r="2119" spans="1:9">
      <c r="A2119" s="2">
        <v>2013</v>
      </c>
      <c r="B2119" s="2">
        <v>4</v>
      </c>
      <c r="C2119" s="2" t="s">
        <v>12</v>
      </c>
      <c r="D2119" s="2" t="s">
        <v>64</v>
      </c>
      <c r="E2119" s="2" t="s">
        <v>14</v>
      </c>
      <c r="F2119" s="7">
        <v>5.8382000000000003E-2</v>
      </c>
      <c r="G2119" s="4">
        <v>30</v>
      </c>
      <c r="H2119" s="2">
        <v>1.9E-3</v>
      </c>
      <c r="I2119" t="s">
        <v>151</v>
      </c>
    </row>
    <row r="2120" spans="1:9">
      <c r="A2120" s="2">
        <v>2013</v>
      </c>
      <c r="B2120" s="2">
        <v>12</v>
      </c>
      <c r="C2120" s="2" t="s">
        <v>12</v>
      </c>
      <c r="D2120" s="2" t="s">
        <v>30</v>
      </c>
      <c r="E2120" s="2" t="s">
        <v>9</v>
      </c>
      <c r="F2120" s="7">
        <v>5.6000000000000001E-2</v>
      </c>
      <c r="G2120" s="4">
        <v>40</v>
      </c>
      <c r="H2120" s="2">
        <v>1.4E-3</v>
      </c>
      <c r="I2120" t="s">
        <v>151</v>
      </c>
    </row>
    <row r="2121" spans="1:9">
      <c r="A2121" s="2">
        <v>2013</v>
      </c>
      <c r="B2121" s="2">
        <v>4</v>
      </c>
      <c r="C2121" s="2" t="s">
        <v>12</v>
      </c>
      <c r="D2121" s="2" t="s">
        <v>55</v>
      </c>
      <c r="E2121" s="2" t="s">
        <v>14</v>
      </c>
      <c r="F2121" s="7">
        <v>4.7388E-2</v>
      </c>
      <c r="G2121" s="4">
        <v>12</v>
      </c>
      <c r="H2121" s="2">
        <v>3.8999999999999998E-3</v>
      </c>
      <c r="I2121" t="s">
        <v>151</v>
      </c>
    </row>
    <row r="2122" spans="1:9">
      <c r="A2122" s="2">
        <v>2013</v>
      </c>
      <c r="B2122" s="2">
        <v>6</v>
      </c>
      <c r="C2122" s="2" t="s">
        <v>12</v>
      </c>
      <c r="D2122" s="2" t="s">
        <v>50</v>
      </c>
      <c r="E2122" s="2" t="s">
        <v>11</v>
      </c>
      <c r="F2122" s="7">
        <v>0.118768</v>
      </c>
      <c r="G2122" s="4">
        <v>16</v>
      </c>
      <c r="H2122" s="2">
        <v>7.4000000000000003E-3</v>
      </c>
      <c r="I2122" t="s">
        <v>151</v>
      </c>
    </row>
    <row r="2123" spans="1:9">
      <c r="A2123" s="2">
        <v>2013</v>
      </c>
      <c r="B2123" s="2">
        <v>10</v>
      </c>
      <c r="C2123" s="2" t="s">
        <v>12</v>
      </c>
      <c r="D2123" s="2" t="s">
        <v>24</v>
      </c>
      <c r="E2123" s="2" t="s">
        <v>25</v>
      </c>
      <c r="F2123" s="7">
        <v>73.358142999999998</v>
      </c>
      <c r="G2123" s="4">
        <v>8135</v>
      </c>
      <c r="H2123" s="2">
        <v>8.9999999999999993E-3</v>
      </c>
      <c r="I2123" t="s">
        <v>151</v>
      </c>
    </row>
    <row r="2124" spans="1:9">
      <c r="A2124" s="2">
        <v>2014</v>
      </c>
      <c r="B2124" s="2">
        <v>3</v>
      </c>
      <c r="C2124" s="2" t="s">
        <v>12</v>
      </c>
      <c r="D2124" s="2" t="s">
        <v>28</v>
      </c>
      <c r="E2124" s="2" t="s">
        <v>14</v>
      </c>
      <c r="F2124" s="7">
        <v>24.226547</v>
      </c>
      <c r="G2124" s="4">
        <v>8886</v>
      </c>
      <c r="H2124" s="2">
        <v>2.7000000000000001E-3</v>
      </c>
      <c r="I2124" t="s">
        <v>151</v>
      </c>
    </row>
    <row r="2125" spans="1:9">
      <c r="A2125" s="2">
        <v>2014</v>
      </c>
      <c r="B2125" s="2">
        <v>5</v>
      </c>
      <c r="C2125" s="2" t="s">
        <v>7</v>
      </c>
      <c r="D2125" s="2" t="s">
        <v>32</v>
      </c>
      <c r="E2125" s="2" t="s">
        <v>25</v>
      </c>
      <c r="F2125" s="7">
        <v>14.638348000000001</v>
      </c>
      <c r="G2125" s="4">
        <v>21388</v>
      </c>
      <c r="H2125" s="2">
        <v>5.9999999999999995E-4</v>
      </c>
      <c r="I2125" t="s">
        <v>151</v>
      </c>
    </row>
    <row r="2126" spans="1:9">
      <c r="A2126" s="2">
        <v>2013</v>
      </c>
      <c r="B2126" s="2">
        <v>2</v>
      </c>
      <c r="C2126" s="2" t="s">
        <v>7</v>
      </c>
      <c r="D2126" s="2" t="s">
        <v>42</v>
      </c>
      <c r="E2126" s="2" t="s">
        <v>14</v>
      </c>
      <c r="F2126" s="7">
        <v>51.912816999999997</v>
      </c>
      <c r="G2126" s="4">
        <v>21610</v>
      </c>
      <c r="H2126" s="2">
        <v>2.3999999999999998E-3</v>
      </c>
      <c r="I2126" t="s">
        <v>151</v>
      </c>
    </row>
    <row r="2127" spans="1:9">
      <c r="A2127" s="2">
        <v>2013</v>
      </c>
      <c r="B2127" s="2">
        <v>9</v>
      </c>
      <c r="C2127" s="2" t="s">
        <v>12</v>
      </c>
      <c r="D2127" s="2" t="s">
        <v>63</v>
      </c>
      <c r="E2127" s="2" t="s">
        <v>14</v>
      </c>
      <c r="F2127" s="7">
        <v>812.91683499999999</v>
      </c>
      <c r="G2127" s="4">
        <v>69030</v>
      </c>
      <c r="H2127" s="2">
        <v>1.17E-2</v>
      </c>
      <c r="I2127" t="s">
        <v>151</v>
      </c>
    </row>
    <row r="2128" spans="1:9">
      <c r="A2128" s="2">
        <v>2013</v>
      </c>
      <c r="B2128" s="2">
        <v>5</v>
      </c>
      <c r="C2128" s="2" t="s">
        <v>7</v>
      </c>
      <c r="D2128" s="2" t="s">
        <v>86</v>
      </c>
      <c r="E2128" s="2" t="s">
        <v>9</v>
      </c>
      <c r="F2128" s="7">
        <v>217.708292</v>
      </c>
      <c r="G2128" s="4">
        <v>193185</v>
      </c>
      <c r="H2128" s="2">
        <v>1.1000000000000001E-3</v>
      </c>
      <c r="I2128" t="s">
        <v>151</v>
      </c>
    </row>
    <row r="2129" spans="1:9">
      <c r="A2129" s="2">
        <v>2014</v>
      </c>
      <c r="B2129" s="2">
        <v>4</v>
      </c>
      <c r="C2129" s="2" t="s">
        <v>12</v>
      </c>
      <c r="D2129" s="2" t="s">
        <v>87</v>
      </c>
      <c r="E2129" s="2" t="s">
        <v>14</v>
      </c>
      <c r="F2129" s="7">
        <v>771.57637799999998</v>
      </c>
      <c r="G2129" s="4">
        <v>48827</v>
      </c>
      <c r="H2129" s="2">
        <v>1.5800000000000002E-2</v>
      </c>
      <c r="I2129" t="s">
        <v>151</v>
      </c>
    </row>
    <row r="2130" spans="1:9">
      <c r="A2130" s="2">
        <v>2013</v>
      </c>
      <c r="B2130" s="2">
        <v>9</v>
      </c>
      <c r="C2130" s="2" t="s">
        <v>7</v>
      </c>
      <c r="D2130" s="2" t="s">
        <v>19</v>
      </c>
      <c r="E2130" s="2" t="s">
        <v>14</v>
      </c>
      <c r="F2130" s="7">
        <v>54.062658999999996</v>
      </c>
      <c r="G2130" s="4">
        <v>11943</v>
      </c>
      <c r="H2130" s="2">
        <v>4.4999999999999997E-3</v>
      </c>
      <c r="I2130" t="s">
        <v>151</v>
      </c>
    </row>
    <row r="2131" spans="1:9">
      <c r="A2131" s="2">
        <v>2013</v>
      </c>
      <c r="B2131" s="2">
        <v>2</v>
      </c>
      <c r="C2131" s="2" t="s">
        <v>12</v>
      </c>
      <c r="D2131" s="2" t="s">
        <v>70</v>
      </c>
      <c r="E2131" s="2" t="s">
        <v>14</v>
      </c>
      <c r="F2131" s="7">
        <v>794.73444400000005</v>
      </c>
      <c r="G2131" s="4">
        <v>88980</v>
      </c>
      <c r="H2131" s="2">
        <v>8.8999999999999999E-3</v>
      </c>
      <c r="I2131" t="s">
        <v>151</v>
      </c>
    </row>
    <row r="2132" spans="1:9">
      <c r="A2132" s="2">
        <v>2013</v>
      </c>
      <c r="B2132" s="2">
        <v>8</v>
      </c>
      <c r="C2132" s="2" t="s">
        <v>7</v>
      </c>
      <c r="D2132" s="2" t="s">
        <v>40</v>
      </c>
      <c r="E2132" s="2" t="s">
        <v>14</v>
      </c>
      <c r="F2132" s="7">
        <v>154.62138200000001</v>
      </c>
      <c r="G2132" s="4">
        <v>218115</v>
      </c>
      <c r="H2132" s="2">
        <v>6.9999999999999999E-4</v>
      </c>
      <c r="I2132" t="s">
        <v>151</v>
      </c>
    </row>
    <row r="2133" spans="1:9">
      <c r="A2133" s="2">
        <v>2013</v>
      </c>
      <c r="B2133" s="2">
        <v>7</v>
      </c>
      <c r="C2133" s="2" t="s">
        <v>12</v>
      </c>
      <c r="D2133" s="2" t="s">
        <v>45</v>
      </c>
      <c r="E2133" s="2" t="s">
        <v>14</v>
      </c>
      <c r="F2133" s="7">
        <v>44.965243999999998</v>
      </c>
      <c r="G2133" s="4">
        <v>12013</v>
      </c>
      <c r="H2133" s="2">
        <v>3.7000000000000002E-3</v>
      </c>
      <c r="I2133" t="s">
        <v>151</v>
      </c>
    </row>
    <row r="2134" spans="1:9">
      <c r="A2134" s="2">
        <v>2013</v>
      </c>
      <c r="B2134" s="2">
        <v>11</v>
      </c>
      <c r="C2134" s="2" t="s">
        <v>12</v>
      </c>
      <c r="D2134" s="2" t="s">
        <v>79</v>
      </c>
      <c r="E2134" s="2" t="s">
        <v>14</v>
      </c>
      <c r="F2134" s="7">
        <v>6.2333E-2</v>
      </c>
      <c r="G2134" s="4">
        <v>1</v>
      </c>
      <c r="H2134" s="2">
        <v>6.2300000000000001E-2</v>
      </c>
      <c r="I2134" t="s">
        <v>151</v>
      </c>
    </row>
    <row r="2135" spans="1:9">
      <c r="A2135" s="2">
        <v>2013</v>
      </c>
      <c r="B2135" s="2">
        <v>6</v>
      </c>
      <c r="C2135" s="2" t="s">
        <v>12</v>
      </c>
      <c r="D2135" s="2" t="s">
        <v>26</v>
      </c>
      <c r="E2135" s="2" t="s">
        <v>14</v>
      </c>
      <c r="F2135" s="7">
        <v>66.037914999999998</v>
      </c>
      <c r="G2135" s="4">
        <v>6404</v>
      </c>
      <c r="H2135" s="2">
        <v>1.03E-2</v>
      </c>
      <c r="I2135" t="s">
        <v>151</v>
      </c>
    </row>
    <row r="2136" spans="1:9">
      <c r="A2136" s="2">
        <v>2013</v>
      </c>
      <c r="B2136" s="2">
        <v>5</v>
      </c>
      <c r="C2136" s="2" t="s">
        <v>12</v>
      </c>
      <c r="D2136" s="2" t="s">
        <v>56</v>
      </c>
      <c r="E2136" s="2" t="s">
        <v>14</v>
      </c>
      <c r="F2136" s="7">
        <v>3985.0027209999998</v>
      </c>
      <c r="G2136" s="4">
        <v>466241</v>
      </c>
      <c r="H2136" s="2">
        <v>8.5000000000000006E-3</v>
      </c>
      <c r="I2136" t="s">
        <v>151</v>
      </c>
    </row>
    <row r="2137" spans="1:9">
      <c r="A2137" s="2">
        <v>2013</v>
      </c>
      <c r="B2137" s="2">
        <v>12</v>
      </c>
      <c r="C2137" s="2" t="s">
        <v>12</v>
      </c>
      <c r="D2137" s="2" t="s">
        <v>73</v>
      </c>
      <c r="E2137" s="2" t="s">
        <v>14</v>
      </c>
      <c r="F2137" s="7">
        <v>8.2450000000000006E-3</v>
      </c>
      <c r="G2137" s="4">
        <v>5</v>
      </c>
      <c r="H2137" s="2">
        <v>1.6000000000000001E-3</v>
      </c>
      <c r="I2137" t="s">
        <v>151</v>
      </c>
    </row>
    <row r="2138" spans="1:9">
      <c r="A2138" s="2">
        <v>2014</v>
      </c>
      <c r="B2138" s="2">
        <v>2</v>
      </c>
      <c r="C2138" s="2" t="s">
        <v>7</v>
      </c>
      <c r="D2138" s="2" t="s">
        <v>44</v>
      </c>
      <c r="E2138" s="2" t="s">
        <v>16</v>
      </c>
      <c r="F2138" s="7">
        <v>1.00204</v>
      </c>
      <c r="G2138" s="4">
        <v>14598</v>
      </c>
      <c r="H2138" s="2">
        <v>0</v>
      </c>
      <c r="I2138" t="s">
        <v>151</v>
      </c>
    </row>
    <row r="2139" spans="1:9">
      <c r="A2139" s="2">
        <v>2013</v>
      </c>
      <c r="B2139" s="2">
        <v>10</v>
      </c>
      <c r="C2139" s="2" t="s">
        <v>7</v>
      </c>
      <c r="D2139" s="2" t="s">
        <v>44</v>
      </c>
      <c r="E2139" s="2" t="s">
        <v>16</v>
      </c>
      <c r="F2139" s="7">
        <v>9.4402670000000004</v>
      </c>
      <c r="G2139" s="4">
        <v>13567</v>
      </c>
      <c r="H2139" s="2">
        <v>5.9999999999999995E-4</v>
      </c>
      <c r="I2139" t="s">
        <v>151</v>
      </c>
    </row>
    <row r="2140" spans="1:9">
      <c r="A2140" s="2">
        <v>2013</v>
      </c>
      <c r="B2140" s="2">
        <v>8</v>
      </c>
      <c r="C2140" s="2" t="s">
        <v>7</v>
      </c>
      <c r="D2140" s="2" t="s">
        <v>39</v>
      </c>
      <c r="E2140" s="2" t="s">
        <v>14</v>
      </c>
      <c r="F2140" s="7">
        <v>295.86268000000001</v>
      </c>
      <c r="G2140" s="4">
        <v>60594</v>
      </c>
      <c r="H2140" s="2">
        <v>4.7999999999999996E-3</v>
      </c>
      <c r="I2140" t="s">
        <v>151</v>
      </c>
    </row>
    <row r="2141" spans="1:9">
      <c r="A2141" s="2">
        <v>2013</v>
      </c>
      <c r="B2141" s="2">
        <v>12</v>
      </c>
      <c r="C2141" s="2" t="s">
        <v>7</v>
      </c>
      <c r="D2141" s="2" t="s">
        <v>91</v>
      </c>
      <c r="E2141" s="2" t="s">
        <v>9</v>
      </c>
      <c r="F2141" s="7">
        <v>4.0754999999999999</v>
      </c>
      <c r="G2141" s="4">
        <v>3135</v>
      </c>
      <c r="H2141" s="2">
        <v>1.2999999999999999E-3</v>
      </c>
      <c r="I2141" t="s">
        <v>151</v>
      </c>
    </row>
    <row r="2142" spans="1:9">
      <c r="A2142" s="2">
        <v>2014</v>
      </c>
      <c r="B2142" s="2">
        <v>3</v>
      </c>
      <c r="C2142" s="2" t="s">
        <v>12</v>
      </c>
      <c r="D2142" s="2" t="s">
        <v>91</v>
      </c>
      <c r="E2142" s="2" t="s">
        <v>9</v>
      </c>
      <c r="F2142" s="7">
        <v>1.8304</v>
      </c>
      <c r="G2142" s="4">
        <v>1408</v>
      </c>
      <c r="H2142" s="2">
        <v>1.2999999999999999E-3</v>
      </c>
      <c r="I2142" t="s">
        <v>151</v>
      </c>
    </row>
    <row r="2143" spans="1:9">
      <c r="A2143" s="2">
        <v>2014</v>
      </c>
      <c r="B2143" s="2">
        <v>1</v>
      </c>
      <c r="C2143" s="2" t="s">
        <v>12</v>
      </c>
      <c r="D2143" s="2" t="s">
        <v>33</v>
      </c>
      <c r="E2143" s="2" t="s">
        <v>11</v>
      </c>
      <c r="F2143" s="7">
        <v>1.0062</v>
      </c>
      <c r="G2143" s="4">
        <v>774</v>
      </c>
      <c r="H2143" s="2">
        <v>1.2999999999999999E-3</v>
      </c>
      <c r="I2143" t="s">
        <v>151</v>
      </c>
    </row>
    <row r="2144" spans="1:9">
      <c r="A2144" s="2">
        <v>2014</v>
      </c>
      <c r="B2144" s="2">
        <v>2</v>
      </c>
      <c r="C2144" s="2" t="s">
        <v>7</v>
      </c>
      <c r="D2144" s="2" t="s">
        <v>10</v>
      </c>
      <c r="E2144" s="2" t="s">
        <v>11</v>
      </c>
      <c r="F2144" s="7">
        <v>54.215178000000002</v>
      </c>
      <c r="G2144" s="4">
        <v>68127</v>
      </c>
      <c r="H2144" s="2">
        <v>6.9999999999999999E-4</v>
      </c>
      <c r="I2144" t="s">
        <v>151</v>
      </c>
    </row>
    <row r="2145" spans="1:9">
      <c r="A2145" s="2">
        <v>2014</v>
      </c>
      <c r="B2145" s="2">
        <v>1</v>
      </c>
      <c r="C2145" s="2" t="s">
        <v>7</v>
      </c>
      <c r="D2145" s="2" t="s">
        <v>10</v>
      </c>
      <c r="E2145" s="2" t="s">
        <v>11</v>
      </c>
      <c r="F2145" s="7">
        <v>81.145499999999998</v>
      </c>
      <c r="G2145" s="4">
        <v>58414</v>
      </c>
      <c r="H2145" s="2">
        <v>1.2999999999999999E-3</v>
      </c>
      <c r="I2145" t="s">
        <v>151</v>
      </c>
    </row>
    <row r="2146" spans="1:9">
      <c r="A2146" s="2">
        <v>2014</v>
      </c>
      <c r="B2146" s="2">
        <v>4</v>
      </c>
      <c r="C2146" s="2" t="s">
        <v>12</v>
      </c>
      <c r="D2146" s="2" t="s">
        <v>24</v>
      </c>
      <c r="E2146" s="2" t="s">
        <v>25</v>
      </c>
      <c r="F2146" s="7">
        <v>98.803263999999999</v>
      </c>
      <c r="G2146" s="4">
        <v>10526</v>
      </c>
      <c r="H2146" s="2">
        <v>9.2999999999999992E-3</v>
      </c>
      <c r="I2146" t="s">
        <v>151</v>
      </c>
    </row>
    <row r="2147" spans="1:9">
      <c r="A2147" s="2">
        <v>2014</v>
      </c>
      <c r="B2147" s="2">
        <v>4</v>
      </c>
      <c r="C2147" s="2" t="s">
        <v>12</v>
      </c>
      <c r="D2147" s="2" t="s">
        <v>65</v>
      </c>
      <c r="E2147" s="2" t="s">
        <v>25</v>
      </c>
      <c r="F2147" s="7">
        <v>2.8840999999999999E-2</v>
      </c>
      <c r="G2147" s="4">
        <v>5</v>
      </c>
      <c r="H2147" s="2">
        <v>5.7000000000000002E-3</v>
      </c>
      <c r="I2147" t="s">
        <v>151</v>
      </c>
    </row>
    <row r="2148" spans="1:9">
      <c r="A2148" s="2">
        <v>2013</v>
      </c>
      <c r="B2148" s="2">
        <v>1</v>
      </c>
      <c r="C2148" s="2" t="s">
        <v>7</v>
      </c>
      <c r="D2148" s="2" t="s">
        <v>21</v>
      </c>
      <c r="E2148" s="2" t="s">
        <v>14</v>
      </c>
      <c r="F2148" s="7">
        <v>22.749431999999999</v>
      </c>
      <c r="G2148" s="4">
        <v>23001</v>
      </c>
      <c r="H2148" s="2">
        <v>8.9999999999999998E-4</v>
      </c>
      <c r="I2148" t="s">
        <v>151</v>
      </c>
    </row>
    <row r="2149" spans="1:9">
      <c r="A2149" s="2">
        <v>2013</v>
      </c>
      <c r="B2149" s="2">
        <v>2</v>
      </c>
      <c r="C2149" s="2" t="s">
        <v>7</v>
      </c>
      <c r="D2149" s="2" t="s">
        <v>21</v>
      </c>
      <c r="E2149" s="2" t="s">
        <v>14</v>
      </c>
      <c r="F2149" s="7">
        <v>34.512757999999998</v>
      </c>
      <c r="G2149" s="4">
        <v>20720</v>
      </c>
      <c r="H2149" s="2">
        <v>1.6000000000000001E-3</v>
      </c>
      <c r="I2149" t="s">
        <v>151</v>
      </c>
    </row>
    <row r="2150" spans="1:9">
      <c r="A2150" s="2">
        <v>2014</v>
      </c>
      <c r="B2150" s="2">
        <v>2</v>
      </c>
      <c r="C2150" s="2" t="s">
        <v>12</v>
      </c>
      <c r="D2150" s="2" t="s">
        <v>63</v>
      </c>
      <c r="E2150" s="2" t="s">
        <v>14</v>
      </c>
      <c r="F2150" s="7">
        <v>915.81063400000005</v>
      </c>
      <c r="G2150" s="4">
        <v>73599</v>
      </c>
      <c r="H2150" s="2">
        <v>1.24E-2</v>
      </c>
      <c r="I2150" t="s">
        <v>151</v>
      </c>
    </row>
    <row r="2151" spans="1:9">
      <c r="A2151" s="2">
        <v>2014</v>
      </c>
      <c r="B2151" s="2">
        <v>2</v>
      </c>
      <c r="C2151" s="2" t="s">
        <v>7</v>
      </c>
      <c r="D2151" s="2" t="s">
        <v>19</v>
      </c>
      <c r="E2151" s="2" t="s">
        <v>14</v>
      </c>
      <c r="F2151" s="7">
        <v>48.528368</v>
      </c>
      <c r="G2151" s="4">
        <v>23802</v>
      </c>
      <c r="H2151" s="2">
        <v>2E-3</v>
      </c>
      <c r="I2151" t="s">
        <v>151</v>
      </c>
    </row>
    <row r="2152" spans="1:9">
      <c r="A2152" s="2">
        <v>2014</v>
      </c>
      <c r="B2152" s="2">
        <v>4</v>
      </c>
      <c r="C2152" s="2" t="s">
        <v>7</v>
      </c>
      <c r="D2152" s="2" t="s">
        <v>19</v>
      </c>
      <c r="E2152" s="2" t="s">
        <v>14</v>
      </c>
      <c r="F2152" s="7">
        <v>65.733438000000007</v>
      </c>
      <c r="G2152" s="4">
        <v>27385</v>
      </c>
      <c r="H2152" s="2">
        <v>2.3999999999999998E-3</v>
      </c>
      <c r="I2152" t="s">
        <v>151</v>
      </c>
    </row>
    <row r="2153" spans="1:9">
      <c r="A2153" s="2">
        <v>2013</v>
      </c>
      <c r="B2153" s="2">
        <v>6</v>
      </c>
      <c r="C2153" s="2" t="s">
        <v>12</v>
      </c>
      <c r="D2153" s="2" t="s">
        <v>15</v>
      </c>
      <c r="E2153" s="2" t="s">
        <v>16</v>
      </c>
      <c r="F2153" s="7">
        <v>569.08710499999995</v>
      </c>
      <c r="G2153" s="4">
        <v>56810</v>
      </c>
      <c r="H2153" s="2">
        <v>0.01</v>
      </c>
      <c r="I2153" t="s">
        <v>151</v>
      </c>
    </row>
    <row r="2154" spans="1:9">
      <c r="A2154" s="2">
        <v>2013</v>
      </c>
      <c r="B2154" s="2">
        <v>5</v>
      </c>
      <c r="C2154" s="2" t="s">
        <v>12</v>
      </c>
      <c r="D2154" s="2" t="s">
        <v>40</v>
      </c>
      <c r="E2154" s="2" t="s">
        <v>14</v>
      </c>
      <c r="F2154" s="7">
        <v>1593.061213</v>
      </c>
      <c r="G2154" s="4">
        <v>289520</v>
      </c>
      <c r="H2154" s="2">
        <v>5.4999999999999997E-3</v>
      </c>
      <c r="I2154" t="s">
        <v>151</v>
      </c>
    </row>
    <row r="2155" spans="1:9">
      <c r="A2155" s="2">
        <v>2013</v>
      </c>
      <c r="B2155" s="2">
        <v>11</v>
      </c>
      <c r="C2155" s="2" t="s">
        <v>7</v>
      </c>
      <c r="D2155" s="2" t="s">
        <v>17</v>
      </c>
      <c r="E2155" s="2" t="s">
        <v>14</v>
      </c>
      <c r="F2155" s="7">
        <v>27.121628000000001</v>
      </c>
      <c r="G2155" s="4">
        <v>10078</v>
      </c>
      <c r="H2155" s="2">
        <v>2.5999999999999999E-3</v>
      </c>
      <c r="I2155" t="s">
        <v>151</v>
      </c>
    </row>
    <row r="2156" spans="1:9">
      <c r="A2156" s="2">
        <v>2013</v>
      </c>
      <c r="B2156" s="2">
        <v>3</v>
      </c>
      <c r="C2156" s="2" t="s">
        <v>7</v>
      </c>
      <c r="D2156" s="2" t="s">
        <v>56</v>
      </c>
      <c r="E2156" s="2" t="s">
        <v>14</v>
      </c>
      <c r="F2156" s="7">
        <v>114.42544599999999</v>
      </c>
      <c r="G2156" s="4">
        <v>49118</v>
      </c>
      <c r="H2156" s="2">
        <v>2.3E-3</v>
      </c>
      <c r="I2156" t="s">
        <v>151</v>
      </c>
    </row>
    <row r="2157" spans="1:9">
      <c r="A2157" s="2">
        <v>2014</v>
      </c>
      <c r="B2157" s="2">
        <v>4</v>
      </c>
      <c r="C2157" s="2" t="s">
        <v>7</v>
      </c>
      <c r="D2157" s="2" t="s">
        <v>82</v>
      </c>
      <c r="E2157" s="2" t="s">
        <v>14</v>
      </c>
      <c r="F2157" s="7">
        <v>12.852767</v>
      </c>
      <c r="G2157" s="4">
        <v>5402</v>
      </c>
      <c r="H2157" s="2">
        <v>2.3E-3</v>
      </c>
      <c r="I2157" t="s">
        <v>151</v>
      </c>
    </row>
    <row r="2158" spans="1:9">
      <c r="A2158" s="2">
        <v>2014</v>
      </c>
      <c r="B2158" s="2">
        <v>4</v>
      </c>
      <c r="C2158" s="2" t="s">
        <v>12</v>
      </c>
      <c r="D2158" s="2" t="s">
        <v>48</v>
      </c>
      <c r="E2158" s="2" t="s">
        <v>14</v>
      </c>
      <c r="F2158" s="7">
        <v>9.5432330000000007</v>
      </c>
      <c r="G2158" s="4">
        <v>2835</v>
      </c>
      <c r="H2158" s="2">
        <v>3.3E-3</v>
      </c>
      <c r="I2158" t="s">
        <v>151</v>
      </c>
    </row>
    <row r="2159" spans="1:9">
      <c r="A2159" s="2">
        <v>2013</v>
      </c>
      <c r="B2159" s="2">
        <v>4</v>
      </c>
      <c r="C2159" s="2" t="s">
        <v>12</v>
      </c>
      <c r="D2159" s="2" t="s">
        <v>52</v>
      </c>
      <c r="E2159" s="2" t="s">
        <v>25</v>
      </c>
      <c r="F2159" s="7">
        <v>2.4190000000000001E-3</v>
      </c>
      <c r="G2159" s="4">
        <v>1</v>
      </c>
      <c r="H2159" s="2">
        <v>2.3999999999999998E-3</v>
      </c>
      <c r="I2159" t="s">
        <v>151</v>
      </c>
    </row>
    <row r="2160" spans="1:9">
      <c r="A2160" s="2">
        <v>2014</v>
      </c>
      <c r="B2160" s="2">
        <v>2</v>
      </c>
      <c r="C2160" s="2" t="s">
        <v>7</v>
      </c>
      <c r="D2160" s="2" t="s">
        <v>50</v>
      </c>
      <c r="E2160" s="2" t="s">
        <v>11</v>
      </c>
      <c r="F2160" s="7">
        <v>0.92600400000000005</v>
      </c>
      <c r="G2160" s="4">
        <v>510</v>
      </c>
      <c r="H2160" s="2">
        <v>1.8E-3</v>
      </c>
      <c r="I2160" t="s">
        <v>151</v>
      </c>
    </row>
    <row r="2161" spans="1:9">
      <c r="A2161" s="2">
        <v>2013</v>
      </c>
      <c r="B2161" s="2">
        <v>4</v>
      </c>
      <c r="C2161" s="2" t="s">
        <v>12</v>
      </c>
      <c r="D2161" s="2" t="s">
        <v>10</v>
      </c>
      <c r="E2161" s="2" t="s">
        <v>11</v>
      </c>
      <c r="F2161" s="7">
        <v>1.4102E-2</v>
      </c>
      <c r="G2161" s="4">
        <v>7</v>
      </c>
      <c r="H2161" s="2">
        <v>2E-3</v>
      </c>
      <c r="I2161" t="s">
        <v>151</v>
      </c>
    </row>
    <row r="2162" spans="1:9">
      <c r="A2162" s="2">
        <v>2013</v>
      </c>
      <c r="B2162" s="2">
        <v>12</v>
      </c>
      <c r="C2162" s="2" t="s">
        <v>12</v>
      </c>
      <c r="D2162" s="2" t="s">
        <v>10</v>
      </c>
      <c r="E2162" s="2" t="s">
        <v>11</v>
      </c>
      <c r="F2162" s="7">
        <v>23.222252999999998</v>
      </c>
      <c r="G2162" s="4">
        <v>13589</v>
      </c>
      <c r="H2162" s="2">
        <v>1.6999999999999999E-3</v>
      </c>
      <c r="I2162" t="s">
        <v>151</v>
      </c>
    </row>
    <row r="2163" spans="1:9">
      <c r="A2163" s="2">
        <v>2014</v>
      </c>
      <c r="B2163" s="2">
        <v>2</v>
      </c>
      <c r="C2163" s="2" t="s">
        <v>7</v>
      </c>
      <c r="D2163" s="2" t="s">
        <v>49</v>
      </c>
      <c r="E2163" s="2" t="s">
        <v>11</v>
      </c>
      <c r="F2163" s="7">
        <v>5.0568</v>
      </c>
      <c r="G2163" s="4">
        <v>3612</v>
      </c>
      <c r="H2163" s="2">
        <v>1.4E-3</v>
      </c>
      <c r="I2163" t="s">
        <v>151</v>
      </c>
    </row>
    <row r="2164" spans="1:9">
      <c r="A2164" s="2">
        <v>2014</v>
      </c>
      <c r="B2164" s="2">
        <v>4</v>
      </c>
      <c r="C2164" s="2" t="s">
        <v>12</v>
      </c>
      <c r="D2164" s="2" t="s">
        <v>41</v>
      </c>
      <c r="E2164" s="2" t="s">
        <v>25</v>
      </c>
      <c r="F2164" s="7">
        <v>24.229462999999999</v>
      </c>
      <c r="G2164" s="4">
        <v>11505</v>
      </c>
      <c r="H2164" s="2">
        <v>2.0999999999999999E-3</v>
      </c>
      <c r="I2164" t="s">
        <v>151</v>
      </c>
    </row>
    <row r="2165" spans="1:9">
      <c r="A2165" s="2">
        <v>2014</v>
      </c>
      <c r="B2165" s="2">
        <v>3</v>
      </c>
      <c r="C2165" s="2" t="s">
        <v>7</v>
      </c>
      <c r="D2165" s="2" t="s">
        <v>18</v>
      </c>
      <c r="E2165" s="2" t="s">
        <v>14</v>
      </c>
      <c r="F2165" s="7">
        <v>117.64967300000001</v>
      </c>
      <c r="G2165" s="4">
        <v>73335</v>
      </c>
      <c r="H2165" s="2">
        <v>1.6000000000000001E-3</v>
      </c>
      <c r="I2165" t="s">
        <v>151</v>
      </c>
    </row>
    <row r="2166" spans="1:9">
      <c r="A2166" s="2">
        <v>2013</v>
      </c>
      <c r="B2166" s="2">
        <v>12</v>
      </c>
      <c r="C2166" s="2" t="s">
        <v>12</v>
      </c>
      <c r="D2166" s="2" t="s">
        <v>19</v>
      </c>
      <c r="E2166" s="2" t="s">
        <v>14</v>
      </c>
      <c r="F2166" s="7">
        <v>2490.1881490000001</v>
      </c>
      <c r="G2166" s="4">
        <v>194713</v>
      </c>
      <c r="H2166" s="2">
        <v>1.2699999999999999E-2</v>
      </c>
      <c r="I2166" t="s">
        <v>151</v>
      </c>
    </row>
    <row r="2167" spans="1:9">
      <c r="A2167" s="2">
        <v>2013</v>
      </c>
      <c r="B2167" s="2">
        <v>5</v>
      </c>
      <c r="C2167" s="2" t="s">
        <v>7</v>
      </c>
      <c r="D2167" s="2" t="s">
        <v>46</v>
      </c>
      <c r="E2167" s="2" t="s">
        <v>25</v>
      </c>
      <c r="F2167" s="7">
        <v>5.6237550000000001</v>
      </c>
      <c r="G2167" s="4">
        <v>3341</v>
      </c>
      <c r="H2167" s="2">
        <v>1.6000000000000001E-3</v>
      </c>
      <c r="I2167" t="s">
        <v>151</v>
      </c>
    </row>
    <row r="2168" spans="1:9">
      <c r="A2168" s="2">
        <v>2014</v>
      </c>
      <c r="B2168" s="2">
        <v>5</v>
      </c>
      <c r="C2168" s="2" t="s">
        <v>12</v>
      </c>
      <c r="D2168" s="2" t="s">
        <v>60</v>
      </c>
      <c r="E2168" s="2" t="s">
        <v>14</v>
      </c>
      <c r="F2168" s="7">
        <v>41.581122000000001</v>
      </c>
      <c r="G2168" s="4">
        <v>10774</v>
      </c>
      <c r="H2168" s="2">
        <v>3.8E-3</v>
      </c>
      <c r="I2168" t="s">
        <v>151</v>
      </c>
    </row>
    <row r="2169" spans="1:9">
      <c r="A2169" s="2">
        <v>2014</v>
      </c>
      <c r="B2169" s="2">
        <v>5</v>
      </c>
      <c r="C2169" s="2" t="s">
        <v>7</v>
      </c>
      <c r="D2169" s="2" t="s">
        <v>13</v>
      </c>
      <c r="E2169" s="2" t="s">
        <v>14</v>
      </c>
      <c r="F2169" s="7">
        <v>18.939692000000001</v>
      </c>
      <c r="G2169" s="4">
        <v>27787</v>
      </c>
      <c r="H2169" s="2">
        <v>5.9999999999999995E-4</v>
      </c>
      <c r="I2169" t="s">
        <v>151</v>
      </c>
    </row>
    <row r="2170" spans="1:9">
      <c r="A2170" s="2">
        <v>2013</v>
      </c>
      <c r="B2170" s="2">
        <v>5</v>
      </c>
      <c r="C2170" s="2" t="s">
        <v>12</v>
      </c>
      <c r="D2170" s="2" t="s">
        <v>17</v>
      </c>
      <c r="E2170" s="2" t="s">
        <v>14</v>
      </c>
      <c r="F2170" s="7">
        <v>7.1029999999999999E-3</v>
      </c>
      <c r="G2170" s="4">
        <v>1</v>
      </c>
      <c r="H2170" s="2">
        <v>7.1000000000000004E-3</v>
      </c>
      <c r="I2170" t="s">
        <v>151</v>
      </c>
    </row>
    <row r="2171" spans="1:9">
      <c r="A2171" s="2">
        <v>2014</v>
      </c>
      <c r="B2171" s="2">
        <v>2</v>
      </c>
      <c r="C2171" s="2" t="s">
        <v>7</v>
      </c>
      <c r="D2171" s="2" t="s">
        <v>26</v>
      </c>
      <c r="E2171" s="2" t="s">
        <v>14</v>
      </c>
      <c r="F2171" s="7">
        <v>11.784837</v>
      </c>
      <c r="G2171" s="4">
        <v>12602</v>
      </c>
      <c r="H2171" s="2">
        <v>8.9999999999999998E-4</v>
      </c>
      <c r="I2171" t="s">
        <v>151</v>
      </c>
    </row>
    <row r="2172" spans="1:9">
      <c r="A2172" s="2">
        <v>2014</v>
      </c>
      <c r="B2172" s="2">
        <v>1</v>
      </c>
      <c r="C2172" s="2" t="s">
        <v>7</v>
      </c>
      <c r="D2172" s="2" t="s">
        <v>26</v>
      </c>
      <c r="E2172" s="2" t="s">
        <v>14</v>
      </c>
      <c r="F2172" s="7">
        <v>8.8576949999999997</v>
      </c>
      <c r="G2172" s="4">
        <v>12189</v>
      </c>
      <c r="H2172" s="2">
        <v>6.9999999999999999E-4</v>
      </c>
      <c r="I2172" t="s">
        <v>151</v>
      </c>
    </row>
    <row r="2173" spans="1:9">
      <c r="A2173" s="2">
        <v>2013</v>
      </c>
      <c r="B2173" s="2">
        <v>2</v>
      </c>
      <c r="C2173" s="2" t="s">
        <v>12</v>
      </c>
      <c r="D2173" s="2" t="s">
        <v>56</v>
      </c>
      <c r="E2173" s="2" t="s">
        <v>14</v>
      </c>
      <c r="F2173" s="7">
        <v>4921.0655559999996</v>
      </c>
      <c r="G2173" s="4">
        <v>488289</v>
      </c>
      <c r="H2173" s="2">
        <v>0.01</v>
      </c>
      <c r="I2173" t="s">
        <v>151</v>
      </c>
    </row>
    <row r="2174" spans="1:9">
      <c r="A2174" s="2">
        <v>2013</v>
      </c>
      <c r="B2174" s="2">
        <v>1</v>
      </c>
      <c r="C2174" s="2" t="s">
        <v>53</v>
      </c>
      <c r="D2174" s="2" t="s">
        <v>56</v>
      </c>
      <c r="E2174" s="2" t="s">
        <v>14</v>
      </c>
      <c r="F2174" s="7">
        <v>13.287106</v>
      </c>
      <c r="G2174" s="4">
        <v>11</v>
      </c>
      <c r="H2174" s="2">
        <v>1.2079</v>
      </c>
      <c r="I2174" t="s">
        <v>151</v>
      </c>
    </row>
    <row r="2175" spans="1:9">
      <c r="A2175" s="2">
        <v>2013</v>
      </c>
      <c r="B2175" s="2">
        <v>8</v>
      </c>
      <c r="C2175" s="2" t="s">
        <v>12</v>
      </c>
      <c r="D2175" s="2" t="s">
        <v>44</v>
      </c>
      <c r="E2175" s="2" t="s">
        <v>16</v>
      </c>
      <c r="F2175" s="7">
        <v>122.56314399999999</v>
      </c>
      <c r="G2175" s="4">
        <v>13917</v>
      </c>
      <c r="H2175" s="2">
        <v>8.8000000000000005E-3</v>
      </c>
      <c r="I2175" t="s">
        <v>151</v>
      </c>
    </row>
    <row r="2176" spans="1:9">
      <c r="A2176" s="2">
        <v>2013</v>
      </c>
      <c r="B2176" s="2">
        <v>6</v>
      </c>
      <c r="C2176" s="2" t="s">
        <v>7</v>
      </c>
      <c r="D2176" s="2" t="s">
        <v>39</v>
      </c>
      <c r="E2176" s="2" t="s">
        <v>14</v>
      </c>
      <c r="F2176" s="7">
        <v>305.01408400000003</v>
      </c>
      <c r="G2176" s="4">
        <v>71432</v>
      </c>
      <c r="H2176" s="2">
        <v>4.1999999999999997E-3</v>
      </c>
      <c r="I2176" t="s">
        <v>151</v>
      </c>
    </row>
    <row r="2177" spans="1:9">
      <c r="A2177" s="2">
        <v>2013</v>
      </c>
      <c r="B2177" s="2">
        <v>7</v>
      </c>
      <c r="C2177" s="2" t="s">
        <v>12</v>
      </c>
      <c r="D2177" s="2" t="s">
        <v>39</v>
      </c>
      <c r="E2177" s="2" t="s">
        <v>14</v>
      </c>
      <c r="F2177" s="7">
        <v>2877.8732709999999</v>
      </c>
      <c r="G2177" s="4">
        <v>277521</v>
      </c>
      <c r="H2177" s="2">
        <v>1.03E-2</v>
      </c>
      <c r="I2177" t="s">
        <v>151</v>
      </c>
    </row>
    <row r="2178" spans="1:9">
      <c r="A2178" s="2">
        <v>2014</v>
      </c>
      <c r="B2178" s="2">
        <v>1</v>
      </c>
      <c r="C2178" s="2" t="s">
        <v>12</v>
      </c>
      <c r="D2178" s="2" t="s">
        <v>23</v>
      </c>
      <c r="E2178" s="2" t="s">
        <v>14</v>
      </c>
      <c r="F2178" s="7">
        <v>1.035695</v>
      </c>
      <c r="G2178" s="4">
        <v>474</v>
      </c>
      <c r="H2178" s="2">
        <v>2.0999999999999999E-3</v>
      </c>
      <c r="I2178" t="s">
        <v>151</v>
      </c>
    </row>
    <row r="2179" spans="1:9">
      <c r="A2179" s="2">
        <v>2014</v>
      </c>
      <c r="B2179" s="2">
        <v>5</v>
      </c>
      <c r="C2179" s="2" t="s">
        <v>7</v>
      </c>
      <c r="D2179" s="2" t="s">
        <v>72</v>
      </c>
      <c r="E2179" s="2" t="s">
        <v>11</v>
      </c>
      <c r="F2179" s="7">
        <v>395.53231799999998</v>
      </c>
      <c r="G2179" s="4">
        <v>188021</v>
      </c>
      <c r="H2179" s="2">
        <v>2.0999999999999999E-3</v>
      </c>
      <c r="I2179" t="s">
        <v>151</v>
      </c>
    </row>
    <row r="2180" spans="1:9">
      <c r="A2180" s="2">
        <v>2014</v>
      </c>
      <c r="B2180" s="2">
        <v>4</v>
      </c>
      <c r="C2180" s="2" t="s">
        <v>7</v>
      </c>
      <c r="D2180" s="2" t="s">
        <v>96</v>
      </c>
      <c r="E2180" s="2" t="s">
        <v>9</v>
      </c>
      <c r="F2180" s="7">
        <v>27.127673000000001</v>
      </c>
      <c r="G2180" s="4">
        <v>15246</v>
      </c>
      <c r="H2180" s="2">
        <v>1.6999999999999999E-3</v>
      </c>
      <c r="I2180" t="s">
        <v>151</v>
      </c>
    </row>
    <row r="2181" spans="1:9">
      <c r="A2181" s="2">
        <v>2013</v>
      </c>
      <c r="B2181" s="2">
        <v>1</v>
      </c>
      <c r="C2181" s="2" t="s">
        <v>12</v>
      </c>
      <c r="D2181" s="2" t="s">
        <v>83</v>
      </c>
      <c r="E2181" s="2" t="s">
        <v>14</v>
      </c>
      <c r="F2181" s="7">
        <v>4.1526E-2</v>
      </c>
      <c r="G2181" s="4">
        <v>3</v>
      </c>
      <c r="H2181" s="2">
        <v>1.38E-2</v>
      </c>
      <c r="I2181" t="s">
        <v>151</v>
      </c>
    </row>
    <row r="2182" spans="1:9">
      <c r="A2182" s="2">
        <v>2014</v>
      </c>
      <c r="B2182" s="2">
        <v>1</v>
      </c>
      <c r="C2182" s="2" t="s">
        <v>12</v>
      </c>
      <c r="D2182" s="2" t="s">
        <v>50</v>
      </c>
      <c r="E2182" s="2" t="s">
        <v>11</v>
      </c>
      <c r="F2182" s="7">
        <v>5.4615999999999998E-2</v>
      </c>
      <c r="G2182" s="4">
        <v>31</v>
      </c>
      <c r="H2182" s="2">
        <v>1.6999999999999999E-3</v>
      </c>
      <c r="I2182" t="s">
        <v>151</v>
      </c>
    </row>
    <row r="2183" spans="1:9">
      <c r="A2183" s="2">
        <v>2013</v>
      </c>
      <c r="B2183" s="2">
        <v>10</v>
      </c>
      <c r="C2183" s="2" t="s">
        <v>12</v>
      </c>
      <c r="D2183" s="2" t="s">
        <v>50</v>
      </c>
      <c r="E2183" s="2" t="s">
        <v>11</v>
      </c>
      <c r="F2183" s="7">
        <v>0.63907700000000001</v>
      </c>
      <c r="G2183" s="4">
        <v>64</v>
      </c>
      <c r="H2183" s="2">
        <v>9.9000000000000008E-3</v>
      </c>
      <c r="I2183" t="s">
        <v>151</v>
      </c>
    </row>
    <row r="2184" spans="1:9">
      <c r="A2184" s="2">
        <v>2014</v>
      </c>
      <c r="B2184" s="2">
        <v>1</v>
      </c>
      <c r="C2184" s="2" t="s">
        <v>7</v>
      </c>
      <c r="D2184" s="2" t="s">
        <v>51</v>
      </c>
      <c r="E2184" s="2" t="s">
        <v>11</v>
      </c>
      <c r="F2184" s="7">
        <v>2.2917999999999998</v>
      </c>
      <c r="G2184" s="4">
        <v>1637</v>
      </c>
      <c r="H2184" s="2">
        <v>1.4E-3</v>
      </c>
      <c r="I2184" t="s">
        <v>151</v>
      </c>
    </row>
    <row r="2185" spans="1:9">
      <c r="A2185" s="2">
        <v>2014</v>
      </c>
      <c r="B2185" s="2">
        <v>2</v>
      </c>
      <c r="C2185" s="2" t="s">
        <v>7</v>
      </c>
      <c r="D2185" s="2" t="s">
        <v>51</v>
      </c>
      <c r="E2185" s="2" t="s">
        <v>11</v>
      </c>
      <c r="F2185" s="7">
        <v>3.0771999999999999</v>
      </c>
      <c r="G2185" s="4">
        <v>2198</v>
      </c>
      <c r="H2185" s="2">
        <v>1.4E-3</v>
      </c>
      <c r="I2185" t="s">
        <v>151</v>
      </c>
    </row>
    <row r="2186" spans="1:9">
      <c r="A2186" s="2">
        <v>2013</v>
      </c>
      <c r="B2186" s="2">
        <v>12</v>
      </c>
      <c r="C2186" s="2" t="s">
        <v>12</v>
      </c>
      <c r="D2186" s="2" t="s">
        <v>100</v>
      </c>
      <c r="E2186" s="2" t="s">
        <v>14</v>
      </c>
      <c r="F2186" s="7">
        <v>4.2462E-2</v>
      </c>
      <c r="G2186" s="4">
        <v>1</v>
      </c>
      <c r="H2186" s="2">
        <v>4.24E-2</v>
      </c>
      <c r="I2186" t="s">
        <v>151</v>
      </c>
    </row>
    <row r="2187" spans="1:9">
      <c r="A2187" s="2">
        <v>2014</v>
      </c>
      <c r="B2187" s="2">
        <v>5</v>
      </c>
      <c r="C2187" s="2" t="s">
        <v>12</v>
      </c>
      <c r="D2187" s="2" t="s">
        <v>87</v>
      </c>
      <c r="E2187" s="2" t="s">
        <v>14</v>
      </c>
      <c r="F2187" s="7">
        <v>641.50212199999999</v>
      </c>
      <c r="G2187" s="4">
        <v>55384</v>
      </c>
      <c r="H2187" s="2">
        <v>1.15E-2</v>
      </c>
      <c r="I2187" t="s">
        <v>151</v>
      </c>
    </row>
    <row r="2188" spans="1:9">
      <c r="A2188" s="2">
        <v>2013</v>
      </c>
      <c r="B2188" s="2">
        <v>7</v>
      </c>
      <c r="C2188" s="2" t="s">
        <v>7</v>
      </c>
      <c r="D2188" s="2" t="s">
        <v>19</v>
      </c>
      <c r="E2188" s="2" t="s">
        <v>14</v>
      </c>
      <c r="F2188" s="7">
        <v>33.349609000000001</v>
      </c>
      <c r="G2188" s="4">
        <v>9336</v>
      </c>
      <c r="H2188" s="2">
        <v>3.5000000000000001E-3</v>
      </c>
      <c r="I2188" t="s">
        <v>151</v>
      </c>
    </row>
    <row r="2189" spans="1:9">
      <c r="A2189" s="2">
        <v>2014</v>
      </c>
      <c r="B2189" s="2">
        <v>4</v>
      </c>
      <c r="C2189" s="2" t="s">
        <v>7</v>
      </c>
      <c r="D2189" s="2" t="s">
        <v>46</v>
      </c>
      <c r="E2189" s="2" t="s">
        <v>25</v>
      </c>
      <c r="F2189" s="7">
        <v>6.1548069999999999</v>
      </c>
      <c r="G2189" s="4">
        <v>11530</v>
      </c>
      <c r="H2189" s="2">
        <v>5.0000000000000001E-4</v>
      </c>
      <c r="I2189" t="s">
        <v>151</v>
      </c>
    </row>
    <row r="2190" spans="1:9">
      <c r="A2190" s="2">
        <v>2013</v>
      </c>
      <c r="B2190" s="2">
        <v>4</v>
      </c>
      <c r="C2190" s="2" t="s">
        <v>12</v>
      </c>
      <c r="D2190" s="2" t="s">
        <v>15</v>
      </c>
      <c r="E2190" s="2" t="s">
        <v>16</v>
      </c>
      <c r="F2190" s="7">
        <v>556.35170800000003</v>
      </c>
      <c r="G2190" s="4">
        <v>53344</v>
      </c>
      <c r="H2190" s="2">
        <v>1.04E-2</v>
      </c>
      <c r="I2190" t="s">
        <v>151</v>
      </c>
    </row>
    <row r="2191" spans="1:9">
      <c r="A2191" s="2">
        <v>2013</v>
      </c>
      <c r="B2191" s="2">
        <v>2</v>
      </c>
      <c r="C2191" s="2" t="s">
        <v>12</v>
      </c>
      <c r="D2191" s="2" t="s">
        <v>15</v>
      </c>
      <c r="E2191" s="2" t="s">
        <v>16</v>
      </c>
      <c r="F2191" s="7">
        <v>525.12761499999999</v>
      </c>
      <c r="G2191" s="4">
        <v>42265</v>
      </c>
      <c r="H2191" s="2">
        <v>1.24E-2</v>
      </c>
      <c r="I2191" t="s">
        <v>151</v>
      </c>
    </row>
    <row r="2192" spans="1:9">
      <c r="A2192" s="2">
        <v>2013</v>
      </c>
      <c r="B2192" s="2">
        <v>5</v>
      </c>
      <c r="C2192" s="2" t="s">
        <v>12</v>
      </c>
      <c r="D2192" s="2" t="s">
        <v>70</v>
      </c>
      <c r="E2192" s="2" t="s">
        <v>14</v>
      </c>
      <c r="F2192" s="7">
        <v>806.50925400000006</v>
      </c>
      <c r="G2192" s="4">
        <v>102169</v>
      </c>
      <c r="H2192" s="2">
        <v>7.7999999999999996E-3</v>
      </c>
      <c r="I2192" t="s">
        <v>151</v>
      </c>
    </row>
    <row r="2193" spans="1:9">
      <c r="A2193" s="2">
        <v>2014</v>
      </c>
      <c r="B2193" s="2">
        <v>1</v>
      </c>
      <c r="C2193" s="2" t="s">
        <v>7</v>
      </c>
      <c r="D2193" s="2" t="s">
        <v>45</v>
      </c>
      <c r="E2193" s="2" t="s">
        <v>14</v>
      </c>
      <c r="F2193" s="7">
        <v>48.031534000000001</v>
      </c>
      <c r="G2193" s="4">
        <v>29166</v>
      </c>
      <c r="H2193" s="2">
        <v>1.6000000000000001E-3</v>
      </c>
      <c r="I2193" t="s">
        <v>151</v>
      </c>
    </row>
    <row r="2194" spans="1:9">
      <c r="A2194" s="2">
        <v>2013</v>
      </c>
      <c r="B2194" s="2">
        <v>12</v>
      </c>
      <c r="C2194" s="2" t="s">
        <v>12</v>
      </c>
      <c r="D2194" s="2" t="s">
        <v>13</v>
      </c>
      <c r="E2194" s="2" t="s">
        <v>14</v>
      </c>
      <c r="F2194" s="7">
        <v>744.318399</v>
      </c>
      <c r="G2194" s="4">
        <v>60230</v>
      </c>
      <c r="H2194" s="2">
        <v>1.23E-2</v>
      </c>
      <c r="I2194" t="s">
        <v>151</v>
      </c>
    </row>
    <row r="2195" spans="1:9">
      <c r="A2195" s="2">
        <v>2013</v>
      </c>
      <c r="B2195" s="2">
        <v>5</v>
      </c>
      <c r="C2195" s="2" t="s">
        <v>7</v>
      </c>
      <c r="D2195" s="2" t="s">
        <v>26</v>
      </c>
      <c r="E2195" s="2" t="s">
        <v>14</v>
      </c>
      <c r="F2195" s="7">
        <v>6.161829</v>
      </c>
      <c r="G2195" s="4">
        <v>7064</v>
      </c>
      <c r="H2195" s="2">
        <v>8.0000000000000004E-4</v>
      </c>
      <c r="I2195" t="s">
        <v>151</v>
      </c>
    </row>
    <row r="2196" spans="1:9">
      <c r="A2196" s="2">
        <v>2014</v>
      </c>
      <c r="B2196" s="2">
        <v>2</v>
      </c>
      <c r="C2196" s="2" t="s">
        <v>12</v>
      </c>
      <c r="D2196" s="2" t="s">
        <v>17</v>
      </c>
      <c r="E2196" s="2" t="s">
        <v>14</v>
      </c>
      <c r="F2196" s="7">
        <v>58.156492999999998</v>
      </c>
      <c r="G2196" s="4">
        <v>4331</v>
      </c>
      <c r="H2196" s="2">
        <v>1.34E-2</v>
      </c>
      <c r="I2196" t="s">
        <v>151</v>
      </c>
    </row>
    <row r="2197" spans="1:9">
      <c r="A2197" s="2">
        <v>2014</v>
      </c>
      <c r="B2197" s="2">
        <v>4</v>
      </c>
      <c r="C2197" s="2" t="s">
        <v>12</v>
      </c>
      <c r="D2197" s="2" t="s">
        <v>17</v>
      </c>
      <c r="E2197" s="2" t="s">
        <v>14</v>
      </c>
      <c r="F2197" s="7">
        <v>30.010971000000001</v>
      </c>
      <c r="G2197" s="4">
        <v>4456</v>
      </c>
      <c r="H2197" s="2">
        <v>6.7000000000000002E-3</v>
      </c>
      <c r="I2197" t="s">
        <v>151</v>
      </c>
    </row>
    <row r="2198" spans="1:9">
      <c r="A2198" s="2">
        <v>2013</v>
      </c>
      <c r="B2198" s="2">
        <v>1</v>
      </c>
      <c r="C2198" s="2" t="s">
        <v>7</v>
      </c>
      <c r="D2198" s="2" t="s">
        <v>64</v>
      </c>
      <c r="E2198" s="2" t="s">
        <v>14</v>
      </c>
      <c r="F2198" s="7">
        <v>9.8766999999999994E-2</v>
      </c>
      <c r="G2198" s="4">
        <v>510</v>
      </c>
      <c r="H2198" s="2">
        <v>1E-4</v>
      </c>
      <c r="I2198" t="s">
        <v>151</v>
      </c>
    </row>
    <row r="2199" spans="1:9">
      <c r="A2199" s="2">
        <v>2014</v>
      </c>
      <c r="B2199" s="2">
        <v>1</v>
      </c>
      <c r="C2199" s="2" t="s">
        <v>12</v>
      </c>
      <c r="D2199" s="2" t="s">
        <v>96</v>
      </c>
      <c r="E2199" s="2" t="s">
        <v>9</v>
      </c>
      <c r="F2199" s="7">
        <v>0.96599999999999997</v>
      </c>
      <c r="G2199" s="4">
        <v>690</v>
      </c>
      <c r="H2199" s="2">
        <v>1.4E-3</v>
      </c>
      <c r="I2199" t="s">
        <v>151</v>
      </c>
    </row>
    <row r="2200" spans="1:9">
      <c r="A2200" s="2">
        <v>2014</v>
      </c>
      <c r="B2200" s="2">
        <v>2</v>
      </c>
      <c r="C2200" s="2" t="s">
        <v>12</v>
      </c>
      <c r="D2200" s="2" t="s">
        <v>96</v>
      </c>
      <c r="E2200" s="2" t="s">
        <v>9</v>
      </c>
      <c r="F2200" s="7">
        <v>2.2218</v>
      </c>
      <c r="G2200" s="4">
        <v>1587</v>
      </c>
      <c r="H2200" s="2">
        <v>1.4E-3</v>
      </c>
      <c r="I2200" t="s">
        <v>151</v>
      </c>
    </row>
    <row r="2201" spans="1:9">
      <c r="A2201" s="2">
        <v>2013</v>
      </c>
      <c r="B2201" s="2">
        <v>5</v>
      </c>
      <c r="C2201" s="2" t="s">
        <v>12</v>
      </c>
      <c r="D2201" s="2" t="s">
        <v>50</v>
      </c>
      <c r="E2201" s="2" t="s">
        <v>11</v>
      </c>
      <c r="F2201" s="7">
        <v>4.6927999999999997E-2</v>
      </c>
      <c r="G2201" s="4">
        <v>7</v>
      </c>
      <c r="H2201" s="2">
        <v>6.7000000000000002E-3</v>
      </c>
      <c r="I2201" t="s">
        <v>151</v>
      </c>
    </row>
    <row r="2202" spans="1:9">
      <c r="A2202" s="2">
        <v>2014</v>
      </c>
      <c r="B2202" s="2">
        <v>5</v>
      </c>
      <c r="C2202" s="2" t="s">
        <v>12</v>
      </c>
      <c r="D2202" s="2" t="s">
        <v>88</v>
      </c>
      <c r="E2202" s="2" t="s">
        <v>14</v>
      </c>
      <c r="F2202" s="7">
        <v>2.089118</v>
      </c>
      <c r="G2202" s="4">
        <v>774</v>
      </c>
      <c r="H2202" s="2">
        <v>2.5999999999999999E-3</v>
      </c>
      <c r="I2202" t="s">
        <v>151</v>
      </c>
    </row>
    <row r="2203" spans="1:9">
      <c r="A2203" s="2">
        <v>2013</v>
      </c>
      <c r="B2203" s="2">
        <v>6</v>
      </c>
      <c r="C2203" s="2" t="s">
        <v>12</v>
      </c>
      <c r="D2203" s="2" t="s">
        <v>24</v>
      </c>
      <c r="E2203" s="2" t="s">
        <v>25</v>
      </c>
      <c r="F2203" s="7">
        <v>30.623311999999999</v>
      </c>
      <c r="G2203" s="4">
        <v>4720</v>
      </c>
      <c r="H2203" s="2">
        <v>6.4000000000000003E-3</v>
      </c>
      <c r="I2203" t="s">
        <v>151</v>
      </c>
    </row>
    <row r="2204" spans="1:9">
      <c r="A2204" s="2">
        <v>2013</v>
      </c>
      <c r="B2204" s="2">
        <v>8</v>
      </c>
      <c r="C2204" s="2" t="s">
        <v>12</v>
      </c>
      <c r="D2204" s="2" t="s">
        <v>71</v>
      </c>
      <c r="E2204" s="2" t="s">
        <v>14</v>
      </c>
      <c r="F2204" s="7">
        <v>14.510282</v>
      </c>
      <c r="G2204" s="4">
        <v>1381</v>
      </c>
      <c r="H2204" s="2">
        <v>1.0500000000000001E-2</v>
      </c>
      <c r="I2204" t="s">
        <v>151</v>
      </c>
    </row>
    <row r="2205" spans="1:9">
      <c r="A2205" s="2">
        <v>2013</v>
      </c>
      <c r="B2205" s="2">
        <v>11</v>
      </c>
      <c r="C2205" s="2" t="s">
        <v>7</v>
      </c>
      <c r="D2205" s="2" t="s">
        <v>21</v>
      </c>
      <c r="E2205" s="2" t="s">
        <v>14</v>
      </c>
      <c r="F2205" s="7">
        <v>35.334586999999999</v>
      </c>
      <c r="G2205" s="4">
        <v>13451</v>
      </c>
      <c r="H2205" s="2">
        <v>2.5999999999999999E-3</v>
      </c>
      <c r="I2205" t="s">
        <v>151</v>
      </c>
    </row>
    <row r="2206" spans="1:9">
      <c r="A2206" s="2">
        <v>2013</v>
      </c>
      <c r="B2206" s="2">
        <v>1</v>
      </c>
      <c r="C2206" s="2" t="s">
        <v>7</v>
      </c>
      <c r="D2206" s="2" t="s">
        <v>63</v>
      </c>
      <c r="E2206" s="2" t="s">
        <v>14</v>
      </c>
      <c r="F2206" s="7">
        <v>22.965055</v>
      </c>
      <c r="G2206" s="4">
        <v>18381</v>
      </c>
      <c r="H2206" s="2">
        <v>1.1999999999999999E-3</v>
      </c>
      <c r="I2206" t="s">
        <v>151</v>
      </c>
    </row>
    <row r="2207" spans="1:9">
      <c r="A2207" s="2">
        <v>2013</v>
      </c>
      <c r="B2207" s="2">
        <v>2</v>
      </c>
      <c r="C2207" s="2" t="s">
        <v>7</v>
      </c>
      <c r="D2207" s="2" t="s">
        <v>63</v>
      </c>
      <c r="E2207" s="2" t="s">
        <v>14</v>
      </c>
      <c r="F2207" s="7">
        <v>19.873466000000001</v>
      </c>
      <c r="G2207" s="4">
        <v>16444</v>
      </c>
      <c r="H2207" s="2">
        <v>1.1999999999999999E-3</v>
      </c>
      <c r="I2207" t="s">
        <v>151</v>
      </c>
    </row>
    <row r="2208" spans="1:9">
      <c r="A2208" s="2">
        <v>2013</v>
      </c>
      <c r="B2208" s="2">
        <v>8</v>
      </c>
      <c r="C2208" s="2" t="s">
        <v>7</v>
      </c>
      <c r="D2208" s="2" t="s">
        <v>87</v>
      </c>
      <c r="E2208" s="2" t="s">
        <v>14</v>
      </c>
      <c r="F2208" s="7">
        <v>17.508635000000002</v>
      </c>
      <c r="G2208" s="4">
        <v>6349</v>
      </c>
      <c r="H2208" s="2">
        <v>2.7000000000000001E-3</v>
      </c>
      <c r="I2208" t="s">
        <v>151</v>
      </c>
    </row>
    <row r="2209" spans="1:9">
      <c r="A2209" s="2">
        <v>2013</v>
      </c>
      <c r="B2209" s="2">
        <v>2</v>
      </c>
      <c r="C2209" s="2" t="s">
        <v>12</v>
      </c>
      <c r="D2209" s="2" t="s">
        <v>18</v>
      </c>
      <c r="E2209" s="2" t="s">
        <v>14</v>
      </c>
      <c r="F2209" s="7">
        <v>640.86962300000005</v>
      </c>
      <c r="G2209" s="4">
        <v>77173</v>
      </c>
      <c r="H2209" s="2">
        <v>8.3000000000000001E-3</v>
      </c>
      <c r="I2209" t="s">
        <v>151</v>
      </c>
    </row>
    <row r="2210" spans="1:9">
      <c r="A2210" s="2">
        <v>2013</v>
      </c>
      <c r="B2210" s="2">
        <v>7</v>
      </c>
      <c r="C2210" s="2" t="s">
        <v>12</v>
      </c>
      <c r="D2210" s="2" t="s">
        <v>19</v>
      </c>
      <c r="E2210" s="2" t="s">
        <v>14</v>
      </c>
      <c r="F2210" s="7">
        <v>1742.8693040000001</v>
      </c>
      <c r="G2210" s="4">
        <v>148885</v>
      </c>
      <c r="H2210" s="2">
        <v>1.17E-2</v>
      </c>
      <c r="I2210" t="s">
        <v>151</v>
      </c>
    </row>
    <row r="2211" spans="1:9">
      <c r="A2211" s="2">
        <v>2013</v>
      </c>
      <c r="B2211" s="2">
        <v>8</v>
      </c>
      <c r="C2211" s="2" t="s">
        <v>12</v>
      </c>
      <c r="D2211" s="2" t="s">
        <v>19</v>
      </c>
      <c r="E2211" s="2" t="s">
        <v>14</v>
      </c>
      <c r="F2211" s="7">
        <v>1919.449895</v>
      </c>
      <c r="G2211" s="4">
        <v>167350</v>
      </c>
      <c r="H2211" s="2">
        <v>1.14E-2</v>
      </c>
      <c r="I2211" t="s">
        <v>151</v>
      </c>
    </row>
    <row r="2212" spans="1:9">
      <c r="A2212" s="2">
        <v>2014</v>
      </c>
      <c r="B2212" s="2">
        <v>1</v>
      </c>
      <c r="C2212" s="2" t="s">
        <v>12</v>
      </c>
      <c r="D2212" s="2" t="s">
        <v>46</v>
      </c>
      <c r="E2212" s="2" t="s">
        <v>25</v>
      </c>
      <c r="F2212" s="7">
        <v>34.924774999999997</v>
      </c>
      <c r="G2212" s="4">
        <v>5522</v>
      </c>
      <c r="H2212" s="2">
        <v>6.3E-3</v>
      </c>
      <c r="I2212" t="s">
        <v>151</v>
      </c>
    </row>
    <row r="2213" spans="1:9">
      <c r="A2213" s="2">
        <v>2014</v>
      </c>
      <c r="B2213" s="2">
        <v>2</v>
      </c>
      <c r="C2213" s="2" t="s">
        <v>12</v>
      </c>
      <c r="D2213" s="2" t="s">
        <v>46</v>
      </c>
      <c r="E2213" s="2" t="s">
        <v>25</v>
      </c>
      <c r="F2213" s="7">
        <v>40.268179000000003</v>
      </c>
      <c r="G2213" s="4">
        <v>5880</v>
      </c>
      <c r="H2213" s="2">
        <v>6.7999999999999996E-3</v>
      </c>
      <c r="I2213" t="s">
        <v>151</v>
      </c>
    </row>
    <row r="2214" spans="1:9">
      <c r="A2214" s="2">
        <v>2014</v>
      </c>
      <c r="B2214" s="2">
        <v>3</v>
      </c>
      <c r="C2214" s="2" t="s">
        <v>12</v>
      </c>
      <c r="D2214" s="2" t="s">
        <v>15</v>
      </c>
      <c r="E2214" s="2" t="s">
        <v>16</v>
      </c>
      <c r="F2214" s="7">
        <v>997.71287800000005</v>
      </c>
      <c r="G2214" s="4">
        <v>99850</v>
      </c>
      <c r="H2214" s="2">
        <v>9.9000000000000008E-3</v>
      </c>
      <c r="I2214" t="s">
        <v>151</v>
      </c>
    </row>
    <row r="2215" spans="1:9">
      <c r="A2215" s="2">
        <v>2013</v>
      </c>
      <c r="B2215" s="2">
        <v>9</v>
      </c>
      <c r="C2215" s="2" t="s">
        <v>12</v>
      </c>
      <c r="D2215" s="2" t="s">
        <v>40</v>
      </c>
      <c r="E2215" s="2" t="s">
        <v>14</v>
      </c>
      <c r="F2215" s="7">
        <v>1970.2151329999999</v>
      </c>
      <c r="G2215" s="4">
        <v>262026</v>
      </c>
      <c r="H2215" s="2">
        <v>7.4999999999999997E-3</v>
      </c>
      <c r="I2215" t="s">
        <v>151</v>
      </c>
    </row>
    <row r="2216" spans="1:9">
      <c r="A2216" s="2">
        <v>2013</v>
      </c>
      <c r="B2216" s="2">
        <v>5</v>
      </c>
      <c r="C2216" s="2" t="s">
        <v>7</v>
      </c>
      <c r="D2216" s="2" t="s">
        <v>45</v>
      </c>
      <c r="E2216" s="2" t="s">
        <v>14</v>
      </c>
      <c r="F2216" s="7">
        <v>14.735220999999999</v>
      </c>
      <c r="G2216" s="4">
        <v>20175</v>
      </c>
      <c r="H2216" s="2">
        <v>6.9999999999999999E-4</v>
      </c>
      <c r="I2216" t="s">
        <v>151</v>
      </c>
    </row>
    <row r="2217" spans="1:9">
      <c r="A2217" s="2">
        <v>2013</v>
      </c>
      <c r="B2217" s="2">
        <v>9</v>
      </c>
      <c r="C2217" s="2" t="s">
        <v>7</v>
      </c>
      <c r="D2217" s="2" t="s">
        <v>13</v>
      </c>
      <c r="E2217" s="2" t="s">
        <v>14</v>
      </c>
      <c r="F2217" s="7">
        <v>11.609660999999999</v>
      </c>
      <c r="G2217" s="4">
        <v>10590</v>
      </c>
      <c r="H2217" s="2">
        <v>1E-3</v>
      </c>
      <c r="I2217" t="s">
        <v>151</v>
      </c>
    </row>
    <row r="2218" spans="1:9">
      <c r="A2218" s="2">
        <v>2013</v>
      </c>
      <c r="B2218" s="2">
        <v>6</v>
      </c>
      <c r="C2218" s="2" t="s">
        <v>7</v>
      </c>
      <c r="D2218" s="2" t="s">
        <v>20</v>
      </c>
      <c r="E2218" s="2" t="s">
        <v>14</v>
      </c>
      <c r="F2218" s="7">
        <v>66.865830000000003</v>
      </c>
      <c r="G2218" s="4">
        <v>39911</v>
      </c>
      <c r="H2218" s="2">
        <v>1.6000000000000001E-3</v>
      </c>
      <c r="I2218" t="s">
        <v>151</v>
      </c>
    </row>
    <row r="2219" spans="1:9">
      <c r="A2219" s="2">
        <v>2013</v>
      </c>
      <c r="B2219" s="2">
        <v>5</v>
      </c>
      <c r="C2219" s="2" t="s">
        <v>12</v>
      </c>
      <c r="D2219" s="2" t="s">
        <v>26</v>
      </c>
      <c r="E2219" s="2" t="s">
        <v>14</v>
      </c>
      <c r="F2219" s="7">
        <v>72.050043000000002</v>
      </c>
      <c r="G2219" s="4">
        <v>7696</v>
      </c>
      <c r="H2219" s="2">
        <v>9.2999999999999992E-3</v>
      </c>
      <c r="I2219" t="s">
        <v>151</v>
      </c>
    </row>
    <row r="2220" spans="1:9">
      <c r="A2220" s="2">
        <v>2013</v>
      </c>
      <c r="B2220" s="2">
        <v>10</v>
      </c>
      <c r="C2220" s="2" t="s">
        <v>12</v>
      </c>
      <c r="D2220" s="2" t="s">
        <v>64</v>
      </c>
      <c r="E2220" s="2" t="s">
        <v>14</v>
      </c>
      <c r="F2220" s="7">
        <v>1.1482650000000001</v>
      </c>
      <c r="G2220" s="4">
        <v>85</v>
      </c>
      <c r="H2220" s="2">
        <v>1.35E-2</v>
      </c>
      <c r="I2220" t="s">
        <v>151</v>
      </c>
    </row>
    <row r="2221" spans="1:9">
      <c r="A2221" s="2">
        <v>2013</v>
      </c>
      <c r="B2221" s="2">
        <v>3</v>
      </c>
      <c r="C2221" s="2" t="s">
        <v>7</v>
      </c>
      <c r="D2221" s="2" t="s">
        <v>39</v>
      </c>
      <c r="E2221" s="2" t="s">
        <v>14</v>
      </c>
      <c r="F2221" s="7">
        <v>487.87906400000003</v>
      </c>
      <c r="G2221" s="4">
        <v>111140</v>
      </c>
      <c r="H2221" s="2">
        <v>4.3E-3</v>
      </c>
      <c r="I2221" t="s">
        <v>151</v>
      </c>
    </row>
    <row r="2222" spans="1:9">
      <c r="A2222" s="2">
        <v>2013</v>
      </c>
      <c r="B2222" s="2">
        <v>3</v>
      </c>
      <c r="C2222" s="2" t="s">
        <v>12</v>
      </c>
      <c r="D2222" s="2" t="s">
        <v>55</v>
      </c>
      <c r="E2222" s="2" t="s">
        <v>14</v>
      </c>
      <c r="F2222" s="7">
        <v>3.4007999999999997E-2</v>
      </c>
      <c r="G2222" s="4">
        <v>6</v>
      </c>
      <c r="H2222" s="2">
        <v>5.5999999999999999E-3</v>
      </c>
      <c r="I2222" t="s">
        <v>151</v>
      </c>
    </row>
    <row r="2223" spans="1:9">
      <c r="A2223" s="2">
        <v>2014</v>
      </c>
      <c r="B2223" s="2">
        <v>3</v>
      </c>
      <c r="C2223" s="2" t="s">
        <v>7</v>
      </c>
      <c r="D2223" s="2" t="s">
        <v>67</v>
      </c>
      <c r="E2223" s="2" t="s">
        <v>9</v>
      </c>
      <c r="F2223" s="7">
        <v>6.6468999999999996</v>
      </c>
      <c r="G2223" s="4">
        <v>5113</v>
      </c>
      <c r="H2223" s="2">
        <v>1.2999999999999999E-3</v>
      </c>
      <c r="I2223" t="s">
        <v>151</v>
      </c>
    </row>
    <row r="2224" spans="1:9">
      <c r="A2224" s="2">
        <v>2013</v>
      </c>
      <c r="B2224" s="2">
        <v>7</v>
      </c>
      <c r="C2224" s="2" t="s">
        <v>12</v>
      </c>
      <c r="D2224" s="2" t="s">
        <v>29</v>
      </c>
      <c r="E2224" s="2" t="s">
        <v>25</v>
      </c>
      <c r="F2224" s="7">
        <v>10.230646</v>
      </c>
      <c r="G2224" s="4">
        <v>2490</v>
      </c>
      <c r="H2224" s="2">
        <v>4.1000000000000003E-3</v>
      </c>
      <c r="I2224" t="s">
        <v>151</v>
      </c>
    </row>
    <row r="2225" spans="1:9">
      <c r="A2225" s="2">
        <v>2013</v>
      </c>
      <c r="B2225" s="2">
        <v>8</v>
      </c>
      <c r="C2225" s="2" t="s">
        <v>12</v>
      </c>
      <c r="D2225" s="2" t="s">
        <v>29</v>
      </c>
      <c r="E2225" s="2" t="s">
        <v>25</v>
      </c>
      <c r="F2225" s="7">
        <v>14.164514</v>
      </c>
      <c r="G2225" s="4">
        <v>3257</v>
      </c>
      <c r="H2225" s="2">
        <v>4.3E-3</v>
      </c>
      <c r="I2225" t="s">
        <v>151</v>
      </c>
    </row>
    <row r="2226" spans="1:9">
      <c r="A2226" s="2">
        <v>2013</v>
      </c>
      <c r="B2226" s="2">
        <v>2</v>
      </c>
      <c r="C2226" s="2" t="s">
        <v>12</v>
      </c>
      <c r="D2226" s="2" t="s">
        <v>28</v>
      </c>
      <c r="E2226" s="2" t="s">
        <v>14</v>
      </c>
      <c r="F2226" s="7">
        <v>1.563229</v>
      </c>
      <c r="G2226" s="4">
        <v>634</v>
      </c>
      <c r="H2226" s="2">
        <v>2.3999999999999998E-3</v>
      </c>
      <c r="I2226" t="s">
        <v>151</v>
      </c>
    </row>
    <row r="2227" spans="1:9">
      <c r="A2227" s="2">
        <v>2014</v>
      </c>
      <c r="B2227" s="2">
        <v>4</v>
      </c>
      <c r="C2227" s="2" t="s">
        <v>7</v>
      </c>
      <c r="D2227" s="2" t="s">
        <v>21</v>
      </c>
      <c r="E2227" s="2" t="s">
        <v>14</v>
      </c>
      <c r="F2227" s="7">
        <v>33.322445000000002</v>
      </c>
      <c r="G2227" s="4">
        <v>28683</v>
      </c>
      <c r="H2227" s="2">
        <v>1.1000000000000001E-3</v>
      </c>
      <c r="I2227" t="s">
        <v>151</v>
      </c>
    </row>
    <row r="2228" spans="1:9">
      <c r="A2228" s="2">
        <v>2014</v>
      </c>
      <c r="B2228" s="2">
        <v>3</v>
      </c>
      <c r="C2228" s="2" t="s">
        <v>7</v>
      </c>
      <c r="D2228" s="2" t="s">
        <v>31</v>
      </c>
      <c r="E2228" s="2" t="s">
        <v>14</v>
      </c>
      <c r="F2228" s="7">
        <v>7.3993500000000001</v>
      </c>
      <c r="G2228" s="4">
        <v>2843</v>
      </c>
      <c r="H2228" s="2">
        <v>2.5999999999999999E-3</v>
      </c>
      <c r="I2228" t="s">
        <v>151</v>
      </c>
    </row>
    <row r="2229" spans="1:9">
      <c r="A2229" s="2">
        <v>2013</v>
      </c>
      <c r="B2229" s="2">
        <v>1</v>
      </c>
      <c r="C2229" s="2" t="s">
        <v>12</v>
      </c>
      <c r="D2229" s="2" t="s">
        <v>31</v>
      </c>
      <c r="E2229" s="2" t="s">
        <v>14</v>
      </c>
      <c r="F2229" s="7">
        <v>0.52820100000000003</v>
      </c>
      <c r="G2229" s="4">
        <v>81</v>
      </c>
      <c r="H2229" s="2">
        <v>6.4999999999999997E-3</v>
      </c>
      <c r="I2229" t="s">
        <v>151</v>
      </c>
    </row>
    <row r="2230" spans="1:9">
      <c r="A2230" s="2">
        <v>2013</v>
      </c>
      <c r="B2230" s="2">
        <v>8</v>
      </c>
      <c r="C2230" s="2" t="s">
        <v>12</v>
      </c>
      <c r="D2230" s="2" t="s">
        <v>47</v>
      </c>
      <c r="E2230" s="2" t="s">
        <v>14</v>
      </c>
      <c r="F2230" s="7">
        <v>10.525423999999999</v>
      </c>
      <c r="G2230" s="4">
        <v>936</v>
      </c>
      <c r="H2230" s="2">
        <v>1.12E-2</v>
      </c>
      <c r="I2230" t="s">
        <v>151</v>
      </c>
    </row>
    <row r="2231" spans="1:9">
      <c r="A2231" s="2">
        <v>2014</v>
      </c>
      <c r="B2231" s="2">
        <v>2</v>
      </c>
      <c r="C2231" s="2" t="s">
        <v>7</v>
      </c>
      <c r="D2231" s="2" t="s">
        <v>86</v>
      </c>
      <c r="E2231" s="2" t="s">
        <v>9</v>
      </c>
      <c r="F2231" s="7">
        <v>2778.5281289999998</v>
      </c>
      <c r="G2231" s="4">
        <v>1513229</v>
      </c>
      <c r="H2231" s="2">
        <v>1.8E-3</v>
      </c>
      <c r="I2231" t="s">
        <v>151</v>
      </c>
    </row>
    <row r="2232" spans="1:9">
      <c r="A2232" s="2">
        <v>2013</v>
      </c>
      <c r="B2232" s="2">
        <v>11</v>
      </c>
      <c r="C2232" s="2" t="s">
        <v>7</v>
      </c>
      <c r="D2232" s="2" t="s">
        <v>87</v>
      </c>
      <c r="E2232" s="2" t="s">
        <v>14</v>
      </c>
      <c r="F2232" s="7">
        <v>12.963537000000001</v>
      </c>
      <c r="G2232" s="4">
        <v>6882</v>
      </c>
      <c r="H2232" s="2">
        <v>1.8E-3</v>
      </c>
      <c r="I2232" t="s">
        <v>151</v>
      </c>
    </row>
    <row r="2233" spans="1:9">
      <c r="A2233" s="2">
        <v>2013</v>
      </c>
      <c r="B2233" s="2">
        <v>5</v>
      </c>
      <c r="C2233" s="2" t="s">
        <v>12</v>
      </c>
      <c r="D2233" s="2" t="s">
        <v>15</v>
      </c>
      <c r="E2233" s="2" t="s">
        <v>16</v>
      </c>
      <c r="F2233" s="7">
        <v>565.36524199999997</v>
      </c>
      <c r="G2233" s="4">
        <v>56820</v>
      </c>
      <c r="H2233" s="2">
        <v>9.9000000000000008E-3</v>
      </c>
      <c r="I2233" t="s">
        <v>151</v>
      </c>
    </row>
    <row r="2234" spans="1:9">
      <c r="A2234" s="2">
        <v>2013</v>
      </c>
      <c r="B2234" s="2">
        <v>4</v>
      </c>
      <c r="C2234" s="2" t="s">
        <v>7</v>
      </c>
      <c r="D2234" s="2" t="s">
        <v>70</v>
      </c>
      <c r="E2234" s="2" t="s">
        <v>14</v>
      </c>
      <c r="F2234" s="7">
        <v>139.920883</v>
      </c>
      <c r="G2234" s="4">
        <v>102705</v>
      </c>
      <c r="H2234" s="2">
        <v>1.2999999999999999E-3</v>
      </c>
      <c r="I2234" t="s">
        <v>151</v>
      </c>
    </row>
    <row r="2235" spans="1:9">
      <c r="A2235" s="2">
        <v>2014</v>
      </c>
      <c r="B2235" s="2">
        <v>5</v>
      </c>
      <c r="C2235" s="2" t="s">
        <v>12</v>
      </c>
      <c r="D2235" s="2" t="s">
        <v>40</v>
      </c>
      <c r="E2235" s="2" t="s">
        <v>14</v>
      </c>
      <c r="F2235" s="7">
        <v>1362.0093899999999</v>
      </c>
      <c r="G2235" s="4">
        <v>304225</v>
      </c>
      <c r="H2235" s="2">
        <v>4.4000000000000003E-3</v>
      </c>
      <c r="I2235" t="s">
        <v>151</v>
      </c>
    </row>
    <row r="2236" spans="1:9">
      <c r="A2236" s="2">
        <v>2014</v>
      </c>
      <c r="B2236" s="2">
        <v>5</v>
      </c>
      <c r="C2236" s="2" t="s">
        <v>12</v>
      </c>
      <c r="D2236" s="2" t="s">
        <v>17</v>
      </c>
      <c r="E2236" s="2" t="s">
        <v>14</v>
      </c>
      <c r="F2236" s="7">
        <v>18.000924999999999</v>
      </c>
      <c r="G2236" s="4">
        <v>3930</v>
      </c>
      <c r="H2236" s="2">
        <v>4.4999999999999997E-3</v>
      </c>
      <c r="I2236" t="s">
        <v>151</v>
      </c>
    </row>
    <row r="2237" spans="1:9">
      <c r="A2237" s="2">
        <v>2013</v>
      </c>
      <c r="B2237" s="2">
        <v>10</v>
      </c>
      <c r="C2237" s="2" t="s">
        <v>12</v>
      </c>
      <c r="D2237" s="2" t="s">
        <v>56</v>
      </c>
      <c r="E2237" s="2" t="s">
        <v>14</v>
      </c>
      <c r="F2237" s="7">
        <v>5481.2072129999997</v>
      </c>
      <c r="G2237" s="4">
        <v>501542</v>
      </c>
      <c r="H2237" s="2">
        <v>1.09E-2</v>
      </c>
      <c r="I2237" t="s">
        <v>151</v>
      </c>
    </row>
    <row r="2238" spans="1:9">
      <c r="A2238" s="2">
        <v>2013</v>
      </c>
      <c r="B2238" s="2">
        <v>1</v>
      </c>
      <c r="C2238" s="2" t="s">
        <v>12</v>
      </c>
      <c r="D2238" s="2" t="s">
        <v>57</v>
      </c>
      <c r="E2238" s="2" t="s">
        <v>14</v>
      </c>
      <c r="F2238" s="7">
        <v>7.835E-3</v>
      </c>
      <c r="G2238" s="4">
        <v>1</v>
      </c>
      <c r="H2238" s="2">
        <v>7.7999999999999996E-3</v>
      </c>
      <c r="I2238" t="s">
        <v>151</v>
      </c>
    </row>
    <row r="2239" spans="1:9">
      <c r="A2239" s="2">
        <v>2014</v>
      </c>
      <c r="B2239" s="2">
        <v>3</v>
      </c>
      <c r="C2239" s="2" t="s">
        <v>7</v>
      </c>
      <c r="D2239" s="2" t="s">
        <v>87</v>
      </c>
      <c r="E2239" s="2" t="s">
        <v>14</v>
      </c>
      <c r="F2239" s="7">
        <v>18.868328000000002</v>
      </c>
      <c r="G2239" s="4">
        <v>21523</v>
      </c>
      <c r="H2239" s="2">
        <v>8.0000000000000004E-4</v>
      </c>
      <c r="I2239" t="s">
        <v>151</v>
      </c>
    </row>
    <row r="2240" spans="1:9">
      <c r="A2240" s="2">
        <v>2013</v>
      </c>
      <c r="B2240" s="2">
        <v>7</v>
      </c>
      <c r="C2240" s="2" t="s">
        <v>7</v>
      </c>
      <c r="D2240" s="2" t="s">
        <v>18</v>
      </c>
      <c r="E2240" s="2" t="s">
        <v>14</v>
      </c>
      <c r="F2240" s="7">
        <v>40.500622999999997</v>
      </c>
      <c r="G2240" s="4">
        <v>24684</v>
      </c>
      <c r="H2240" s="2">
        <v>1.6000000000000001E-3</v>
      </c>
      <c r="I2240" t="s">
        <v>151</v>
      </c>
    </row>
    <row r="2241" spans="1:9">
      <c r="A2241" s="2">
        <v>2014</v>
      </c>
      <c r="B2241" s="2">
        <v>5</v>
      </c>
      <c r="C2241" s="2" t="s">
        <v>7</v>
      </c>
      <c r="D2241" s="2" t="s">
        <v>19</v>
      </c>
      <c r="E2241" s="2" t="s">
        <v>14</v>
      </c>
      <c r="F2241" s="7">
        <v>42.572564999999997</v>
      </c>
      <c r="G2241" s="4">
        <v>30369</v>
      </c>
      <c r="H2241" s="2">
        <v>1.4E-3</v>
      </c>
      <c r="I2241" t="s">
        <v>151</v>
      </c>
    </row>
    <row r="2242" spans="1:9">
      <c r="A2242" s="2">
        <v>2014</v>
      </c>
      <c r="B2242" s="2">
        <v>1</v>
      </c>
      <c r="C2242" s="2" t="s">
        <v>12</v>
      </c>
      <c r="D2242" s="2" t="s">
        <v>93</v>
      </c>
      <c r="E2242" s="2" t="s">
        <v>9</v>
      </c>
      <c r="F2242" s="7">
        <v>0.252</v>
      </c>
      <c r="G2242" s="4">
        <v>180</v>
      </c>
      <c r="H2242" s="2">
        <v>1.4E-3</v>
      </c>
      <c r="I2242" t="s">
        <v>151</v>
      </c>
    </row>
    <row r="2243" spans="1:9">
      <c r="A2243" s="2">
        <v>2014</v>
      </c>
      <c r="B2243" s="2">
        <v>2</v>
      </c>
      <c r="C2243" s="2" t="s">
        <v>12</v>
      </c>
      <c r="D2243" s="2" t="s">
        <v>93</v>
      </c>
      <c r="E2243" s="2" t="s">
        <v>9</v>
      </c>
      <c r="F2243" s="7">
        <v>1.1564000000000001</v>
      </c>
      <c r="G2243" s="4">
        <v>826</v>
      </c>
      <c r="H2243" s="2">
        <v>1.4E-3</v>
      </c>
      <c r="I2243" t="s">
        <v>151</v>
      </c>
    </row>
    <row r="2244" spans="1:9">
      <c r="A2244" s="2">
        <v>2013</v>
      </c>
      <c r="B2244" s="2">
        <v>8</v>
      </c>
      <c r="C2244" s="2" t="s">
        <v>12</v>
      </c>
      <c r="D2244" s="2" t="s">
        <v>15</v>
      </c>
      <c r="E2244" s="2" t="s">
        <v>16</v>
      </c>
      <c r="F2244" s="7">
        <v>592.52278799999999</v>
      </c>
      <c r="G2244" s="4">
        <v>65083</v>
      </c>
      <c r="H2244" s="2">
        <v>9.1000000000000004E-3</v>
      </c>
      <c r="I2244" t="s">
        <v>151</v>
      </c>
    </row>
    <row r="2245" spans="1:9">
      <c r="A2245" s="2">
        <v>2013</v>
      </c>
      <c r="B2245" s="2">
        <v>6</v>
      </c>
      <c r="C2245" s="2" t="s">
        <v>7</v>
      </c>
      <c r="D2245" s="2" t="s">
        <v>70</v>
      </c>
      <c r="E2245" s="2" t="s">
        <v>14</v>
      </c>
      <c r="F2245" s="7">
        <v>162.36319800000001</v>
      </c>
      <c r="G2245" s="4">
        <v>89915</v>
      </c>
      <c r="H2245" s="2">
        <v>1.8E-3</v>
      </c>
      <c r="I2245" t="s">
        <v>151</v>
      </c>
    </row>
    <row r="2246" spans="1:9">
      <c r="A2246" s="2">
        <v>2013</v>
      </c>
      <c r="B2246" s="2">
        <v>3</v>
      </c>
      <c r="C2246" s="2" t="s">
        <v>7</v>
      </c>
      <c r="D2246" s="2" t="s">
        <v>70</v>
      </c>
      <c r="E2246" s="2" t="s">
        <v>14</v>
      </c>
      <c r="F2246" s="7">
        <v>133.15188900000001</v>
      </c>
      <c r="G2246" s="4">
        <v>128055</v>
      </c>
      <c r="H2246" s="2">
        <v>1E-3</v>
      </c>
      <c r="I2246" t="s">
        <v>151</v>
      </c>
    </row>
    <row r="2247" spans="1:9">
      <c r="A2247" s="2">
        <v>2014</v>
      </c>
      <c r="B2247" s="2">
        <v>4</v>
      </c>
      <c r="C2247" s="2" t="s">
        <v>7</v>
      </c>
      <c r="D2247" s="2" t="s">
        <v>45</v>
      </c>
      <c r="E2247" s="2" t="s">
        <v>14</v>
      </c>
      <c r="F2247" s="7">
        <v>72.628996000000001</v>
      </c>
      <c r="G2247" s="4">
        <v>33376</v>
      </c>
      <c r="H2247" s="2">
        <v>2.0999999999999999E-3</v>
      </c>
      <c r="I2247" t="s">
        <v>151</v>
      </c>
    </row>
    <row r="2248" spans="1:9">
      <c r="A2248" s="2">
        <v>2013</v>
      </c>
      <c r="B2248" s="2">
        <v>6</v>
      </c>
      <c r="C2248" s="2" t="s">
        <v>7</v>
      </c>
      <c r="D2248" s="2" t="s">
        <v>13</v>
      </c>
      <c r="E2248" s="2" t="s">
        <v>14</v>
      </c>
      <c r="F2248" s="7">
        <v>19.007472</v>
      </c>
      <c r="G2248" s="4">
        <v>11922</v>
      </c>
      <c r="H2248" s="2">
        <v>1.5E-3</v>
      </c>
      <c r="I2248" t="s">
        <v>151</v>
      </c>
    </row>
    <row r="2249" spans="1:9">
      <c r="A2249" s="2">
        <v>2013</v>
      </c>
      <c r="B2249" s="2">
        <v>7</v>
      </c>
      <c r="C2249" s="2" t="s">
        <v>12</v>
      </c>
      <c r="D2249" s="2" t="s">
        <v>13</v>
      </c>
      <c r="E2249" s="2" t="s">
        <v>14</v>
      </c>
      <c r="F2249" s="7">
        <v>553.93224399999997</v>
      </c>
      <c r="G2249" s="4">
        <v>44519</v>
      </c>
      <c r="H2249" s="2">
        <v>1.24E-2</v>
      </c>
      <c r="I2249" t="s">
        <v>151</v>
      </c>
    </row>
    <row r="2250" spans="1:9">
      <c r="A2250" s="2">
        <v>2014</v>
      </c>
      <c r="B2250" s="2">
        <v>5</v>
      </c>
      <c r="C2250" s="2" t="s">
        <v>12</v>
      </c>
      <c r="D2250" s="2" t="s">
        <v>68</v>
      </c>
      <c r="E2250" s="2" t="s">
        <v>14</v>
      </c>
      <c r="F2250" s="7">
        <v>2.2665999999999999E-2</v>
      </c>
      <c r="G2250" s="4">
        <v>2</v>
      </c>
      <c r="H2250" s="2">
        <v>1.1299999999999999E-2</v>
      </c>
      <c r="I2250" t="s">
        <v>151</v>
      </c>
    </row>
    <row r="2251" spans="1:9">
      <c r="A2251" s="2">
        <v>2013</v>
      </c>
      <c r="B2251" s="2">
        <v>3</v>
      </c>
      <c r="C2251" s="2" t="s">
        <v>12</v>
      </c>
      <c r="D2251" s="2" t="s">
        <v>64</v>
      </c>
      <c r="E2251" s="2" t="s">
        <v>14</v>
      </c>
      <c r="F2251" s="7">
        <v>0.58749200000000001</v>
      </c>
      <c r="G2251" s="4">
        <v>43</v>
      </c>
      <c r="H2251" s="2">
        <v>1.3599999999999999E-2</v>
      </c>
      <c r="I2251" t="s">
        <v>151</v>
      </c>
    </row>
    <row r="2252" spans="1:9">
      <c r="A2252" s="2">
        <v>2014</v>
      </c>
      <c r="B2252" s="2">
        <v>1</v>
      </c>
      <c r="C2252" s="2" t="s">
        <v>7</v>
      </c>
      <c r="D2252" s="2" t="s">
        <v>74</v>
      </c>
      <c r="E2252" s="2" t="s">
        <v>9</v>
      </c>
      <c r="F2252" s="7">
        <v>18.1342</v>
      </c>
      <c r="G2252" s="4">
        <v>12953</v>
      </c>
      <c r="H2252" s="2">
        <v>1.4E-3</v>
      </c>
      <c r="I2252" t="s">
        <v>151</v>
      </c>
    </row>
    <row r="2253" spans="1:9">
      <c r="A2253" s="2">
        <v>2013</v>
      </c>
      <c r="B2253" s="2">
        <v>5</v>
      </c>
      <c r="C2253" s="2" t="s">
        <v>12</v>
      </c>
      <c r="D2253" s="2" t="s">
        <v>48</v>
      </c>
      <c r="E2253" s="2" t="s">
        <v>14</v>
      </c>
      <c r="F2253" s="7">
        <v>6.3980009999999998</v>
      </c>
      <c r="G2253" s="4">
        <v>1667</v>
      </c>
      <c r="H2253" s="2">
        <v>3.8E-3</v>
      </c>
      <c r="I2253" t="s">
        <v>151</v>
      </c>
    </row>
    <row r="2254" spans="1:9">
      <c r="A2254" s="2">
        <v>2014</v>
      </c>
      <c r="B2254" s="2">
        <v>1</v>
      </c>
      <c r="C2254" s="2" t="s">
        <v>12</v>
      </c>
      <c r="D2254" s="2" t="s">
        <v>29</v>
      </c>
      <c r="E2254" s="2" t="s">
        <v>25</v>
      </c>
      <c r="F2254" s="7">
        <v>21.930731999999999</v>
      </c>
      <c r="G2254" s="4">
        <v>4286</v>
      </c>
      <c r="H2254" s="2">
        <v>5.1000000000000004E-3</v>
      </c>
      <c r="I2254" t="s">
        <v>151</v>
      </c>
    </row>
    <row r="2255" spans="1:9">
      <c r="A2255" s="2">
        <v>2014</v>
      </c>
      <c r="B2255" s="2">
        <v>4</v>
      </c>
      <c r="C2255" s="2" t="s">
        <v>7</v>
      </c>
      <c r="D2255" s="2" t="s">
        <v>89</v>
      </c>
      <c r="E2255" s="2" t="s">
        <v>9</v>
      </c>
      <c r="F2255" s="7">
        <v>56.580872999999997</v>
      </c>
      <c r="G2255" s="4">
        <v>34245</v>
      </c>
      <c r="H2255" s="2">
        <v>1.6000000000000001E-3</v>
      </c>
      <c r="I2255" t="s">
        <v>151</v>
      </c>
    </row>
    <row r="2256" spans="1:9">
      <c r="A2256" s="2">
        <v>2013</v>
      </c>
      <c r="B2256" s="2">
        <v>12</v>
      </c>
      <c r="C2256" s="2" t="s">
        <v>12</v>
      </c>
      <c r="D2256" s="2" t="s">
        <v>50</v>
      </c>
      <c r="E2256" s="2" t="s">
        <v>11</v>
      </c>
      <c r="F2256" s="7">
        <v>0.44506899999999999</v>
      </c>
      <c r="G2256" s="4">
        <v>39</v>
      </c>
      <c r="H2256" s="2">
        <v>1.14E-2</v>
      </c>
      <c r="I2256" t="s">
        <v>151</v>
      </c>
    </row>
    <row r="2257" spans="1:9">
      <c r="A2257" s="2">
        <v>2013</v>
      </c>
      <c r="B2257" s="2">
        <v>7</v>
      </c>
      <c r="C2257" s="2" t="s">
        <v>12</v>
      </c>
      <c r="D2257" s="2" t="s">
        <v>27</v>
      </c>
      <c r="E2257" s="2" t="s">
        <v>14</v>
      </c>
      <c r="F2257" s="7">
        <v>3.8470260000000001</v>
      </c>
      <c r="G2257" s="4">
        <v>936</v>
      </c>
      <c r="H2257" s="2">
        <v>4.1000000000000003E-3</v>
      </c>
      <c r="I2257" t="s">
        <v>151</v>
      </c>
    </row>
    <row r="2258" spans="1:9">
      <c r="A2258" s="2">
        <v>2013</v>
      </c>
      <c r="B2258" s="2">
        <v>4</v>
      </c>
      <c r="C2258" s="2" t="s">
        <v>7</v>
      </c>
      <c r="D2258" s="2" t="s">
        <v>22</v>
      </c>
      <c r="E2258" s="2" t="s">
        <v>14</v>
      </c>
      <c r="F2258" s="7">
        <v>3.5313150000000002</v>
      </c>
      <c r="G2258" s="4">
        <v>4932</v>
      </c>
      <c r="H2258" s="2">
        <v>6.9999999999999999E-4</v>
      </c>
      <c r="I2258" t="s">
        <v>151</v>
      </c>
    </row>
    <row r="2259" spans="1:9">
      <c r="A2259" s="2">
        <v>2014</v>
      </c>
      <c r="B2259" s="2">
        <v>4</v>
      </c>
      <c r="C2259" s="2" t="s">
        <v>12</v>
      </c>
      <c r="D2259" s="2" t="s">
        <v>42</v>
      </c>
      <c r="E2259" s="2" t="s">
        <v>14</v>
      </c>
      <c r="F2259" s="7">
        <v>157.33880500000001</v>
      </c>
      <c r="G2259" s="4">
        <v>29505</v>
      </c>
      <c r="H2259" s="2">
        <v>5.3E-3</v>
      </c>
      <c r="I2259" t="s">
        <v>151</v>
      </c>
    </row>
    <row r="2260" spans="1:9">
      <c r="A2260" s="2">
        <v>2013</v>
      </c>
      <c r="B2260" s="2">
        <v>5</v>
      </c>
      <c r="C2260" s="2" t="s">
        <v>12</v>
      </c>
      <c r="D2260" s="2" t="s">
        <v>63</v>
      </c>
      <c r="E2260" s="2" t="s">
        <v>14</v>
      </c>
      <c r="F2260" s="7">
        <v>591.546469</v>
      </c>
      <c r="G2260" s="4">
        <v>60487</v>
      </c>
      <c r="H2260" s="2">
        <v>9.7000000000000003E-3</v>
      </c>
      <c r="I2260" t="s">
        <v>151</v>
      </c>
    </row>
    <row r="2261" spans="1:9">
      <c r="A2261" s="2">
        <v>2014</v>
      </c>
      <c r="B2261" s="2">
        <v>1</v>
      </c>
      <c r="C2261" s="2" t="s">
        <v>12</v>
      </c>
      <c r="D2261" s="2" t="s">
        <v>47</v>
      </c>
      <c r="E2261" s="2" t="s">
        <v>14</v>
      </c>
      <c r="F2261" s="7">
        <v>8.6788810000000005</v>
      </c>
      <c r="G2261" s="4">
        <v>784</v>
      </c>
      <c r="H2261" s="2">
        <v>1.0999999999999999E-2</v>
      </c>
      <c r="I2261" t="s">
        <v>151</v>
      </c>
    </row>
    <row r="2262" spans="1:9">
      <c r="A2262" s="2">
        <v>2014</v>
      </c>
      <c r="B2262" s="2">
        <v>2</v>
      </c>
      <c r="C2262" s="2" t="s">
        <v>12</v>
      </c>
      <c r="D2262" s="2" t="s">
        <v>47</v>
      </c>
      <c r="E2262" s="2" t="s">
        <v>14</v>
      </c>
      <c r="F2262" s="7">
        <v>18.252932000000001</v>
      </c>
      <c r="G2262" s="4">
        <v>1436</v>
      </c>
      <c r="H2262" s="2">
        <v>1.2699999999999999E-2</v>
      </c>
      <c r="I2262" t="s">
        <v>151</v>
      </c>
    </row>
    <row r="2263" spans="1:9">
      <c r="A2263" s="2">
        <v>2013</v>
      </c>
      <c r="B2263" s="2">
        <v>1</v>
      </c>
      <c r="C2263" s="2" t="s">
        <v>12</v>
      </c>
      <c r="D2263" s="2" t="s">
        <v>87</v>
      </c>
      <c r="E2263" s="2" t="s">
        <v>14</v>
      </c>
      <c r="F2263" s="7">
        <v>228.63852299999999</v>
      </c>
      <c r="G2263" s="4">
        <v>19518</v>
      </c>
      <c r="H2263" s="2">
        <v>1.17E-2</v>
      </c>
      <c r="I2263" t="s">
        <v>151</v>
      </c>
    </row>
    <row r="2264" spans="1:9">
      <c r="A2264" s="2">
        <v>2013</v>
      </c>
      <c r="B2264" s="2">
        <v>1</v>
      </c>
      <c r="C2264" s="2" t="s">
        <v>53</v>
      </c>
      <c r="D2264" s="2" t="s">
        <v>87</v>
      </c>
      <c r="E2264" s="2" t="s">
        <v>14</v>
      </c>
      <c r="F2264" s="7">
        <v>46.261454999999998</v>
      </c>
      <c r="G2264" s="4">
        <v>31</v>
      </c>
      <c r="H2264" s="2">
        <v>1.4923</v>
      </c>
      <c r="I2264" t="s">
        <v>151</v>
      </c>
    </row>
    <row r="2265" spans="1:9">
      <c r="A2265" s="2">
        <v>2014</v>
      </c>
      <c r="B2265" s="2">
        <v>1</v>
      </c>
      <c r="C2265" s="2" t="s">
        <v>12</v>
      </c>
      <c r="D2265" s="2" t="s">
        <v>19</v>
      </c>
      <c r="E2265" s="2" t="s">
        <v>14</v>
      </c>
      <c r="F2265" s="7">
        <v>2258.7609809999999</v>
      </c>
      <c r="G2265" s="4">
        <v>199390</v>
      </c>
      <c r="H2265" s="2">
        <v>1.1299999999999999E-2</v>
      </c>
      <c r="I2265" t="s">
        <v>151</v>
      </c>
    </row>
    <row r="2266" spans="1:9">
      <c r="A2266" s="2">
        <v>2013</v>
      </c>
      <c r="B2266" s="2">
        <v>9</v>
      </c>
      <c r="C2266" s="2" t="s">
        <v>7</v>
      </c>
      <c r="D2266" s="2" t="s">
        <v>70</v>
      </c>
      <c r="E2266" s="2" t="s">
        <v>14</v>
      </c>
      <c r="F2266" s="7">
        <v>192.04833600000001</v>
      </c>
      <c r="G2266" s="4">
        <v>76049</v>
      </c>
      <c r="H2266" s="2">
        <v>2.5000000000000001E-3</v>
      </c>
      <c r="I2266" t="s">
        <v>151</v>
      </c>
    </row>
    <row r="2267" spans="1:9">
      <c r="A2267" s="2">
        <v>2013</v>
      </c>
      <c r="B2267" s="2">
        <v>8</v>
      </c>
      <c r="C2267" s="2" t="s">
        <v>7</v>
      </c>
      <c r="D2267" s="2" t="s">
        <v>45</v>
      </c>
      <c r="E2267" s="2" t="s">
        <v>14</v>
      </c>
      <c r="F2267" s="7">
        <v>8.0145630000000008</v>
      </c>
      <c r="G2267" s="4">
        <v>17099</v>
      </c>
      <c r="H2267" s="2">
        <v>4.0000000000000002E-4</v>
      </c>
      <c r="I2267" t="s">
        <v>151</v>
      </c>
    </row>
    <row r="2268" spans="1:9">
      <c r="A2268" s="2">
        <v>2013</v>
      </c>
      <c r="B2268" s="2">
        <v>12</v>
      </c>
      <c r="C2268" s="2" t="s">
        <v>12</v>
      </c>
      <c r="D2268" s="2" t="s">
        <v>26</v>
      </c>
      <c r="E2268" s="2" t="s">
        <v>14</v>
      </c>
      <c r="F2268" s="7">
        <v>145.20035200000001</v>
      </c>
      <c r="G2268" s="4">
        <v>11787</v>
      </c>
      <c r="H2268" s="2">
        <v>1.23E-2</v>
      </c>
      <c r="I2268" t="s">
        <v>151</v>
      </c>
    </row>
    <row r="2269" spans="1:9">
      <c r="A2269" s="2">
        <v>2014</v>
      </c>
      <c r="B2269" s="2">
        <v>5</v>
      </c>
      <c r="C2269" s="2" t="s">
        <v>7</v>
      </c>
      <c r="D2269" s="2" t="s">
        <v>75</v>
      </c>
      <c r="E2269" s="2" t="s">
        <v>14</v>
      </c>
      <c r="F2269" s="7">
        <v>1.7948949999999999</v>
      </c>
      <c r="G2269" s="4">
        <v>665</v>
      </c>
      <c r="H2269" s="2">
        <v>2.5999999999999999E-3</v>
      </c>
      <c r="I2269" t="s">
        <v>151</v>
      </c>
    </row>
    <row r="2270" spans="1:9">
      <c r="A2270" s="2">
        <v>2014</v>
      </c>
      <c r="B2270" s="2">
        <v>5</v>
      </c>
      <c r="C2270" s="2" t="s">
        <v>7</v>
      </c>
      <c r="D2270" s="2" t="s">
        <v>81</v>
      </c>
      <c r="E2270" s="2" t="s">
        <v>11</v>
      </c>
      <c r="F2270" s="7">
        <v>15.9055</v>
      </c>
      <c r="G2270" s="4">
        <v>12235</v>
      </c>
      <c r="H2270" s="2">
        <v>1.2999999999999999E-3</v>
      </c>
      <c r="I2270" t="s">
        <v>151</v>
      </c>
    </row>
    <row r="2271" spans="1:9">
      <c r="A2271" s="2">
        <v>2014</v>
      </c>
      <c r="B2271" s="2">
        <v>2</v>
      </c>
      <c r="C2271" s="2" t="s">
        <v>7</v>
      </c>
      <c r="D2271" s="2" t="s">
        <v>80</v>
      </c>
      <c r="E2271" s="2" t="s">
        <v>14</v>
      </c>
      <c r="F2271" s="7">
        <v>4.6243359999999996</v>
      </c>
      <c r="G2271" s="4">
        <v>2343</v>
      </c>
      <c r="H2271" s="2">
        <v>1.9E-3</v>
      </c>
      <c r="I2271" t="s">
        <v>151</v>
      </c>
    </row>
    <row r="2272" spans="1:9">
      <c r="A2272" s="2">
        <v>2014</v>
      </c>
      <c r="B2272" s="2">
        <v>4</v>
      </c>
      <c r="C2272" s="2" t="s">
        <v>12</v>
      </c>
      <c r="D2272" s="2" t="s">
        <v>10</v>
      </c>
      <c r="E2272" s="2" t="s">
        <v>11</v>
      </c>
      <c r="F2272" s="7">
        <v>42.070611999999997</v>
      </c>
      <c r="G2272" s="4">
        <v>23771</v>
      </c>
      <c r="H2272" s="2">
        <v>1.6999999999999999E-3</v>
      </c>
      <c r="I2272" t="s">
        <v>151</v>
      </c>
    </row>
    <row r="2273" spans="1:9">
      <c r="A2273" s="2">
        <v>2013</v>
      </c>
      <c r="B2273" s="2">
        <v>3</v>
      </c>
      <c r="C2273" s="2" t="s">
        <v>12</v>
      </c>
      <c r="D2273" s="2" t="s">
        <v>88</v>
      </c>
      <c r="E2273" s="2" t="s">
        <v>14</v>
      </c>
      <c r="F2273" s="7">
        <v>4.1716000000000003E-2</v>
      </c>
      <c r="G2273" s="4">
        <v>1</v>
      </c>
      <c r="H2273" s="2">
        <v>4.1700000000000001E-2</v>
      </c>
      <c r="I2273" t="s">
        <v>151</v>
      </c>
    </row>
    <row r="2274" spans="1:9">
      <c r="A2274" s="2">
        <v>2013</v>
      </c>
      <c r="B2274" s="2">
        <v>4</v>
      </c>
      <c r="C2274" s="2" t="s">
        <v>12</v>
      </c>
      <c r="D2274" s="2" t="s">
        <v>21</v>
      </c>
      <c r="E2274" s="2" t="s">
        <v>14</v>
      </c>
      <c r="F2274" s="7">
        <v>226.89384899999999</v>
      </c>
      <c r="G2274" s="4">
        <v>24633</v>
      </c>
      <c r="H2274" s="2">
        <v>9.1999999999999998E-3</v>
      </c>
      <c r="I2274" t="s">
        <v>151</v>
      </c>
    </row>
    <row r="2275" spans="1:9">
      <c r="A2275" s="2">
        <v>2013</v>
      </c>
      <c r="B2275" s="2">
        <v>10</v>
      </c>
      <c r="C2275" s="2" t="s">
        <v>12</v>
      </c>
      <c r="D2275" s="2" t="s">
        <v>31</v>
      </c>
      <c r="E2275" s="2" t="s">
        <v>14</v>
      </c>
      <c r="F2275" s="7">
        <v>2.4646020000000002</v>
      </c>
      <c r="G2275" s="4">
        <v>960</v>
      </c>
      <c r="H2275" s="2">
        <v>2.5000000000000001E-3</v>
      </c>
      <c r="I2275" t="s">
        <v>151</v>
      </c>
    </row>
    <row r="2276" spans="1:9">
      <c r="A2276" s="2">
        <v>2013</v>
      </c>
      <c r="B2276" s="2">
        <v>5</v>
      </c>
      <c r="C2276" s="2" t="s">
        <v>7</v>
      </c>
      <c r="D2276" s="2" t="s">
        <v>18</v>
      </c>
      <c r="E2276" s="2" t="s">
        <v>14</v>
      </c>
      <c r="F2276" s="7">
        <v>58.434882999999999</v>
      </c>
      <c r="G2276" s="4">
        <v>35744</v>
      </c>
      <c r="H2276" s="2">
        <v>1.6000000000000001E-3</v>
      </c>
      <c r="I2276" t="s">
        <v>151</v>
      </c>
    </row>
    <row r="2277" spans="1:9">
      <c r="A2277" s="2">
        <v>2014</v>
      </c>
      <c r="B2277" s="2">
        <v>3</v>
      </c>
      <c r="C2277" s="2" t="s">
        <v>7</v>
      </c>
      <c r="D2277" s="2" t="s">
        <v>60</v>
      </c>
      <c r="E2277" s="2" t="s">
        <v>14</v>
      </c>
      <c r="F2277" s="7">
        <v>12.818155000000001</v>
      </c>
      <c r="G2277" s="4">
        <v>13798</v>
      </c>
      <c r="H2277" s="2">
        <v>8.9999999999999998E-4</v>
      </c>
      <c r="I2277" t="s">
        <v>151</v>
      </c>
    </row>
    <row r="2278" spans="1:9">
      <c r="A2278" s="2">
        <v>2013</v>
      </c>
      <c r="B2278" s="2">
        <v>5</v>
      </c>
      <c r="C2278" s="2" t="s">
        <v>12</v>
      </c>
      <c r="D2278" s="2" t="s">
        <v>13</v>
      </c>
      <c r="E2278" s="2" t="s">
        <v>14</v>
      </c>
      <c r="F2278" s="7">
        <v>569.44593299999997</v>
      </c>
      <c r="G2278" s="4">
        <v>55330</v>
      </c>
      <c r="H2278" s="2">
        <v>1.0200000000000001E-2</v>
      </c>
      <c r="I2278" t="s">
        <v>151</v>
      </c>
    </row>
    <row r="2279" spans="1:9">
      <c r="A2279" s="2">
        <v>2014</v>
      </c>
      <c r="B2279" s="2">
        <v>5</v>
      </c>
      <c r="C2279" s="2" t="s">
        <v>12</v>
      </c>
      <c r="D2279" s="2" t="s">
        <v>20</v>
      </c>
      <c r="E2279" s="2" t="s">
        <v>14</v>
      </c>
      <c r="F2279" s="7">
        <v>2347.9900029999999</v>
      </c>
      <c r="G2279" s="4">
        <v>241205</v>
      </c>
      <c r="H2279" s="2">
        <v>9.7000000000000003E-3</v>
      </c>
      <c r="I2279" t="s">
        <v>151</v>
      </c>
    </row>
    <row r="2280" spans="1:9">
      <c r="A2280" s="2">
        <v>2013</v>
      </c>
      <c r="B2280" s="2">
        <v>6</v>
      </c>
      <c r="C2280" s="2" t="s">
        <v>12</v>
      </c>
      <c r="D2280" s="2" t="s">
        <v>44</v>
      </c>
      <c r="E2280" s="2" t="s">
        <v>16</v>
      </c>
      <c r="F2280" s="7">
        <v>119.478105</v>
      </c>
      <c r="G2280" s="4">
        <v>12933</v>
      </c>
      <c r="H2280" s="2">
        <v>9.1999999999999998E-3</v>
      </c>
      <c r="I2280" t="s">
        <v>151</v>
      </c>
    </row>
    <row r="2281" spans="1:9">
      <c r="A2281" s="2">
        <v>2013</v>
      </c>
      <c r="B2281" s="2">
        <v>7</v>
      </c>
      <c r="C2281" s="2" t="s">
        <v>12</v>
      </c>
      <c r="D2281" s="2" t="s">
        <v>34</v>
      </c>
      <c r="E2281" s="2" t="s">
        <v>14</v>
      </c>
      <c r="F2281" s="7">
        <v>0.10100000000000001</v>
      </c>
      <c r="G2281" s="4">
        <v>8</v>
      </c>
      <c r="H2281" s="2">
        <v>1.26E-2</v>
      </c>
      <c r="I2281" t="s">
        <v>151</v>
      </c>
    </row>
    <row r="2282" spans="1:9">
      <c r="A2282" s="2">
        <v>2014</v>
      </c>
      <c r="B2282" s="2">
        <v>5</v>
      </c>
      <c r="C2282" s="2" t="s">
        <v>12</v>
      </c>
      <c r="D2282" s="2" t="s">
        <v>82</v>
      </c>
      <c r="E2282" s="2" t="s">
        <v>14</v>
      </c>
      <c r="F2282" s="7">
        <v>3.662048</v>
      </c>
      <c r="G2282" s="4">
        <v>1990</v>
      </c>
      <c r="H2282" s="2">
        <v>1.8E-3</v>
      </c>
      <c r="I2282" t="s">
        <v>151</v>
      </c>
    </row>
    <row r="2283" spans="1:9">
      <c r="A2283" s="2">
        <v>2013</v>
      </c>
      <c r="B2283" s="2">
        <v>9</v>
      </c>
      <c r="C2283" s="2" t="s">
        <v>7</v>
      </c>
      <c r="D2283" s="2" t="s">
        <v>48</v>
      </c>
      <c r="E2283" s="2" t="s">
        <v>14</v>
      </c>
      <c r="F2283" s="7">
        <v>1.0485960000000001</v>
      </c>
      <c r="G2283" s="4">
        <v>2076</v>
      </c>
      <c r="H2283" s="2">
        <v>5.0000000000000001E-4</v>
      </c>
      <c r="I2283" t="s">
        <v>151</v>
      </c>
    </row>
    <row r="2284" spans="1:9">
      <c r="A2284" s="2">
        <v>2014</v>
      </c>
      <c r="B2284" s="2">
        <v>3</v>
      </c>
      <c r="C2284" s="2" t="s">
        <v>12</v>
      </c>
      <c r="D2284" s="2" t="s">
        <v>10</v>
      </c>
      <c r="E2284" s="2" t="s">
        <v>11</v>
      </c>
      <c r="F2284" s="7">
        <v>160.11198099999999</v>
      </c>
      <c r="G2284" s="4">
        <v>21223</v>
      </c>
      <c r="H2284" s="2">
        <v>7.4999999999999997E-3</v>
      </c>
      <c r="I2284" t="s">
        <v>151</v>
      </c>
    </row>
    <row r="2285" spans="1:9">
      <c r="A2285" s="2">
        <v>2013</v>
      </c>
      <c r="B2285" s="2">
        <v>6</v>
      </c>
      <c r="C2285" s="2" t="s">
        <v>7</v>
      </c>
      <c r="D2285" s="2" t="s">
        <v>24</v>
      </c>
      <c r="E2285" s="2" t="s">
        <v>25</v>
      </c>
      <c r="F2285" s="7">
        <v>11.473597</v>
      </c>
      <c r="G2285" s="4">
        <v>4982</v>
      </c>
      <c r="H2285" s="2">
        <v>2.3E-3</v>
      </c>
      <c r="I2285" t="s">
        <v>151</v>
      </c>
    </row>
    <row r="2286" spans="1:9">
      <c r="A2286" s="2">
        <v>2013</v>
      </c>
      <c r="B2286" s="2">
        <v>7</v>
      </c>
      <c r="C2286" s="2" t="s">
        <v>12</v>
      </c>
      <c r="D2286" s="2" t="s">
        <v>24</v>
      </c>
      <c r="E2286" s="2" t="s">
        <v>25</v>
      </c>
      <c r="F2286" s="7">
        <v>32.682803</v>
      </c>
      <c r="G2286" s="4">
        <v>5358</v>
      </c>
      <c r="H2286" s="2">
        <v>6.0000000000000001E-3</v>
      </c>
      <c r="I2286" t="s">
        <v>151</v>
      </c>
    </row>
    <row r="2287" spans="1:9">
      <c r="A2287" s="2">
        <v>2013</v>
      </c>
      <c r="B2287" s="2">
        <v>8</v>
      </c>
      <c r="C2287" s="2" t="s">
        <v>7</v>
      </c>
      <c r="D2287" s="2" t="s">
        <v>71</v>
      </c>
      <c r="E2287" s="2" t="s">
        <v>14</v>
      </c>
      <c r="F2287" s="7">
        <v>0.79893400000000003</v>
      </c>
      <c r="G2287" s="4">
        <v>1072</v>
      </c>
      <c r="H2287" s="2">
        <v>6.9999999999999999E-4</v>
      </c>
      <c r="I2287" t="s">
        <v>151</v>
      </c>
    </row>
    <row r="2288" spans="1:9">
      <c r="A2288" s="2">
        <v>2013</v>
      </c>
      <c r="B2288" s="2">
        <v>3</v>
      </c>
      <c r="C2288" s="2" t="s">
        <v>12</v>
      </c>
      <c r="D2288" s="2" t="s">
        <v>21</v>
      </c>
      <c r="E2288" s="2" t="s">
        <v>14</v>
      </c>
      <c r="F2288" s="7">
        <v>297.94856299999998</v>
      </c>
      <c r="G2288" s="4">
        <v>31070</v>
      </c>
      <c r="H2288" s="2">
        <v>9.4999999999999998E-3</v>
      </c>
      <c r="I2288" t="s">
        <v>151</v>
      </c>
    </row>
    <row r="2289" spans="1:9">
      <c r="A2289" s="2">
        <v>2014</v>
      </c>
      <c r="B2289" s="2">
        <v>4</v>
      </c>
      <c r="C2289" s="2" t="s">
        <v>12</v>
      </c>
      <c r="D2289" s="2" t="s">
        <v>43</v>
      </c>
      <c r="E2289" s="2" t="s">
        <v>11</v>
      </c>
      <c r="F2289" s="7">
        <v>19.195526000000001</v>
      </c>
      <c r="G2289" s="4">
        <v>11618</v>
      </c>
      <c r="H2289" s="2">
        <v>1.6000000000000001E-3</v>
      </c>
      <c r="I2289" t="s">
        <v>151</v>
      </c>
    </row>
    <row r="2290" spans="1:9">
      <c r="A2290" s="2">
        <v>2014</v>
      </c>
      <c r="B2290" s="2">
        <v>1</v>
      </c>
      <c r="C2290" s="2" t="s">
        <v>12</v>
      </c>
      <c r="D2290" s="2" t="s">
        <v>15</v>
      </c>
      <c r="E2290" s="2" t="s">
        <v>16</v>
      </c>
      <c r="F2290" s="7">
        <v>815.52749600000004</v>
      </c>
      <c r="G2290" s="4">
        <v>82779</v>
      </c>
      <c r="H2290" s="2">
        <v>9.7999999999999997E-3</v>
      </c>
      <c r="I2290" t="s">
        <v>151</v>
      </c>
    </row>
    <row r="2291" spans="1:9">
      <c r="A2291" s="2">
        <v>2014</v>
      </c>
      <c r="B2291" s="2">
        <v>3</v>
      </c>
      <c r="C2291" s="2" t="s">
        <v>7</v>
      </c>
      <c r="D2291" s="2" t="s">
        <v>15</v>
      </c>
      <c r="E2291" s="2" t="s">
        <v>16</v>
      </c>
      <c r="F2291" s="7">
        <v>190.75205600000001</v>
      </c>
      <c r="G2291" s="4">
        <v>70883</v>
      </c>
      <c r="H2291" s="2">
        <v>2.5999999999999999E-3</v>
      </c>
      <c r="I2291" t="s">
        <v>151</v>
      </c>
    </row>
    <row r="2292" spans="1:9">
      <c r="A2292" s="2">
        <v>2013</v>
      </c>
      <c r="B2292" s="2">
        <v>10</v>
      </c>
      <c r="C2292" s="2" t="s">
        <v>12</v>
      </c>
      <c r="D2292" s="2" t="s">
        <v>15</v>
      </c>
      <c r="E2292" s="2" t="s">
        <v>16</v>
      </c>
      <c r="F2292" s="7">
        <v>757.198578</v>
      </c>
      <c r="G2292" s="4">
        <v>68762</v>
      </c>
      <c r="H2292" s="2">
        <v>1.0999999999999999E-2</v>
      </c>
      <c r="I2292" t="s">
        <v>151</v>
      </c>
    </row>
    <row r="2293" spans="1:9">
      <c r="A2293" s="2">
        <v>2013</v>
      </c>
      <c r="B2293" s="2">
        <v>9</v>
      </c>
      <c r="C2293" s="2" t="s">
        <v>7</v>
      </c>
      <c r="D2293" s="2" t="s">
        <v>40</v>
      </c>
      <c r="E2293" s="2" t="s">
        <v>14</v>
      </c>
      <c r="F2293" s="7">
        <v>281.666473</v>
      </c>
      <c r="G2293" s="4">
        <v>215512</v>
      </c>
      <c r="H2293" s="2">
        <v>1.2999999999999999E-3</v>
      </c>
      <c r="I2293" t="s">
        <v>151</v>
      </c>
    </row>
    <row r="2294" spans="1:9">
      <c r="A2294" s="2">
        <v>2014</v>
      </c>
      <c r="B2294" s="2">
        <v>2</v>
      </c>
      <c r="C2294" s="2" t="s">
        <v>12</v>
      </c>
      <c r="D2294" s="2" t="s">
        <v>20</v>
      </c>
      <c r="E2294" s="2" t="s">
        <v>14</v>
      </c>
      <c r="F2294" s="7">
        <v>2481.4167849999999</v>
      </c>
      <c r="G2294" s="4">
        <v>223757</v>
      </c>
      <c r="H2294" s="2">
        <v>1.0999999999999999E-2</v>
      </c>
      <c r="I2294" t="s">
        <v>151</v>
      </c>
    </row>
    <row r="2295" spans="1:9">
      <c r="A2295" s="2">
        <v>2013</v>
      </c>
      <c r="B2295" s="2">
        <v>2</v>
      </c>
      <c r="C2295" s="2" t="s">
        <v>7</v>
      </c>
      <c r="D2295" s="2" t="s">
        <v>56</v>
      </c>
      <c r="E2295" s="2" t="s">
        <v>14</v>
      </c>
      <c r="F2295" s="7">
        <v>95.520079999999993</v>
      </c>
      <c r="G2295" s="4">
        <v>47500</v>
      </c>
      <c r="H2295" s="2">
        <v>2E-3</v>
      </c>
      <c r="I2295" t="s">
        <v>151</v>
      </c>
    </row>
    <row r="2296" spans="1:9">
      <c r="A2296" s="2">
        <v>2014</v>
      </c>
      <c r="B2296" s="2">
        <v>4</v>
      </c>
      <c r="C2296" s="2" t="s">
        <v>12</v>
      </c>
      <c r="D2296" s="2" t="s">
        <v>34</v>
      </c>
      <c r="E2296" s="2" t="s">
        <v>14</v>
      </c>
      <c r="F2296" s="7">
        <v>0.66876400000000003</v>
      </c>
      <c r="G2296" s="4">
        <v>27</v>
      </c>
      <c r="H2296" s="2">
        <v>2.47E-2</v>
      </c>
      <c r="I2296" t="s">
        <v>151</v>
      </c>
    </row>
    <row r="2297" spans="1:9">
      <c r="A2297" s="2">
        <v>2014</v>
      </c>
      <c r="B2297" s="2">
        <v>2</v>
      </c>
      <c r="C2297" s="2" t="s">
        <v>12</v>
      </c>
      <c r="D2297" s="2" t="s">
        <v>8</v>
      </c>
      <c r="E2297" s="2" t="s">
        <v>9</v>
      </c>
      <c r="F2297" s="7">
        <v>33904.519774</v>
      </c>
      <c r="G2297" s="4">
        <v>3938575</v>
      </c>
      <c r="H2297" s="2">
        <v>8.6E-3</v>
      </c>
      <c r="I2297" t="s">
        <v>151</v>
      </c>
    </row>
    <row r="2298" spans="1:9">
      <c r="A2298" s="2">
        <v>2013</v>
      </c>
      <c r="B2298" s="2">
        <v>10</v>
      </c>
      <c r="C2298" s="2" t="s">
        <v>12</v>
      </c>
      <c r="D2298" s="2" t="s">
        <v>29</v>
      </c>
      <c r="E2298" s="2" t="s">
        <v>25</v>
      </c>
      <c r="F2298" s="7">
        <v>21.657093</v>
      </c>
      <c r="G2298" s="4">
        <v>4035</v>
      </c>
      <c r="H2298" s="2">
        <v>5.3E-3</v>
      </c>
      <c r="I2298" t="s">
        <v>151</v>
      </c>
    </row>
    <row r="2299" spans="1:9">
      <c r="A2299" s="2">
        <v>2014</v>
      </c>
      <c r="B2299" s="2">
        <v>2</v>
      </c>
      <c r="C2299" s="2" t="s">
        <v>12</v>
      </c>
      <c r="D2299" s="2" t="s">
        <v>35</v>
      </c>
      <c r="E2299" s="2" t="s">
        <v>9</v>
      </c>
      <c r="F2299" s="7">
        <v>1.51111</v>
      </c>
      <c r="G2299" s="4">
        <v>10</v>
      </c>
      <c r="H2299" s="2">
        <v>0.15110000000000001</v>
      </c>
      <c r="I2299" t="s">
        <v>151</v>
      </c>
    </row>
    <row r="2300" spans="1:9">
      <c r="A2300" s="2">
        <v>2013</v>
      </c>
      <c r="B2300" s="2">
        <v>11</v>
      </c>
      <c r="C2300" s="2" t="s">
        <v>12</v>
      </c>
      <c r="D2300" s="2" t="s">
        <v>10</v>
      </c>
      <c r="E2300" s="2" t="s">
        <v>11</v>
      </c>
      <c r="F2300" s="7">
        <v>49.958421000000001</v>
      </c>
      <c r="G2300" s="4">
        <v>9006</v>
      </c>
      <c r="H2300" s="2">
        <v>5.4999999999999997E-3</v>
      </c>
      <c r="I2300" t="s">
        <v>151</v>
      </c>
    </row>
    <row r="2301" spans="1:9">
      <c r="A2301" s="2">
        <v>2013</v>
      </c>
      <c r="B2301" s="2">
        <v>12</v>
      </c>
      <c r="C2301" s="2" t="s">
        <v>12</v>
      </c>
      <c r="D2301" s="2" t="s">
        <v>49</v>
      </c>
      <c r="E2301" s="2" t="s">
        <v>11</v>
      </c>
      <c r="F2301" s="7">
        <v>1.4E-3</v>
      </c>
      <c r="G2301" s="4">
        <v>1</v>
      </c>
      <c r="H2301" s="2">
        <v>1.4E-3</v>
      </c>
      <c r="I2301" t="s">
        <v>151</v>
      </c>
    </row>
    <row r="2302" spans="1:9">
      <c r="A2302" s="2">
        <v>2013</v>
      </c>
      <c r="B2302" s="2">
        <v>5</v>
      </c>
      <c r="C2302" s="2" t="s">
        <v>12</v>
      </c>
      <c r="D2302" s="2" t="s">
        <v>27</v>
      </c>
      <c r="E2302" s="2" t="s">
        <v>14</v>
      </c>
      <c r="F2302" s="7">
        <v>3.0613000000000001</v>
      </c>
      <c r="G2302" s="4">
        <v>990</v>
      </c>
      <c r="H2302" s="2">
        <v>3.0000000000000001E-3</v>
      </c>
      <c r="I2302" t="s">
        <v>151</v>
      </c>
    </row>
    <row r="2303" spans="1:9">
      <c r="A2303" s="2">
        <v>2014</v>
      </c>
      <c r="B2303" s="2">
        <v>2</v>
      </c>
      <c r="C2303" s="2" t="s">
        <v>7</v>
      </c>
      <c r="D2303" s="2" t="s">
        <v>21</v>
      </c>
      <c r="E2303" s="2" t="s">
        <v>14</v>
      </c>
      <c r="F2303" s="7">
        <v>18.408950000000001</v>
      </c>
      <c r="G2303" s="4">
        <v>27323</v>
      </c>
      <c r="H2303" s="2">
        <v>5.9999999999999995E-4</v>
      </c>
      <c r="I2303" t="s">
        <v>151</v>
      </c>
    </row>
    <row r="2304" spans="1:9">
      <c r="A2304" s="2">
        <v>2013</v>
      </c>
      <c r="B2304" s="2">
        <v>12</v>
      </c>
      <c r="C2304" s="2" t="s">
        <v>12</v>
      </c>
      <c r="D2304" s="2" t="s">
        <v>21</v>
      </c>
      <c r="E2304" s="2" t="s">
        <v>14</v>
      </c>
      <c r="F2304" s="7">
        <v>438.04672799999997</v>
      </c>
      <c r="G2304" s="4">
        <v>35997</v>
      </c>
      <c r="H2304" s="2">
        <v>1.21E-2</v>
      </c>
      <c r="I2304" t="s">
        <v>151</v>
      </c>
    </row>
    <row r="2305" spans="1:9">
      <c r="A2305" s="2">
        <v>2013</v>
      </c>
      <c r="B2305" s="2">
        <v>10</v>
      </c>
      <c r="C2305" s="2" t="s">
        <v>12</v>
      </c>
      <c r="D2305" s="2" t="s">
        <v>18</v>
      </c>
      <c r="E2305" s="2" t="s">
        <v>14</v>
      </c>
      <c r="F2305" s="7">
        <v>727.02566100000001</v>
      </c>
      <c r="G2305" s="4">
        <v>77313</v>
      </c>
      <c r="H2305" s="2">
        <v>9.4000000000000004E-3</v>
      </c>
      <c r="I2305" t="s">
        <v>151</v>
      </c>
    </row>
    <row r="2306" spans="1:9">
      <c r="A2306" s="2">
        <v>2013</v>
      </c>
      <c r="B2306" s="2">
        <v>7</v>
      </c>
      <c r="C2306" s="2" t="s">
        <v>12</v>
      </c>
      <c r="D2306" s="2" t="s">
        <v>15</v>
      </c>
      <c r="E2306" s="2" t="s">
        <v>16</v>
      </c>
      <c r="F2306" s="7">
        <v>605.884907</v>
      </c>
      <c r="G2306" s="4">
        <v>61382</v>
      </c>
      <c r="H2306" s="2">
        <v>9.7999999999999997E-3</v>
      </c>
      <c r="I2306" t="s">
        <v>151</v>
      </c>
    </row>
    <row r="2307" spans="1:9">
      <c r="A2307" s="2">
        <v>2014</v>
      </c>
      <c r="B2307" s="2">
        <v>3</v>
      </c>
      <c r="C2307" s="2" t="s">
        <v>12</v>
      </c>
      <c r="D2307" s="2" t="s">
        <v>45</v>
      </c>
      <c r="E2307" s="2" t="s">
        <v>14</v>
      </c>
      <c r="F2307" s="7">
        <v>88.156745000000001</v>
      </c>
      <c r="G2307" s="4">
        <v>21871</v>
      </c>
      <c r="H2307" s="2">
        <v>4.0000000000000001E-3</v>
      </c>
      <c r="I2307" t="s">
        <v>151</v>
      </c>
    </row>
    <row r="2308" spans="1:9">
      <c r="A2308" s="2">
        <v>2013</v>
      </c>
      <c r="B2308" s="2">
        <v>12</v>
      </c>
      <c r="C2308" s="2" t="s">
        <v>7</v>
      </c>
      <c r="D2308" s="2" t="s">
        <v>45</v>
      </c>
      <c r="E2308" s="2" t="s">
        <v>14</v>
      </c>
      <c r="F2308" s="7">
        <v>9.8134929999999994</v>
      </c>
      <c r="G2308" s="4">
        <v>20401</v>
      </c>
      <c r="H2308" s="2">
        <v>4.0000000000000002E-4</v>
      </c>
      <c r="I2308" t="s">
        <v>151</v>
      </c>
    </row>
    <row r="2309" spans="1:9">
      <c r="A2309" s="2">
        <v>2013</v>
      </c>
      <c r="B2309" s="2">
        <v>7</v>
      </c>
      <c r="C2309" s="2" t="s">
        <v>12</v>
      </c>
      <c r="D2309" s="2" t="s">
        <v>20</v>
      </c>
      <c r="E2309" s="2" t="s">
        <v>14</v>
      </c>
      <c r="F2309" s="7">
        <v>1730.681294</v>
      </c>
      <c r="G2309" s="4">
        <v>163620</v>
      </c>
      <c r="H2309" s="2">
        <v>1.0500000000000001E-2</v>
      </c>
      <c r="I2309" t="s">
        <v>151</v>
      </c>
    </row>
    <row r="2310" spans="1:9">
      <c r="A2310" s="2">
        <v>2014</v>
      </c>
      <c r="B2310" s="2">
        <v>5</v>
      </c>
      <c r="C2310" s="2" t="s">
        <v>12</v>
      </c>
      <c r="D2310" s="2" t="s">
        <v>54</v>
      </c>
      <c r="E2310" s="2" t="s">
        <v>14</v>
      </c>
      <c r="F2310" s="7">
        <v>0.70511000000000001</v>
      </c>
      <c r="G2310" s="4">
        <v>49</v>
      </c>
      <c r="H2310" s="2">
        <v>1.43E-2</v>
      </c>
      <c r="I2310" t="s">
        <v>151</v>
      </c>
    </row>
    <row r="2311" spans="1:9">
      <c r="A2311" s="2">
        <v>2013</v>
      </c>
      <c r="B2311" s="2">
        <v>9</v>
      </c>
      <c r="C2311" s="2" t="s">
        <v>12</v>
      </c>
      <c r="D2311" s="2" t="s">
        <v>39</v>
      </c>
      <c r="E2311" s="2" t="s">
        <v>14</v>
      </c>
      <c r="F2311" s="7">
        <v>3860.0983510000001</v>
      </c>
      <c r="G2311" s="4">
        <v>278611</v>
      </c>
      <c r="H2311" s="2">
        <v>1.38E-2</v>
      </c>
      <c r="I2311" t="s">
        <v>151</v>
      </c>
    </row>
    <row r="2312" spans="1:9">
      <c r="A2312" s="2">
        <v>2014</v>
      </c>
      <c r="B2312" s="2">
        <v>5</v>
      </c>
      <c r="C2312" s="2" t="s">
        <v>12</v>
      </c>
      <c r="D2312" s="2" t="s">
        <v>91</v>
      </c>
      <c r="E2312" s="2" t="s">
        <v>9</v>
      </c>
      <c r="F2312" s="7">
        <v>3.1837</v>
      </c>
      <c r="G2312" s="4">
        <v>2449</v>
      </c>
      <c r="H2312" s="2">
        <v>1.2999999999999999E-3</v>
      </c>
      <c r="I2312" t="s">
        <v>151</v>
      </c>
    </row>
    <row r="2313" spans="1:9">
      <c r="A2313" s="2">
        <v>2013</v>
      </c>
      <c r="B2313" s="2">
        <v>6</v>
      </c>
      <c r="C2313" s="2" t="s">
        <v>7</v>
      </c>
      <c r="D2313" s="2" t="s">
        <v>8</v>
      </c>
      <c r="E2313" s="2" t="s">
        <v>9</v>
      </c>
      <c r="F2313" s="7">
        <v>4187.7423049999998</v>
      </c>
      <c r="G2313" s="4">
        <v>2280819</v>
      </c>
      <c r="H2313" s="2">
        <v>1.8E-3</v>
      </c>
      <c r="I2313" t="s">
        <v>151</v>
      </c>
    </row>
    <row r="2314" spans="1:9">
      <c r="A2314" s="2">
        <v>2013</v>
      </c>
      <c r="B2314" s="2">
        <v>7</v>
      </c>
      <c r="C2314" s="2" t="s">
        <v>12</v>
      </c>
      <c r="D2314" s="2" t="s">
        <v>8</v>
      </c>
      <c r="E2314" s="2" t="s">
        <v>9</v>
      </c>
      <c r="F2314" s="7">
        <v>23050.995022999999</v>
      </c>
      <c r="G2314" s="4">
        <v>3175760</v>
      </c>
      <c r="H2314" s="2">
        <v>7.1999999999999998E-3</v>
      </c>
      <c r="I2314" t="s">
        <v>151</v>
      </c>
    </row>
    <row r="2315" spans="1:9">
      <c r="A2315" s="2">
        <v>2013</v>
      </c>
      <c r="B2315" s="2">
        <v>12</v>
      </c>
      <c r="C2315" s="2" t="s">
        <v>12</v>
      </c>
      <c r="D2315" s="2" t="s">
        <v>59</v>
      </c>
      <c r="E2315" s="2" t="s">
        <v>11</v>
      </c>
      <c r="F2315" s="7">
        <v>0.480655</v>
      </c>
      <c r="G2315" s="4">
        <v>266</v>
      </c>
      <c r="H2315" s="2">
        <v>1.8E-3</v>
      </c>
      <c r="I2315" t="s">
        <v>151</v>
      </c>
    </row>
    <row r="2316" spans="1:9">
      <c r="A2316" s="2">
        <v>2014</v>
      </c>
      <c r="B2316" s="2">
        <v>3</v>
      </c>
      <c r="C2316" s="2" t="s">
        <v>12</v>
      </c>
      <c r="D2316" s="2" t="s">
        <v>35</v>
      </c>
      <c r="E2316" s="2" t="s">
        <v>9</v>
      </c>
      <c r="F2316" s="7">
        <v>0.101607</v>
      </c>
      <c r="G2316" s="4">
        <v>3</v>
      </c>
      <c r="H2316" s="2">
        <v>3.3799999999999997E-2</v>
      </c>
      <c r="I2316" t="s">
        <v>151</v>
      </c>
    </row>
    <row r="2317" spans="1:9">
      <c r="A2317" s="2">
        <v>2013</v>
      </c>
      <c r="B2317" s="2">
        <v>8</v>
      </c>
      <c r="C2317" s="2" t="s">
        <v>12</v>
      </c>
      <c r="D2317" s="2" t="s">
        <v>50</v>
      </c>
      <c r="E2317" s="2" t="s">
        <v>11</v>
      </c>
      <c r="F2317" s="7">
        <v>0.20611599999999999</v>
      </c>
      <c r="G2317" s="4">
        <v>24</v>
      </c>
      <c r="H2317" s="2">
        <v>8.5000000000000006E-3</v>
      </c>
      <c r="I2317" t="s">
        <v>151</v>
      </c>
    </row>
    <row r="2318" spans="1:9">
      <c r="A2318" s="2">
        <v>2013</v>
      </c>
      <c r="B2318" s="2">
        <v>8</v>
      </c>
      <c r="C2318" s="2" t="s">
        <v>12</v>
      </c>
      <c r="D2318" s="2" t="s">
        <v>27</v>
      </c>
      <c r="E2318" s="2" t="s">
        <v>14</v>
      </c>
      <c r="F2318" s="7">
        <v>3.9482930000000001</v>
      </c>
      <c r="G2318" s="4">
        <v>938</v>
      </c>
      <c r="H2318" s="2">
        <v>4.1999999999999997E-3</v>
      </c>
      <c r="I2318" t="s">
        <v>151</v>
      </c>
    </row>
    <row r="2319" spans="1:9">
      <c r="A2319" s="2">
        <v>2013</v>
      </c>
      <c r="B2319" s="2">
        <v>7</v>
      </c>
      <c r="C2319" s="2" t="s">
        <v>7</v>
      </c>
      <c r="D2319" s="2" t="s">
        <v>71</v>
      </c>
      <c r="E2319" s="2" t="s">
        <v>14</v>
      </c>
      <c r="F2319" s="7">
        <v>0.82327600000000001</v>
      </c>
      <c r="G2319" s="4">
        <v>1188</v>
      </c>
      <c r="H2319" s="2">
        <v>5.9999999999999995E-4</v>
      </c>
      <c r="I2319" t="s">
        <v>151</v>
      </c>
    </row>
    <row r="2320" spans="1:9">
      <c r="A2320" s="2">
        <v>2013</v>
      </c>
      <c r="B2320" s="2">
        <v>11</v>
      </c>
      <c r="C2320" s="2" t="s">
        <v>7</v>
      </c>
      <c r="D2320" s="2" t="s">
        <v>22</v>
      </c>
      <c r="E2320" s="2" t="s">
        <v>14</v>
      </c>
      <c r="F2320" s="7">
        <v>3.137283</v>
      </c>
      <c r="G2320" s="4">
        <v>4547</v>
      </c>
      <c r="H2320" s="2">
        <v>5.9999999999999995E-4</v>
      </c>
      <c r="I2320" t="s">
        <v>151</v>
      </c>
    </row>
    <row r="2321" spans="1:9">
      <c r="A2321" s="2">
        <v>2014</v>
      </c>
      <c r="B2321" s="2">
        <v>3</v>
      </c>
      <c r="C2321" s="2" t="s">
        <v>7</v>
      </c>
      <c r="D2321" s="2" t="s">
        <v>21</v>
      </c>
      <c r="E2321" s="2" t="s">
        <v>14</v>
      </c>
      <c r="F2321" s="7">
        <v>33.050601</v>
      </c>
      <c r="G2321" s="4">
        <v>30747</v>
      </c>
      <c r="H2321" s="2">
        <v>1E-3</v>
      </c>
      <c r="I2321" t="s">
        <v>151</v>
      </c>
    </row>
    <row r="2322" spans="1:9">
      <c r="A2322" s="2">
        <v>2014</v>
      </c>
      <c r="B2322" s="2">
        <v>5</v>
      </c>
      <c r="C2322" s="2" t="s">
        <v>7</v>
      </c>
      <c r="D2322" s="2" t="s">
        <v>41</v>
      </c>
      <c r="E2322" s="2" t="s">
        <v>25</v>
      </c>
      <c r="F2322" s="7">
        <v>26.559100000000001</v>
      </c>
      <c r="G2322" s="4">
        <v>15961</v>
      </c>
      <c r="H2322" s="2">
        <v>1.6000000000000001E-3</v>
      </c>
      <c r="I2322" t="s">
        <v>151</v>
      </c>
    </row>
    <row r="2323" spans="1:9">
      <c r="A2323" s="2">
        <v>2013</v>
      </c>
      <c r="B2323" s="2">
        <v>7</v>
      </c>
      <c r="C2323" s="2" t="s">
        <v>12</v>
      </c>
      <c r="D2323" s="2" t="s">
        <v>63</v>
      </c>
      <c r="E2323" s="2" t="s">
        <v>14</v>
      </c>
      <c r="F2323" s="7">
        <v>554.03799000000004</v>
      </c>
      <c r="G2323" s="4">
        <v>53383</v>
      </c>
      <c r="H2323" s="2">
        <v>1.03E-2</v>
      </c>
      <c r="I2323" t="s">
        <v>151</v>
      </c>
    </row>
    <row r="2324" spans="1:9">
      <c r="A2324" s="2">
        <v>2013</v>
      </c>
      <c r="B2324" s="2">
        <v>9</v>
      </c>
      <c r="C2324" s="2" t="s">
        <v>12</v>
      </c>
      <c r="D2324" s="2" t="s">
        <v>86</v>
      </c>
      <c r="E2324" s="2" t="s">
        <v>9</v>
      </c>
      <c r="F2324" s="7">
        <v>1079.9554929999999</v>
      </c>
      <c r="G2324" s="4">
        <v>110227</v>
      </c>
      <c r="H2324" s="2">
        <v>9.7000000000000003E-3</v>
      </c>
      <c r="I2324" t="s">
        <v>151</v>
      </c>
    </row>
    <row r="2325" spans="1:9">
      <c r="A2325" s="2">
        <v>2013</v>
      </c>
      <c r="B2325" s="2">
        <v>2</v>
      </c>
      <c r="C2325" s="2" t="s">
        <v>12</v>
      </c>
      <c r="D2325" s="2" t="s">
        <v>87</v>
      </c>
      <c r="E2325" s="2" t="s">
        <v>14</v>
      </c>
      <c r="F2325" s="7">
        <v>240.552402</v>
      </c>
      <c r="G2325" s="4">
        <v>20032</v>
      </c>
      <c r="H2325" s="2">
        <v>1.2E-2</v>
      </c>
      <c r="I2325" t="s">
        <v>151</v>
      </c>
    </row>
    <row r="2326" spans="1:9">
      <c r="A2326" s="2">
        <v>2014</v>
      </c>
      <c r="B2326" s="2">
        <v>2</v>
      </c>
      <c r="C2326" s="2" t="s">
        <v>12</v>
      </c>
      <c r="D2326" s="2" t="s">
        <v>19</v>
      </c>
      <c r="E2326" s="2" t="s">
        <v>14</v>
      </c>
      <c r="F2326" s="7">
        <v>2286.7151869999998</v>
      </c>
      <c r="G2326" s="4">
        <v>178269</v>
      </c>
      <c r="H2326" s="2">
        <v>1.2800000000000001E-2</v>
      </c>
      <c r="I2326" t="s">
        <v>151</v>
      </c>
    </row>
    <row r="2327" spans="1:9">
      <c r="A2327" s="2">
        <v>2014</v>
      </c>
      <c r="B2327" s="2">
        <v>5</v>
      </c>
      <c r="C2327" s="2" t="s">
        <v>12</v>
      </c>
      <c r="D2327" s="2" t="s">
        <v>43</v>
      </c>
      <c r="E2327" s="2" t="s">
        <v>11</v>
      </c>
      <c r="F2327" s="7">
        <v>17.232800000000001</v>
      </c>
      <c r="G2327" s="4">
        <v>13256</v>
      </c>
      <c r="H2327" s="2">
        <v>1.2999999999999999E-3</v>
      </c>
      <c r="I2327" t="s">
        <v>151</v>
      </c>
    </row>
    <row r="2328" spans="1:9">
      <c r="A2328" s="2">
        <v>2013</v>
      </c>
      <c r="B2328" s="2">
        <v>6</v>
      </c>
      <c r="C2328" s="2" t="s">
        <v>12</v>
      </c>
      <c r="D2328" s="2" t="s">
        <v>56</v>
      </c>
      <c r="E2328" s="2" t="s">
        <v>14</v>
      </c>
      <c r="F2328" s="7">
        <v>3581.6527110000002</v>
      </c>
      <c r="G2328" s="4">
        <v>397271</v>
      </c>
      <c r="H2328" s="2">
        <v>8.9999999999999993E-3</v>
      </c>
      <c r="I2328" t="s">
        <v>151</v>
      </c>
    </row>
    <row r="2329" spans="1:9">
      <c r="A2329" s="2">
        <v>2013</v>
      </c>
      <c r="B2329" s="2">
        <v>12</v>
      </c>
      <c r="C2329" s="2" t="s">
        <v>7</v>
      </c>
      <c r="D2329" s="2" t="s">
        <v>56</v>
      </c>
      <c r="E2329" s="2" t="s">
        <v>14</v>
      </c>
      <c r="F2329" s="7">
        <v>82.319210999999996</v>
      </c>
      <c r="G2329" s="4">
        <v>49983</v>
      </c>
      <c r="H2329" s="2">
        <v>1.6000000000000001E-3</v>
      </c>
      <c r="I2329" t="s">
        <v>151</v>
      </c>
    </row>
    <row r="2330" spans="1:9">
      <c r="A2330" s="2">
        <v>2014</v>
      </c>
      <c r="B2330" s="2">
        <v>4</v>
      </c>
      <c r="C2330" s="2" t="s">
        <v>7</v>
      </c>
      <c r="D2330" s="2" t="s">
        <v>74</v>
      </c>
      <c r="E2330" s="2" t="s">
        <v>9</v>
      </c>
      <c r="F2330" s="7">
        <v>57.034818000000001</v>
      </c>
      <c r="G2330" s="4">
        <v>32054</v>
      </c>
      <c r="H2330" s="2">
        <v>1.6999999999999999E-3</v>
      </c>
      <c r="I2330" t="s">
        <v>151</v>
      </c>
    </row>
    <row r="2331" spans="1:9">
      <c r="A2331" s="2">
        <v>2013</v>
      </c>
      <c r="B2331" s="2">
        <v>11</v>
      </c>
      <c r="C2331" s="2" t="s">
        <v>12</v>
      </c>
      <c r="D2331" s="2" t="s">
        <v>34</v>
      </c>
      <c r="E2331" s="2" t="s">
        <v>14</v>
      </c>
      <c r="F2331" s="7">
        <v>0.15942500000000001</v>
      </c>
      <c r="G2331" s="4">
        <v>8</v>
      </c>
      <c r="H2331" s="2">
        <v>1.9900000000000001E-2</v>
      </c>
      <c r="I2331" t="s">
        <v>151</v>
      </c>
    </row>
    <row r="2332" spans="1:9">
      <c r="A2332" s="2">
        <v>2014</v>
      </c>
      <c r="B2332" s="2">
        <v>2</v>
      </c>
      <c r="C2332" s="2" t="s">
        <v>12</v>
      </c>
      <c r="D2332" s="2" t="s">
        <v>82</v>
      </c>
      <c r="E2332" s="2" t="s">
        <v>14</v>
      </c>
      <c r="F2332" s="7">
        <v>8.8251899999999992</v>
      </c>
      <c r="G2332" s="4">
        <v>1359</v>
      </c>
      <c r="H2332" s="2">
        <v>6.4000000000000003E-3</v>
      </c>
      <c r="I2332" t="s">
        <v>151</v>
      </c>
    </row>
    <row r="2333" spans="1:9">
      <c r="A2333" s="2">
        <v>2013</v>
      </c>
      <c r="B2333" s="2">
        <v>11</v>
      </c>
      <c r="C2333" s="2" t="s">
        <v>12</v>
      </c>
      <c r="D2333" s="2" t="s">
        <v>8</v>
      </c>
      <c r="E2333" s="2" t="s">
        <v>9</v>
      </c>
      <c r="F2333" s="7">
        <v>34578.522150999997</v>
      </c>
      <c r="G2333" s="4">
        <v>3757155</v>
      </c>
      <c r="H2333" s="2">
        <v>9.1999999999999998E-3</v>
      </c>
      <c r="I2333" t="s">
        <v>151</v>
      </c>
    </row>
    <row r="2334" spans="1:9">
      <c r="A2334" s="2">
        <v>2013</v>
      </c>
      <c r="B2334" s="2">
        <v>11</v>
      </c>
      <c r="C2334" s="2" t="s">
        <v>12</v>
      </c>
      <c r="D2334" s="2" t="s">
        <v>57</v>
      </c>
      <c r="E2334" s="2" t="s">
        <v>14</v>
      </c>
      <c r="F2334" s="7">
        <v>9.4350000000000007E-3</v>
      </c>
      <c r="G2334" s="4">
        <v>1</v>
      </c>
      <c r="H2334" s="2">
        <v>9.4000000000000004E-3</v>
      </c>
      <c r="I2334" t="s">
        <v>151</v>
      </c>
    </row>
    <row r="2335" spans="1:9">
      <c r="A2335" s="2">
        <v>2014</v>
      </c>
      <c r="B2335" s="2">
        <v>2</v>
      </c>
      <c r="C2335" s="2" t="s">
        <v>12</v>
      </c>
      <c r="D2335" s="2" t="s">
        <v>29</v>
      </c>
      <c r="E2335" s="2" t="s">
        <v>25</v>
      </c>
      <c r="F2335" s="7">
        <v>24.316478</v>
      </c>
      <c r="G2335" s="4">
        <v>5039</v>
      </c>
      <c r="H2335" s="2">
        <v>4.7999999999999996E-3</v>
      </c>
      <c r="I2335" t="s">
        <v>151</v>
      </c>
    </row>
    <row r="2336" spans="1:9">
      <c r="A2336" s="2">
        <v>2014</v>
      </c>
      <c r="B2336" s="2">
        <v>4</v>
      </c>
      <c r="C2336" s="2" t="s">
        <v>12</v>
      </c>
      <c r="D2336" s="2" t="s">
        <v>29</v>
      </c>
      <c r="E2336" s="2" t="s">
        <v>25</v>
      </c>
      <c r="F2336" s="7">
        <v>36.827238000000001</v>
      </c>
      <c r="G2336" s="4">
        <v>6899</v>
      </c>
      <c r="H2336" s="2">
        <v>5.3E-3</v>
      </c>
      <c r="I2336" t="s">
        <v>151</v>
      </c>
    </row>
    <row r="2337" spans="1:9">
      <c r="A2337" s="2">
        <v>2014</v>
      </c>
      <c r="B2337" s="2">
        <v>5</v>
      </c>
      <c r="C2337" s="2" t="s">
        <v>7</v>
      </c>
      <c r="D2337" s="2" t="s">
        <v>10</v>
      </c>
      <c r="E2337" s="2" t="s">
        <v>11</v>
      </c>
      <c r="F2337" s="7">
        <v>171.309451</v>
      </c>
      <c r="G2337" s="4">
        <v>124216</v>
      </c>
      <c r="H2337" s="2">
        <v>1.2999999999999999E-3</v>
      </c>
      <c r="I2337" t="s">
        <v>151</v>
      </c>
    </row>
    <row r="2338" spans="1:9">
      <c r="A2338" s="2">
        <v>2013</v>
      </c>
      <c r="B2338" s="2">
        <v>12</v>
      </c>
      <c r="C2338" s="2" t="s">
        <v>7</v>
      </c>
      <c r="D2338" s="2" t="s">
        <v>88</v>
      </c>
      <c r="E2338" s="2" t="s">
        <v>14</v>
      </c>
      <c r="F2338" s="7">
        <v>0.35655900000000001</v>
      </c>
      <c r="G2338" s="4">
        <v>131</v>
      </c>
      <c r="H2338" s="2">
        <v>2.7000000000000001E-3</v>
      </c>
      <c r="I2338" t="s">
        <v>151</v>
      </c>
    </row>
    <row r="2339" spans="1:9">
      <c r="A2339" s="2">
        <v>2013</v>
      </c>
      <c r="B2339" s="2">
        <v>9</v>
      </c>
      <c r="C2339" s="2" t="s">
        <v>7</v>
      </c>
      <c r="D2339" s="2" t="s">
        <v>71</v>
      </c>
      <c r="E2339" s="2" t="s">
        <v>14</v>
      </c>
      <c r="F2339" s="7">
        <v>0.420927</v>
      </c>
      <c r="G2339" s="4">
        <v>2112</v>
      </c>
      <c r="H2339" s="2">
        <v>1E-4</v>
      </c>
      <c r="I2339" t="s">
        <v>151</v>
      </c>
    </row>
    <row r="2340" spans="1:9">
      <c r="A2340" s="2">
        <v>2013</v>
      </c>
      <c r="B2340" s="2">
        <v>6</v>
      </c>
      <c r="C2340" s="2" t="s">
        <v>12</v>
      </c>
      <c r="D2340" s="2" t="s">
        <v>28</v>
      </c>
      <c r="E2340" s="2" t="s">
        <v>14</v>
      </c>
      <c r="F2340" s="7">
        <v>5.7166740000000003</v>
      </c>
      <c r="G2340" s="4">
        <v>2889</v>
      </c>
      <c r="H2340" s="2">
        <v>1.9E-3</v>
      </c>
      <c r="I2340" t="s">
        <v>151</v>
      </c>
    </row>
    <row r="2341" spans="1:9">
      <c r="A2341" s="2">
        <v>2013</v>
      </c>
      <c r="B2341" s="2">
        <v>3</v>
      </c>
      <c r="C2341" s="2" t="s">
        <v>12</v>
      </c>
      <c r="D2341" s="2" t="s">
        <v>28</v>
      </c>
      <c r="E2341" s="2" t="s">
        <v>14</v>
      </c>
      <c r="F2341" s="7">
        <v>5.1835110000000002</v>
      </c>
      <c r="G2341" s="4">
        <v>1474</v>
      </c>
      <c r="H2341" s="2">
        <v>3.5000000000000001E-3</v>
      </c>
      <c r="I2341" t="s">
        <v>151</v>
      </c>
    </row>
    <row r="2342" spans="1:9">
      <c r="A2342" s="2">
        <v>2014</v>
      </c>
      <c r="B2342" s="2">
        <v>4</v>
      </c>
      <c r="C2342" s="2" t="s">
        <v>7</v>
      </c>
      <c r="D2342" s="2" t="s">
        <v>22</v>
      </c>
      <c r="E2342" s="2" t="s">
        <v>14</v>
      </c>
      <c r="F2342" s="7">
        <v>11.939942</v>
      </c>
      <c r="G2342" s="4">
        <v>9677</v>
      </c>
      <c r="H2342" s="2">
        <v>1.1999999999999999E-3</v>
      </c>
      <c r="I2342" t="s">
        <v>151</v>
      </c>
    </row>
    <row r="2343" spans="1:9">
      <c r="A2343" s="2">
        <v>2013</v>
      </c>
      <c r="B2343" s="2">
        <v>6</v>
      </c>
      <c r="C2343" s="2" t="s">
        <v>12</v>
      </c>
      <c r="D2343" s="2" t="s">
        <v>31</v>
      </c>
      <c r="E2343" s="2" t="s">
        <v>14</v>
      </c>
      <c r="F2343" s="7">
        <v>3.0390679999999999</v>
      </c>
      <c r="G2343" s="4">
        <v>631</v>
      </c>
      <c r="H2343" s="2">
        <v>4.7999999999999996E-3</v>
      </c>
      <c r="I2343" t="s">
        <v>151</v>
      </c>
    </row>
    <row r="2344" spans="1:9">
      <c r="A2344" s="2">
        <v>2013</v>
      </c>
      <c r="B2344" s="2">
        <v>10</v>
      </c>
      <c r="C2344" s="2" t="s">
        <v>12</v>
      </c>
      <c r="D2344" s="2" t="s">
        <v>87</v>
      </c>
      <c r="E2344" s="2" t="s">
        <v>14</v>
      </c>
      <c r="F2344" s="7">
        <v>429.53025200000002</v>
      </c>
      <c r="G2344" s="4">
        <v>34314</v>
      </c>
      <c r="H2344" s="2">
        <v>1.2500000000000001E-2</v>
      </c>
      <c r="I2344" t="s">
        <v>151</v>
      </c>
    </row>
    <row r="2345" spans="1:9">
      <c r="A2345" s="2">
        <v>2013</v>
      </c>
      <c r="B2345" s="2">
        <v>6</v>
      </c>
      <c r="C2345" s="2" t="s">
        <v>53</v>
      </c>
      <c r="D2345" s="2" t="s">
        <v>19</v>
      </c>
      <c r="E2345" s="2" t="s">
        <v>14</v>
      </c>
      <c r="F2345" s="7">
        <v>0.67587200000000003</v>
      </c>
      <c r="G2345" s="4">
        <v>1</v>
      </c>
      <c r="H2345" s="2">
        <v>0.67579999999999996</v>
      </c>
      <c r="I2345" t="s">
        <v>151</v>
      </c>
    </row>
    <row r="2346" spans="1:9">
      <c r="A2346" s="2">
        <v>2014</v>
      </c>
      <c r="B2346" s="2">
        <v>4</v>
      </c>
      <c r="C2346" s="2" t="s">
        <v>12</v>
      </c>
      <c r="D2346" s="2" t="s">
        <v>93</v>
      </c>
      <c r="E2346" s="2" t="s">
        <v>9</v>
      </c>
      <c r="F2346" s="7">
        <v>2.5337260000000001</v>
      </c>
      <c r="G2346" s="4">
        <v>1424</v>
      </c>
      <c r="H2346" s="2">
        <v>1.6999999999999999E-3</v>
      </c>
      <c r="I2346" t="s">
        <v>151</v>
      </c>
    </row>
    <row r="2347" spans="1:9">
      <c r="A2347" s="2">
        <v>2013</v>
      </c>
      <c r="B2347" s="2">
        <v>6</v>
      </c>
      <c r="C2347" s="2" t="s">
        <v>12</v>
      </c>
      <c r="D2347" s="2" t="s">
        <v>60</v>
      </c>
      <c r="E2347" s="2" t="s">
        <v>14</v>
      </c>
      <c r="F2347" s="7">
        <v>2.5266E-2</v>
      </c>
      <c r="G2347" s="4">
        <v>6</v>
      </c>
      <c r="H2347" s="2">
        <v>4.1999999999999997E-3</v>
      </c>
      <c r="I2347" t="s">
        <v>151</v>
      </c>
    </row>
    <row r="2348" spans="1:9">
      <c r="A2348" s="2">
        <v>2013</v>
      </c>
      <c r="B2348" s="2">
        <v>3</v>
      </c>
      <c r="C2348" s="2" t="s">
        <v>12</v>
      </c>
      <c r="D2348" s="2" t="s">
        <v>40</v>
      </c>
      <c r="E2348" s="2" t="s">
        <v>14</v>
      </c>
      <c r="F2348" s="7">
        <v>1888.7116100000001</v>
      </c>
      <c r="G2348" s="4">
        <v>285384</v>
      </c>
      <c r="H2348" s="2">
        <v>6.6E-3</v>
      </c>
      <c r="I2348" t="s">
        <v>151</v>
      </c>
    </row>
    <row r="2349" spans="1:9">
      <c r="A2349" s="2">
        <v>2013</v>
      </c>
      <c r="B2349" s="2">
        <v>3</v>
      </c>
      <c r="C2349" s="2" t="s">
        <v>7</v>
      </c>
      <c r="D2349" s="2" t="s">
        <v>13</v>
      </c>
      <c r="E2349" s="2" t="s">
        <v>14</v>
      </c>
      <c r="F2349" s="7">
        <v>27.423190999999999</v>
      </c>
      <c r="G2349" s="4">
        <v>17085</v>
      </c>
      <c r="H2349" s="2">
        <v>1.6000000000000001E-3</v>
      </c>
      <c r="I2349" t="s">
        <v>151</v>
      </c>
    </row>
    <row r="2350" spans="1:9">
      <c r="A2350" s="2">
        <v>2013</v>
      </c>
      <c r="B2350" s="2">
        <v>6</v>
      </c>
      <c r="C2350" s="2" t="s">
        <v>12</v>
      </c>
      <c r="D2350" s="2" t="s">
        <v>54</v>
      </c>
      <c r="E2350" s="2" t="s">
        <v>14</v>
      </c>
      <c r="F2350" s="7">
        <v>0.36495100000000003</v>
      </c>
      <c r="G2350" s="4">
        <v>30</v>
      </c>
      <c r="H2350" s="2">
        <v>1.21E-2</v>
      </c>
      <c r="I2350" t="s">
        <v>151</v>
      </c>
    </row>
    <row r="2351" spans="1:9">
      <c r="A2351" s="2">
        <v>2014</v>
      </c>
      <c r="B2351" s="2">
        <v>4</v>
      </c>
      <c r="C2351" s="2" t="s">
        <v>7</v>
      </c>
      <c r="D2351" s="2" t="s">
        <v>73</v>
      </c>
      <c r="E2351" s="2" t="s">
        <v>14</v>
      </c>
      <c r="F2351" s="7">
        <v>5.6385069999999997</v>
      </c>
      <c r="G2351" s="4">
        <v>2666</v>
      </c>
      <c r="H2351" s="2">
        <v>2.0999999999999999E-3</v>
      </c>
      <c r="I2351" t="s">
        <v>151</v>
      </c>
    </row>
    <row r="2352" spans="1:9">
      <c r="A2352" s="2">
        <v>2013</v>
      </c>
      <c r="B2352" s="2">
        <v>12</v>
      </c>
      <c r="C2352" s="2" t="s">
        <v>12</v>
      </c>
      <c r="D2352" s="2" t="s">
        <v>80</v>
      </c>
      <c r="E2352" s="2" t="s">
        <v>14</v>
      </c>
      <c r="F2352" s="7">
        <v>0.34004600000000001</v>
      </c>
      <c r="G2352" s="4">
        <v>173</v>
      </c>
      <c r="H2352" s="2">
        <v>1.9E-3</v>
      </c>
      <c r="I2352" t="s">
        <v>151</v>
      </c>
    </row>
    <row r="2353" spans="1:9">
      <c r="A2353" s="2">
        <v>2013</v>
      </c>
      <c r="B2353" s="2">
        <v>3</v>
      </c>
      <c r="C2353" s="2" t="s">
        <v>53</v>
      </c>
      <c r="D2353" s="2" t="s">
        <v>39</v>
      </c>
      <c r="E2353" s="2" t="s">
        <v>14</v>
      </c>
      <c r="F2353" s="7">
        <v>3.2067770000000002</v>
      </c>
      <c r="G2353" s="4">
        <v>3</v>
      </c>
      <c r="H2353" s="2">
        <v>1.0689</v>
      </c>
      <c r="I2353" t="s">
        <v>151</v>
      </c>
    </row>
    <row r="2354" spans="1:9">
      <c r="A2354" s="2">
        <v>2014</v>
      </c>
      <c r="B2354" s="2">
        <v>4</v>
      </c>
      <c r="C2354" s="2" t="s">
        <v>12</v>
      </c>
      <c r="D2354" s="2" t="s">
        <v>8</v>
      </c>
      <c r="E2354" s="2" t="s">
        <v>9</v>
      </c>
      <c r="F2354" s="7">
        <v>44831.400457000003</v>
      </c>
      <c r="G2354" s="4">
        <v>4563905</v>
      </c>
      <c r="H2354" s="2">
        <v>9.7999999999999997E-3</v>
      </c>
      <c r="I2354" t="s">
        <v>151</v>
      </c>
    </row>
    <row r="2355" spans="1:9">
      <c r="A2355" s="2">
        <v>2014</v>
      </c>
      <c r="B2355" s="2">
        <v>5</v>
      </c>
      <c r="C2355" s="2" t="s">
        <v>7</v>
      </c>
      <c r="D2355" s="2" t="s">
        <v>89</v>
      </c>
      <c r="E2355" s="2" t="s">
        <v>9</v>
      </c>
      <c r="F2355" s="7">
        <v>50.427</v>
      </c>
      <c r="G2355" s="4">
        <v>38790</v>
      </c>
      <c r="H2355" s="2">
        <v>1.2999999999999999E-3</v>
      </c>
      <c r="I2355" t="s">
        <v>151</v>
      </c>
    </row>
    <row r="2356" spans="1:9">
      <c r="A2356" s="2">
        <v>2013</v>
      </c>
      <c r="B2356" s="2">
        <v>7</v>
      </c>
      <c r="C2356" s="2" t="s">
        <v>12</v>
      </c>
      <c r="D2356" s="2" t="s">
        <v>10</v>
      </c>
      <c r="E2356" s="2" t="s">
        <v>11</v>
      </c>
      <c r="F2356" s="7">
        <v>2E-3</v>
      </c>
      <c r="G2356" s="4">
        <v>2</v>
      </c>
      <c r="H2356" s="2">
        <v>1E-3</v>
      </c>
      <c r="I2356" t="s">
        <v>151</v>
      </c>
    </row>
    <row r="2357" spans="1:9">
      <c r="A2357" s="2">
        <v>2013</v>
      </c>
      <c r="B2357" s="2">
        <v>8</v>
      </c>
      <c r="C2357" s="2" t="s">
        <v>12</v>
      </c>
      <c r="D2357" s="2" t="s">
        <v>10</v>
      </c>
      <c r="E2357" s="2" t="s">
        <v>11</v>
      </c>
      <c r="F2357" s="7">
        <v>8.1435999999999995E-2</v>
      </c>
      <c r="G2357" s="4">
        <v>15</v>
      </c>
      <c r="H2357" s="2">
        <v>5.4000000000000003E-3</v>
      </c>
      <c r="I2357" t="s">
        <v>151</v>
      </c>
    </row>
    <row r="2358" spans="1:9">
      <c r="A2358" s="2">
        <v>2013</v>
      </c>
      <c r="B2358" s="2">
        <v>12</v>
      </c>
      <c r="C2358" s="2" t="s">
        <v>7</v>
      </c>
      <c r="D2358" s="2" t="s">
        <v>24</v>
      </c>
      <c r="E2358" s="2" t="s">
        <v>25</v>
      </c>
      <c r="F2358" s="7">
        <v>28.162386000000001</v>
      </c>
      <c r="G2358" s="4">
        <v>8217</v>
      </c>
      <c r="H2358" s="2">
        <v>3.3999999999999998E-3</v>
      </c>
      <c r="I2358" t="s">
        <v>151</v>
      </c>
    </row>
    <row r="2359" spans="1:9">
      <c r="A2359" s="2">
        <v>2014</v>
      </c>
      <c r="B2359" s="2">
        <v>1</v>
      </c>
      <c r="C2359" s="2" t="s">
        <v>12</v>
      </c>
      <c r="D2359" s="2" t="s">
        <v>51</v>
      </c>
      <c r="E2359" s="2" t="s">
        <v>11</v>
      </c>
      <c r="F2359" s="7">
        <v>9.8000000000000004E-2</v>
      </c>
      <c r="G2359" s="4">
        <v>70</v>
      </c>
      <c r="H2359" s="2">
        <v>1.4E-3</v>
      </c>
      <c r="I2359" t="s">
        <v>151</v>
      </c>
    </row>
    <row r="2360" spans="1:9">
      <c r="A2360" s="2">
        <v>2014</v>
      </c>
      <c r="B2360" s="2">
        <v>2</v>
      </c>
      <c r="C2360" s="2" t="s">
        <v>12</v>
      </c>
      <c r="D2360" s="2" t="s">
        <v>51</v>
      </c>
      <c r="E2360" s="2" t="s">
        <v>11</v>
      </c>
      <c r="F2360" s="7">
        <v>0.23519999999999999</v>
      </c>
      <c r="G2360" s="4">
        <v>168</v>
      </c>
      <c r="H2360" s="2">
        <v>1.4E-3</v>
      </c>
      <c r="I2360" t="s">
        <v>151</v>
      </c>
    </row>
    <row r="2361" spans="1:9">
      <c r="A2361" s="2">
        <v>2013</v>
      </c>
      <c r="B2361" s="2">
        <v>5</v>
      </c>
      <c r="C2361" s="2" t="s">
        <v>7</v>
      </c>
      <c r="D2361" s="2" t="s">
        <v>22</v>
      </c>
      <c r="E2361" s="2" t="s">
        <v>14</v>
      </c>
      <c r="F2361" s="7">
        <v>4.0571419999999998</v>
      </c>
      <c r="G2361" s="4">
        <v>5863</v>
      </c>
      <c r="H2361" s="2">
        <v>5.9999999999999995E-4</v>
      </c>
      <c r="I2361" t="s">
        <v>151</v>
      </c>
    </row>
    <row r="2362" spans="1:9">
      <c r="A2362" s="2">
        <v>2013</v>
      </c>
      <c r="B2362" s="2">
        <v>4</v>
      </c>
      <c r="C2362" s="2" t="s">
        <v>12</v>
      </c>
      <c r="D2362" s="2" t="s">
        <v>31</v>
      </c>
      <c r="E2362" s="2" t="s">
        <v>14</v>
      </c>
      <c r="F2362" s="7">
        <v>7.0735000000000006E-2</v>
      </c>
      <c r="G2362" s="4">
        <v>109</v>
      </c>
      <c r="H2362" s="2">
        <v>5.9999999999999995E-4</v>
      </c>
      <c r="I2362" t="s">
        <v>151</v>
      </c>
    </row>
    <row r="2363" spans="1:9">
      <c r="A2363" s="2">
        <v>2014</v>
      </c>
      <c r="B2363" s="2">
        <v>5</v>
      </c>
      <c r="C2363" s="2" t="s">
        <v>12</v>
      </c>
      <c r="D2363" s="2" t="s">
        <v>42</v>
      </c>
      <c r="E2363" s="2" t="s">
        <v>14</v>
      </c>
      <c r="F2363" s="7">
        <v>133.98847599999999</v>
      </c>
      <c r="G2363" s="4">
        <v>30952</v>
      </c>
      <c r="H2363" s="2">
        <v>4.3E-3</v>
      </c>
      <c r="I2363" t="s">
        <v>151</v>
      </c>
    </row>
    <row r="2364" spans="1:9">
      <c r="A2364" s="2">
        <v>2013</v>
      </c>
      <c r="B2364" s="2">
        <v>4</v>
      </c>
      <c r="C2364" s="2" t="s">
        <v>7</v>
      </c>
      <c r="D2364" s="2" t="s">
        <v>63</v>
      </c>
      <c r="E2364" s="2" t="s">
        <v>14</v>
      </c>
      <c r="F2364" s="7">
        <v>11.890782</v>
      </c>
      <c r="G2364" s="4">
        <v>15586</v>
      </c>
      <c r="H2364" s="2">
        <v>6.9999999999999999E-4</v>
      </c>
      <c r="I2364" t="s">
        <v>151</v>
      </c>
    </row>
    <row r="2365" spans="1:9">
      <c r="A2365" s="2">
        <v>2013</v>
      </c>
      <c r="B2365" s="2">
        <v>11</v>
      </c>
      <c r="C2365" s="2" t="s">
        <v>7</v>
      </c>
      <c r="D2365" s="2" t="s">
        <v>63</v>
      </c>
      <c r="E2365" s="2" t="s">
        <v>14</v>
      </c>
      <c r="F2365" s="7">
        <v>9.0370229999999996</v>
      </c>
      <c r="G2365" s="4">
        <v>11845</v>
      </c>
      <c r="H2365" s="2">
        <v>6.9999999999999999E-4</v>
      </c>
      <c r="I2365" t="s">
        <v>151</v>
      </c>
    </row>
    <row r="2366" spans="1:9">
      <c r="A2366" s="2">
        <v>2014</v>
      </c>
      <c r="B2366" s="2">
        <v>3</v>
      </c>
      <c r="C2366" s="2" t="s">
        <v>7</v>
      </c>
      <c r="D2366" s="2" t="s">
        <v>40</v>
      </c>
      <c r="E2366" s="2" t="s">
        <v>14</v>
      </c>
      <c r="F2366" s="7">
        <v>2388.8129479999998</v>
      </c>
      <c r="G2366" s="4">
        <v>578265</v>
      </c>
      <c r="H2366" s="2">
        <v>4.1000000000000003E-3</v>
      </c>
      <c r="I2366" t="s">
        <v>151</v>
      </c>
    </row>
    <row r="2367" spans="1:9">
      <c r="A2367" s="2">
        <v>2013</v>
      </c>
      <c r="B2367" s="2">
        <v>3</v>
      </c>
      <c r="C2367" s="2" t="s">
        <v>7</v>
      </c>
      <c r="D2367" s="2" t="s">
        <v>20</v>
      </c>
      <c r="E2367" s="2" t="s">
        <v>14</v>
      </c>
      <c r="F2367" s="7">
        <v>65.066186000000002</v>
      </c>
      <c r="G2367" s="4">
        <v>56929</v>
      </c>
      <c r="H2367" s="2">
        <v>1.1000000000000001E-3</v>
      </c>
      <c r="I2367" t="s">
        <v>151</v>
      </c>
    </row>
    <row r="2368" spans="1:9">
      <c r="A2368" s="2">
        <v>2013</v>
      </c>
      <c r="B2368" s="2">
        <v>11</v>
      </c>
      <c r="C2368" s="2" t="s">
        <v>12</v>
      </c>
      <c r="D2368" s="2" t="s">
        <v>56</v>
      </c>
      <c r="E2368" s="2" t="s">
        <v>14</v>
      </c>
      <c r="F2368" s="7">
        <v>5484.577182</v>
      </c>
      <c r="G2368" s="4">
        <v>502509</v>
      </c>
      <c r="H2368" s="2">
        <v>1.09E-2</v>
      </c>
      <c r="I2368" t="s">
        <v>151</v>
      </c>
    </row>
    <row r="2369" spans="1:9">
      <c r="A2369" s="2">
        <v>2013</v>
      </c>
      <c r="B2369" s="2">
        <v>2</v>
      </c>
      <c r="C2369" s="2" t="s">
        <v>12</v>
      </c>
      <c r="D2369" s="2" t="s">
        <v>64</v>
      </c>
      <c r="E2369" s="2" t="s">
        <v>14</v>
      </c>
      <c r="F2369" s="7">
        <v>0.366504</v>
      </c>
      <c r="G2369" s="4">
        <v>25</v>
      </c>
      <c r="H2369" s="2">
        <v>1.46E-2</v>
      </c>
      <c r="I2369" t="s">
        <v>151</v>
      </c>
    </row>
    <row r="2370" spans="1:9">
      <c r="A2370" s="2">
        <v>2014</v>
      </c>
      <c r="B2370" s="2">
        <v>2</v>
      </c>
      <c r="C2370" s="2" t="s">
        <v>12</v>
      </c>
      <c r="D2370" s="2" t="s">
        <v>74</v>
      </c>
      <c r="E2370" s="2" t="s">
        <v>9</v>
      </c>
      <c r="F2370" s="7">
        <v>2.0720000000000001</v>
      </c>
      <c r="G2370" s="4">
        <v>1480</v>
      </c>
      <c r="H2370" s="2">
        <v>1.4E-3</v>
      </c>
      <c r="I2370" t="s">
        <v>151</v>
      </c>
    </row>
    <row r="2371" spans="1:9">
      <c r="A2371" s="2">
        <v>2013</v>
      </c>
      <c r="B2371" s="2">
        <v>1</v>
      </c>
      <c r="C2371" s="2" t="s">
        <v>53</v>
      </c>
      <c r="D2371" s="2" t="s">
        <v>39</v>
      </c>
      <c r="E2371" s="2" t="s">
        <v>14</v>
      </c>
      <c r="F2371" s="7">
        <v>43.439450000000001</v>
      </c>
      <c r="G2371" s="4">
        <v>30</v>
      </c>
      <c r="H2371" s="2">
        <v>1.4479</v>
      </c>
      <c r="I2371" t="s">
        <v>151</v>
      </c>
    </row>
    <row r="2372" spans="1:9">
      <c r="A2372" s="2">
        <v>2013</v>
      </c>
      <c r="B2372" s="2">
        <v>2</v>
      </c>
      <c r="C2372" s="2" t="s">
        <v>53</v>
      </c>
      <c r="D2372" s="2" t="s">
        <v>39</v>
      </c>
      <c r="E2372" s="2" t="s">
        <v>14</v>
      </c>
      <c r="F2372" s="7">
        <v>0.74834500000000004</v>
      </c>
      <c r="G2372" s="4">
        <v>1</v>
      </c>
      <c r="H2372" s="2">
        <v>0.74829999999999997</v>
      </c>
      <c r="I2372" t="s">
        <v>151</v>
      </c>
    </row>
    <row r="2373" spans="1:9">
      <c r="A2373" s="2">
        <v>2014</v>
      </c>
      <c r="B2373" s="2">
        <v>3</v>
      </c>
      <c r="C2373" s="2" t="s">
        <v>7</v>
      </c>
      <c r="D2373" s="2" t="s">
        <v>59</v>
      </c>
      <c r="E2373" s="2" t="s">
        <v>11</v>
      </c>
      <c r="F2373" s="7">
        <v>198.35436000000001</v>
      </c>
      <c r="G2373" s="4">
        <v>114722</v>
      </c>
      <c r="H2373" s="2">
        <v>1.6999999999999999E-3</v>
      </c>
      <c r="I2373" t="s">
        <v>151</v>
      </c>
    </row>
    <row r="2374" spans="1:9">
      <c r="A2374" s="2">
        <v>2014</v>
      </c>
      <c r="B2374" s="2">
        <v>5</v>
      </c>
      <c r="C2374" s="2" t="s">
        <v>12</v>
      </c>
      <c r="D2374" s="2" t="s">
        <v>89</v>
      </c>
      <c r="E2374" s="2" t="s">
        <v>9</v>
      </c>
      <c r="F2374" s="7">
        <v>9.2195999999999998</v>
      </c>
      <c r="G2374" s="4">
        <v>7092</v>
      </c>
      <c r="H2374" s="2">
        <v>1.2999999999999999E-3</v>
      </c>
      <c r="I2374" t="s">
        <v>151</v>
      </c>
    </row>
    <row r="2375" spans="1:9">
      <c r="A2375" s="2">
        <v>2014</v>
      </c>
      <c r="B2375" s="2">
        <v>4</v>
      </c>
      <c r="C2375" s="2" t="s">
        <v>7</v>
      </c>
      <c r="D2375" s="2" t="s">
        <v>24</v>
      </c>
      <c r="E2375" s="2" t="s">
        <v>25</v>
      </c>
      <c r="F2375" s="7">
        <v>10.852050999999999</v>
      </c>
      <c r="G2375" s="4">
        <v>16751</v>
      </c>
      <c r="H2375" s="2">
        <v>5.9999999999999995E-4</v>
      </c>
      <c r="I2375" t="s">
        <v>151</v>
      </c>
    </row>
    <row r="2376" spans="1:9">
      <c r="A2376" s="2">
        <v>2013</v>
      </c>
      <c r="B2376" s="2">
        <v>12</v>
      </c>
      <c r="C2376" s="2" t="s">
        <v>12</v>
      </c>
      <c r="D2376" s="2" t="s">
        <v>24</v>
      </c>
      <c r="E2376" s="2" t="s">
        <v>25</v>
      </c>
      <c r="F2376" s="7">
        <v>89.043693000000005</v>
      </c>
      <c r="G2376" s="4">
        <v>9610</v>
      </c>
      <c r="H2376" s="2">
        <v>9.1999999999999998E-3</v>
      </c>
      <c r="I2376" t="s">
        <v>151</v>
      </c>
    </row>
    <row r="2377" spans="1:9">
      <c r="A2377" s="2">
        <v>2013</v>
      </c>
      <c r="B2377" s="2">
        <v>4</v>
      </c>
      <c r="C2377" s="2" t="s">
        <v>12</v>
      </c>
      <c r="D2377" s="2" t="s">
        <v>65</v>
      </c>
      <c r="E2377" s="2" t="s">
        <v>25</v>
      </c>
      <c r="F2377" s="7">
        <v>4.9750999999999997E-2</v>
      </c>
      <c r="G2377" s="4">
        <v>4</v>
      </c>
      <c r="H2377" s="2">
        <v>1.24E-2</v>
      </c>
      <c r="I2377" t="s">
        <v>151</v>
      </c>
    </row>
    <row r="2378" spans="1:9">
      <c r="A2378" s="2">
        <v>2013</v>
      </c>
      <c r="B2378" s="2">
        <v>11</v>
      </c>
      <c r="C2378" s="2" t="s">
        <v>7</v>
      </c>
      <c r="D2378" s="2" t="s">
        <v>71</v>
      </c>
      <c r="E2378" s="2" t="s">
        <v>14</v>
      </c>
      <c r="F2378" s="7">
        <v>8.1544000000000005E-2</v>
      </c>
      <c r="G2378" s="4">
        <v>1295</v>
      </c>
      <c r="H2378" s="2">
        <v>0</v>
      </c>
      <c r="I2378" t="s">
        <v>151</v>
      </c>
    </row>
    <row r="2379" spans="1:9">
      <c r="A2379" s="2">
        <v>2014</v>
      </c>
      <c r="B2379" s="2">
        <v>2</v>
      </c>
      <c r="C2379" s="2" t="s">
        <v>12</v>
      </c>
      <c r="D2379" s="2" t="s">
        <v>31</v>
      </c>
      <c r="E2379" s="2" t="s">
        <v>14</v>
      </c>
      <c r="F2379" s="7">
        <v>2.7386870000000001</v>
      </c>
      <c r="G2379" s="4">
        <v>1050</v>
      </c>
      <c r="H2379" s="2">
        <v>2.5999999999999999E-3</v>
      </c>
      <c r="I2379" t="s">
        <v>151</v>
      </c>
    </row>
    <row r="2380" spans="1:9">
      <c r="A2380" s="2">
        <v>2014</v>
      </c>
      <c r="B2380" s="2">
        <v>1</v>
      </c>
      <c r="C2380" s="2" t="s">
        <v>7</v>
      </c>
      <c r="D2380" s="2" t="s">
        <v>41</v>
      </c>
      <c r="E2380" s="2" t="s">
        <v>25</v>
      </c>
      <c r="F2380" s="7">
        <v>25.323167999999999</v>
      </c>
      <c r="G2380" s="4">
        <v>15366</v>
      </c>
      <c r="H2380" s="2">
        <v>1.6000000000000001E-3</v>
      </c>
      <c r="I2380" t="s">
        <v>151</v>
      </c>
    </row>
    <row r="2381" spans="1:9">
      <c r="A2381" s="2">
        <v>2013</v>
      </c>
      <c r="B2381" s="2">
        <v>4</v>
      </c>
      <c r="C2381" s="2" t="s">
        <v>12</v>
      </c>
      <c r="D2381" s="2" t="s">
        <v>63</v>
      </c>
      <c r="E2381" s="2" t="s">
        <v>14</v>
      </c>
      <c r="F2381" s="7">
        <v>611.79999899999996</v>
      </c>
      <c r="G2381" s="4">
        <v>65217</v>
      </c>
      <c r="H2381" s="2">
        <v>9.2999999999999992E-3</v>
      </c>
      <c r="I2381" t="s">
        <v>151</v>
      </c>
    </row>
    <row r="2382" spans="1:9">
      <c r="A2382" s="2">
        <v>2013</v>
      </c>
      <c r="B2382" s="2">
        <v>1</v>
      </c>
      <c r="C2382" s="2" t="s">
        <v>12</v>
      </c>
      <c r="D2382" s="2" t="s">
        <v>63</v>
      </c>
      <c r="E2382" s="2" t="s">
        <v>14</v>
      </c>
      <c r="F2382" s="7">
        <v>804.83874200000002</v>
      </c>
      <c r="G2382" s="4">
        <v>73642</v>
      </c>
      <c r="H2382" s="2">
        <v>1.09E-2</v>
      </c>
      <c r="I2382" t="s">
        <v>151</v>
      </c>
    </row>
    <row r="2383" spans="1:9">
      <c r="A2383" s="2">
        <v>2013</v>
      </c>
      <c r="B2383" s="2">
        <v>6</v>
      </c>
      <c r="C2383" s="2" t="s">
        <v>12</v>
      </c>
      <c r="D2383" s="2" t="s">
        <v>47</v>
      </c>
      <c r="E2383" s="2" t="s">
        <v>14</v>
      </c>
      <c r="F2383" s="7">
        <v>6.4999919999999998</v>
      </c>
      <c r="G2383" s="4">
        <v>644</v>
      </c>
      <c r="H2383" s="2">
        <v>0.01</v>
      </c>
      <c r="I2383" t="s">
        <v>151</v>
      </c>
    </row>
    <row r="2384" spans="1:9">
      <c r="A2384" s="2">
        <v>2014</v>
      </c>
      <c r="B2384" s="2">
        <v>4</v>
      </c>
      <c r="C2384" s="2" t="s">
        <v>12</v>
      </c>
      <c r="D2384" s="2" t="s">
        <v>86</v>
      </c>
      <c r="E2384" s="2" t="s">
        <v>9</v>
      </c>
      <c r="F2384" s="7">
        <v>931.06850299999996</v>
      </c>
      <c r="G2384" s="4">
        <v>362139</v>
      </c>
      <c r="H2384" s="2">
        <v>2.5000000000000001E-3</v>
      </c>
      <c r="I2384" t="s">
        <v>151</v>
      </c>
    </row>
    <row r="2385" spans="1:9">
      <c r="A2385" s="2">
        <v>2013</v>
      </c>
      <c r="B2385" s="2">
        <v>8</v>
      </c>
      <c r="C2385" s="2" t="s">
        <v>12</v>
      </c>
      <c r="D2385" s="2" t="s">
        <v>87</v>
      </c>
      <c r="E2385" s="2" t="s">
        <v>14</v>
      </c>
      <c r="F2385" s="7">
        <v>312.55529200000001</v>
      </c>
      <c r="G2385" s="4">
        <v>27448</v>
      </c>
      <c r="H2385" s="2">
        <v>1.1299999999999999E-2</v>
      </c>
      <c r="I2385" t="s">
        <v>151</v>
      </c>
    </row>
    <row r="2386" spans="1:9">
      <c r="A2386" s="2">
        <v>2014</v>
      </c>
      <c r="B2386" s="2">
        <v>1</v>
      </c>
      <c r="C2386" s="2" t="s">
        <v>12</v>
      </c>
      <c r="D2386" s="2" t="s">
        <v>43</v>
      </c>
      <c r="E2386" s="2" t="s">
        <v>11</v>
      </c>
      <c r="F2386" s="7">
        <v>2.4375</v>
      </c>
      <c r="G2386" s="4">
        <v>1875</v>
      </c>
      <c r="H2386" s="2">
        <v>1.2999999999999999E-3</v>
      </c>
      <c r="I2386" t="s">
        <v>151</v>
      </c>
    </row>
    <row r="2387" spans="1:9">
      <c r="A2387" s="2">
        <v>2013</v>
      </c>
      <c r="B2387" s="2">
        <v>5</v>
      </c>
      <c r="C2387" s="2" t="s">
        <v>7</v>
      </c>
      <c r="D2387" s="2" t="s">
        <v>20</v>
      </c>
      <c r="E2387" s="2" t="s">
        <v>14</v>
      </c>
      <c r="F2387" s="7">
        <v>75.407808000000003</v>
      </c>
      <c r="G2387" s="4">
        <v>44203</v>
      </c>
      <c r="H2387" s="2">
        <v>1.6999999999999999E-3</v>
      </c>
      <c r="I2387" t="s">
        <v>151</v>
      </c>
    </row>
    <row r="2388" spans="1:9">
      <c r="A2388" s="2">
        <v>2014</v>
      </c>
      <c r="B2388" s="2">
        <v>2</v>
      </c>
      <c r="C2388" s="2" t="s">
        <v>7</v>
      </c>
      <c r="D2388" s="2" t="s">
        <v>81</v>
      </c>
      <c r="E2388" s="2" t="s">
        <v>11</v>
      </c>
      <c r="F2388" s="7">
        <v>8.9504999999999999</v>
      </c>
      <c r="G2388" s="4">
        <v>6885</v>
      </c>
      <c r="H2388" s="2">
        <v>1.2999999999999999E-3</v>
      </c>
      <c r="I2388" t="s">
        <v>151</v>
      </c>
    </row>
    <row r="2389" spans="1:9">
      <c r="A2389" s="2">
        <v>2014</v>
      </c>
      <c r="B2389" s="2">
        <v>4</v>
      </c>
      <c r="C2389" s="2" t="s">
        <v>7</v>
      </c>
      <c r="D2389" s="2" t="s">
        <v>81</v>
      </c>
      <c r="E2389" s="2" t="s">
        <v>11</v>
      </c>
      <c r="F2389" s="7">
        <v>14.987228</v>
      </c>
      <c r="G2389" s="4">
        <v>9071</v>
      </c>
      <c r="H2389" s="2">
        <v>1.6000000000000001E-3</v>
      </c>
      <c r="I2389" t="s">
        <v>151</v>
      </c>
    </row>
    <row r="2390" spans="1:9">
      <c r="A2390" s="2">
        <v>2013</v>
      </c>
      <c r="B2390" s="2">
        <v>5</v>
      </c>
      <c r="C2390" s="2" t="s">
        <v>7</v>
      </c>
      <c r="D2390" s="2" t="s">
        <v>39</v>
      </c>
      <c r="E2390" s="2" t="s">
        <v>14</v>
      </c>
      <c r="F2390" s="7">
        <v>254.28210899999999</v>
      </c>
      <c r="G2390" s="4">
        <v>94356</v>
      </c>
      <c r="H2390" s="2">
        <v>2.5999999999999999E-3</v>
      </c>
      <c r="I2390" t="s">
        <v>151</v>
      </c>
    </row>
    <row r="2391" spans="1:9">
      <c r="A2391" s="2">
        <v>2013</v>
      </c>
      <c r="B2391" s="2">
        <v>9</v>
      </c>
      <c r="C2391" s="2" t="s">
        <v>12</v>
      </c>
      <c r="D2391" s="2" t="s">
        <v>34</v>
      </c>
      <c r="E2391" s="2" t="s">
        <v>14</v>
      </c>
      <c r="F2391" s="7">
        <v>0.19020599999999999</v>
      </c>
      <c r="G2391" s="4">
        <v>9</v>
      </c>
      <c r="H2391" s="2">
        <v>2.1100000000000001E-2</v>
      </c>
      <c r="I2391" t="s">
        <v>151</v>
      </c>
    </row>
    <row r="2392" spans="1:9">
      <c r="A2392" s="2">
        <v>2013</v>
      </c>
      <c r="B2392" s="2">
        <v>4</v>
      </c>
      <c r="C2392" s="2" t="s">
        <v>12</v>
      </c>
      <c r="D2392" s="2" t="s">
        <v>48</v>
      </c>
      <c r="E2392" s="2" t="s">
        <v>14</v>
      </c>
      <c r="F2392" s="7">
        <v>0.191439</v>
      </c>
      <c r="G2392" s="4">
        <v>295</v>
      </c>
      <c r="H2392" s="2">
        <v>5.9999999999999995E-4</v>
      </c>
      <c r="I2392" t="s">
        <v>151</v>
      </c>
    </row>
    <row r="2393" spans="1:9">
      <c r="A2393" s="2">
        <v>2014</v>
      </c>
      <c r="B2393" s="2">
        <v>3</v>
      </c>
      <c r="C2393" s="2" t="s">
        <v>7</v>
      </c>
      <c r="D2393" s="2" t="s">
        <v>24</v>
      </c>
      <c r="E2393" s="2" t="s">
        <v>25</v>
      </c>
      <c r="F2393" s="7">
        <v>11.110975</v>
      </c>
      <c r="G2393" s="4">
        <v>14075</v>
      </c>
      <c r="H2393" s="2">
        <v>6.9999999999999999E-4</v>
      </c>
      <c r="I2393" t="s">
        <v>151</v>
      </c>
    </row>
    <row r="2394" spans="1:9">
      <c r="A2394" s="2">
        <v>2013</v>
      </c>
      <c r="B2394" s="2">
        <v>8</v>
      </c>
      <c r="C2394" s="2" t="s">
        <v>7</v>
      </c>
      <c r="D2394" s="2" t="s">
        <v>28</v>
      </c>
      <c r="E2394" s="2" t="s">
        <v>14</v>
      </c>
      <c r="F2394" s="7">
        <v>12.044689</v>
      </c>
      <c r="G2394" s="4">
        <v>9873</v>
      </c>
      <c r="H2394" s="2">
        <v>1.1999999999999999E-3</v>
      </c>
      <c r="I2394" t="s">
        <v>151</v>
      </c>
    </row>
    <row r="2395" spans="1:9">
      <c r="A2395" s="2">
        <v>2013</v>
      </c>
      <c r="B2395" s="2">
        <v>7</v>
      </c>
      <c r="C2395" s="2" t="s">
        <v>7</v>
      </c>
      <c r="D2395" s="2" t="s">
        <v>86</v>
      </c>
      <c r="E2395" s="2" t="s">
        <v>9</v>
      </c>
      <c r="F2395" s="7">
        <v>516.23551299999997</v>
      </c>
      <c r="G2395" s="4">
        <v>349428</v>
      </c>
      <c r="H2395" s="2">
        <v>1.4E-3</v>
      </c>
      <c r="I2395" t="s">
        <v>151</v>
      </c>
    </row>
    <row r="2396" spans="1:9">
      <c r="A2396" s="2">
        <v>2013</v>
      </c>
      <c r="B2396" s="2">
        <v>5</v>
      </c>
      <c r="C2396" s="2" t="s">
        <v>12</v>
      </c>
      <c r="D2396" s="2" t="s">
        <v>18</v>
      </c>
      <c r="E2396" s="2" t="s">
        <v>14</v>
      </c>
      <c r="F2396" s="7">
        <v>554.07492300000001</v>
      </c>
      <c r="G2396" s="4">
        <v>72781</v>
      </c>
      <c r="H2396" s="2">
        <v>7.6E-3</v>
      </c>
      <c r="I2396" t="s">
        <v>151</v>
      </c>
    </row>
    <row r="2397" spans="1:9">
      <c r="A2397" s="2">
        <v>2014</v>
      </c>
      <c r="B2397" s="2">
        <v>5</v>
      </c>
      <c r="C2397" s="2" t="s">
        <v>12</v>
      </c>
      <c r="D2397" s="2" t="s">
        <v>46</v>
      </c>
      <c r="E2397" s="2" t="s">
        <v>25</v>
      </c>
      <c r="F2397" s="7">
        <v>43.036461000000003</v>
      </c>
      <c r="G2397" s="4">
        <v>7600</v>
      </c>
      <c r="H2397" s="2">
        <v>5.5999999999999999E-3</v>
      </c>
      <c r="I2397" t="s">
        <v>151</v>
      </c>
    </row>
    <row r="2398" spans="1:9">
      <c r="A2398" s="2">
        <v>2013</v>
      </c>
      <c r="B2398" s="2">
        <v>10</v>
      </c>
      <c r="C2398" s="2" t="s">
        <v>7</v>
      </c>
      <c r="D2398" s="2" t="s">
        <v>40</v>
      </c>
      <c r="E2398" s="2" t="s">
        <v>14</v>
      </c>
      <c r="F2398" s="7">
        <v>311.96335399999998</v>
      </c>
      <c r="G2398" s="4">
        <v>225560</v>
      </c>
      <c r="H2398" s="2">
        <v>1.2999999999999999E-3</v>
      </c>
      <c r="I2398" t="s">
        <v>151</v>
      </c>
    </row>
    <row r="2399" spans="1:9">
      <c r="A2399" s="2">
        <v>2014</v>
      </c>
      <c r="B2399" s="2">
        <v>3</v>
      </c>
      <c r="C2399" s="2" t="s">
        <v>7</v>
      </c>
      <c r="D2399" s="2" t="s">
        <v>81</v>
      </c>
      <c r="E2399" s="2" t="s">
        <v>11</v>
      </c>
      <c r="F2399" s="7">
        <v>9.2521000000000004</v>
      </c>
      <c r="G2399" s="4">
        <v>7117</v>
      </c>
      <c r="H2399" s="2">
        <v>1.2999999999999999E-3</v>
      </c>
      <c r="I2399" t="s">
        <v>151</v>
      </c>
    </row>
    <row r="2400" spans="1:9">
      <c r="A2400" s="2">
        <v>2013</v>
      </c>
      <c r="B2400" s="2">
        <v>12</v>
      </c>
      <c r="C2400" s="2" t="s">
        <v>12</v>
      </c>
      <c r="D2400" s="2" t="s">
        <v>74</v>
      </c>
      <c r="E2400" s="2" t="s">
        <v>9</v>
      </c>
      <c r="F2400" s="7">
        <v>2.24E-2</v>
      </c>
      <c r="G2400" s="4">
        <v>16</v>
      </c>
      <c r="H2400" s="2">
        <v>1.4E-3</v>
      </c>
      <c r="I2400" t="s">
        <v>151</v>
      </c>
    </row>
    <row r="2401" spans="1:9">
      <c r="A2401" s="2">
        <v>2013</v>
      </c>
      <c r="B2401" s="2">
        <v>11</v>
      </c>
      <c r="C2401" s="2" t="s">
        <v>7</v>
      </c>
      <c r="D2401" s="2" t="s">
        <v>39</v>
      </c>
      <c r="E2401" s="2" t="s">
        <v>14</v>
      </c>
      <c r="F2401" s="7">
        <v>360.69540000000001</v>
      </c>
      <c r="G2401" s="4">
        <v>68935</v>
      </c>
      <c r="H2401" s="2">
        <v>5.1999999999999998E-3</v>
      </c>
      <c r="I2401" t="s">
        <v>151</v>
      </c>
    </row>
    <row r="2402" spans="1:9">
      <c r="A2402" s="2">
        <v>2013</v>
      </c>
      <c r="B2402" s="2">
        <v>10</v>
      </c>
      <c r="C2402" s="2" t="s">
        <v>7</v>
      </c>
      <c r="D2402" s="2" t="s">
        <v>39</v>
      </c>
      <c r="E2402" s="2" t="s">
        <v>14</v>
      </c>
      <c r="F2402" s="7">
        <v>480.27620200000001</v>
      </c>
      <c r="G2402" s="4">
        <v>69964</v>
      </c>
      <c r="H2402" s="2">
        <v>6.7999999999999996E-3</v>
      </c>
      <c r="I2402" t="s">
        <v>151</v>
      </c>
    </row>
    <row r="2403" spans="1:9">
      <c r="A2403" s="2">
        <v>2014</v>
      </c>
      <c r="B2403" s="2">
        <v>1</v>
      </c>
      <c r="C2403" s="2" t="s">
        <v>7</v>
      </c>
      <c r="D2403" s="2" t="s">
        <v>39</v>
      </c>
      <c r="E2403" s="2" t="s">
        <v>14</v>
      </c>
      <c r="F2403" s="7">
        <v>186.490568</v>
      </c>
      <c r="G2403" s="4">
        <v>155642</v>
      </c>
      <c r="H2403" s="2">
        <v>1.1000000000000001E-3</v>
      </c>
      <c r="I2403" t="s">
        <v>151</v>
      </c>
    </row>
    <row r="2404" spans="1:9">
      <c r="A2404" s="2">
        <v>2014</v>
      </c>
      <c r="B2404" s="2">
        <v>1</v>
      </c>
      <c r="C2404" s="2" t="s">
        <v>7</v>
      </c>
      <c r="D2404" s="2" t="s">
        <v>82</v>
      </c>
      <c r="E2404" s="2" t="s">
        <v>14</v>
      </c>
      <c r="F2404" s="7">
        <v>7.515066</v>
      </c>
      <c r="G2404" s="4">
        <v>4127</v>
      </c>
      <c r="H2404" s="2">
        <v>1.8E-3</v>
      </c>
      <c r="I2404" t="s">
        <v>151</v>
      </c>
    </row>
    <row r="2405" spans="1:9">
      <c r="A2405" s="2">
        <v>2013</v>
      </c>
      <c r="B2405" s="2">
        <v>1</v>
      </c>
      <c r="C2405" s="2" t="s">
        <v>7</v>
      </c>
      <c r="D2405" s="2" t="s">
        <v>8</v>
      </c>
      <c r="E2405" s="2" t="s">
        <v>9</v>
      </c>
      <c r="F2405" s="7">
        <v>7773.3561140000002</v>
      </c>
      <c r="G2405" s="4">
        <v>3109758</v>
      </c>
      <c r="H2405" s="2">
        <v>2.3999999999999998E-3</v>
      </c>
      <c r="I2405" t="s">
        <v>151</v>
      </c>
    </row>
    <row r="2406" spans="1:9">
      <c r="A2406" s="2">
        <v>2013</v>
      </c>
      <c r="B2406" s="2">
        <v>2</v>
      </c>
      <c r="C2406" s="2" t="s">
        <v>7</v>
      </c>
      <c r="D2406" s="2" t="s">
        <v>8</v>
      </c>
      <c r="E2406" s="2" t="s">
        <v>9</v>
      </c>
      <c r="F2406" s="7">
        <v>6398.3681029999998</v>
      </c>
      <c r="G2406" s="4">
        <v>3171301</v>
      </c>
      <c r="H2406" s="2">
        <v>2E-3</v>
      </c>
      <c r="I2406" t="s">
        <v>151</v>
      </c>
    </row>
    <row r="2407" spans="1:9">
      <c r="A2407" s="2">
        <v>2014</v>
      </c>
      <c r="B2407" s="2">
        <v>5</v>
      </c>
      <c r="C2407" s="2" t="s">
        <v>7</v>
      </c>
      <c r="D2407" s="2" t="s">
        <v>33</v>
      </c>
      <c r="E2407" s="2" t="s">
        <v>11</v>
      </c>
      <c r="F2407" s="7">
        <v>50.819600000000001</v>
      </c>
      <c r="G2407" s="4">
        <v>39092</v>
      </c>
      <c r="H2407" s="2">
        <v>1.2999999999999999E-3</v>
      </c>
      <c r="I2407" t="s">
        <v>151</v>
      </c>
    </row>
    <row r="2408" spans="1:9">
      <c r="A2408" s="2">
        <v>2013</v>
      </c>
      <c r="B2408" s="2">
        <v>5</v>
      </c>
      <c r="C2408" s="2" t="s">
        <v>12</v>
      </c>
      <c r="D2408" s="2" t="s">
        <v>66</v>
      </c>
      <c r="E2408" s="2" t="s">
        <v>9</v>
      </c>
      <c r="F2408" s="7">
        <v>2.1869E-2</v>
      </c>
      <c r="G2408" s="4">
        <v>23</v>
      </c>
      <c r="H2408" s="2">
        <v>8.9999999999999998E-4</v>
      </c>
      <c r="I2408" t="s">
        <v>151</v>
      </c>
    </row>
    <row r="2409" spans="1:9">
      <c r="A2409" s="2">
        <v>2013</v>
      </c>
      <c r="B2409" s="2">
        <v>9</v>
      </c>
      <c r="C2409" s="2" t="s">
        <v>7</v>
      </c>
      <c r="D2409" s="2" t="s">
        <v>24</v>
      </c>
      <c r="E2409" s="2" t="s">
        <v>25</v>
      </c>
      <c r="F2409" s="7">
        <v>3.0731299999999999</v>
      </c>
      <c r="G2409" s="4">
        <v>7337</v>
      </c>
      <c r="H2409" s="2">
        <v>4.0000000000000002E-4</v>
      </c>
      <c r="I2409" t="s">
        <v>151</v>
      </c>
    </row>
    <row r="2410" spans="1:9">
      <c r="A2410" s="2">
        <v>2014</v>
      </c>
      <c r="B2410" s="2">
        <v>1</v>
      </c>
      <c r="C2410" s="2" t="s">
        <v>12</v>
      </c>
      <c r="D2410" s="2" t="s">
        <v>49</v>
      </c>
      <c r="E2410" s="2" t="s">
        <v>11</v>
      </c>
      <c r="F2410" s="7">
        <v>2.3800000000000002E-2</v>
      </c>
      <c r="G2410" s="4">
        <v>17</v>
      </c>
      <c r="H2410" s="2">
        <v>1.4E-3</v>
      </c>
      <c r="I2410" t="s">
        <v>151</v>
      </c>
    </row>
    <row r="2411" spans="1:9">
      <c r="A2411" s="2">
        <v>2014</v>
      </c>
      <c r="B2411" s="2">
        <v>2</v>
      </c>
      <c r="C2411" s="2" t="s">
        <v>12</v>
      </c>
      <c r="D2411" s="2" t="s">
        <v>71</v>
      </c>
      <c r="E2411" s="2" t="s">
        <v>14</v>
      </c>
      <c r="F2411" s="7">
        <v>44.483874</v>
      </c>
      <c r="G2411" s="4">
        <v>3055</v>
      </c>
      <c r="H2411" s="2">
        <v>1.4500000000000001E-2</v>
      </c>
      <c r="I2411" t="s">
        <v>151</v>
      </c>
    </row>
    <row r="2412" spans="1:9">
      <c r="A2412" s="2">
        <v>2013</v>
      </c>
      <c r="B2412" s="2">
        <v>12</v>
      </c>
      <c r="C2412" s="2" t="s">
        <v>7</v>
      </c>
      <c r="D2412" s="2" t="s">
        <v>22</v>
      </c>
      <c r="E2412" s="2" t="s">
        <v>14</v>
      </c>
      <c r="F2412" s="7">
        <v>2.3557709999999998</v>
      </c>
      <c r="G2412" s="4">
        <v>5009</v>
      </c>
      <c r="H2412" s="2">
        <v>4.0000000000000002E-4</v>
      </c>
      <c r="I2412" t="s">
        <v>151</v>
      </c>
    </row>
    <row r="2413" spans="1:9">
      <c r="A2413" s="2">
        <v>2013</v>
      </c>
      <c r="B2413" s="2">
        <v>3</v>
      </c>
      <c r="C2413" s="2" t="s">
        <v>7</v>
      </c>
      <c r="D2413" s="2" t="s">
        <v>21</v>
      </c>
      <c r="E2413" s="2" t="s">
        <v>14</v>
      </c>
      <c r="F2413" s="7">
        <v>35.315567999999999</v>
      </c>
      <c r="G2413" s="4">
        <v>22366</v>
      </c>
      <c r="H2413" s="2">
        <v>1.5E-3</v>
      </c>
      <c r="I2413" t="s">
        <v>151</v>
      </c>
    </row>
    <row r="2414" spans="1:9">
      <c r="A2414" s="2">
        <v>2013</v>
      </c>
      <c r="B2414" s="2">
        <v>1</v>
      </c>
      <c r="C2414" s="2" t="s">
        <v>12</v>
      </c>
      <c r="D2414" s="2" t="s">
        <v>21</v>
      </c>
      <c r="E2414" s="2" t="s">
        <v>14</v>
      </c>
      <c r="F2414" s="7">
        <v>234.06992700000001</v>
      </c>
      <c r="G2414" s="4">
        <v>26432</v>
      </c>
      <c r="H2414" s="2">
        <v>8.8000000000000005E-3</v>
      </c>
      <c r="I2414" t="s">
        <v>151</v>
      </c>
    </row>
    <row r="2415" spans="1:9">
      <c r="A2415" s="2">
        <v>2013</v>
      </c>
      <c r="B2415" s="2">
        <v>8</v>
      </c>
      <c r="C2415" s="2" t="s">
        <v>12</v>
      </c>
      <c r="D2415" s="2" t="s">
        <v>42</v>
      </c>
      <c r="E2415" s="2" t="s">
        <v>14</v>
      </c>
      <c r="F2415" s="7">
        <v>177.28025600000001</v>
      </c>
      <c r="G2415" s="4">
        <v>15513</v>
      </c>
      <c r="H2415" s="2">
        <v>1.14E-2</v>
      </c>
      <c r="I2415" t="s">
        <v>151</v>
      </c>
    </row>
    <row r="2416" spans="1:9">
      <c r="A2416" s="2">
        <v>2014</v>
      </c>
      <c r="B2416" s="2">
        <v>4</v>
      </c>
      <c r="C2416" s="2" t="s">
        <v>12</v>
      </c>
      <c r="D2416" s="2" t="s">
        <v>47</v>
      </c>
      <c r="E2416" s="2" t="s">
        <v>14</v>
      </c>
      <c r="F2416" s="7">
        <v>14.902312</v>
      </c>
      <c r="G2416" s="4">
        <v>983</v>
      </c>
      <c r="H2416" s="2">
        <v>1.5100000000000001E-2</v>
      </c>
      <c r="I2416" t="s">
        <v>151</v>
      </c>
    </row>
    <row r="2417" spans="1:9">
      <c r="A2417" s="2">
        <v>2014</v>
      </c>
      <c r="B2417" s="2">
        <v>4</v>
      </c>
      <c r="C2417" s="2" t="s">
        <v>12</v>
      </c>
      <c r="D2417" s="2" t="s">
        <v>19</v>
      </c>
      <c r="E2417" s="2" t="s">
        <v>14</v>
      </c>
      <c r="F2417" s="7">
        <v>2862.5693649999998</v>
      </c>
      <c r="G2417" s="4">
        <v>188452</v>
      </c>
      <c r="H2417" s="2">
        <v>1.5100000000000001E-2</v>
      </c>
      <c r="I2417" t="s">
        <v>151</v>
      </c>
    </row>
    <row r="2418" spans="1:9">
      <c r="A2418" s="2">
        <v>2013</v>
      </c>
      <c r="B2418" s="2">
        <v>9</v>
      </c>
      <c r="C2418" s="2" t="s">
        <v>12</v>
      </c>
      <c r="D2418" s="2" t="s">
        <v>60</v>
      </c>
      <c r="E2418" s="2" t="s">
        <v>14</v>
      </c>
      <c r="F2418" s="7">
        <v>0.370946</v>
      </c>
      <c r="G2418" s="4">
        <v>246</v>
      </c>
      <c r="H2418" s="2">
        <v>1.5E-3</v>
      </c>
      <c r="I2418" t="s">
        <v>151</v>
      </c>
    </row>
    <row r="2419" spans="1:9">
      <c r="A2419" s="2">
        <v>2014</v>
      </c>
      <c r="B2419" s="2">
        <v>3</v>
      </c>
      <c r="C2419" s="2" t="s">
        <v>12</v>
      </c>
      <c r="D2419" s="2" t="s">
        <v>38</v>
      </c>
      <c r="E2419" s="2" t="s">
        <v>14</v>
      </c>
      <c r="F2419" s="7">
        <v>4.3429999999999996E-3</v>
      </c>
      <c r="G2419" s="4">
        <v>1</v>
      </c>
      <c r="H2419" s="2">
        <v>4.3E-3</v>
      </c>
      <c r="I2419" t="s">
        <v>151</v>
      </c>
    </row>
    <row r="2420" spans="1:9">
      <c r="A2420" s="2">
        <v>2013</v>
      </c>
      <c r="B2420" s="2">
        <v>3</v>
      </c>
      <c r="C2420" s="2" t="s">
        <v>12</v>
      </c>
      <c r="D2420" s="2" t="s">
        <v>56</v>
      </c>
      <c r="E2420" s="2" t="s">
        <v>14</v>
      </c>
      <c r="F2420" s="7">
        <v>5012.2275449999997</v>
      </c>
      <c r="G2420" s="4">
        <v>529106</v>
      </c>
      <c r="H2420" s="2">
        <v>9.4000000000000004E-3</v>
      </c>
      <c r="I2420" t="s">
        <v>151</v>
      </c>
    </row>
    <row r="2421" spans="1:9">
      <c r="A2421" s="2">
        <v>2014</v>
      </c>
      <c r="B2421" s="2">
        <v>4</v>
      </c>
      <c r="C2421" s="2" t="s">
        <v>7</v>
      </c>
      <c r="D2421" s="2" t="s">
        <v>80</v>
      </c>
      <c r="E2421" s="2" t="s">
        <v>14</v>
      </c>
      <c r="F2421" s="7">
        <v>1.7659999999999999E-2</v>
      </c>
      <c r="G2421" s="4">
        <v>2150</v>
      </c>
      <c r="H2421" s="2">
        <v>0</v>
      </c>
      <c r="I2421" t="s">
        <v>151</v>
      </c>
    </row>
    <row r="2422" spans="1:9">
      <c r="A2422" s="2">
        <v>2013</v>
      </c>
      <c r="B2422" s="2">
        <v>11</v>
      </c>
      <c r="C2422" s="2" t="s">
        <v>12</v>
      </c>
      <c r="D2422" s="2" t="s">
        <v>82</v>
      </c>
      <c r="E2422" s="2" t="s">
        <v>14</v>
      </c>
      <c r="F2422" s="7">
        <v>8.6393999999999999E-2</v>
      </c>
      <c r="G2422" s="4">
        <v>9</v>
      </c>
      <c r="H2422" s="2">
        <v>9.4999999999999998E-3</v>
      </c>
      <c r="I2422" t="s">
        <v>151</v>
      </c>
    </row>
    <row r="2423" spans="1:9">
      <c r="A2423" s="2">
        <v>2013</v>
      </c>
      <c r="B2423" s="2">
        <v>12</v>
      </c>
      <c r="C2423" s="2" t="s">
        <v>12</v>
      </c>
      <c r="D2423" s="2" t="s">
        <v>8</v>
      </c>
      <c r="E2423" s="2" t="s">
        <v>9</v>
      </c>
      <c r="F2423" s="7">
        <v>37234.984939000002</v>
      </c>
      <c r="G2423" s="4">
        <v>4083617</v>
      </c>
      <c r="H2423" s="2">
        <v>9.1000000000000004E-3</v>
      </c>
      <c r="I2423" t="s">
        <v>151</v>
      </c>
    </row>
    <row r="2424" spans="1:9">
      <c r="A2424" s="2">
        <v>2013</v>
      </c>
      <c r="B2424" s="2">
        <v>5</v>
      </c>
      <c r="C2424" s="2" t="s">
        <v>12</v>
      </c>
      <c r="D2424" s="2" t="s">
        <v>22</v>
      </c>
      <c r="E2424" s="2" t="s">
        <v>14</v>
      </c>
      <c r="F2424" s="7">
        <v>50.208846999999999</v>
      </c>
      <c r="G2424" s="4">
        <v>5896</v>
      </c>
      <c r="H2424" s="2">
        <v>8.5000000000000006E-3</v>
      </c>
      <c r="I2424" t="s">
        <v>151</v>
      </c>
    </row>
    <row r="2425" spans="1:9">
      <c r="A2425" s="2">
        <v>2014</v>
      </c>
      <c r="B2425" s="2">
        <v>2</v>
      </c>
      <c r="C2425" s="2" t="s">
        <v>7</v>
      </c>
      <c r="D2425" s="2" t="s">
        <v>41</v>
      </c>
      <c r="E2425" s="2" t="s">
        <v>25</v>
      </c>
      <c r="F2425" s="7">
        <v>20.03144</v>
      </c>
      <c r="G2425" s="4">
        <v>12155</v>
      </c>
      <c r="H2425" s="2">
        <v>1.6000000000000001E-3</v>
      </c>
      <c r="I2425" t="s">
        <v>151</v>
      </c>
    </row>
    <row r="2426" spans="1:9">
      <c r="A2426" s="2">
        <v>2013</v>
      </c>
      <c r="B2426" s="2">
        <v>2</v>
      </c>
      <c r="C2426" s="2" t="s">
        <v>53</v>
      </c>
      <c r="D2426" s="2" t="s">
        <v>63</v>
      </c>
      <c r="E2426" s="2" t="s">
        <v>14</v>
      </c>
      <c r="F2426" s="7">
        <v>0.99751000000000001</v>
      </c>
      <c r="G2426" s="4">
        <v>1</v>
      </c>
      <c r="H2426" s="2">
        <v>0.99750000000000005</v>
      </c>
      <c r="I2426" t="s">
        <v>151</v>
      </c>
    </row>
    <row r="2427" spans="1:9">
      <c r="A2427" s="2">
        <v>2014</v>
      </c>
      <c r="B2427" s="2">
        <v>1</v>
      </c>
      <c r="C2427" s="2" t="s">
        <v>12</v>
      </c>
      <c r="D2427" s="2" t="s">
        <v>87</v>
      </c>
      <c r="E2427" s="2" t="s">
        <v>14</v>
      </c>
      <c r="F2427" s="7">
        <v>545.48562700000002</v>
      </c>
      <c r="G2427" s="4">
        <v>47336</v>
      </c>
      <c r="H2427" s="2">
        <v>1.15E-2</v>
      </c>
      <c r="I2427" t="s">
        <v>151</v>
      </c>
    </row>
    <row r="2428" spans="1:9">
      <c r="A2428" s="2">
        <v>2013</v>
      </c>
      <c r="B2428" s="2">
        <v>4</v>
      </c>
      <c r="C2428" s="2" t="s">
        <v>7</v>
      </c>
      <c r="D2428" s="2" t="s">
        <v>19</v>
      </c>
      <c r="E2428" s="2" t="s">
        <v>14</v>
      </c>
      <c r="F2428" s="7">
        <v>49.165239999999997</v>
      </c>
      <c r="G2428" s="4">
        <v>14553</v>
      </c>
      <c r="H2428" s="2">
        <v>3.3E-3</v>
      </c>
      <c r="I2428" t="s">
        <v>151</v>
      </c>
    </row>
    <row r="2429" spans="1:9">
      <c r="A2429" s="2">
        <v>2013</v>
      </c>
      <c r="B2429" s="2">
        <v>1</v>
      </c>
      <c r="C2429" s="2" t="s">
        <v>12</v>
      </c>
      <c r="D2429" s="2" t="s">
        <v>46</v>
      </c>
      <c r="E2429" s="2" t="s">
        <v>25</v>
      </c>
      <c r="F2429" s="7">
        <v>0.118244</v>
      </c>
      <c r="G2429" s="4">
        <v>7</v>
      </c>
      <c r="H2429" s="2">
        <v>1.6799999999999999E-2</v>
      </c>
      <c r="I2429" t="s">
        <v>151</v>
      </c>
    </row>
    <row r="2430" spans="1:9">
      <c r="A2430" s="2">
        <v>2014</v>
      </c>
      <c r="B2430" s="2">
        <v>1</v>
      </c>
      <c r="C2430" s="2" t="s">
        <v>12</v>
      </c>
      <c r="D2430" s="2" t="s">
        <v>76</v>
      </c>
      <c r="E2430" s="2" t="s">
        <v>25</v>
      </c>
      <c r="F2430" s="7">
        <v>0.100491</v>
      </c>
      <c r="G2430" s="4">
        <v>4</v>
      </c>
      <c r="H2430" s="2">
        <v>2.5100000000000001E-2</v>
      </c>
      <c r="I2430" t="s">
        <v>151</v>
      </c>
    </row>
    <row r="2431" spans="1:9">
      <c r="A2431" s="2">
        <v>2013</v>
      </c>
      <c r="B2431" s="2">
        <v>10</v>
      </c>
      <c r="C2431" s="2" t="s">
        <v>12</v>
      </c>
      <c r="D2431" s="2" t="s">
        <v>76</v>
      </c>
      <c r="E2431" s="2" t="s">
        <v>25</v>
      </c>
      <c r="F2431" s="7">
        <v>1.9973000000000001E-2</v>
      </c>
      <c r="G2431" s="4">
        <v>1</v>
      </c>
      <c r="H2431" s="2">
        <v>1.9900000000000001E-2</v>
      </c>
      <c r="I2431" t="s">
        <v>151</v>
      </c>
    </row>
    <row r="2432" spans="1:9">
      <c r="A2432" s="2">
        <v>2013</v>
      </c>
      <c r="B2432" s="2">
        <v>1</v>
      </c>
      <c r="C2432" s="2" t="s">
        <v>12</v>
      </c>
      <c r="D2432" s="2" t="s">
        <v>70</v>
      </c>
      <c r="E2432" s="2" t="s">
        <v>14</v>
      </c>
      <c r="F2432" s="7">
        <v>713.04242199999999</v>
      </c>
      <c r="G2432" s="4">
        <v>83483</v>
      </c>
      <c r="H2432" s="2">
        <v>8.5000000000000006E-3</v>
      </c>
      <c r="I2432" t="s">
        <v>151</v>
      </c>
    </row>
    <row r="2433" spans="1:9">
      <c r="A2433" s="2">
        <v>2014</v>
      </c>
      <c r="B2433" s="2">
        <v>3</v>
      </c>
      <c r="C2433" s="2" t="s">
        <v>12</v>
      </c>
      <c r="D2433" s="2" t="s">
        <v>40</v>
      </c>
      <c r="E2433" s="2" t="s">
        <v>14</v>
      </c>
      <c r="F2433" s="7">
        <v>1415.872341</v>
      </c>
      <c r="G2433" s="4">
        <v>310342</v>
      </c>
      <c r="H2433" s="2">
        <v>4.4999999999999997E-3</v>
      </c>
      <c r="I2433" t="s">
        <v>151</v>
      </c>
    </row>
    <row r="2434" spans="1:9">
      <c r="A2434" s="2">
        <v>2014</v>
      </c>
      <c r="B2434" s="2">
        <v>3</v>
      </c>
      <c r="C2434" s="2" t="s">
        <v>7</v>
      </c>
      <c r="D2434" s="2" t="s">
        <v>13</v>
      </c>
      <c r="E2434" s="2" t="s">
        <v>14</v>
      </c>
      <c r="F2434" s="7">
        <v>12.984411</v>
      </c>
      <c r="G2434" s="4">
        <v>26058</v>
      </c>
      <c r="H2434" s="2">
        <v>4.0000000000000002E-4</v>
      </c>
      <c r="I2434" t="s">
        <v>151</v>
      </c>
    </row>
    <row r="2435" spans="1:9">
      <c r="A2435" s="2">
        <v>2013</v>
      </c>
      <c r="B2435" s="2">
        <v>3</v>
      </c>
      <c r="C2435" s="2" t="s">
        <v>12</v>
      </c>
      <c r="D2435" s="2" t="s">
        <v>20</v>
      </c>
      <c r="E2435" s="2" t="s">
        <v>14</v>
      </c>
      <c r="F2435" s="7">
        <v>2265.8872280000001</v>
      </c>
      <c r="G2435" s="4">
        <v>235516</v>
      </c>
      <c r="H2435" s="2">
        <v>9.5999999999999992E-3</v>
      </c>
      <c r="I2435" t="s">
        <v>151</v>
      </c>
    </row>
    <row r="2436" spans="1:9">
      <c r="A2436" s="2">
        <v>2014</v>
      </c>
      <c r="B2436" s="2">
        <v>5</v>
      </c>
      <c r="C2436" s="2" t="s">
        <v>12</v>
      </c>
      <c r="D2436" s="2" t="s">
        <v>80</v>
      </c>
      <c r="E2436" s="2" t="s">
        <v>14</v>
      </c>
      <c r="F2436" s="7">
        <v>2.6510549999999999</v>
      </c>
      <c r="G2436" s="4">
        <v>1360</v>
      </c>
      <c r="H2436" s="2">
        <v>1.9E-3</v>
      </c>
      <c r="I2436" t="s">
        <v>151</v>
      </c>
    </row>
    <row r="2437" spans="1:9">
      <c r="A2437" s="2">
        <v>2013</v>
      </c>
      <c r="B2437" s="2">
        <v>8</v>
      </c>
      <c r="C2437" s="2" t="s">
        <v>7</v>
      </c>
      <c r="D2437" s="2" t="s">
        <v>44</v>
      </c>
      <c r="E2437" s="2" t="s">
        <v>16</v>
      </c>
      <c r="F2437" s="7">
        <v>2.440626</v>
      </c>
      <c r="G2437" s="4">
        <v>12630</v>
      </c>
      <c r="H2437" s="2">
        <v>1E-4</v>
      </c>
      <c r="I2437" t="s">
        <v>151</v>
      </c>
    </row>
    <row r="2438" spans="1:9">
      <c r="A2438" s="2">
        <v>2013</v>
      </c>
      <c r="B2438" s="2">
        <v>7</v>
      </c>
      <c r="C2438" s="2" t="s">
        <v>7</v>
      </c>
      <c r="D2438" s="2" t="s">
        <v>39</v>
      </c>
      <c r="E2438" s="2" t="s">
        <v>14</v>
      </c>
      <c r="F2438" s="7">
        <v>248.11073300000001</v>
      </c>
      <c r="G2438" s="4">
        <v>63083</v>
      </c>
      <c r="H2438" s="2">
        <v>3.8999999999999998E-3</v>
      </c>
      <c r="I2438" t="s">
        <v>151</v>
      </c>
    </row>
    <row r="2439" spans="1:9">
      <c r="A2439" s="2">
        <v>2013</v>
      </c>
      <c r="B2439" s="2">
        <v>12</v>
      </c>
      <c r="C2439" s="2" t="s">
        <v>7</v>
      </c>
      <c r="D2439" s="2" t="s">
        <v>82</v>
      </c>
      <c r="E2439" s="2" t="s">
        <v>14</v>
      </c>
      <c r="F2439" s="7">
        <v>3.3607969999999998</v>
      </c>
      <c r="G2439" s="4">
        <v>1811</v>
      </c>
      <c r="H2439" s="2">
        <v>1.8E-3</v>
      </c>
      <c r="I2439" t="s">
        <v>151</v>
      </c>
    </row>
    <row r="2440" spans="1:9">
      <c r="A2440" s="2">
        <v>2013</v>
      </c>
      <c r="B2440" s="2">
        <v>9</v>
      </c>
      <c r="C2440" s="2" t="s">
        <v>12</v>
      </c>
      <c r="D2440" s="2" t="s">
        <v>72</v>
      </c>
      <c r="E2440" s="2" t="s">
        <v>11</v>
      </c>
      <c r="F2440" s="7">
        <v>0.16117799999999999</v>
      </c>
      <c r="G2440" s="4">
        <v>6</v>
      </c>
      <c r="H2440" s="2">
        <v>2.6800000000000001E-2</v>
      </c>
      <c r="I2440" t="s">
        <v>151</v>
      </c>
    </row>
    <row r="2441" spans="1:9">
      <c r="A2441" s="2">
        <v>2014</v>
      </c>
      <c r="B2441" s="2">
        <v>3</v>
      </c>
      <c r="C2441" s="2" t="s">
        <v>7</v>
      </c>
      <c r="D2441" s="2" t="s">
        <v>72</v>
      </c>
      <c r="E2441" s="2" t="s">
        <v>11</v>
      </c>
      <c r="F2441" s="7">
        <v>259.10248200000001</v>
      </c>
      <c r="G2441" s="4">
        <v>128025</v>
      </c>
      <c r="H2441" s="2">
        <v>2E-3</v>
      </c>
      <c r="I2441" t="s">
        <v>151</v>
      </c>
    </row>
    <row r="2442" spans="1:9">
      <c r="A2442" s="2">
        <v>2014</v>
      </c>
      <c r="B2442" s="2">
        <v>2</v>
      </c>
      <c r="C2442" s="2" t="s">
        <v>7</v>
      </c>
      <c r="D2442" s="2" t="s">
        <v>33</v>
      </c>
      <c r="E2442" s="2" t="s">
        <v>11</v>
      </c>
      <c r="F2442" s="7">
        <v>25.853100000000001</v>
      </c>
      <c r="G2442" s="4">
        <v>19887</v>
      </c>
      <c r="H2442" s="2">
        <v>1.2999999999999999E-3</v>
      </c>
      <c r="I2442" t="s">
        <v>151</v>
      </c>
    </row>
    <row r="2443" spans="1:9">
      <c r="A2443" s="2">
        <v>2014</v>
      </c>
      <c r="B2443" s="2">
        <v>4</v>
      </c>
      <c r="C2443" s="2" t="s">
        <v>7</v>
      </c>
      <c r="D2443" s="2" t="s">
        <v>33</v>
      </c>
      <c r="E2443" s="2" t="s">
        <v>11</v>
      </c>
      <c r="F2443" s="7">
        <v>59.797580000000004</v>
      </c>
      <c r="G2443" s="4">
        <v>36192</v>
      </c>
      <c r="H2443" s="2">
        <v>1.6000000000000001E-3</v>
      </c>
      <c r="I2443" t="s">
        <v>151</v>
      </c>
    </row>
    <row r="2444" spans="1:9">
      <c r="A2444" s="2">
        <v>2013</v>
      </c>
      <c r="B2444" s="2">
        <v>9</v>
      </c>
      <c r="C2444" s="2" t="s">
        <v>12</v>
      </c>
      <c r="D2444" s="2" t="s">
        <v>27</v>
      </c>
      <c r="E2444" s="2" t="s">
        <v>14</v>
      </c>
      <c r="F2444" s="7">
        <v>2.7458170000000002</v>
      </c>
      <c r="G2444" s="4">
        <v>1073</v>
      </c>
      <c r="H2444" s="2">
        <v>2.5000000000000001E-3</v>
      </c>
      <c r="I2444" t="s">
        <v>151</v>
      </c>
    </row>
    <row r="2445" spans="1:9">
      <c r="A2445" s="2">
        <v>2013</v>
      </c>
      <c r="B2445" s="2">
        <v>5</v>
      </c>
      <c r="C2445" s="2" t="s">
        <v>7</v>
      </c>
      <c r="D2445" s="2" t="s">
        <v>28</v>
      </c>
      <c r="E2445" s="2" t="s">
        <v>14</v>
      </c>
      <c r="F2445" s="7">
        <v>28.0108</v>
      </c>
      <c r="G2445" s="4">
        <v>14238</v>
      </c>
      <c r="H2445" s="2">
        <v>1.9E-3</v>
      </c>
      <c r="I2445" t="s">
        <v>151</v>
      </c>
    </row>
    <row r="2446" spans="1:9">
      <c r="A2446" s="2">
        <v>2014</v>
      </c>
      <c r="B2446" s="2">
        <v>5</v>
      </c>
      <c r="C2446" s="2" t="s">
        <v>7</v>
      </c>
      <c r="D2446" s="2" t="s">
        <v>22</v>
      </c>
      <c r="E2446" s="2" t="s">
        <v>14</v>
      </c>
      <c r="F2446" s="7">
        <v>4.2287780000000001</v>
      </c>
      <c r="G2446" s="4">
        <v>9504</v>
      </c>
      <c r="H2446" s="2">
        <v>4.0000000000000002E-4</v>
      </c>
      <c r="I2446" t="s">
        <v>151</v>
      </c>
    </row>
    <row r="2447" spans="1:9">
      <c r="A2447" s="2">
        <v>2013</v>
      </c>
      <c r="B2447" s="2">
        <v>8</v>
      </c>
      <c r="C2447" s="2" t="s">
        <v>12</v>
      </c>
      <c r="D2447" s="2" t="s">
        <v>21</v>
      </c>
      <c r="E2447" s="2" t="s">
        <v>14</v>
      </c>
      <c r="F2447" s="7">
        <v>255.943242</v>
      </c>
      <c r="G2447" s="4">
        <v>23828</v>
      </c>
      <c r="H2447" s="2">
        <v>1.0699999999999999E-2</v>
      </c>
      <c r="I2447" t="s">
        <v>151</v>
      </c>
    </row>
    <row r="2448" spans="1:9">
      <c r="A2448" s="2">
        <v>2014</v>
      </c>
      <c r="B2448" s="2">
        <v>4</v>
      </c>
      <c r="C2448" s="2" t="s">
        <v>7</v>
      </c>
      <c r="D2448" s="2" t="s">
        <v>41</v>
      </c>
      <c r="E2448" s="2" t="s">
        <v>25</v>
      </c>
      <c r="F2448" s="7">
        <v>32.781865000000003</v>
      </c>
      <c r="G2448" s="4">
        <v>15566</v>
      </c>
      <c r="H2448" s="2">
        <v>2.0999999999999999E-3</v>
      </c>
      <c r="I2448" t="s">
        <v>151</v>
      </c>
    </row>
    <row r="2449" spans="1:9">
      <c r="A2449" s="2">
        <v>2013</v>
      </c>
      <c r="B2449" s="2">
        <v>6</v>
      </c>
      <c r="C2449" s="2" t="s">
        <v>12</v>
      </c>
      <c r="D2449" s="2" t="s">
        <v>19</v>
      </c>
      <c r="E2449" s="2" t="s">
        <v>14</v>
      </c>
      <c r="F2449" s="7">
        <v>1610.8735240000001</v>
      </c>
      <c r="G2449" s="4">
        <v>153970</v>
      </c>
      <c r="H2449" s="2">
        <v>1.04E-2</v>
      </c>
      <c r="I2449" t="s">
        <v>151</v>
      </c>
    </row>
    <row r="2450" spans="1:9">
      <c r="A2450" s="2">
        <v>2013</v>
      </c>
      <c r="B2450" s="2">
        <v>3</v>
      </c>
      <c r="C2450" s="2" t="s">
        <v>12</v>
      </c>
      <c r="D2450" s="2" t="s">
        <v>19</v>
      </c>
      <c r="E2450" s="2" t="s">
        <v>14</v>
      </c>
      <c r="F2450" s="7">
        <v>2250.173323</v>
      </c>
      <c r="G2450" s="4">
        <v>194443</v>
      </c>
      <c r="H2450" s="2">
        <v>1.15E-2</v>
      </c>
      <c r="I2450" t="s">
        <v>151</v>
      </c>
    </row>
    <row r="2451" spans="1:9">
      <c r="A2451" s="2">
        <v>2013</v>
      </c>
      <c r="B2451" s="2">
        <v>5</v>
      </c>
      <c r="C2451" s="2" t="s">
        <v>7</v>
      </c>
      <c r="D2451" s="2" t="s">
        <v>40</v>
      </c>
      <c r="E2451" s="2" t="s">
        <v>14</v>
      </c>
      <c r="F2451" s="7">
        <v>257.77272299999998</v>
      </c>
      <c r="G2451" s="4">
        <v>306239</v>
      </c>
      <c r="H2451" s="2">
        <v>8.0000000000000004E-4</v>
      </c>
      <c r="I2451" t="s">
        <v>151</v>
      </c>
    </row>
    <row r="2452" spans="1:9">
      <c r="A2452" s="2">
        <v>2014</v>
      </c>
      <c r="B2452" s="2">
        <v>5</v>
      </c>
      <c r="C2452" s="2" t="s">
        <v>12</v>
      </c>
      <c r="D2452" s="2" t="s">
        <v>26</v>
      </c>
      <c r="E2452" s="2" t="s">
        <v>14</v>
      </c>
      <c r="F2452" s="7">
        <v>186.146513</v>
      </c>
      <c r="G2452" s="4">
        <v>16749</v>
      </c>
      <c r="H2452" s="2">
        <v>1.11E-2</v>
      </c>
      <c r="I2452" t="s">
        <v>151</v>
      </c>
    </row>
    <row r="2453" spans="1:9">
      <c r="A2453" s="2">
        <v>2013</v>
      </c>
      <c r="B2453" s="2">
        <v>3</v>
      </c>
      <c r="C2453" s="2" t="s">
        <v>12</v>
      </c>
      <c r="D2453" s="2" t="s">
        <v>82</v>
      </c>
      <c r="E2453" s="2" t="s">
        <v>14</v>
      </c>
      <c r="F2453" s="7">
        <v>1.6975000000000001E-2</v>
      </c>
      <c r="G2453" s="4">
        <v>2</v>
      </c>
      <c r="H2453" s="2">
        <v>8.3999999999999995E-3</v>
      </c>
      <c r="I2453" t="s">
        <v>151</v>
      </c>
    </row>
    <row r="2454" spans="1:9">
      <c r="A2454" s="2">
        <v>2014</v>
      </c>
      <c r="B2454" s="2">
        <v>4</v>
      </c>
      <c r="C2454" s="2" t="s">
        <v>7</v>
      </c>
      <c r="D2454" s="2" t="s">
        <v>59</v>
      </c>
      <c r="E2454" s="2" t="s">
        <v>11</v>
      </c>
      <c r="F2454" s="7">
        <v>328.22693900000002</v>
      </c>
      <c r="G2454" s="4">
        <v>153324</v>
      </c>
      <c r="H2454" s="2">
        <v>2.0999999999999999E-3</v>
      </c>
      <c r="I2454" t="s">
        <v>151</v>
      </c>
    </row>
    <row r="2455" spans="1:9">
      <c r="A2455" s="2">
        <v>2014</v>
      </c>
      <c r="B2455" s="2">
        <v>3</v>
      </c>
      <c r="C2455" s="2" t="s">
        <v>12</v>
      </c>
      <c r="D2455" s="2" t="s">
        <v>101</v>
      </c>
      <c r="E2455" s="2" t="s">
        <v>62</v>
      </c>
      <c r="F2455" s="7">
        <v>1.3684E-2</v>
      </c>
      <c r="G2455" s="4">
        <v>1</v>
      </c>
      <c r="H2455" s="2">
        <v>1.3599999999999999E-2</v>
      </c>
      <c r="I2455" t="s">
        <v>151</v>
      </c>
    </row>
    <row r="2456" spans="1:9">
      <c r="A2456" s="2">
        <v>2014</v>
      </c>
      <c r="B2456" s="2">
        <v>3</v>
      </c>
      <c r="C2456" s="2" t="s">
        <v>7</v>
      </c>
      <c r="D2456" s="2" t="s">
        <v>10</v>
      </c>
      <c r="E2456" s="2" t="s">
        <v>11</v>
      </c>
      <c r="F2456" s="7">
        <v>48.974724999999999</v>
      </c>
      <c r="G2456" s="4">
        <v>89844</v>
      </c>
      <c r="H2456" s="2">
        <v>5.0000000000000001E-4</v>
      </c>
      <c r="I2456" t="s">
        <v>151</v>
      </c>
    </row>
    <row r="2457" spans="1:9">
      <c r="A2457" s="2">
        <v>2013</v>
      </c>
      <c r="B2457" s="2">
        <v>8</v>
      </c>
      <c r="C2457" s="2" t="s">
        <v>7</v>
      </c>
      <c r="D2457" s="2" t="s">
        <v>27</v>
      </c>
      <c r="E2457" s="2" t="s">
        <v>14</v>
      </c>
      <c r="F2457" s="7">
        <v>0.62090999999999996</v>
      </c>
      <c r="G2457" s="4">
        <v>1557</v>
      </c>
      <c r="H2457" s="2">
        <v>2.9999999999999997E-4</v>
      </c>
      <c r="I2457" t="s">
        <v>151</v>
      </c>
    </row>
    <row r="2458" spans="1:9">
      <c r="A2458" s="2">
        <v>2013</v>
      </c>
      <c r="B2458" s="2">
        <v>2</v>
      </c>
      <c r="C2458" s="2" t="s">
        <v>12</v>
      </c>
      <c r="D2458" s="2" t="s">
        <v>71</v>
      </c>
      <c r="E2458" s="2" t="s">
        <v>14</v>
      </c>
      <c r="F2458" s="7">
        <v>8.1550000000000008E-3</v>
      </c>
      <c r="G2458" s="4">
        <v>1</v>
      </c>
      <c r="H2458" s="2">
        <v>8.0999999999999996E-3</v>
      </c>
      <c r="I2458" t="s">
        <v>151</v>
      </c>
    </row>
    <row r="2459" spans="1:9">
      <c r="A2459" s="2">
        <v>2013</v>
      </c>
      <c r="B2459" s="2">
        <v>12</v>
      </c>
      <c r="C2459" s="2" t="s">
        <v>12</v>
      </c>
      <c r="D2459" s="2" t="s">
        <v>42</v>
      </c>
      <c r="E2459" s="2" t="s">
        <v>14</v>
      </c>
      <c r="F2459" s="7">
        <v>299.44983200000001</v>
      </c>
      <c r="G2459" s="4">
        <v>26665</v>
      </c>
      <c r="H2459" s="2">
        <v>1.12E-2</v>
      </c>
      <c r="I2459" t="s">
        <v>151</v>
      </c>
    </row>
    <row r="2460" spans="1:9">
      <c r="A2460" s="2">
        <v>2014</v>
      </c>
      <c r="B2460" s="2">
        <v>5</v>
      </c>
      <c r="C2460" s="2" t="s">
        <v>7</v>
      </c>
      <c r="D2460" s="2" t="s">
        <v>63</v>
      </c>
      <c r="E2460" s="2" t="s">
        <v>14</v>
      </c>
      <c r="F2460" s="7">
        <v>17.510448</v>
      </c>
      <c r="G2460" s="4">
        <v>27515</v>
      </c>
      <c r="H2460" s="2">
        <v>5.9999999999999995E-4</v>
      </c>
      <c r="I2460" t="s">
        <v>151</v>
      </c>
    </row>
    <row r="2461" spans="1:9">
      <c r="A2461" s="2">
        <v>2013</v>
      </c>
      <c r="B2461" s="2">
        <v>4</v>
      </c>
      <c r="C2461" s="2" t="s">
        <v>12</v>
      </c>
      <c r="D2461" s="2" t="s">
        <v>47</v>
      </c>
      <c r="E2461" s="2" t="s">
        <v>14</v>
      </c>
      <c r="F2461" s="7">
        <v>4.1360960000000002</v>
      </c>
      <c r="G2461" s="4">
        <v>388</v>
      </c>
      <c r="H2461" s="2">
        <v>1.06E-2</v>
      </c>
      <c r="I2461" t="s">
        <v>151</v>
      </c>
    </row>
    <row r="2462" spans="1:9">
      <c r="A2462" s="2">
        <v>2014</v>
      </c>
      <c r="B2462" s="2">
        <v>5</v>
      </c>
      <c r="C2462" s="2" t="s">
        <v>12</v>
      </c>
      <c r="D2462" s="2" t="s">
        <v>18</v>
      </c>
      <c r="E2462" s="2" t="s">
        <v>14</v>
      </c>
      <c r="F2462" s="7">
        <v>672.28747499999997</v>
      </c>
      <c r="G2462" s="4">
        <v>75385</v>
      </c>
      <c r="H2462" s="2">
        <v>8.8999999999999999E-3</v>
      </c>
      <c r="I2462" t="s">
        <v>151</v>
      </c>
    </row>
    <row r="2463" spans="1:9">
      <c r="A2463" s="2">
        <v>2013</v>
      </c>
      <c r="B2463" s="2">
        <v>2</v>
      </c>
      <c r="C2463" s="2" t="s">
        <v>12</v>
      </c>
      <c r="D2463" s="2" t="s">
        <v>19</v>
      </c>
      <c r="E2463" s="2" t="s">
        <v>14</v>
      </c>
      <c r="F2463" s="7">
        <v>1996.234138</v>
      </c>
      <c r="G2463" s="4">
        <v>173353</v>
      </c>
      <c r="H2463" s="2">
        <v>1.15E-2</v>
      </c>
      <c r="I2463" t="s">
        <v>151</v>
      </c>
    </row>
    <row r="2464" spans="1:9">
      <c r="A2464" s="2">
        <v>2014</v>
      </c>
      <c r="B2464" s="2">
        <v>1</v>
      </c>
      <c r="C2464" s="2" t="s">
        <v>7</v>
      </c>
      <c r="D2464" s="2" t="s">
        <v>15</v>
      </c>
      <c r="E2464" s="2" t="s">
        <v>16</v>
      </c>
      <c r="F2464" s="7">
        <v>66.627617000000001</v>
      </c>
      <c r="G2464" s="4">
        <v>49523</v>
      </c>
      <c r="H2464" s="2">
        <v>1.2999999999999999E-3</v>
      </c>
      <c r="I2464" t="s">
        <v>151</v>
      </c>
    </row>
    <row r="2465" spans="1:9">
      <c r="A2465" s="2">
        <v>2013</v>
      </c>
      <c r="B2465" s="2">
        <v>7</v>
      </c>
      <c r="C2465" s="2" t="s">
        <v>12</v>
      </c>
      <c r="D2465" s="2" t="s">
        <v>60</v>
      </c>
      <c r="E2465" s="2" t="s">
        <v>14</v>
      </c>
      <c r="F2465" s="7">
        <v>0.118339</v>
      </c>
      <c r="G2465" s="4">
        <v>17</v>
      </c>
      <c r="H2465" s="2">
        <v>6.8999999999999999E-3</v>
      </c>
      <c r="I2465" t="s">
        <v>151</v>
      </c>
    </row>
    <row r="2466" spans="1:9">
      <c r="A2466" s="2">
        <v>2013</v>
      </c>
      <c r="B2466" s="2">
        <v>9</v>
      </c>
      <c r="C2466" s="2" t="s">
        <v>12</v>
      </c>
      <c r="D2466" s="2" t="s">
        <v>56</v>
      </c>
      <c r="E2466" s="2" t="s">
        <v>14</v>
      </c>
      <c r="F2466" s="7">
        <v>5439.7310859999998</v>
      </c>
      <c r="G2466" s="4">
        <v>463162</v>
      </c>
      <c r="H2466" s="2">
        <v>1.17E-2</v>
      </c>
      <c r="I2466" t="s">
        <v>151</v>
      </c>
    </row>
    <row r="2467" spans="1:9">
      <c r="A2467" s="2">
        <v>2013</v>
      </c>
      <c r="B2467" s="2">
        <v>12</v>
      </c>
      <c r="C2467" s="2" t="s">
        <v>12</v>
      </c>
      <c r="D2467" s="2" t="s">
        <v>44</v>
      </c>
      <c r="E2467" s="2" t="s">
        <v>16</v>
      </c>
      <c r="F2467" s="7">
        <v>259.69601899999998</v>
      </c>
      <c r="G2467" s="4">
        <v>20337</v>
      </c>
      <c r="H2467" s="2">
        <v>1.2699999999999999E-2</v>
      </c>
      <c r="I2467" t="s">
        <v>151</v>
      </c>
    </row>
    <row r="2468" spans="1:9">
      <c r="A2468" s="2">
        <v>2014</v>
      </c>
      <c r="B2468" s="2">
        <v>5</v>
      </c>
      <c r="C2468" s="2" t="s">
        <v>12</v>
      </c>
      <c r="D2468" s="2" t="s">
        <v>64</v>
      </c>
      <c r="E2468" s="2" t="s">
        <v>14</v>
      </c>
      <c r="F2468" s="7">
        <v>0.97334699999999996</v>
      </c>
      <c r="G2468" s="4">
        <v>238</v>
      </c>
      <c r="H2468" s="2">
        <v>4.0000000000000001E-3</v>
      </c>
      <c r="I2468" t="s">
        <v>151</v>
      </c>
    </row>
    <row r="2469" spans="1:9">
      <c r="A2469" s="2">
        <v>2013</v>
      </c>
      <c r="B2469" s="2">
        <v>12</v>
      </c>
      <c r="C2469" s="2" t="s">
        <v>12</v>
      </c>
      <c r="D2469" s="2" t="s">
        <v>39</v>
      </c>
      <c r="E2469" s="2" t="s">
        <v>14</v>
      </c>
      <c r="F2469" s="7">
        <v>4651.5263949999999</v>
      </c>
      <c r="G2469" s="4">
        <v>347591</v>
      </c>
      <c r="H2469" s="2">
        <v>1.3299999999999999E-2</v>
      </c>
      <c r="I2469" t="s">
        <v>151</v>
      </c>
    </row>
    <row r="2470" spans="1:9">
      <c r="A2470" s="2">
        <v>2013</v>
      </c>
      <c r="B2470" s="2">
        <v>9</v>
      </c>
      <c r="C2470" s="2" t="s">
        <v>12</v>
      </c>
      <c r="D2470" s="2" t="s">
        <v>103</v>
      </c>
      <c r="E2470" s="2" t="s">
        <v>9</v>
      </c>
      <c r="F2470" s="7">
        <v>0.225803</v>
      </c>
      <c r="G2470" s="4">
        <v>9</v>
      </c>
      <c r="H2470" s="2">
        <v>2.5000000000000001E-2</v>
      </c>
      <c r="I2470" t="s">
        <v>151</v>
      </c>
    </row>
    <row r="2471" spans="1:9">
      <c r="A2471" s="2">
        <v>2014</v>
      </c>
      <c r="B2471" s="2">
        <v>4</v>
      </c>
      <c r="C2471" s="2" t="s">
        <v>7</v>
      </c>
      <c r="D2471" s="2" t="s">
        <v>8</v>
      </c>
      <c r="E2471" s="2" t="s">
        <v>9</v>
      </c>
      <c r="F2471" s="7">
        <v>8057.1909020000003</v>
      </c>
      <c r="G2471" s="4">
        <v>6363056</v>
      </c>
      <c r="H2471" s="2">
        <v>1.1999999999999999E-3</v>
      </c>
      <c r="I2471" t="s">
        <v>151</v>
      </c>
    </row>
    <row r="2472" spans="1:9">
      <c r="A2472" s="2">
        <v>2013</v>
      </c>
      <c r="B2472" s="2">
        <v>11</v>
      </c>
      <c r="C2472" s="2" t="s">
        <v>12</v>
      </c>
      <c r="D2472" s="2" t="s">
        <v>29</v>
      </c>
      <c r="E2472" s="2" t="s">
        <v>25</v>
      </c>
      <c r="F2472" s="7">
        <v>22.521303</v>
      </c>
      <c r="G2472" s="4">
        <v>4233</v>
      </c>
      <c r="H2472" s="2">
        <v>5.3E-3</v>
      </c>
      <c r="I2472" t="s">
        <v>151</v>
      </c>
    </row>
    <row r="2473" spans="1:9">
      <c r="A2473" s="2">
        <v>2014</v>
      </c>
      <c r="B2473" s="2">
        <v>3</v>
      </c>
      <c r="C2473" s="2" t="s">
        <v>12</v>
      </c>
      <c r="D2473" s="2" t="s">
        <v>22</v>
      </c>
      <c r="E2473" s="2" t="s">
        <v>14</v>
      </c>
      <c r="F2473" s="7">
        <v>90.472371999999993</v>
      </c>
      <c r="G2473" s="4">
        <v>9442</v>
      </c>
      <c r="H2473" s="2">
        <v>9.4999999999999998E-3</v>
      </c>
      <c r="I2473" t="s">
        <v>151</v>
      </c>
    </row>
    <row r="2474" spans="1:9">
      <c r="A2474" s="2">
        <v>2013</v>
      </c>
      <c r="B2474" s="2">
        <v>10</v>
      </c>
      <c r="C2474" s="2" t="s">
        <v>12</v>
      </c>
      <c r="D2474" s="2" t="s">
        <v>86</v>
      </c>
      <c r="E2474" s="2" t="s">
        <v>9</v>
      </c>
      <c r="F2474" s="7">
        <v>966.00776499999995</v>
      </c>
      <c r="G2474" s="4">
        <v>149015</v>
      </c>
      <c r="H2474" s="2">
        <v>6.4000000000000003E-3</v>
      </c>
      <c r="I2474" t="s">
        <v>151</v>
      </c>
    </row>
    <row r="2475" spans="1:9">
      <c r="A2475" s="2">
        <v>2013</v>
      </c>
      <c r="B2475" s="2">
        <v>4</v>
      </c>
      <c r="C2475" s="2" t="s">
        <v>12</v>
      </c>
      <c r="D2475" s="2" t="s">
        <v>87</v>
      </c>
      <c r="E2475" s="2" t="s">
        <v>14</v>
      </c>
      <c r="F2475" s="7">
        <v>244.94498899999999</v>
      </c>
      <c r="G2475" s="4">
        <v>23709</v>
      </c>
      <c r="H2475" s="2">
        <v>1.03E-2</v>
      </c>
      <c r="I2475" t="s">
        <v>151</v>
      </c>
    </row>
    <row r="2476" spans="1:9">
      <c r="A2476" s="2">
        <v>2013</v>
      </c>
      <c r="B2476" s="2">
        <v>6</v>
      </c>
      <c r="C2476" s="2" t="s">
        <v>7</v>
      </c>
      <c r="D2476" s="2" t="s">
        <v>15</v>
      </c>
      <c r="E2476" s="2" t="s">
        <v>16</v>
      </c>
      <c r="F2476" s="7">
        <v>68.186421999999993</v>
      </c>
      <c r="G2476" s="4">
        <v>41160</v>
      </c>
      <c r="H2476" s="2">
        <v>1.6000000000000001E-3</v>
      </c>
      <c r="I2476" t="s">
        <v>151</v>
      </c>
    </row>
    <row r="2477" spans="1:9">
      <c r="A2477" s="2">
        <v>2014</v>
      </c>
      <c r="B2477" s="2">
        <v>1</v>
      </c>
      <c r="C2477" s="2" t="s">
        <v>7</v>
      </c>
      <c r="D2477" s="2" t="s">
        <v>70</v>
      </c>
      <c r="E2477" s="2" t="s">
        <v>14</v>
      </c>
      <c r="F2477" s="7">
        <v>61.814326000000001</v>
      </c>
      <c r="G2477" s="4">
        <v>144469</v>
      </c>
      <c r="H2477" s="2">
        <v>4.0000000000000002E-4</v>
      </c>
      <c r="I2477" t="s">
        <v>151</v>
      </c>
    </row>
    <row r="2478" spans="1:9">
      <c r="A2478" s="2">
        <v>2013</v>
      </c>
      <c r="B2478" s="2">
        <v>10</v>
      </c>
      <c r="C2478" s="2" t="s">
        <v>7</v>
      </c>
      <c r="D2478" s="2" t="s">
        <v>70</v>
      </c>
      <c r="E2478" s="2" t="s">
        <v>14</v>
      </c>
      <c r="F2478" s="7">
        <v>109.88505000000001</v>
      </c>
      <c r="G2478" s="4">
        <v>80408</v>
      </c>
      <c r="H2478" s="2">
        <v>1.2999999999999999E-3</v>
      </c>
      <c r="I2478" t="s">
        <v>151</v>
      </c>
    </row>
    <row r="2479" spans="1:9">
      <c r="A2479" s="2">
        <v>2013</v>
      </c>
      <c r="B2479" s="2">
        <v>5</v>
      </c>
      <c r="C2479" s="2" t="s">
        <v>7</v>
      </c>
      <c r="D2479" s="2" t="s">
        <v>56</v>
      </c>
      <c r="E2479" s="2" t="s">
        <v>14</v>
      </c>
      <c r="F2479" s="7">
        <v>87.754638</v>
      </c>
      <c r="G2479" s="4">
        <v>37565</v>
      </c>
      <c r="H2479" s="2">
        <v>2.3E-3</v>
      </c>
      <c r="I2479" t="s">
        <v>151</v>
      </c>
    </row>
    <row r="2480" spans="1:9">
      <c r="A2480" s="2">
        <v>2013</v>
      </c>
      <c r="B2480" s="2">
        <v>12</v>
      </c>
      <c r="C2480" s="2" t="s">
        <v>7</v>
      </c>
      <c r="D2480" s="2" t="s">
        <v>73</v>
      </c>
      <c r="E2480" s="2" t="s">
        <v>14</v>
      </c>
      <c r="F2480" s="7">
        <v>1.2006410000000001</v>
      </c>
      <c r="G2480" s="4">
        <v>728</v>
      </c>
      <c r="H2480" s="2">
        <v>1.6000000000000001E-3</v>
      </c>
      <c r="I2480" t="s">
        <v>151</v>
      </c>
    </row>
    <row r="2481" spans="1:9">
      <c r="A2481" s="2">
        <v>2013</v>
      </c>
      <c r="B2481" s="2">
        <v>1</v>
      </c>
      <c r="C2481" s="2" t="s">
        <v>7</v>
      </c>
      <c r="D2481" s="2" t="s">
        <v>44</v>
      </c>
      <c r="E2481" s="2" t="s">
        <v>16</v>
      </c>
      <c r="F2481" s="7">
        <v>24.541114</v>
      </c>
      <c r="G2481" s="4">
        <v>9398</v>
      </c>
      <c r="H2481" s="2">
        <v>2.5999999999999999E-3</v>
      </c>
      <c r="I2481" t="s">
        <v>151</v>
      </c>
    </row>
    <row r="2482" spans="1:9">
      <c r="A2482" s="2">
        <v>2014</v>
      </c>
      <c r="B2482" s="2">
        <v>5</v>
      </c>
      <c r="C2482" s="2" t="s">
        <v>12</v>
      </c>
      <c r="D2482" s="2" t="s">
        <v>8</v>
      </c>
      <c r="E2482" s="2" t="s">
        <v>9</v>
      </c>
      <c r="F2482" s="7">
        <v>35824.879790999999</v>
      </c>
      <c r="G2482" s="4">
        <v>4800579</v>
      </c>
      <c r="H2482" s="2">
        <v>7.4000000000000003E-3</v>
      </c>
      <c r="I2482" t="s">
        <v>151</v>
      </c>
    </row>
    <row r="2483" spans="1:9">
      <c r="A2483" s="2">
        <v>2013</v>
      </c>
      <c r="B2483" s="2">
        <v>6</v>
      </c>
      <c r="C2483" s="2" t="s">
        <v>12</v>
      </c>
      <c r="D2483" s="2" t="s">
        <v>83</v>
      </c>
      <c r="E2483" s="2" t="s">
        <v>14</v>
      </c>
      <c r="F2483" s="7">
        <v>6.6612000000000005E-2</v>
      </c>
      <c r="G2483" s="4">
        <v>14</v>
      </c>
      <c r="H2483" s="2">
        <v>4.7000000000000002E-3</v>
      </c>
      <c r="I2483" t="s">
        <v>151</v>
      </c>
    </row>
    <row r="2484" spans="1:9">
      <c r="A2484" s="2">
        <v>2014</v>
      </c>
      <c r="B2484" s="2">
        <v>1</v>
      </c>
      <c r="C2484" s="2" t="s">
        <v>7</v>
      </c>
      <c r="D2484" s="2" t="s">
        <v>29</v>
      </c>
      <c r="E2484" s="2" t="s">
        <v>25</v>
      </c>
      <c r="F2484" s="7">
        <v>8.0745559999999994</v>
      </c>
      <c r="G2484" s="4">
        <v>9364</v>
      </c>
      <c r="H2484" s="2">
        <v>8.0000000000000004E-4</v>
      </c>
      <c r="I2484" t="s">
        <v>151</v>
      </c>
    </row>
    <row r="2485" spans="1:9">
      <c r="A2485" s="2">
        <v>2014</v>
      </c>
      <c r="B2485" s="2">
        <v>3</v>
      </c>
      <c r="C2485" s="2" t="s">
        <v>7</v>
      </c>
      <c r="D2485" s="2" t="s">
        <v>51</v>
      </c>
      <c r="E2485" s="2" t="s">
        <v>11</v>
      </c>
      <c r="F2485" s="7">
        <v>5.0148000000000001</v>
      </c>
      <c r="G2485" s="4">
        <v>3582</v>
      </c>
      <c r="H2485" s="2">
        <v>1.4E-3</v>
      </c>
      <c r="I2485" t="s">
        <v>151</v>
      </c>
    </row>
    <row r="2486" spans="1:9">
      <c r="A2486" s="2">
        <v>2014</v>
      </c>
      <c r="B2486" s="2">
        <v>3</v>
      </c>
      <c r="C2486" s="2" t="s">
        <v>12</v>
      </c>
      <c r="D2486" s="2" t="s">
        <v>27</v>
      </c>
      <c r="E2486" s="2" t="s">
        <v>14</v>
      </c>
      <c r="F2486" s="7">
        <v>5.9180960000000002</v>
      </c>
      <c r="G2486" s="4">
        <v>2286</v>
      </c>
      <c r="H2486" s="2">
        <v>2.5000000000000001E-3</v>
      </c>
      <c r="I2486" t="s">
        <v>151</v>
      </c>
    </row>
    <row r="2487" spans="1:9">
      <c r="A2487" s="2">
        <v>2013</v>
      </c>
      <c r="B2487" s="2">
        <v>11</v>
      </c>
      <c r="C2487" s="2" t="s">
        <v>12</v>
      </c>
      <c r="D2487" s="2" t="s">
        <v>41</v>
      </c>
      <c r="E2487" s="2" t="s">
        <v>25</v>
      </c>
      <c r="F2487" s="7">
        <v>7.2903659999999997</v>
      </c>
      <c r="G2487" s="4">
        <v>4325</v>
      </c>
      <c r="H2487" s="2">
        <v>1.6000000000000001E-3</v>
      </c>
      <c r="I2487" t="s">
        <v>151</v>
      </c>
    </row>
    <row r="2488" spans="1:9">
      <c r="A2488" s="2">
        <v>2013</v>
      </c>
      <c r="B2488" s="2">
        <v>3</v>
      </c>
      <c r="C2488" s="2" t="s">
        <v>7</v>
      </c>
      <c r="D2488" s="2" t="s">
        <v>18</v>
      </c>
      <c r="E2488" s="2" t="s">
        <v>14</v>
      </c>
      <c r="F2488" s="7">
        <v>124.585948</v>
      </c>
      <c r="G2488" s="4">
        <v>46314</v>
      </c>
      <c r="H2488" s="2">
        <v>2.5999999999999999E-3</v>
      </c>
      <c r="I2488" t="s">
        <v>151</v>
      </c>
    </row>
    <row r="2489" spans="1:9">
      <c r="A2489" s="2">
        <v>2013</v>
      </c>
      <c r="B2489" s="2">
        <v>1</v>
      </c>
      <c r="C2489" s="2" t="s">
        <v>12</v>
      </c>
      <c r="D2489" s="2" t="s">
        <v>18</v>
      </c>
      <c r="E2489" s="2" t="s">
        <v>14</v>
      </c>
      <c r="F2489" s="7">
        <v>626.49294999999995</v>
      </c>
      <c r="G2489" s="4">
        <v>77232</v>
      </c>
      <c r="H2489" s="2">
        <v>8.0999999999999996E-3</v>
      </c>
      <c r="I2489" t="s">
        <v>151</v>
      </c>
    </row>
    <row r="2490" spans="1:9">
      <c r="A2490" s="2">
        <v>2014</v>
      </c>
      <c r="B2490" s="2">
        <v>1</v>
      </c>
      <c r="C2490" s="2" t="s">
        <v>7</v>
      </c>
      <c r="D2490" s="2" t="s">
        <v>93</v>
      </c>
      <c r="E2490" s="2" t="s">
        <v>9</v>
      </c>
      <c r="F2490" s="7">
        <v>7.266</v>
      </c>
      <c r="G2490" s="4">
        <v>5190</v>
      </c>
      <c r="H2490" s="2">
        <v>1.4E-3</v>
      </c>
      <c r="I2490" t="s">
        <v>151</v>
      </c>
    </row>
    <row r="2491" spans="1:9">
      <c r="A2491" s="2">
        <v>2014</v>
      </c>
      <c r="B2491" s="2">
        <v>2</v>
      </c>
      <c r="C2491" s="2" t="s">
        <v>7</v>
      </c>
      <c r="D2491" s="2" t="s">
        <v>93</v>
      </c>
      <c r="E2491" s="2" t="s">
        <v>9</v>
      </c>
      <c r="F2491" s="7">
        <v>10.8682</v>
      </c>
      <c r="G2491" s="4">
        <v>7763</v>
      </c>
      <c r="H2491" s="2">
        <v>1.4E-3</v>
      </c>
      <c r="I2491" t="s">
        <v>151</v>
      </c>
    </row>
    <row r="2492" spans="1:9">
      <c r="A2492" s="2">
        <v>2013</v>
      </c>
      <c r="B2492" s="2">
        <v>8</v>
      </c>
      <c r="C2492" s="2" t="s">
        <v>7</v>
      </c>
      <c r="D2492" s="2" t="s">
        <v>15</v>
      </c>
      <c r="E2492" s="2" t="s">
        <v>16</v>
      </c>
      <c r="F2492" s="7">
        <v>62.426108999999997</v>
      </c>
      <c r="G2492" s="4">
        <v>38143</v>
      </c>
      <c r="H2492" s="2">
        <v>1.6000000000000001E-3</v>
      </c>
      <c r="I2492" t="s">
        <v>151</v>
      </c>
    </row>
    <row r="2493" spans="1:9">
      <c r="A2493" s="2">
        <v>2014</v>
      </c>
      <c r="B2493" s="2">
        <v>4</v>
      </c>
      <c r="C2493" s="2" t="s">
        <v>7</v>
      </c>
      <c r="D2493" s="2" t="s">
        <v>26</v>
      </c>
      <c r="E2493" s="2" t="s">
        <v>14</v>
      </c>
      <c r="F2493" s="7">
        <v>7.3973690000000003</v>
      </c>
      <c r="G2493" s="4">
        <v>14044</v>
      </c>
      <c r="H2493" s="2">
        <v>5.0000000000000001E-4</v>
      </c>
      <c r="I2493" t="s">
        <v>151</v>
      </c>
    </row>
    <row r="2494" spans="1:9">
      <c r="A2494" s="2">
        <v>2013</v>
      </c>
      <c r="B2494" s="2">
        <v>7</v>
      </c>
      <c r="C2494" s="2" t="s">
        <v>12</v>
      </c>
      <c r="D2494" s="2" t="s">
        <v>54</v>
      </c>
      <c r="E2494" s="2" t="s">
        <v>14</v>
      </c>
      <c r="F2494" s="7">
        <v>0.13239500000000001</v>
      </c>
      <c r="G2494" s="4">
        <v>11</v>
      </c>
      <c r="H2494" s="2">
        <v>1.2E-2</v>
      </c>
      <c r="I2494" t="s">
        <v>151</v>
      </c>
    </row>
    <row r="2495" spans="1:9">
      <c r="A2495" s="2">
        <v>2013</v>
      </c>
      <c r="B2495" s="2">
        <v>3</v>
      </c>
      <c r="C2495" s="2" t="s">
        <v>7</v>
      </c>
      <c r="D2495" s="2" t="s">
        <v>64</v>
      </c>
      <c r="E2495" s="2" t="s">
        <v>14</v>
      </c>
      <c r="F2495" s="7">
        <v>0.100615</v>
      </c>
      <c r="G2495" s="4">
        <v>516</v>
      </c>
      <c r="H2495" s="2">
        <v>1E-4</v>
      </c>
      <c r="I2495" t="s">
        <v>151</v>
      </c>
    </row>
    <row r="2496" spans="1:9">
      <c r="A2496" s="2">
        <v>2013</v>
      </c>
      <c r="B2496" s="2">
        <v>1</v>
      </c>
      <c r="C2496" s="2" t="s">
        <v>12</v>
      </c>
      <c r="D2496" s="2" t="s">
        <v>64</v>
      </c>
      <c r="E2496" s="2" t="s">
        <v>14</v>
      </c>
      <c r="F2496" s="7">
        <v>0.55255100000000001</v>
      </c>
      <c r="G2496" s="4">
        <v>46</v>
      </c>
      <c r="H2496" s="2">
        <v>1.2E-2</v>
      </c>
      <c r="I2496" t="s">
        <v>151</v>
      </c>
    </row>
    <row r="2497" spans="1:9">
      <c r="A2497" s="2">
        <v>2014</v>
      </c>
      <c r="B2497" s="2">
        <v>3</v>
      </c>
      <c r="C2497" s="2" t="s">
        <v>7</v>
      </c>
      <c r="D2497" s="2" t="s">
        <v>30</v>
      </c>
      <c r="E2497" s="2" t="s">
        <v>9</v>
      </c>
      <c r="F2497" s="7">
        <v>48.589799999999997</v>
      </c>
      <c r="G2497" s="4">
        <v>34707</v>
      </c>
      <c r="H2497" s="2">
        <v>1.4E-3</v>
      </c>
      <c r="I2497" t="s">
        <v>151</v>
      </c>
    </row>
    <row r="2498" spans="1:9">
      <c r="A2498" s="2">
        <v>2014</v>
      </c>
      <c r="B2498" s="2">
        <v>4</v>
      </c>
      <c r="C2498" s="2" t="s">
        <v>12</v>
      </c>
      <c r="D2498" s="2" t="s">
        <v>23</v>
      </c>
      <c r="E2498" s="2" t="s">
        <v>14</v>
      </c>
      <c r="F2498" s="7">
        <v>6.3525700000000001</v>
      </c>
      <c r="G2498" s="4">
        <v>2225</v>
      </c>
      <c r="H2498" s="2">
        <v>2.8E-3</v>
      </c>
      <c r="I2498" t="s">
        <v>151</v>
      </c>
    </row>
    <row r="2499" spans="1:9">
      <c r="A2499" s="2">
        <v>2013</v>
      </c>
      <c r="B2499" s="2">
        <v>2</v>
      </c>
      <c r="C2499" s="2" t="s">
        <v>12</v>
      </c>
      <c r="D2499" s="2" t="s">
        <v>23</v>
      </c>
      <c r="E2499" s="2" t="s">
        <v>14</v>
      </c>
      <c r="F2499" s="7">
        <v>9.1838000000000003E-2</v>
      </c>
      <c r="G2499" s="4">
        <v>16</v>
      </c>
      <c r="H2499" s="2">
        <v>5.7000000000000002E-3</v>
      </c>
      <c r="I2499" t="s">
        <v>151</v>
      </c>
    </row>
    <row r="2500" spans="1:9">
      <c r="A2500" s="2">
        <v>2013</v>
      </c>
      <c r="B2500" s="2">
        <v>11</v>
      </c>
      <c r="C2500" s="2" t="s">
        <v>12</v>
      </c>
      <c r="D2500" s="2" t="s">
        <v>94</v>
      </c>
      <c r="E2500" s="2" t="s">
        <v>25</v>
      </c>
      <c r="F2500" s="7">
        <v>7.3844000000000007E-2</v>
      </c>
      <c r="G2500" s="4">
        <v>2</v>
      </c>
      <c r="H2500" s="2">
        <v>3.6900000000000002E-2</v>
      </c>
      <c r="I2500" t="s">
        <v>151</v>
      </c>
    </row>
    <row r="2501" spans="1:9">
      <c r="A2501" s="2">
        <v>2014</v>
      </c>
      <c r="B2501" s="2">
        <v>4</v>
      </c>
      <c r="C2501" s="2" t="s">
        <v>12</v>
      </c>
      <c r="D2501" s="2" t="s">
        <v>94</v>
      </c>
      <c r="E2501" s="2" t="s">
        <v>25</v>
      </c>
      <c r="F2501" s="7">
        <v>5.1380000000000002E-2</v>
      </c>
      <c r="G2501" s="4">
        <v>9</v>
      </c>
      <c r="H2501" s="2">
        <v>5.7000000000000002E-3</v>
      </c>
      <c r="I2501" t="s">
        <v>151</v>
      </c>
    </row>
    <row r="2502" spans="1:9">
      <c r="A2502" s="2">
        <v>2014</v>
      </c>
      <c r="B2502" s="2">
        <v>5</v>
      </c>
      <c r="C2502" s="2" t="s">
        <v>7</v>
      </c>
      <c r="D2502" s="2" t="s">
        <v>24</v>
      </c>
      <c r="E2502" s="2" t="s">
        <v>25</v>
      </c>
      <c r="F2502" s="7">
        <v>12.497249</v>
      </c>
      <c r="G2502" s="4">
        <v>18569</v>
      </c>
      <c r="H2502" s="2">
        <v>5.9999999999999995E-4</v>
      </c>
      <c r="I2502" t="s">
        <v>151</v>
      </c>
    </row>
    <row r="2503" spans="1:9">
      <c r="A2503" s="2">
        <v>2013</v>
      </c>
      <c r="B2503" s="2">
        <v>6</v>
      </c>
      <c r="C2503" s="2" t="s">
        <v>7</v>
      </c>
      <c r="D2503" s="2" t="s">
        <v>21</v>
      </c>
      <c r="E2503" s="2" t="s">
        <v>14</v>
      </c>
      <c r="F2503" s="7">
        <v>25.161493</v>
      </c>
      <c r="G2503" s="4">
        <v>14387</v>
      </c>
      <c r="H2503" s="2">
        <v>1.6999999999999999E-3</v>
      </c>
      <c r="I2503" t="s">
        <v>151</v>
      </c>
    </row>
    <row r="2504" spans="1:9">
      <c r="A2504" s="2">
        <v>2014</v>
      </c>
      <c r="B2504" s="2">
        <v>3</v>
      </c>
      <c r="C2504" s="2" t="s">
        <v>12</v>
      </c>
      <c r="D2504" s="2" t="s">
        <v>63</v>
      </c>
      <c r="E2504" s="2" t="s">
        <v>14</v>
      </c>
      <c r="F2504" s="7">
        <v>826.817049</v>
      </c>
      <c r="G2504" s="4">
        <v>77200</v>
      </c>
      <c r="H2504" s="2">
        <v>1.0699999999999999E-2</v>
      </c>
      <c r="I2504" t="s">
        <v>151</v>
      </c>
    </row>
    <row r="2505" spans="1:9">
      <c r="A2505" s="2">
        <v>2013</v>
      </c>
      <c r="B2505" s="2">
        <v>6</v>
      </c>
      <c r="C2505" s="2" t="s">
        <v>7</v>
      </c>
      <c r="D2505" s="2" t="s">
        <v>86</v>
      </c>
      <c r="E2505" s="2" t="s">
        <v>9</v>
      </c>
      <c r="F2505" s="7">
        <v>487.98180400000001</v>
      </c>
      <c r="G2505" s="4">
        <v>250346</v>
      </c>
      <c r="H2505" s="2">
        <v>1.9E-3</v>
      </c>
      <c r="I2505" t="s">
        <v>151</v>
      </c>
    </row>
    <row r="2506" spans="1:9">
      <c r="A2506" s="2">
        <v>2013</v>
      </c>
      <c r="B2506" s="2">
        <v>10</v>
      </c>
      <c r="C2506" s="2" t="s">
        <v>12</v>
      </c>
      <c r="D2506" s="2" t="s">
        <v>19</v>
      </c>
      <c r="E2506" s="2" t="s">
        <v>14</v>
      </c>
      <c r="F2506" s="7">
        <v>2494.1198220000001</v>
      </c>
      <c r="G2506" s="4">
        <v>193953</v>
      </c>
      <c r="H2506" s="2">
        <v>1.2800000000000001E-2</v>
      </c>
      <c r="I2506" t="s">
        <v>151</v>
      </c>
    </row>
    <row r="2507" spans="1:9">
      <c r="A2507" s="2">
        <v>2014</v>
      </c>
      <c r="B2507" s="2">
        <v>2</v>
      </c>
      <c r="C2507" s="2" t="s">
        <v>12</v>
      </c>
      <c r="D2507" s="2" t="s">
        <v>58</v>
      </c>
      <c r="E2507" s="2" t="s">
        <v>9</v>
      </c>
      <c r="F2507" s="7">
        <v>2.07E-2</v>
      </c>
      <c r="G2507" s="4">
        <v>5</v>
      </c>
      <c r="H2507" s="2">
        <v>4.1000000000000003E-3</v>
      </c>
      <c r="I2507" t="s">
        <v>151</v>
      </c>
    </row>
    <row r="2508" spans="1:9">
      <c r="A2508" s="2">
        <v>2013</v>
      </c>
      <c r="B2508" s="2">
        <v>8</v>
      </c>
      <c r="C2508" s="2" t="s">
        <v>12</v>
      </c>
      <c r="D2508" s="2" t="s">
        <v>60</v>
      </c>
      <c r="E2508" s="2" t="s">
        <v>14</v>
      </c>
      <c r="F2508" s="7">
        <v>0.41165400000000002</v>
      </c>
      <c r="G2508" s="4">
        <v>38</v>
      </c>
      <c r="H2508" s="2">
        <v>1.0800000000000001E-2</v>
      </c>
      <c r="I2508" t="s">
        <v>151</v>
      </c>
    </row>
    <row r="2509" spans="1:9">
      <c r="A2509" s="2">
        <v>2014</v>
      </c>
      <c r="B2509" s="2">
        <v>1</v>
      </c>
      <c r="C2509" s="2" t="s">
        <v>12</v>
      </c>
      <c r="D2509" s="2" t="s">
        <v>40</v>
      </c>
      <c r="E2509" s="2" t="s">
        <v>14</v>
      </c>
      <c r="F2509" s="7">
        <v>1356.5852400000001</v>
      </c>
      <c r="G2509" s="4">
        <v>302834</v>
      </c>
      <c r="H2509" s="2">
        <v>4.4000000000000003E-3</v>
      </c>
      <c r="I2509" t="s">
        <v>151</v>
      </c>
    </row>
    <row r="2510" spans="1:9">
      <c r="A2510" s="2">
        <v>2013</v>
      </c>
      <c r="B2510" s="2">
        <v>8</v>
      </c>
      <c r="C2510" s="2" t="s">
        <v>12</v>
      </c>
      <c r="D2510" s="2" t="s">
        <v>54</v>
      </c>
      <c r="E2510" s="2" t="s">
        <v>14</v>
      </c>
      <c r="F2510" s="7">
        <v>7.8114000000000003E-2</v>
      </c>
      <c r="G2510" s="4">
        <v>6</v>
      </c>
      <c r="H2510" s="2">
        <v>1.2999999999999999E-2</v>
      </c>
      <c r="I2510" t="s">
        <v>151</v>
      </c>
    </row>
    <row r="2511" spans="1:9">
      <c r="A2511" s="2">
        <v>2014</v>
      </c>
      <c r="B2511" s="2">
        <v>4</v>
      </c>
      <c r="C2511" s="2" t="s">
        <v>12</v>
      </c>
      <c r="D2511" s="2" t="s">
        <v>44</v>
      </c>
      <c r="E2511" s="2" t="s">
        <v>16</v>
      </c>
      <c r="F2511" s="7">
        <v>347.65823799999998</v>
      </c>
      <c r="G2511" s="4">
        <v>25646</v>
      </c>
      <c r="H2511" s="2">
        <v>1.35E-2</v>
      </c>
      <c r="I2511" t="s">
        <v>151</v>
      </c>
    </row>
    <row r="2512" spans="1:9">
      <c r="A2512" s="2">
        <v>2013</v>
      </c>
      <c r="B2512" s="2">
        <v>11</v>
      </c>
      <c r="C2512" s="2" t="s">
        <v>12</v>
      </c>
      <c r="D2512" s="2" t="s">
        <v>39</v>
      </c>
      <c r="E2512" s="2" t="s">
        <v>14</v>
      </c>
      <c r="F2512" s="7">
        <v>4572.014717</v>
      </c>
      <c r="G2512" s="4">
        <v>319018</v>
      </c>
      <c r="H2512" s="2">
        <v>1.43E-2</v>
      </c>
      <c r="I2512" t="s">
        <v>151</v>
      </c>
    </row>
    <row r="2513" spans="1:9">
      <c r="A2513" s="2">
        <v>2014</v>
      </c>
      <c r="B2513" s="2">
        <v>2</v>
      </c>
      <c r="C2513" s="2" t="s">
        <v>12</v>
      </c>
      <c r="D2513" s="2" t="s">
        <v>33</v>
      </c>
      <c r="E2513" s="2" t="s">
        <v>11</v>
      </c>
      <c r="F2513" s="7">
        <v>1.8394999999999999</v>
      </c>
      <c r="G2513" s="4">
        <v>1415</v>
      </c>
      <c r="H2513" s="2">
        <v>1.2999999999999999E-3</v>
      </c>
      <c r="I2513" t="s">
        <v>151</v>
      </c>
    </row>
    <row r="2514" spans="1:9">
      <c r="A2514" s="2">
        <v>2014</v>
      </c>
      <c r="B2514" s="2">
        <v>3</v>
      </c>
      <c r="C2514" s="2" t="s">
        <v>7</v>
      </c>
      <c r="D2514" s="2" t="s">
        <v>96</v>
      </c>
      <c r="E2514" s="2" t="s">
        <v>9</v>
      </c>
      <c r="F2514" s="7">
        <v>14.6608</v>
      </c>
      <c r="G2514" s="4">
        <v>10472</v>
      </c>
      <c r="H2514" s="2">
        <v>1.4E-3</v>
      </c>
      <c r="I2514" t="s">
        <v>151</v>
      </c>
    </row>
    <row r="2515" spans="1:9">
      <c r="A2515" s="2">
        <v>2013</v>
      </c>
      <c r="B2515" s="2">
        <v>12</v>
      </c>
      <c r="C2515" s="2" t="s">
        <v>12</v>
      </c>
      <c r="D2515" s="2" t="s">
        <v>88</v>
      </c>
      <c r="E2515" s="2" t="s">
        <v>14</v>
      </c>
      <c r="F2515" s="7">
        <v>8.1650000000000004E-3</v>
      </c>
      <c r="G2515" s="4">
        <v>3</v>
      </c>
      <c r="H2515" s="2">
        <v>2.7000000000000001E-3</v>
      </c>
      <c r="I2515" t="s">
        <v>151</v>
      </c>
    </row>
    <row r="2516" spans="1:9">
      <c r="A2516" s="2">
        <v>2013</v>
      </c>
      <c r="B2516" s="2">
        <v>5</v>
      </c>
      <c r="C2516" s="2" t="s">
        <v>12</v>
      </c>
      <c r="D2516" s="2" t="s">
        <v>28</v>
      </c>
      <c r="E2516" s="2" t="s">
        <v>14</v>
      </c>
      <c r="F2516" s="7">
        <v>6.0139649999999998</v>
      </c>
      <c r="G2516" s="4">
        <v>3057</v>
      </c>
      <c r="H2516" s="2">
        <v>1.9E-3</v>
      </c>
      <c r="I2516" t="s">
        <v>151</v>
      </c>
    </row>
    <row r="2517" spans="1:9">
      <c r="A2517" s="2">
        <v>2013</v>
      </c>
      <c r="B2517" s="2">
        <v>5</v>
      </c>
      <c r="C2517" s="2" t="s">
        <v>12</v>
      </c>
      <c r="D2517" s="2" t="s">
        <v>31</v>
      </c>
      <c r="E2517" s="2" t="s">
        <v>14</v>
      </c>
      <c r="F2517" s="7">
        <v>1.795299</v>
      </c>
      <c r="G2517" s="4">
        <v>528</v>
      </c>
      <c r="H2517" s="2">
        <v>3.3999999999999998E-3</v>
      </c>
      <c r="I2517" t="s">
        <v>151</v>
      </c>
    </row>
    <row r="2518" spans="1:9">
      <c r="A2518" s="2">
        <v>2013</v>
      </c>
      <c r="B2518" s="2">
        <v>6</v>
      </c>
      <c r="C2518" s="2" t="s">
        <v>7</v>
      </c>
      <c r="D2518" s="2" t="s">
        <v>18</v>
      </c>
      <c r="E2518" s="2" t="s">
        <v>14</v>
      </c>
      <c r="F2518" s="7">
        <v>102.405646</v>
      </c>
      <c r="G2518" s="4">
        <v>29452</v>
      </c>
      <c r="H2518" s="2">
        <v>3.3999999999999998E-3</v>
      </c>
      <c r="I2518" t="s">
        <v>151</v>
      </c>
    </row>
    <row r="2519" spans="1:9">
      <c r="A2519" s="2">
        <v>2013</v>
      </c>
      <c r="B2519" s="2">
        <v>4</v>
      </c>
      <c r="C2519" s="2" t="s">
        <v>7</v>
      </c>
      <c r="D2519" s="2" t="s">
        <v>15</v>
      </c>
      <c r="E2519" s="2" t="s">
        <v>16</v>
      </c>
      <c r="F2519" s="7">
        <v>89.691316999999998</v>
      </c>
      <c r="G2519" s="4">
        <v>39822</v>
      </c>
      <c r="H2519" s="2">
        <v>2.2000000000000001E-3</v>
      </c>
      <c r="I2519" t="s">
        <v>151</v>
      </c>
    </row>
    <row r="2520" spans="1:9">
      <c r="A2520" s="2">
        <v>2013</v>
      </c>
      <c r="B2520" s="2">
        <v>5</v>
      </c>
      <c r="C2520" s="2" t="s">
        <v>12</v>
      </c>
      <c r="D2520" s="2" t="s">
        <v>60</v>
      </c>
      <c r="E2520" s="2" t="s">
        <v>14</v>
      </c>
      <c r="F2520" s="7">
        <v>4.7736000000000001E-2</v>
      </c>
      <c r="G2520" s="4">
        <v>6</v>
      </c>
      <c r="H2520" s="2">
        <v>7.9000000000000008E-3</v>
      </c>
      <c r="I2520" t="s">
        <v>151</v>
      </c>
    </row>
    <row r="2521" spans="1:9">
      <c r="A2521" s="2">
        <v>2014</v>
      </c>
      <c r="B2521" s="2">
        <v>2</v>
      </c>
      <c r="C2521" s="2" t="s">
        <v>12</v>
      </c>
      <c r="D2521" s="2" t="s">
        <v>70</v>
      </c>
      <c r="E2521" s="2" t="s">
        <v>14</v>
      </c>
      <c r="F2521" s="7">
        <v>1484.6913649999999</v>
      </c>
      <c r="G2521" s="4">
        <v>141753</v>
      </c>
      <c r="H2521" s="2">
        <v>1.04E-2</v>
      </c>
      <c r="I2521" t="s">
        <v>151</v>
      </c>
    </row>
    <row r="2522" spans="1:9">
      <c r="A2522" s="2">
        <v>2013</v>
      </c>
      <c r="B2522" s="2">
        <v>5</v>
      </c>
      <c r="C2522" s="2" t="s">
        <v>7</v>
      </c>
      <c r="D2522" s="2" t="s">
        <v>13</v>
      </c>
      <c r="E2522" s="2" t="s">
        <v>14</v>
      </c>
      <c r="F2522" s="7">
        <v>17.655439000000001</v>
      </c>
      <c r="G2522" s="4">
        <v>13389</v>
      </c>
      <c r="H2522" s="2">
        <v>1.2999999999999999E-3</v>
      </c>
      <c r="I2522" t="s">
        <v>151</v>
      </c>
    </row>
    <row r="2523" spans="1:9">
      <c r="A2523" s="2">
        <v>2014</v>
      </c>
      <c r="B2523" s="2">
        <v>2</v>
      </c>
      <c r="C2523" s="2" t="s">
        <v>12</v>
      </c>
      <c r="D2523" s="2" t="s">
        <v>79</v>
      </c>
      <c r="E2523" s="2" t="s">
        <v>14</v>
      </c>
      <c r="F2523" s="7">
        <v>4.6042E-2</v>
      </c>
      <c r="G2523" s="4">
        <v>1</v>
      </c>
      <c r="H2523" s="2">
        <v>4.5999999999999999E-2</v>
      </c>
      <c r="I2523" t="s">
        <v>151</v>
      </c>
    </row>
    <row r="2524" spans="1:9">
      <c r="A2524" s="2">
        <v>2014</v>
      </c>
      <c r="B2524" s="2">
        <v>4</v>
      </c>
      <c r="C2524" s="2" t="s">
        <v>7</v>
      </c>
      <c r="D2524" s="2" t="s">
        <v>17</v>
      </c>
      <c r="E2524" s="2" t="s">
        <v>14</v>
      </c>
      <c r="F2524" s="7">
        <v>29.794933</v>
      </c>
      <c r="G2524" s="4">
        <v>8538</v>
      </c>
      <c r="H2524" s="2">
        <v>3.3999999999999998E-3</v>
      </c>
      <c r="I2524" t="s">
        <v>151</v>
      </c>
    </row>
    <row r="2525" spans="1:9">
      <c r="A2525" s="2">
        <v>2013</v>
      </c>
      <c r="B2525" s="2">
        <v>10</v>
      </c>
      <c r="C2525" s="2" t="s">
        <v>7</v>
      </c>
      <c r="D2525" s="2" t="s">
        <v>26</v>
      </c>
      <c r="E2525" s="2" t="s">
        <v>14</v>
      </c>
      <c r="F2525" s="7">
        <v>3.7127430000000001</v>
      </c>
      <c r="G2525" s="4">
        <v>4489</v>
      </c>
      <c r="H2525" s="2">
        <v>8.0000000000000004E-4</v>
      </c>
      <c r="I2525" t="s">
        <v>151</v>
      </c>
    </row>
    <row r="2526" spans="1:9">
      <c r="A2526" s="2">
        <v>2013</v>
      </c>
      <c r="B2526" s="2">
        <v>1</v>
      </c>
      <c r="C2526" s="2" t="s">
        <v>12</v>
      </c>
      <c r="D2526" s="2" t="s">
        <v>44</v>
      </c>
      <c r="E2526" s="2" t="s">
        <v>16</v>
      </c>
      <c r="F2526" s="7">
        <v>120.52748099999999</v>
      </c>
      <c r="G2526" s="4">
        <v>10382</v>
      </c>
      <c r="H2526" s="2">
        <v>1.1599999999999999E-2</v>
      </c>
      <c r="I2526" t="s">
        <v>151</v>
      </c>
    </row>
    <row r="2527" spans="1:9">
      <c r="A2527" s="2">
        <v>2014</v>
      </c>
      <c r="B2527" s="2">
        <v>3</v>
      </c>
      <c r="C2527" s="2" t="s">
        <v>7</v>
      </c>
      <c r="D2527" s="2" t="s">
        <v>23</v>
      </c>
      <c r="E2527" s="2" t="s">
        <v>14</v>
      </c>
      <c r="F2527" s="7">
        <v>11.01332</v>
      </c>
      <c r="G2527" s="4">
        <v>4937</v>
      </c>
      <c r="H2527" s="2">
        <v>2.2000000000000001E-3</v>
      </c>
      <c r="I2527" t="s">
        <v>151</v>
      </c>
    </row>
    <row r="2528" spans="1:9">
      <c r="A2528" s="2">
        <v>2013</v>
      </c>
      <c r="B2528" s="2">
        <v>10</v>
      </c>
      <c r="C2528" s="2" t="s">
        <v>12</v>
      </c>
      <c r="D2528" s="2" t="s">
        <v>23</v>
      </c>
      <c r="E2528" s="2" t="s">
        <v>14</v>
      </c>
      <c r="F2528" s="7">
        <v>0.139983</v>
      </c>
      <c r="G2528" s="4">
        <v>21</v>
      </c>
      <c r="H2528" s="2">
        <v>6.6E-3</v>
      </c>
      <c r="I2528" t="s">
        <v>151</v>
      </c>
    </row>
    <row r="2529" spans="1:9">
      <c r="A2529" s="2">
        <v>2013</v>
      </c>
      <c r="B2529" s="2">
        <v>6</v>
      </c>
      <c r="C2529" s="2" t="s">
        <v>12</v>
      </c>
      <c r="D2529" s="2" t="s">
        <v>36</v>
      </c>
      <c r="E2529" s="2" t="s">
        <v>9</v>
      </c>
      <c r="F2529" s="7">
        <v>1.6250000000000001E-2</v>
      </c>
      <c r="G2529" s="4">
        <v>1</v>
      </c>
      <c r="H2529" s="2">
        <v>1.6199999999999999E-2</v>
      </c>
      <c r="I2529" t="s">
        <v>151</v>
      </c>
    </row>
    <row r="2530" spans="1:9">
      <c r="A2530" s="2">
        <v>2013</v>
      </c>
      <c r="B2530" s="2">
        <v>2</v>
      </c>
      <c r="C2530" s="2" t="s">
        <v>12</v>
      </c>
      <c r="D2530" s="2" t="s">
        <v>94</v>
      </c>
      <c r="E2530" s="2" t="s">
        <v>25</v>
      </c>
      <c r="F2530" s="7">
        <v>0.39968399999999998</v>
      </c>
      <c r="G2530" s="4">
        <v>2</v>
      </c>
      <c r="H2530" s="2">
        <v>0.19980000000000001</v>
      </c>
      <c r="I2530" t="s">
        <v>151</v>
      </c>
    </row>
    <row r="2531" spans="1:9">
      <c r="A2531" s="2">
        <v>2014</v>
      </c>
      <c r="B2531" s="2">
        <v>4</v>
      </c>
      <c r="C2531" s="2" t="s">
        <v>12</v>
      </c>
      <c r="D2531" s="2" t="s">
        <v>33</v>
      </c>
      <c r="E2531" s="2" t="s">
        <v>11</v>
      </c>
      <c r="F2531" s="7">
        <v>4.9896649999999996</v>
      </c>
      <c r="G2531" s="4">
        <v>3020</v>
      </c>
      <c r="H2531" s="2">
        <v>1.6000000000000001E-3</v>
      </c>
      <c r="I2531" t="s">
        <v>151</v>
      </c>
    </row>
    <row r="2532" spans="1:9">
      <c r="A2532" s="2">
        <v>2014</v>
      </c>
      <c r="B2532" s="2">
        <v>4</v>
      </c>
      <c r="C2532" s="2" t="s">
        <v>7</v>
      </c>
      <c r="D2532" s="2" t="s">
        <v>10</v>
      </c>
      <c r="E2532" s="2" t="s">
        <v>11</v>
      </c>
      <c r="F2532" s="7">
        <v>182.043711</v>
      </c>
      <c r="G2532" s="4">
        <v>102860</v>
      </c>
      <c r="H2532" s="2">
        <v>1.6999999999999999E-3</v>
      </c>
      <c r="I2532" t="s">
        <v>151</v>
      </c>
    </row>
    <row r="2533" spans="1:9">
      <c r="A2533" s="2">
        <v>2014</v>
      </c>
      <c r="B2533" s="2">
        <v>4</v>
      </c>
      <c r="C2533" s="2" t="s">
        <v>7</v>
      </c>
      <c r="D2533" s="2" t="s">
        <v>49</v>
      </c>
      <c r="E2533" s="2" t="s">
        <v>11</v>
      </c>
      <c r="F2533" s="7">
        <v>10.092287000000001</v>
      </c>
      <c r="G2533" s="4">
        <v>5672</v>
      </c>
      <c r="H2533" s="2">
        <v>1.6999999999999999E-3</v>
      </c>
      <c r="I2533" t="s">
        <v>151</v>
      </c>
    </row>
    <row r="2534" spans="1:9">
      <c r="A2534" s="2">
        <v>2014</v>
      </c>
      <c r="B2534" s="2">
        <v>1</v>
      </c>
      <c r="C2534" s="2" t="s">
        <v>7</v>
      </c>
      <c r="D2534" s="2" t="s">
        <v>31</v>
      </c>
      <c r="E2534" s="2" t="s">
        <v>14</v>
      </c>
      <c r="F2534" s="7">
        <v>8.2669250000000005</v>
      </c>
      <c r="G2534" s="4">
        <v>3243</v>
      </c>
      <c r="H2534" s="2">
        <v>2.5000000000000001E-3</v>
      </c>
      <c r="I2534" t="s">
        <v>151</v>
      </c>
    </row>
    <row r="2535" spans="1:9">
      <c r="A2535" s="2">
        <v>2013</v>
      </c>
      <c r="B2535" s="2">
        <v>10</v>
      </c>
      <c r="C2535" s="2" t="s">
        <v>12</v>
      </c>
      <c r="D2535" s="2" t="s">
        <v>46</v>
      </c>
      <c r="E2535" s="2" t="s">
        <v>25</v>
      </c>
      <c r="F2535" s="7">
        <v>38.624400000000001</v>
      </c>
      <c r="G2535" s="4">
        <v>5451</v>
      </c>
      <c r="H2535" s="2">
        <v>7.0000000000000001E-3</v>
      </c>
      <c r="I2535" t="s">
        <v>151</v>
      </c>
    </row>
    <row r="2536" spans="1:9">
      <c r="A2536" s="2">
        <v>2013</v>
      </c>
      <c r="B2536" s="2">
        <v>12</v>
      </c>
      <c r="C2536" s="2" t="s">
        <v>7</v>
      </c>
      <c r="D2536" s="2" t="s">
        <v>15</v>
      </c>
      <c r="E2536" s="2" t="s">
        <v>16</v>
      </c>
      <c r="F2536" s="7">
        <v>152.65395799999999</v>
      </c>
      <c r="G2536" s="4">
        <v>40938</v>
      </c>
      <c r="H2536" s="2">
        <v>3.7000000000000002E-3</v>
      </c>
      <c r="I2536" t="s">
        <v>151</v>
      </c>
    </row>
    <row r="2537" spans="1:9">
      <c r="A2537" s="2">
        <v>2013</v>
      </c>
      <c r="B2537" s="2">
        <v>5</v>
      </c>
      <c r="C2537" s="2" t="s">
        <v>12</v>
      </c>
      <c r="D2537" s="2" t="s">
        <v>54</v>
      </c>
      <c r="E2537" s="2" t="s">
        <v>14</v>
      </c>
      <c r="F2537" s="7">
        <v>1.1149480000000001</v>
      </c>
      <c r="G2537" s="4">
        <v>96</v>
      </c>
      <c r="H2537" s="2">
        <v>1.1599999999999999E-2</v>
      </c>
      <c r="I2537" t="s">
        <v>151</v>
      </c>
    </row>
    <row r="2538" spans="1:9">
      <c r="A2538" s="2">
        <v>2014</v>
      </c>
      <c r="B2538" s="2">
        <v>3</v>
      </c>
      <c r="C2538" s="2" t="s">
        <v>7</v>
      </c>
      <c r="D2538" s="2" t="s">
        <v>74</v>
      </c>
      <c r="E2538" s="2" t="s">
        <v>9</v>
      </c>
      <c r="F2538" s="7">
        <v>37.700600000000001</v>
      </c>
      <c r="G2538" s="4">
        <v>26929</v>
      </c>
      <c r="H2538" s="2">
        <v>1.4E-3</v>
      </c>
      <c r="I2538" t="s">
        <v>151</v>
      </c>
    </row>
    <row r="2539" spans="1:9">
      <c r="A2539" s="2">
        <v>2013</v>
      </c>
      <c r="B2539" s="2">
        <v>8</v>
      </c>
      <c r="C2539" s="2" t="s">
        <v>7</v>
      </c>
      <c r="D2539" s="2" t="s">
        <v>8</v>
      </c>
      <c r="E2539" s="2" t="s">
        <v>9</v>
      </c>
      <c r="F2539" s="7">
        <v>4340.536693</v>
      </c>
      <c r="G2539" s="4">
        <v>2410909</v>
      </c>
      <c r="H2539" s="2">
        <v>1.8E-3</v>
      </c>
      <c r="I2539" t="s">
        <v>151</v>
      </c>
    </row>
    <row r="2540" spans="1:9">
      <c r="A2540" s="2">
        <v>2013</v>
      </c>
      <c r="B2540" s="2">
        <v>2</v>
      </c>
      <c r="C2540" s="2" t="s">
        <v>12</v>
      </c>
      <c r="D2540" s="2" t="s">
        <v>83</v>
      </c>
      <c r="E2540" s="2" t="s">
        <v>14</v>
      </c>
      <c r="F2540" s="7">
        <v>2.8251999999999999E-2</v>
      </c>
      <c r="G2540" s="4">
        <v>2</v>
      </c>
      <c r="H2540" s="2">
        <v>1.41E-2</v>
      </c>
      <c r="I2540" t="s">
        <v>151</v>
      </c>
    </row>
    <row r="2541" spans="1:9">
      <c r="A2541" s="2">
        <v>2014</v>
      </c>
      <c r="B2541" s="2">
        <v>3</v>
      </c>
      <c r="C2541" s="2" t="s">
        <v>12</v>
      </c>
      <c r="D2541" s="2" t="s">
        <v>29</v>
      </c>
      <c r="E2541" s="2" t="s">
        <v>25</v>
      </c>
      <c r="F2541" s="7">
        <v>27.901933</v>
      </c>
      <c r="G2541" s="4">
        <v>6102</v>
      </c>
      <c r="H2541" s="2">
        <v>4.4999999999999997E-3</v>
      </c>
      <c r="I2541" t="s">
        <v>151</v>
      </c>
    </row>
    <row r="2542" spans="1:9">
      <c r="A2542" s="2">
        <v>2013</v>
      </c>
      <c r="B2542" s="2">
        <v>12</v>
      </c>
      <c r="C2542" s="2" t="s">
        <v>7</v>
      </c>
      <c r="D2542" s="2" t="s">
        <v>29</v>
      </c>
      <c r="E2542" s="2" t="s">
        <v>25</v>
      </c>
      <c r="F2542" s="7">
        <v>22.707832</v>
      </c>
      <c r="G2542" s="4">
        <v>7903</v>
      </c>
      <c r="H2542" s="2">
        <v>2.8E-3</v>
      </c>
      <c r="I2542" t="s">
        <v>151</v>
      </c>
    </row>
    <row r="2543" spans="1:9">
      <c r="A2543" s="2">
        <v>2014</v>
      </c>
      <c r="B2543" s="2">
        <v>1</v>
      </c>
      <c r="C2543" s="2" t="s">
        <v>12</v>
      </c>
      <c r="D2543" s="2" t="s">
        <v>89</v>
      </c>
      <c r="E2543" s="2" t="s">
        <v>9</v>
      </c>
      <c r="F2543" s="7">
        <v>1.0062</v>
      </c>
      <c r="G2543" s="4">
        <v>774</v>
      </c>
      <c r="H2543" s="2">
        <v>1.2999999999999999E-3</v>
      </c>
      <c r="I2543" t="s">
        <v>151</v>
      </c>
    </row>
    <row r="2544" spans="1:9">
      <c r="A2544" s="2">
        <v>2014</v>
      </c>
      <c r="B2544" s="2">
        <v>3</v>
      </c>
      <c r="C2544" s="2" t="s">
        <v>7</v>
      </c>
      <c r="D2544" s="2" t="s">
        <v>89</v>
      </c>
      <c r="E2544" s="2" t="s">
        <v>9</v>
      </c>
      <c r="F2544" s="7">
        <v>37.594700000000003</v>
      </c>
      <c r="G2544" s="4">
        <v>28919</v>
      </c>
      <c r="H2544" s="2">
        <v>1.2999999999999999E-3</v>
      </c>
      <c r="I2544" t="s">
        <v>151</v>
      </c>
    </row>
    <row r="2545" spans="1:9">
      <c r="A2545" s="2">
        <v>2014</v>
      </c>
      <c r="B2545" s="2">
        <v>5</v>
      </c>
      <c r="C2545" s="2" t="s">
        <v>12</v>
      </c>
      <c r="D2545" s="2" t="s">
        <v>24</v>
      </c>
      <c r="E2545" s="2" t="s">
        <v>25</v>
      </c>
      <c r="F2545" s="7">
        <v>83.415482999999995</v>
      </c>
      <c r="G2545" s="4">
        <v>11544</v>
      </c>
      <c r="H2545" s="2">
        <v>7.1999999999999998E-3</v>
      </c>
      <c r="I2545" t="s">
        <v>151</v>
      </c>
    </row>
    <row r="2546" spans="1:9">
      <c r="A2546" s="2">
        <v>2014</v>
      </c>
      <c r="B2546" s="2">
        <v>4</v>
      </c>
      <c r="C2546" s="2" t="s">
        <v>12</v>
      </c>
      <c r="D2546" s="2" t="s">
        <v>27</v>
      </c>
      <c r="E2546" s="2" t="s">
        <v>14</v>
      </c>
      <c r="F2546" s="7">
        <v>6.5073309999999998</v>
      </c>
      <c r="G2546" s="4">
        <v>1964</v>
      </c>
      <c r="H2546" s="2">
        <v>3.3E-3</v>
      </c>
      <c r="I2546" t="s">
        <v>151</v>
      </c>
    </row>
    <row r="2547" spans="1:9">
      <c r="A2547" s="2">
        <v>2013</v>
      </c>
      <c r="B2547" s="2">
        <v>1</v>
      </c>
      <c r="C2547" s="2" t="s">
        <v>12</v>
      </c>
      <c r="D2547" s="2" t="s">
        <v>22</v>
      </c>
      <c r="E2547" s="2" t="s">
        <v>14</v>
      </c>
      <c r="F2547" s="7">
        <v>51.491320999999999</v>
      </c>
      <c r="G2547" s="4">
        <v>5885</v>
      </c>
      <c r="H2547" s="2">
        <v>8.6999999999999994E-3</v>
      </c>
      <c r="I2547" t="s">
        <v>151</v>
      </c>
    </row>
    <row r="2548" spans="1:9">
      <c r="A2548" s="2">
        <v>2013</v>
      </c>
      <c r="B2548" s="2">
        <v>11</v>
      </c>
      <c r="C2548" s="2" t="s">
        <v>7</v>
      </c>
      <c r="D2548" s="2" t="s">
        <v>18</v>
      </c>
      <c r="E2548" s="2" t="s">
        <v>14</v>
      </c>
      <c r="F2548" s="7">
        <v>68.995572999999993</v>
      </c>
      <c r="G2548" s="4">
        <v>28645</v>
      </c>
      <c r="H2548" s="2">
        <v>2.3999999999999998E-3</v>
      </c>
      <c r="I2548" t="s">
        <v>151</v>
      </c>
    </row>
    <row r="2549" spans="1:9">
      <c r="A2549" s="2">
        <v>2014</v>
      </c>
      <c r="B2549" s="2">
        <v>5</v>
      </c>
      <c r="C2549" s="2" t="s">
        <v>12</v>
      </c>
      <c r="D2549" s="2" t="s">
        <v>70</v>
      </c>
      <c r="E2549" s="2" t="s">
        <v>14</v>
      </c>
      <c r="F2549" s="7">
        <v>1511.9399490000001</v>
      </c>
      <c r="G2549" s="4">
        <v>162445</v>
      </c>
      <c r="H2549" s="2">
        <v>9.2999999999999992E-3</v>
      </c>
      <c r="I2549" t="s">
        <v>151</v>
      </c>
    </row>
    <row r="2550" spans="1:9">
      <c r="A2550" s="2">
        <v>2013</v>
      </c>
      <c r="B2550" s="2">
        <v>4</v>
      </c>
      <c r="C2550" s="2" t="s">
        <v>12</v>
      </c>
      <c r="D2550" s="2" t="s">
        <v>45</v>
      </c>
      <c r="E2550" s="2" t="s">
        <v>14</v>
      </c>
      <c r="F2550" s="7">
        <v>37.720481999999997</v>
      </c>
      <c r="G2550" s="4">
        <v>10978</v>
      </c>
      <c r="H2550" s="2">
        <v>3.3999999999999998E-3</v>
      </c>
      <c r="I2550" t="s">
        <v>151</v>
      </c>
    </row>
    <row r="2551" spans="1:9">
      <c r="A2551" s="2">
        <v>2013</v>
      </c>
      <c r="B2551" s="2">
        <v>2</v>
      </c>
      <c r="C2551" s="2" t="s">
        <v>12</v>
      </c>
      <c r="D2551" s="2" t="s">
        <v>45</v>
      </c>
      <c r="E2551" s="2" t="s">
        <v>14</v>
      </c>
      <c r="F2551" s="7">
        <v>7.0679980000000002</v>
      </c>
      <c r="G2551" s="4">
        <v>3419</v>
      </c>
      <c r="H2551" s="2">
        <v>2E-3</v>
      </c>
      <c r="I2551" t="s">
        <v>151</v>
      </c>
    </row>
    <row r="2552" spans="1:9">
      <c r="A2552" s="2">
        <v>2013</v>
      </c>
      <c r="B2552" s="2">
        <v>1</v>
      </c>
      <c r="C2552" s="2" t="s">
        <v>7</v>
      </c>
      <c r="D2552" s="2" t="s">
        <v>20</v>
      </c>
      <c r="E2552" s="2" t="s">
        <v>14</v>
      </c>
      <c r="F2552" s="7">
        <v>53.001237000000003</v>
      </c>
      <c r="G2552" s="4">
        <v>58232</v>
      </c>
      <c r="H2552" s="2">
        <v>8.9999999999999998E-4</v>
      </c>
      <c r="I2552" t="s">
        <v>151</v>
      </c>
    </row>
    <row r="2553" spans="1:9">
      <c r="A2553" s="2">
        <v>2013</v>
      </c>
      <c r="B2553" s="2">
        <v>7</v>
      </c>
      <c r="C2553" s="2" t="s">
        <v>7</v>
      </c>
      <c r="D2553" s="2" t="s">
        <v>26</v>
      </c>
      <c r="E2553" s="2" t="s">
        <v>14</v>
      </c>
      <c r="F2553" s="7">
        <v>7.2408390000000002</v>
      </c>
      <c r="G2553" s="4">
        <v>4752</v>
      </c>
      <c r="H2553" s="2">
        <v>1.5E-3</v>
      </c>
      <c r="I2553" t="s">
        <v>151</v>
      </c>
    </row>
    <row r="2554" spans="1:9">
      <c r="A2554" s="2">
        <v>2014</v>
      </c>
      <c r="B2554" s="2">
        <v>1</v>
      </c>
      <c r="C2554" s="2" t="s">
        <v>12</v>
      </c>
      <c r="D2554" s="2" t="s">
        <v>80</v>
      </c>
      <c r="E2554" s="2" t="s">
        <v>14</v>
      </c>
      <c r="F2554" s="7">
        <v>0.64232900000000004</v>
      </c>
      <c r="G2554" s="4">
        <v>333</v>
      </c>
      <c r="H2554" s="2">
        <v>1.9E-3</v>
      </c>
      <c r="I2554" t="s">
        <v>151</v>
      </c>
    </row>
    <row r="2555" spans="1:9">
      <c r="A2555" s="2">
        <v>2013</v>
      </c>
      <c r="B2555" s="2">
        <v>2</v>
      </c>
      <c r="C2555" s="2" t="s">
        <v>7</v>
      </c>
      <c r="D2555" s="2" t="s">
        <v>39</v>
      </c>
      <c r="E2555" s="2" t="s">
        <v>14</v>
      </c>
      <c r="F2555" s="7">
        <v>234.703867</v>
      </c>
      <c r="G2555" s="4">
        <v>97179</v>
      </c>
      <c r="H2555" s="2">
        <v>2.3999999999999998E-3</v>
      </c>
      <c r="I2555" t="s">
        <v>151</v>
      </c>
    </row>
    <row r="2556" spans="1:9">
      <c r="A2556" s="2">
        <v>2014</v>
      </c>
      <c r="B2556" s="2">
        <v>4</v>
      </c>
      <c r="C2556" s="2" t="s">
        <v>7</v>
      </c>
      <c r="D2556" s="2" t="s">
        <v>30</v>
      </c>
      <c r="E2556" s="2" t="s">
        <v>9</v>
      </c>
      <c r="F2556" s="7">
        <v>70.354866000000001</v>
      </c>
      <c r="G2556" s="4">
        <v>39540</v>
      </c>
      <c r="H2556" s="2">
        <v>1.6999999999999999E-3</v>
      </c>
      <c r="I2556" t="s">
        <v>151</v>
      </c>
    </row>
    <row r="2557" spans="1:9">
      <c r="A2557" s="2">
        <v>2013</v>
      </c>
      <c r="B2557" s="2">
        <v>7</v>
      </c>
      <c r="C2557" s="2" t="s">
        <v>12</v>
      </c>
      <c r="D2557" s="2" t="s">
        <v>21</v>
      </c>
      <c r="E2557" s="2" t="s">
        <v>14</v>
      </c>
      <c r="F2557" s="7">
        <v>233.704398</v>
      </c>
      <c r="G2557" s="4">
        <v>22452</v>
      </c>
      <c r="H2557" s="2">
        <v>1.04E-2</v>
      </c>
      <c r="I2557" t="s">
        <v>151</v>
      </c>
    </row>
    <row r="2558" spans="1:9">
      <c r="A2558" s="2">
        <v>2014</v>
      </c>
      <c r="B2558" s="2">
        <v>4</v>
      </c>
      <c r="C2558" s="2" t="s">
        <v>12</v>
      </c>
      <c r="D2558" s="2" t="s">
        <v>18</v>
      </c>
      <c r="E2558" s="2" t="s">
        <v>14</v>
      </c>
      <c r="F2558" s="7">
        <v>892.55116699999996</v>
      </c>
      <c r="G2558" s="4">
        <v>75310</v>
      </c>
      <c r="H2558" s="2">
        <v>1.18E-2</v>
      </c>
      <c r="I2558" t="s">
        <v>151</v>
      </c>
    </row>
    <row r="2559" spans="1:9">
      <c r="A2559" s="2">
        <v>2013</v>
      </c>
      <c r="B2559" s="2">
        <v>8</v>
      </c>
      <c r="C2559" s="2" t="s">
        <v>7</v>
      </c>
      <c r="D2559" s="2" t="s">
        <v>70</v>
      </c>
      <c r="E2559" s="2" t="s">
        <v>14</v>
      </c>
      <c r="F2559" s="7">
        <v>103.877054</v>
      </c>
      <c r="G2559" s="4">
        <v>73703</v>
      </c>
      <c r="H2559" s="2">
        <v>1.4E-3</v>
      </c>
      <c r="I2559" t="s">
        <v>151</v>
      </c>
    </row>
    <row r="2560" spans="1:9">
      <c r="A2560" s="2">
        <v>2013</v>
      </c>
      <c r="B2560" s="2">
        <v>9</v>
      </c>
      <c r="C2560" s="2" t="s">
        <v>12</v>
      </c>
      <c r="D2560" s="2" t="s">
        <v>20</v>
      </c>
      <c r="E2560" s="2" t="s">
        <v>14</v>
      </c>
      <c r="F2560" s="7">
        <v>2142.3621619999999</v>
      </c>
      <c r="G2560" s="4">
        <v>186987</v>
      </c>
      <c r="H2560" s="2">
        <v>1.14E-2</v>
      </c>
      <c r="I2560" t="s">
        <v>151</v>
      </c>
    </row>
    <row r="2561" spans="1:9">
      <c r="A2561" s="2">
        <v>2014</v>
      </c>
      <c r="B2561" s="2">
        <v>1</v>
      </c>
      <c r="C2561" s="2" t="s">
        <v>12</v>
      </c>
      <c r="D2561" s="2" t="s">
        <v>64</v>
      </c>
      <c r="E2561" s="2" t="s">
        <v>14</v>
      </c>
      <c r="F2561" s="7">
        <v>0.29536299999999999</v>
      </c>
      <c r="G2561" s="4">
        <v>73</v>
      </c>
      <c r="H2561" s="2">
        <v>4.0000000000000001E-3</v>
      </c>
      <c r="I2561" t="s">
        <v>151</v>
      </c>
    </row>
    <row r="2562" spans="1:9">
      <c r="A2562" s="2">
        <v>2014</v>
      </c>
      <c r="B2562" s="2">
        <v>3</v>
      </c>
      <c r="C2562" s="2" t="s">
        <v>7</v>
      </c>
      <c r="D2562" s="2" t="s">
        <v>39</v>
      </c>
      <c r="E2562" s="2" t="s">
        <v>14</v>
      </c>
      <c r="F2562" s="7">
        <v>404.59243700000002</v>
      </c>
      <c r="G2562" s="4">
        <v>196436</v>
      </c>
      <c r="H2562" s="2">
        <v>2E-3</v>
      </c>
      <c r="I2562" t="s">
        <v>151</v>
      </c>
    </row>
    <row r="2563" spans="1:9">
      <c r="A2563" s="2">
        <v>2013</v>
      </c>
      <c r="B2563" s="2">
        <v>10</v>
      </c>
      <c r="C2563" s="2" t="s">
        <v>53</v>
      </c>
      <c r="D2563" s="2" t="s">
        <v>39</v>
      </c>
      <c r="E2563" s="2" t="s">
        <v>14</v>
      </c>
      <c r="F2563" s="7">
        <v>2.1161219999999998</v>
      </c>
      <c r="G2563" s="4">
        <v>3</v>
      </c>
      <c r="H2563" s="2">
        <v>0.70530000000000004</v>
      </c>
      <c r="I2563" t="s">
        <v>151</v>
      </c>
    </row>
    <row r="2564" spans="1:9">
      <c r="A2564" s="2">
        <v>2014</v>
      </c>
      <c r="B2564" s="2">
        <v>1</v>
      </c>
      <c r="C2564" s="2" t="s">
        <v>12</v>
      </c>
      <c r="D2564" s="2" t="s">
        <v>30</v>
      </c>
      <c r="E2564" s="2" t="s">
        <v>9</v>
      </c>
      <c r="F2564" s="7">
        <v>2.2469999999999999</v>
      </c>
      <c r="G2564" s="4">
        <v>1605</v>
      </c>
      <c r="H2564" s="2">
        <v>1.4E-3</v>
      </c>
      <c r="I2564" t="s">
        <v>151</v>
      </c>
    </row>
    <row r="2565" spans="1:9">
      <c r="A2565" s="2">
        <v>2014</v>
      </c>
      <c r="B2565" s="2">
        <v>2</v>
      </c>
      <c r="C2565" s="2" t="s">
        <v>12</v>
      </c>
      <c r="D2565" s="2" t="s">
        <v>30</v>
      </c>
      <c r="E2565" s="2" t="s">
        <v>9</v>
      </c>
      <c r="F2565" s="7">
        <v>5.9443999999999999</v>
      </c>
      <c r="G2565" s="4">
        <v>4246</v>
      </c>
      <c r="H2565" s="2">
        <v>1.4E-3</v>
      </c>
      <c r="I2565" t="s">
        <v>151</v>
      </c>
    </row>
    <row r="2566" spans="1:9">
      <c r="A2566" s="2">
        <v>2014</v>
      </c>
      <c r="B2566" s="2">
        <v>2</v>
      </c>
      <c r="C2566" s="2" t="s">
        <v>12</v>
      </c>
      <c r="D2566" s="2" t="s">
        <v>84</v>
      </c>
      <c r="E2566" s="2" t="s">
        <v>25</v>
      </c>
      <c r="F2566" s="7">
        <v>2.1840000000000002E-3</v>
      </c>
      <c r="G2566" s="4">
        <v>2</v>
      </c>
      <c r="H2566" s="2">
        <v>1E-3</v>
      </c>
      <c r="I2566" t="s">
        <v>151</v>
      </c>
    </row>
    <row r="2567" spans="1:9">
      <c r="A2567" s="2">
        <v>2013</v>
      </c>
      <c r="B2567" s="2">
        <v>3</v>
      </c>
      <c r="C2567" s="2" t="s">
        <v>7</v>
      </c>
      <c r="D2567" s="2" t="s">
        <v>8</v>
      </c>
      <c r="E2567" s="2" t="s">
        <v>9</v>
      </c>
      <c r="F2567" s="7">
        <v>7295.5406210000001</v>
      </c>
      <c r="G2567" s="4">
        <v>3242714</v>
      </c>
      <c r="H2567" s="2">
        <v>2.2000000000000001E-3</v>
      </c>
      <c r="I2567" t="s">
        <v>151</v>
      </c>
    </row>
    <row r="2568" spans="1:9">
      <c r="A2568" s="2">
        <v>2014</v>
      </c>
      <c r="B2568" s="2">
        <v>1</v>
      </c>
      <c r="C2568" s="2" t="s">
        <v>12</v>
      </c>
      <c r="D2568" s="2" t="s">
        <v>66</v>
      </c>
      <c r="E2568" s="2" t="s">
        <v>9</v>
      </c>
      <c r="F2568" s="7">
        <v>0.36222799999999999</v>
      </c>
      <c r="G2568" s="4">
        <v>21</v>
      </c>
      <c r="H2568" s="2">
        <v>1.72E-2</v>
      </c>
      <c r="I2568" t="s">
        <v>151</v>
      </c>
    </row>
    <row r="2569" spans="1:9">
      <c r="A2569" s="2">
        <v>2013</v>
      </c>
      <c r="B2569" s="2">
        <v>4</v>
      </c>
      <c r="C2569" s="2" t="s">
        <v>7</v>
      </c>
      <c r="D2569" s="2" t="s">
        <v>21</v>
      </c>
      <c r="E2569" s="2" t="s">
        <v>14</v>
      </c>
      <c r="F2569" s="7">
        <v>22.927220999999999</v>
      </c>
      <c r="G2569" s="4">
        <v>15621</v>
      </c>
      <c r="H2569" s="2">
        <v>1.4E-3</v>
      </c>
      <c r="I2569" t="s">
        <v>151</v>
      </c>
    </row>
    <row r="2570" spans="1:9">
      <c r="A2570" s="2">
        <v>2013</v>
      </c>
      <c r="B2570" s="2">
        <v>11</v>
      </c>
      <c r="C2570" s="2" t="s">
        <v>12</v>
      </c>
      <c r="D2570" s="2" t="s">
        <v>63</v>
      </c>
      <c r="E2570" s="2" t="s">
        <v>14</v>
      </c>
      <c r="F2570" s="7">
        <v>820.81778499999996</v>
      </c>
      <c r="G2570" s="4">
        <v>74479</v>
      </c>
      <c r="H2570" s="2">
        <v>1.0999999999999999E-2</v>
      </c>
      <c r="I2570" t="s">
        <v>151</v>
      </c>
    </row>
    <row r="2571" spans="1:9">
      <c r="A2571" s="2">
        <v>2014</v>
      </c>
      <c r="B2571" s="2">
        <v>3</v>
      </c>
      <c r="C2571" s="2" t="s">
        <v>12</v>
      </c>
      <c r="D2571" s="2" t="s">
        <v>47</v>
      </c>
      <c r="E2571" s="2" t="s">
        <v>14</v>
      </c>
      <c r="F2571" s="7">
        <v>12.879633</v>
      </c>
      <c r="G2571" s="4">
        <v>1152</v>
      </c>
      <c r="H2571" s="2">
        <v>1.11E-2</v>
      </c>
      <c r="I2571" t="s">
        <v>151</v>
      </c>
    </row>
    <row r="2572" spans="1:9">
      <c r="A2572" s="2">
        <v>2013</v>
      </c>
      <c r="B2572" s="2">
        <v>12</v>
      </c>
      <c r="C2572" s="2" t="s">
        <v>7</v>
      </c>
      <c r="D2572" s="2" t="s">
        <v>47</v>
      </c>
      <c r="E2572" s="2" t="s">
        <v>14</v>
      </c>
      <c r="F2572" s="7">
        <v>1.632258</v>
      </c>
      <c r="G2572" s="4">
        <v>615</v>
      </c>
      <c r="H2572" s="2">
        <v>2.5999999999999999E-3</v>
      </c>
      <c r="I2572" t="s">
        <v>151</v>
      </c>
    </row>
    <row r="2573" spans="1:9">
      <c r="A2573" s="2">
        <v>2013</v>
      </c>
      <c r="B2573" s="2">
        <v>9</v>
      </c>
      <c r="C2573" s="2" t="s">
        <v>7</v>
      </c>
      <c r="D2573" s="2" t="s">
        <v>18</v>
      </c>
      <c r="E2573" s="2" t="s">
        <v>14</v>
      </c>
      <c r="F2573" s="7">
        <v>123.366265</v>
      </c>
      <c r="G2573" s="4">
        <v>25979</v>
      </c>
      <c r="H2573" s="2">
        <v>4.7000000000000002E-3</v>
      </c>
      <c r="I2573" t="s">
        <v>151</v>
      </c>
    </row>
    <row r="2574" spans="1:9">
      <c r="A2574" s="2">
        <v>2013</v>
      </c>
      <c r="B2574" s="2">
        <v>11</v>
      </c>
      <c r="C2574" s="2" t="s">
        <v>7</v>
      </c>
      <c r="D2574" s="2" t="s">
        <v>19</v>
      </c>
      <c r="E2574" s="2" t="s">
        <v>14</v>
      </c>
      <c r="F2574" s="7">
        <v>43.613104999999997</v>
      </c>
      <c r="G2574" s="4">
        <v>12956</v>
      </c>
      <c r="H2574" s="2">
        <v>3.3E-3</v>
      </c>
      <c r="I2574" t="s">
        <v>151</v>
      </c>
    </row>
    <row r="2575" spans="1:9">
      <c r="A2575" s="2">
        <v>2013</v>
      </c>
      <c r="B2575" s="2">
        <v>3</v>
      </c>
      <c r="C2575" s="2" t="s">
        <v>12</v>
      </c>
      <c r="D2575" s="2" t="s">
        <v>15</v>
      </c>
      <c r="E2575" s="2" t="s">
        <v>16</v>
      </c>
      <c r="F2575" s="7">
        <v>619.78527799999995</v>
      </c>
      <c r="G2575" s="4">
        <v>50646</v>
      </c>
      <c r="H2575" s="2">
        <v>1.2200000000000001E-2</v>
      </c>
      <c r="I2575" t="s">
        <v>151</v>
      </c>
    </row>
    <row r="2576" spans="1:9">
      <c r="A2576" s="2">
        <v>2013</v>
      </c>
      <c r="B2576" s="2">
        <v>8</v>
      </c>
      <c r="C2576" s="2" t="s">
        <v>12</v>
      </c>
      <c r="D2576" s="2" t="s">
        <v>70</v>
      </c>
      <c r="E2576" s="2" t="s">
        <v>14</v>
      </c>
      <c r="F2576" s="7">
        <v>933.34366499999999</v>
      </c>
      <c r="G2576" s="4">
        <v>104152</v>
      </c>
      <c r="H2576" s="2">
        <v>8.8999999999999999E-3</v>
      </c>
      <c r="I2576" t="s">
        <v>151</v>
      </c>
    </row>
    <row r="2577" spans="1:9">
      <c r="A2577" s="2">
        <v>2014</v>
      </c>
      <c r="B2577" s="2">
        <v>5</v>
      </c>
      <c r="C2577" s="2" t="s">
        <v>7</v>
      </c>
      <c r="D2577" s="2" t="s">
        <v>20</v>
      </c>
      <c r="E2577" s="2" t="s">
        <v>14</v>
      </c>
      <c r="F2577" s="7">
        <v>47.754598000000001</v>
      </c>
      <c r="G2577" s="4">
        <v>104285</v>
      </c>
      <c r="H2577" s="2">
        <v>4.0000000000000002E-4</v>
      </c>
      <c r="I2577" t="s">
        <v>151</v>
      </c>
    </row>
    <row r="2578" spans="1:9">
      <c r="A2578" s="2">
        <v>2014</v>
      </c>
      <c r="B2578" s="2">
        <v>2</v>
      </c>
      <c r="C2578" s="2" t="s">
        <v>7</v>
      </c>
      <c r="D2578" s="2" t="s">
        <v>75</v>
      </c>
      <c r="E2578" s="2" t="s">
        <v>14</v>
      </c>
      <c r="F2578" s="7">
        <v>0.95919399999999999</v>
      </c>
      <c r="G2578" s="4">
        <v>351</v>
      </c>
      <c r="H2578" s="2">
        <v>2.7000000000000001E-3</v>
      </c>
      <c r="I2578" t="s">
        <v>151</v>
      </c>
    </row>
    <row r="2579" spans="1:9">
      <c r="A2579" s="2">
        <v>2013</v>
      </c>
      <c r="B2579" s="2">
        <v>12</v>
      </c>
      <c r="C2579" s="2" t="s">
        <v>12</v>
      </c>
      <c r="D2579" s="2" t="s">
        <v>75</v>
      </c>
      <c r="E2579" s="2" t="s">
        <v>14</v>
      </c>
      <c r="F2579" s="7">
        <v>8.1639999999999994E-3</v>
      </c>
      <c r="G2579" s="4">
        <v>3</v>
      </c>
      <c r="H2579" s="2">
        <v>2.7000000000000001E-3</v>
      </c>
      <c r="I2579" t="s">
        <v>151</v>
      </c>
    </row>
    <row r="2580" spans="1:9">
      <c r="A2580" s="2">
        <v>2013</v>
      </c>
      <c r="B2580" s="2">
        <v>12</v>
      </c>
      <c r="C2580" s="2" t="s">
        <v>12</v>
      </c>
      <c r="D2580" s="2" t="s">
        <v>81</v>
      </c>
      <c r="E2580" s="2" t="s">
        <v>11</v>
      </c>
      <c r="F2580" s="7">
        <v>8.9700000000000002E-2</v>
      </c>
      <c r="G2580" s="4">
        <v>69</v>
      </c>
      <c r="H2580" s="2">
        <v>1.2999999999999999E-3</v>
      </c>
      <c r="I2580" t="s">
        <v>151</v>
      </c>
    </row>
    <row r="2581" spans="1:9">
      <c r="A2581" s="2">
        <v>2014</v>
      </c>
      <c r="B2581" s="2">
        <v>5</v>
      </c>
      <c r="C2581" s="2" t="s">
        <v>7</v>
      </c>
      <c r="D2581" s="2" t="s">
        <v>39</v>
      </c>
      <c r="E2581" s="2" t="s">
        <v>14</v>
      </c>
      <c r="F2581" s="7">
        <v>274.36319600000002</v>
      </c>
      <c r="G2581" s="4">
        <v>224178</v>
      </c>
      <c r="H2581" s="2">
        <v>1.1999999999999999E-3</v>
      </c>
      <c r="I2581" t="s">
        <v>151</v>
      </c>
    </row>
    <row r="2582" spans="1:9">
      <c r="A2582" s="2">
        <v>2014</v>
      </c>
      <c r="B2582" s="2">
        <v>5</v>
      </c>
      <c r="C2582" s="2" t="s">
        <v>7</v>
      </c>
      <c r="D2582" s="2" t="s">
        <v>82</v>
      </c>
      <c r="E2582" s="2" t="s">
        <v>14</v>
      </c>
      <c r="F2582" s="7">
        <v>12.011533999999999</v>
      </c>
      <c r="G2582" s="4">
        <v>6527</v>
      </c>
      <c r="H2582" s="2">
        <v>1.8E-3</v>
      </c>
      <c r="I2582" t="s">
        <v>151</v>
      </c>
    </row>
    <row r="2583" spans="1:9">
      <c r="A2583" s="2">
        <v>2013</v>
      </c>
      <c r="B2583" s="2">
        <v>3</v>
      </c>
      <c r="C2583" s="2" t="s">
        <v>12</v>
      </c>
      <c r="D2583" s="2" t="s">
        <v>8</v>
      </c>
      <c r="E2583" s="2" t="s">
        <v>9</v>
      </c>
      <c r="F2583" s="7">
        <v>23796.471732000002</v>
      </c>
      <c r="G2583" s="4">
        <v>3104137</v>
      </c>
      <c r="H2583" s="2">
        <v>7.6E-3</v>
      </c>
      <c r="I2583" t="s">
        <v>151</v>
      </c>
    </row>
    <row r="2584" spans="1:9">
      <c r="A2584" s="2">
        <v>2013</v>
      </c>
      <c r="B2584" s="2">
        <v>5</v>
      </c>
      <c r="C2584" s="2" t="s">
        <v>7</v>
      </c>
      <c r="D2584" s="2" t="s">
        <v>8</v>
      </c>
      <c r="E2584" s="2" t="s">
        <v>9</v>
      </c>
      <c r="F2584" s="7">
        <v>3386.8811439999999</v>
      </c>
      <c r="G2584" s="4">
        <v>2679971</v>
      </c>
      <c r="H2584" s="2">
        <v>1.1999999999999999E-3</v>
      </c>
      <c r="I2584" t="s">
        <v>151</v>
      </c>
    </row>
    <row r="2585" spans="1:9">
      <c r="A2585" s="2">
        <v>2013</v>
      </c>
      <c r="B2585" s="2">
        <v>9</v>
      </c>
      <c r="C2585" s="2" t="s">
        <v>12</v>
      </c>
      <c r="D2585" s="2" t="s">
        <v>10</v>
      </c>
      <c r="E2585" s="2" t="s">
        <v>11</v>
      </c>
      <c r="F2585" s="7">
        <v>0.72020899999999999</v>
      </c>
      <c r="G2585" s="4">
        <v>372</v>
      </c>
      <c r="H2585" s="2">
        <v>1.9E-3</v>
      </c>
      <c r="I2585" t="s">
        <v>151</v>
      </c>
    </row>
    <row r="2586" spans="1:9">
      <c r="A2586" s="2">
        <v>2013</v>
      </c>
      <c r="B2586" s="2">
        <v>5</v>
      </c>
      <c r="C2586" s="2" t="s">
        <v>7</v>
      </c>
      <c r="D2586" s="2" t="s">
        <v>24</v>
      </c>
      <c r="E2586" s="2" t="s">
        <v>25</v>
      </c>
      <c r="F2586" s="7">
        <v>9.3483669999999996</v>
      </c>
      <c r="G2586" s="4">
        <v>4418</v>
      </c>
      <c r="H2586" s="2">
        <v>2.0999999999999999E-3</v>
      </c>
      <c r="I2586" t="s">
        <v>151</v>
      </c>
    </row>
    <row r="2587" spans="1:9">
      <c r="A2587" s="2">
        <v>2013</v>
      </c>
      <c r="B2587" s="2">
        <v>7</v>
      </c>
      <c r="C2587" s="2" t="s">
        <v>12</v>
      </c>
      <c r="D2587" s="2" t="s">
        <v>28</v>
      </c>
      <c r="E2587" s="2" t="s">
        <v>14</v>
      </c>
      <c r="F2587" s="7">
        <v>5.7395300000000002</v>
      </c>
      <c r="G2587" s="4">
        <v>2880</v>
      </c>
      <c r="H2587" s="2">
        <v>1.9E-3</v>
      </c>
      <c r="I2587" t="s">
        <v>151</v>
      </c>
    </row>
    <row r="2588" spans="1:9">
      <c r="A2588" s="2">
        <v>2013</v>
      </c>
      <c r="B2588" s="2">
        <v>3</v>
      </c>
      <c r="C2588" s="2" t="s">
        <v>7</v>
      </c>
      <c r="D2588" s="2" t="s">
        <v>47</v>
      </c>
      <c r="E2588" s="2" t="s">
        <v>14</v>
      </c>
      <c r="F2588" s="7">
        <v>0.15127599999999999</v>
      </c>
      <c r="G2588" s="4">
        <v>894</v>
      </c>
      <c r="H2588" s="2">
        <v>1E-4</v>
      </c>
      <c r="I2588" t="s">
        <v>151</v>
      </c>
    </row>
    <row r="2589" spans="1:9">
      <c r="A2589" s="2">
        <v>2013</v>
      </c>
      <c r="B2589" s="2">
        <v>1</v>
      </c>
      <c r="C2589" s="2" t="s">
        <v>12</v>
      </c>
      <c r="D2589" s="2" t="s">
        <v>47</v>
      </c>
      <c r="E2589" s="2" t="s">
        <v>14</v>
      </c>
      <c r="F2589" s="7">
        <v>5.4685350000000001</v>
      </c>
      <c r="G2589" s="4">
        <v>513</v>
      </c>
      <c r="H2589" s="2">
        <v>1.06E-2</v>
      </c>
      <c r="I2589" t="s">
        <v>151</v>
      </c>
    </row>
    <row r="2590" spans="1:9">
      <c r="A2590" s="2">
        <v>2014</v>
      </c>
      <c r="B2590" s="2">
        <v>3</v>
      </c>
      <c r="C2590" s="2" t="s">
        <v>7</v>
      </c>
      <c r="D2590" s="2" t="s">
        <v>19</v>
      </c>
      <c r="E2590" s="2" t="s">
        <v>14</v>
      </c>
      <c r="F2590" s="7">
        <v>57.289706000000002</v>
      </c>
      <c r="G2590" s="4">
        <v>28188</v>
      </c>
      <c r="H2590" s="2">
        <v>2E-3</v>
      </c>
      <c r="I2590" t="s">
        <v>151</v>
      </c>
    </row>
    <row r="2591" spans="1:9">
      <c r="A2591" s="2">
        <v>2014</v>
      </c>
      <c r="B2591" s="2">
        <v>1</v>
      </c>
      <c r="C2591" s="2" t="s">
        <v>7</v>
      </c>
      <c r="D2591" s="2" t="s">
        <v>43</v>
      </c>
      <c r="E2591" s="2" t="s">
        <v>11</v>
      </c>
      <c r="F2591" s="7">
        <v>59.078499999999998</v>
      </c>
      <c r="G2591" s="4">
        <v>45445</v>
      </c>
      <c r="H2591" s="2">
        <v>1.2999999999999999E-3</v>
      </c>
      <c r="I2591" t="s">
        <v>151</v>
      </c>
    </row>
    <row r="2592" spans="1:9">
      <c r="A2592" s="2">
        <v>2014</v>
      </c>
      <c r="B2592" s="2">
        <v>2</v>
      </c>
      <c r="C2592" s="2" t="s">
        <v>7</v>
      </c>
      <c r="D2592" s="2" t="s">
        <v>43</v>
      </c>
      <c r="E2592" s="2" t="s">
        <v>11</v>
      </c>
      <c r="F2592" s="7">
        <v>73.671000000000006</v>
      </c>
      <c r="G2592" s="4">
        <v>56670</v>
      </c>
      <c r="H2592" s="2">
        <v>1.2999999999999999E-3</v>
      </c>
      <c r="I2592" t="s">
        <v>151</v>
      </c>
    </row>
    <row r="2593" spans="1:9">
      <c r="A2593" s="2">
        <v>2013</v>
      </c>
      <c r="B2593" s="2">
        <v>2</v>
      </c>
      <c r="C2593" s="2" t="s">
        <v>12</v>
      </c>
      <c r="D2593" s="2" t="s">
        <v>58</v>
      </c>
      <c r="E2593" s="2" t="s">
        <v>9</v>
      </c>
      <c r="F2593" s="7">
        <v>7.0060000000000001E-3</v>
      </c>
      <c r="G2593" s="4">
        <v>2</v>
      </c>
      <c r="H2593" s="2">
        <v>3.5000000000000001E-3</v>
      </c>
      <c r="I2593" t="s">
        <v>151</v>
      </c>
    </row>
    <row r="2594" spans="1:9">
      <c r="A2594" s="2">
        <v>2013</v>
      </c>
      <c r="B2594" s="2">
        <v>7</v>
      </c>
      <c r="C2594" s="2" t="s">
        <v>12</v>
      </c>
      <c r="D2594" s="2" t="s">
        <v>40</v>
      </c>
      <c r="E2594" s="2" t="s">
        <v>14</v>
      </c>
      <c r="F2594" s="7">
        <v>1677.1094639999999</v>
      </c>
      <c r="G2594" s="4">
        <v>287450</v>
      </c>
      <c r="H2594" s="2">
        <v>5.7999999999999996E-3</v>
      </c>
      <c r="I2594" t="s">
        <v>151</v>
      </c>
    </row>
    <row r="2595" spans="1:9">
      <c r="A2595" s="2">
        <v>2013</v>
      </c>
      <c r="B2595" s="2">
        <v>7</v>
      </c>
      <c r="C2595" s="2" t="s">
        <v>7</v>
      </c>
      <c r="D2595" s="2" t="s">
        <v>13</v>
      </c>
      <c r="E2595" s="2" t="s">
        <v>14</v>
      </c>
      <c r="F2595" s="7">
        <v>8.2487549999999992</v>
      </c>
      <c r="G2595" s="4">
        <v>9434</v>
      </c>
      <c r="H2595" s="2">
        <v>8.0000000000000004E-4</v>
      </c>
      <c r="I2595" t="s">
        <v>151</v>
      </c>
    </row>
    <row r="2596" spans="1:9">
      <c r="A2596" s="2">
        <v>2013</v>
      </c>
      <c r="B2596" s="2">
        <v>8</v>
      </c>
      <c r="C2596" s="2" t="s">
        <v>7</v>
      </c>
      <c r="D2596" s="2" t="s">
        <v>13</v>
      </c>
      <c r="E2596" s="2" t="s">
        <v>14</v>
      </c>
      <c r="F2596" s="7">
        <v>11.049161</v>
      </c>
      <c r="G2596" s="4">
        <v>10840</v>
      </c>
      <c r="H2596" s="2">
        <v>1E-3</v>
      </c>
      <c r="I2596" t="s">
        <v>151</v>
      </c>
    </row>
    <row r="2597" spans="1:9">
      <c r="A2597" s="2">
        <v>2013</v>
      </c>
      <c r="B2597" s="2">
        <v>12</v>
      </c>
      <c r="C2597" s="2" t="s">
        <v>12</v>
      </c>
      <c r="D2597" s="2" t="s">
        <v>54</v>
      </c>
      <c r="E2597" s="2" t="s">
        <v>14</v>
      </c>
      <c r="F2597" s="7">
        <v>0.26679000000000003</v>
      </c>
      <c r="G2597" s="4">
        <v>15</v>
      </c>
      <c r="H2597" s="2">
        <v>1.77E-2</v>
      </c>
      <c r="I2597" t="s">
        <v>151</v>
      </c>
    </row>
    <row r="2598" spans="1:9">
      <c r="A2598" s="2">
        <v>2013</v>
      </c>
      <c r="B2598" s="2">
        <v>2</v>
      </c>
      <c r="C2598" s="2" t="s">
        <v>12</v>
      </c>
      <c r="D2598" s="2" t="s">
        <v>44</v>
      </c>
      <c r="E2598" s="2" t="s">
        <v>16</v>
      </c>
      <c r="F2598" s="7">
        <v>135.53202400000001</v>
      </c>
      <c r="G2598" s="4">
        <v>10841</v>
      </c>
      <c r="H2598" s="2">
        <v>1.2500000000000001E-2</v>
      </c>
      <c r="I2598" t="s">
        <v>151</v>
      </c>
    </row>
    <row r="2599" spans="1:9">
      <c r="A2599" s="2">
        <v>2013</v>
      </c>
      <c r="B2599" s="2">
        <v>1</v>
      </c>
      <c r="C2599" s="2" t="s">
        <v>12</v>
      </c>
      <c r="D2599" s="2" t="s">
        <v>82</v>
      </c>
      <c r="E2599" s="2" t="s">
        <v>14</v>
      </c>
      <c r="F2599" s="7">
        <v>9.1809999999999999E-3</v>
      </c>
      <c r="G2599" s="4">
        <v>1</v>
      </c>
      <c r="H2599" s="2">
        <v>9.1000000000000004E-3</v>
      </c>
      <c r="I2599" t="s">
        <v>151</v>
      </c>
    </row>
    <row r="2600" spans="1:9">
      <c r="A2600" s="2">
        <v>2013</v>
      </c>
      <c r="B2600" s="2">
        <v>6</v>
      </c>
      <c r="C2600" s="2" t="s">
        <v>12</v>
      </c>
      <c r="D2600" s="2" t="s">
        <v>48</v>
      </c>
      <c r="E2600" s="2" t="s">
        <v>14</v>
      </c>
      <c r="F2600" s="7">
        <v>4.7587299999999999</v>
      </c>
      <c r="G2600" s="4">
        <v>990</v>
      </c>
      <c r="H2600" s="2">
        <v>4.7999999999999996E-3</v>
      </c>
      <c r="I2600" t="s">
        <v>151</v>
      </c>
    </row>
    <row r="2601" spans="1:9">
      <c r="A2601" s="2">
        <v>2013</v>
      </c>
      <c r="B2601" s="2">
        <v>12</v>
      </c>
      <c r="C2601" s="2" t="s">
        <v>7</v>
      </c>
      <c r="D2601" s="2" t="s">
        <v>48</v>
      </c>
      <c r="E2601" s="2" t="s">
        <v>14</v>
      </c>
      <c r="F2601" s="7">
        <v>0.52412000000000003</v>
      </c>
      <c r="G2601" s="4">
        <v>1962</v>
      </c>
      <c r="H2601" s="2">
        <v>2.0000000000000001E-4</v>
      </c>
      <c r="I2601" t="s">
        <v>151</v>
      </c>
    </row>
    <row r="2602" spans="1:9">
      <c r="A2602" s="2">
        <v>2014</v>
      </c>
      <c r="B2602" s="2">
        <v>1</v>
      </c>
      <c r="C2602" s="2" t="s">
        <v>7</v>
      </c>
      <c r="D2602" s="2" t="s">
        <v>8</v>
      </c>
      <c r="E2602" s="2" t="s">
        <v>9</v>
      </c>
      <c r="F2602" s="7">
        <v>3878.5353799999998</v>
      </c>
      <c r="G2602" s="4">
        <v>4264830</v>
      </c>
      <c r="H2602" s="2">
        <v>8.9999999999999998E-4</v>
      </c>
      <c r="I2602" t="s">
        <v>151</v>
      </c>
    </row>
    <row r="2603" spans="1:9">
      <c r="A2603" s="2">
        <v>2013</v>
      </c>
      <c r="B2603" s="2">
        <v>9</v>
      </c>
      <c r="C2603" s="2" t="s">
        <v>7</v>
      </c>
      <c r="D2603" s="2" t="s">
        <v>29</v>
      </c>
      <c r="E2603" s="2" t="s">
        <v>25</v>
      </c>
      <c r="F2603" s="7">
        <v>2.8621750000000001</v>
      </c>
      <c r="G2603" s="4">
        <v>5154</v>
      </c>
      <c r="H2603" s="2">
        <v>5.0000000000000001E-4</v>
      </c>
      <c r="I2603" t="s">
        <v>151</v>
      </c>
    </row>
    <row r="2604" spans="1:9">
      <c r="A2604" s="2">
        <v>2013</v>
      </c>
      <c r="B2604" s="2">
        <v>10</v>
      </c>
      <c r="C2604" s="2" t="s">
        <v>7</v>
      </c>
      <c r="D2604" s="2" t="s">
        <v>29</v>
      </c>
      <c r="E2604" s="2" t="s">
        <v>25</v>
      </c>
      <c r="F2604" s="7">
        <v>9.1578040000000005</v>
      </c>
      <c r="G2604" s="4">
        <v>6293</v>
      </c>
      <c r="H2604" s="2">
        <v>1.4E-3</v>
      </c>
      <c r="I2604" t="s">
        <v>151</v>
      </c>
    </row>
    <row r="2605" spans="1:9">
      <c r="A2605" s="2">
        <v>2014</v>
      </c>
      <c r="B2605" s="2">
        <v>2</v>
      </c>
      <c r="C2605" s="2" t="s">
        <v>12</v>
      </c>
      <c r="D2605" s="2" t="s">
        <v>66</v>
      </c>
      <c r="E2605" s="2" t="s">
        <v>9</v>
      </c>
      <c r="F2605" s="7">
        <v>0.43610900000000002</v>
      </c>
      <c r="G2605" s="4">
        <v>30</v>
      </c>
      <c r="H2605" s="2">
        <v>1.4500000000000001E-2</v>
      </c>
      <c r="I2605" t="s">
        <v>151</v>
      </c>
    </row>
    <row r="2606" spans="1:9">
      <c r="A2606" s="2">
        <v>2014</v>
      </c>
      <c r="B2606" s="2">
        <v>5</v>
      </c>
      <c r="C2606" s="2" t="s">
        <v>12</v>
      </c>
      <c r="D2606" s="2" t="s">
        <v>22</v>
      </c>
      <c r="E2606" s="2" t="s">
        <v>14</v>
      </c>
      <c r="F2606" s="7">
        <v>89.518330000000006</v>
      </c>
      <c r="G2606" s="4">
        <v>9267</v>
      </c>
      <c r="H2606" s="2">
        <v>9.5999999999999992E-3</v>
      </c>
      <c r="I2606" t="s">
        <v>151</v>
      </c>
    </row>
    <row r="2607" spans="1:9">
      <c r="A2607" s="2">
        <v>2013</v>
      </c>
      <c r="B2607" s="2">
        <v>12</v>
      </c>
      <c r="C2607" s="2" t="s">
        <v>12</v>
      </c>
      <c r="D2607" s="2" t="s">
        <v>41</v>
      </c>
      <c r="E2607" s="2" t="s">
        <v>25</v>
      </c>
      <c r="F2607" s="7">
        <v>12.010009999999999</v>
      </c>
      <c r="G2607" s="4">
        <v>7189</v>
      </c>
      <c r="H2607" s="2">
        <v>1.6000000000000001E-3</v>
      </c>
      <c r="I2607" t="s">
        <v>151</v>
      </c>
    </row>
    <row r="2608" spans="1:9">
      <c r="A2608" s="2">
        <v>2014</v>
      </c>
      <c r="B2608" s="2">
        <v>2</v>
      </c>
      <c r="C2608" s="2" t="s">
        <v>7</v>
      </c>
      <c r="D2608" s="2" t="s">
        <v>42</v>
      </c>
      <c r="E2608" s="2" t="s">
        <v>14</v>
      </c>
      <c r="F2608" s="7">
        <v>366.941192</v>
      </c>
      <c r="G2608" s="4">
        <v>88627</v>
      </c>
      <c r="H2608" s="2">
        <v>4.1000000000000003E-3</v>
      </c>
      <c r="I2608" t="s">
        <v>151</v>
      </c>
    </row>
    <row r="2609" spans="1:9">
      <c r="A2609" s="2">
        <v>2014</v>
      </c>
      <c r="B2609" s="2">
        <v>3</v>
      </c>
      <c r="C2609" s="2" t="s">
        <v>7</v>
      </c>
      <c r="D2609" s="2" t="s">
        <v>46</v>
      </c>
      <c r="E2609" s="2" t="s">
        <v>25</v>
      </c>
      <c r="F2609" s="7">
        <v>0.228742</v>
      </c>
      <c r="G2609" s="4">
        <v>10272</v>
      </c>
      <c r="H2609" s="2">
        <v>0</v>
      </c>
      <c r="I2609" t="s">
        <v>151</v>
      </c>
    </row>
    <row r="2610" spans="1:9">
      <c r="A2610" s="2">
        <v>2014</v>
      </c>
      <c r="B2610" s="2">
        <v>2</v>
      </c>
      <c r="C2610" s="2" t="s">
        <v>12</v>
      </c>
      <c r="D2610" s="2" t="s">
        <v>76</v>
      </c>
      <c r="E2610" s="2" t="s">
        <v>25</v>
      </c>
      <c r="F2610" s="7">
        <v>4.4670000000000001E-2</v>
      </c>
      <c r="G2610" s="4">
        <v>2</v>
      </c>
      <c r="H2610" s="2">
        <v>2.23E-2</v>
      </c>
      <c r="I2610" t="s">
        <v>151</v>
      </c>
    </row>
    <row r="2611" spans="1:9">
      <c r="A2611" s="2">
        <v>2014</v>
      </c>
      <c r="B2611" s="2">
        <v>1</v>
      </c>
      <c r="C2611" s="2" t="s">
        <v>12</v>
      </c>
      <c r="D2611" s="2" t="s">
        <v>70</v>
      </c>
      <c r="E2611" s="2" t="s">
        <v>14</v>
      </c>
      <c r="F2611" s="7">
        <v>1542.8815139999999</v>
      </c>
      <c r="G2611" s="4">
        <v>165493</v>
      </c>
      <c r="H2611" s="2">
        <v>9.2999999999999992E-3</v>
      </c>
      <c r="I2611" t="s">
        <v>151</v>
      </c>
    </row>
    <row r="2612" spans="1:9">
      <c r="A2612" s="2">
        <v>2013</v>
      </c>
      <c r="B2612" s="2">
        <v>10</v>
      </c>
      <c r="C2612" s="2" t="s">
        <v>12</v>
      </c>
      <c r="D2612" s="2" t="s">
        <v>70</v>
      </c>
      <c r="E2612" s="2" t="s">
        <v>14</v>
      </c>
      <c r="F2612" s="7">
        <v>1317.007771</v>
      </c>
      <c r="G2612" s="4">
        <v>130817</v>
      </c>
      <c r="H2612" s="2">
        <v>0.01</v>
      </c>
      <c r="I2612" t="s">
        <v>151</v>
      </c>
    </row>
    <row r="2613" spans="1:9">
      <c r="A2613" s="2">
        <v>2013</v>
      </c>
      <c r="B2613" s="2">
        <v>4</v>
      </c>
      <c r="C2613" s="2" t="s">
        <v>7</v>
      </c>
      <c r="D2613" s="2" t="s">
        <v>26</v>
      </c>
      <c r="E2613" s="2" t="s">
        <v>14</v>
      </c>
      <c r="F2613" s="7">
        <v>2.3160630000000002</v>
      </c>
      <c r="G2613" s="4">
        <v>7098</v>
      </c>
      <c r="H2613" s="2">
        <v>2.9999999999999997E-4</v>
      </c>
      <c r="I2613" t="s">
        <v>151</v>
      </c>
    </row>
    <row r="2614" spans="1:9">
      <c r="A2614" s="2">
        <v>2013</v>
      </c>
      <c r="B2614" s="2">
        <v>12</v>
      </c>
      <c r="C2614" s="2" t="s">
        <v>7</v>
      </c>
      <c r="D2614" s="2" t="s">
        <v>17</v>
      </c>
      <c r="E2614" s="2" t="s">
        <v>14</v>
      </c>
      <c r="F2614" s="7">
        <v>31.606231000000001</v>
      </c>
      <c r="G2614" s="4">
        <v>9019</v>
      </c>
      <c r="H2614" s="2">
        <v>3.5000000000000001E-3</v>
      </c>
      <c r="I2614" t="s">
        <v>151</v>
      </c>
    </row>
    <row r="2615" spans="1:9">
      <c r="A2615" s="2">
        <v>2014</v>
      </c>
      <c r="B2615" s="2">
        <v>3</v>
      </c>
      <c r="C2615" s="2" t="s">
        <v>12</v>
      </c>
      <c r="D2615" s="2" t="s">
        <v>17</v>
      </c>
      <c r="E2615" s="2" t="s">
        <v>14</v>
      </c>
      <c r="F2615" s="7">
        <v>28.590833</v>
      </c>
      <c r="G2615" s="4">
        <v>3749</v>
      </c>
      <c r="H2615" s="2">
        <v>7.6E-3</v>
      </c>
      <c r="I2615" t="s">
        <v>151</v>
      </c>
    </row>
    <row r="2616" spans="1:9">
      <c r="A2616" s="2">
        <v>2013</v>
      </c>
      <c r="B2616" s="2">
        <v>8</v>
      </c>
      <c r="C2616" s="2" t="s">
        <v>12</v>
      </c>
      <c r="D2616" s="2" t="s">
        <v>81</v>
      </c>
      <c r="E2616" s="2" t="s">
        <v>11</v>
      </c>
      <c r="F2616" s="7">
        <v>6.3480000000000003E-3</v>
      </c>
      <c r="G2616" s="4">
        <v>2</v>
      </c>
      <c r="H2616" s="2">
        <v>3.0999999999999999E-3</v>
      </c>
      <c r="I2616" t="s">
        <v>151</v>
      </c>
    </row>
    <row r="2617" spans="1:9">
      <c r="A2617" s="2">
        <v>2014</v>
      </c>
      <c r="B2617" s="2">
        <v>5</v>
      </c>
      <c r="C2617" s="2" t="s">
        <v>12</v>
      </c>
      <c r="D2617" s="2" t="s">
        <v>73</v>
      </c>
      <c r="E2617" s="2" t="s">
        <v>14</v>
      </c>
      <c r="F2617" s="7">
        <v>1.0666169999999999</v>
      </c>
      <c r="G2617" s="4">
        <v>652</v>
      </c>
      <c r="H2617" s="2">
        <v>1.6000000000000001E-3</v>
      </c>
      <c r="I2617" t="s">
        <v>151</v>
      </c>
    </row>
    <row r="2618" spans="1:9">
      <c r="A2618" s="2">
        <v>2014</v>
      </c>
      <c r="B2618" s="2">
        <v>3</v>
      </c>
      <c r="C2618" s="2" t="s">
        <v>12</v>
      </c>
      <c r="D2618" s="2" t="s">
        <v>82</v>
      </c>
      <c r="E2618" s="2" t="s">
        <v>14</v>
      </c>
      <c r="F2618" s="7">
        <v>2.8126500000000001</v>
      </c>
      <c r="G2618" s="4">
        <v>1513</v>
      </c>
      <c r="H2618" s="2">
        <v>1.8E-3</v>
      </c>
      <c r="I2618" t="s">
        <v>151</v>
      </c>
    </row>
    <row r="2619" spans="1:9">
      <c r="A2619" s="2">
        <v>2014</v>
      </c>
      <c r="B2619" s="2">
        <v>5</v>
      </c>
      <c r="C2619" s="2" t="s">
        <v>7</v>
      </c>
      <c r="D2619" s="2" t="s">
        <v>91</v>
      </c>
      <c r="E2619" s="2" t="s">
        <v>9</v>
      </c>
      <c r="F2619" s="7">
        <v>31.301400000000001</v>
      </c>
      <c r="G2619" s="4">
        <v>24078</v>
      </c>
      <c r="H2619" s="2">
        <v>1.2999999999999999E-3</v>
      </c>
      <c r="I2619" t="s">
        <v>151</v>
      </c>
    </row>
    <row r="2620" spans="1:9">
      <c r="A2620" s="2">
        <v>2013</v>
      </c>
      <c r="B2620" s="2">
        <v>9</v>
      </c>
      <c r="C2620" s="2" t="s">
        <v>12</v>
      </c>
      <c r="D2620" s="2" t="s">
        <v>48</v>
      </c>
      <c r="E2620" s="2" t="s">
        <v>14</v>
      </c>
      <c r="F2620" s="7">
        <v>12.323888999999999</v>
      </c>
      <c r="G2620" s="4">
        <v>1608</v>
      </c>
      <c r="H2620" s="2">
        <v>7.6E-3</v>
      </c>
      <c r="I2620" t="s">
        <v>151</v>
      </c>
    </row>
    <row r="2621" spans="1:9">
      <c r="A2621" s="2">
        <v>2013</v>
      </c>
      <c r="B2621" s="2">
        <v>7</v>
      </c>
      <c r="C2621" s="2" t="s">
        <v>7</v>
      </c>
      <c r="D2621" s="2" t="s">
        <v>8</v>
      </c>
      <c r="E2621" s="2" t="s">
        <v>9</v>
      </c>
      <c r="F2621" s="7">
        <v>3594.469478</v>
      </c>
      <c r="G2621" s="4">
        <v>2329734</v>
      </c>
      <c r="H2621" s="2">
        <v>1.5E-3</v>
      </c>
      <c r="I2621" t="s">
        <v>151</v>
      </c>
    </row>
    <row r="2622" spans="1:9">
      <c r="A2622" s="2">
        <v>2013</v>
      </c>
      <c r="B2622" s="2">
        <v>1</v>
      </c>
      <c r="C2622" s="2" t="s">
        <v>12</v>
      </c>
      <c r="D2622" s="2" t="s">
        <v>88</v>
      </c>
      <c r="E2622" s="2" t="s">
        <v>14</v>
      </c>
      <c r="F2622" s="7">
        <v>3.8074999999999998E-2</v>
      </c>
      <c r="G2622" s="4">
        <v>2</v>
      </c>
      <c r="H2622" s="2">
        <v>1.9E-2</v>
      </c>
      <c r="I2622" t="s">
        <v>151</v>
      </c>
    </row>
    <row r="2623" spans="1:9">
      <c r="A2623" s="2">
        <v>2014</v>
      </c>
      <c r="B2623" s="2">
        <v>2</v>
      </c>
      <c r="C2623" s="2" t="s">
        <v>7</v>
      </c>
      <c r="D2623" s="2" t="s">
        <v>28</v>
      </c>
      <c r="E2623" s="2" t="s">
        <v>14</v>
      </c>
      <c r="F2623" s="7">
        <v>52.898713000000001</v>
      </c>
      <c r="G2623" s="4">
        <v>19358</v>
      </c>
      <c r="H2623" s="2">
        <v>2.7000000000000001E-3</v>
      </c>
      <c r="I2623" t="s">
        <v>151</v>
      </c>
    </row>
    <row r="2624" spans="1:9">
      <c r="A2624" s="2">
        <v>2013</v>
      </c>
      <c r="B2624" s="2">
        <v>7</v>
      </c>
      <c r="C2624" s="2" t="s">
        <v>12</v>
      </c>
      <c r="D2624" s="2" t="s">
        <v>47</v>
      </c>
      <c r="E2624" s="2" t="s">
        <v>14</v>
      </c>
      <c r="F2624" s="7">
        <v>4.8410299999999999</v>
      </c>
      <c r="G2624" s="4">
        <v>473</v>
      </c>
      <c r="H2624" s="2">
        <v>1.0200000000000001E-2</v>
      </c>
      <c r="I2624" t="s">
        <v>151</v>
      </c>
    </row>
    <row r="2625" spans="1:9">
      <c r="A2625" s="2">
        <v>2013</v>
      </c>
      <c r="B2625" s="2">
        <v>11</v>
      </c>
      <c r="C2625" s="2" t="s">
        <v>7</v>
      </c>
      <c r="D2625" s="2" t="s">
        <v>86</v>
      </c>
      <c r="E2625" s="2" t="s">
        <v>9</v>
      </c>
      <c r="F2625" s="7">
        <v>924.82752600000003</v>
      </c>
      <c r="G2625" s="4">
        <v>814830</v>
      </c>
      <c r="H2625" s="2">
        <v>1.1000000000000001E-3</v>
      </c>
      <c r="I2625" t="s">
        <v>151</v>
      </c>
    </row>
    <row r="2626" spans="1:9">
      <c r="A2626" s="2">
        <v>2014</v>
      </c>
      <c r="B2626" s="2">
        <v>3</v>
      </c>
      <c r="C2626" s="2" t="s">
        <v>12</v>
      </c>
      <c r="D2626" s="2" t="s">
        <v>87</v>
      </c>
      <c r="E2626" s="2" t="s">
        <v>14</v>
      </c>
      <c r="F2626" s="7">
        <v>582.51174600000002</v>
      </c>
      <c r="G2626" s="4">
        <v>48701</v>
      </c>
      <c r="H2626" s="2">
        <v>1.1900000000000001E-2</v>
      </c>
      <c r="I2626" t="s">
        <v>151</v>
      </c>
    </row>
    <row r="2627" spans="1:9">
      <c r="A2627" s="2">
        <v>2013</v>
      </c>
      <c r="B2627" s="2">
        <v>12</v>
      </c>
      <c r="C2627" s="2" t="s">
        <v>7</v>
      </c>
      <c r="D2627" s="2" t="s">
        <v>87</v>
      </c>
      <c r="E2627" s="2" t="s">
        <v>14</v>
      </c>
      <c r="F2627" s="7">
        <v>30.142185000000001</v>
      </c>
      <c r="G2627" s="4">
        <v>10703</v>
      </c>
      <c r="H2627" s="2">
        <v>2.8E-3</v>
      </c>
      <c r="I2627" t="s">
        <v>151</v>
      </c>
    </row>
    <row r="2628" spans="1:9">
      <c r="A2628" s="2">
        <v>2013</v>
      </c>
      <c r="B2628" s="2">
        <v>8</v>
      </c>
      <c r="C2628" s="2" t="s">
        <v>12</v>
      </c>
      <c r="D2628" s="2" t="s">
        <v>46</v>
      </c>
      <c r="E2628" s="2" t="s">
        <v>25</v>
      </c>
      <c r="F2628" s="7">
        <v>19.897110000000001</v>
      </c>
      <c r="G2628" s="4">
        <v>3919</v>
      </c>
      <c r="H2628" s="2">
        <v>5.0000000000000001E-3</v>
      </c>
      <c r="I2628" t="s">
        <v>151</v>
      </c>
    </row>
    <row r="2629" spans="1:9">
      <c r="A2629" s="2">
        <v>2014</v>
      </c>
      <c r="B2629" s="2">
        <v>5</v>
      </c>
      <c r="C2629" s="2" t="s">
        <v>7</v>
      </c>
      <c r="D2629" s="2" t="s">
        <v>15</v>
      </c>
      <c r="E2629" s="2" t="s">
        <v>16</v>
      </c>
      <c r="F2629" s="7">
        <v>153.01890399999999</v>
      </c>
      <c r="G2629" s="4">
        <v>79013</v>
      </c>
      <c r="H2629" s="2">
        <v>1.9E-3</v>
      </c>
      <c r="I2629" t="s">
        <v>151</v>
      </c>
    </row>
    <row r="2630" spans="1:9">
      <c r="A2630" s="2">
        <v>2013</v>
      </c>
      <c r="B2630" s="2">
        <v>6</v>
      </c>
      <c r="C2630" s="2" t="s">
        <v>12</v>
      </c>
      <c r="D2630" s="2" t="s">
        <v>70</v>
      </c>
      <c r="E2630" s="2" t="s">
        <v>14</v>
      </c>
      <c r="F2630" s="7">
        <v>821.40738499999998</v>
      </c>
      <c r="G2630" s="4">
        <v>99714</v>
      </c>
      <c r="H2630" s="2">
        <v>8.2000000000000007E-3</v>
      </c>
      <c r="I2630" t="s">
        <v>151</v>
      </c>
    </row>
    <row r="2631" spans="1:9">
      <c r="A2631" s="2">
        <v>2013</v>
      </c>
      <c r="B2631" s="2">
        <v>3</v>
      </c>
      <c r="C2631" s="2" t="s">
        <v>12</v>
      </c>
      <c r="D2631" s="2" t="s">
        <v>70</v>
      </c>
      <c r="E2631" s="2" t="s">
        <v>14</v>
      </c>
      <c r="F2631" s="7">
        <v>905.745316</v>
      </c>
      <c r="G2631" s="4">
        <v>105686</v>
      </c>
      <c r="H2631" s="2">
        <v>8.5000000000000006E-3</v>
      </c>
      <c r="I2631" t="s">
        <v>151</v>
      </c>
    </row>
    <row r="2632" spans="1:9">
      <c r="A2632" s="2">
        <v>2013</v>
      </c>
      <c r="B2632" s="2">
        <v>4</v>
      </c>
      <c r="C2632" s="2" t="s">
        <v>12</v>
      </c>
      <c r="D2632" s="2" t="s">
        <v>56</v>
      </c>
      <c r="E2632" s="2" t="s">
        <v>14</v>
      </c>
      <c r="F2632" s="7">
        <v>3935.7229659999998</v>
      </c>
      <c r="G2632" s="4">
        <v>463286</v>
      </c>
      <c r="H2632" s="2">
        <v>8.3999999999999995E-3</v>
      </c>
      <c r="I2632" t="s">
        <v>151</v>
      </c>
    </row>
    <row r="2633" spans="1:9">
      <c r="A2633" s="2">
        <v>2014</v>
      </c>
      <c r="B2633" s="2">
        <v>1</v>
      </c>
      <c r="C2633" s="2" t="s">
        <v>12</v>
      </c>
      <c r="D2633" s="2" t="s">
        <v>74</v>
      </c>
      <c r="E2633" s="2" t="s">
        <v>9</v>
      </c>
      <c r="F2633" s="7">
        <v>0.94079999999999997</v>
      </c>
      <c r="G2633" s="4">
        <v>672</v>
      </c>
      <c r="H2633" s="2">
        <v>1.4E-3</v>
      </c>
      <c r="I2633" t="s">
        <v>151</v>
      </c>
    </row>
    <row r="2634" spans="1:9">
      <c r="A2634" s="2">
        <v>2014</v>
      </c>
      <c r="B2634" s="2">
        <v>1</v>
      </c>
      <c r="C2634" s="2" t="s">
        <v>7</v>
      </c>
      <c r="D2634" s="2" t="s">
        <v>91</v>
      </c>
      <c r="E2634" s="2" t="s">
        <v>9</v>
      </c>
      <c r="F2634" s="7">
        <v>11.328200000000001</v>
      </c>
      <c r="G2634" s="4">
        <v>8714</v>
      </c>
      <c r="H2634" s="2">
        <v>1.2999999999999999E-3</v>
      </c>
      <c r="I2634" t="s">
        <v>151</v>
      </c>
    </row>
    <row r="2635" spans="1:9">
      <c r="A2635" s="2">
        <v>2014</v>
      </c>
      <c r="B2635" s="2">
        <v>1</v>
      </c>
      <c r="C2635" s="2" t="s">
        <v>12</v>
      </c>
      <c r="D2635" s="2" t="s">
        <v>24</v>
      </c>
      <c r="E2635" s="2" t="s">
        <v>25</v>
      </c>
      <c r="F2635" s="7">
        <v>64.007975000000002</v>
      </c>
      <c r="G2635" s="4">
        <v>8161</v>
      </c>
      <c r="H2635" s="2">
        <v>7.7999999999999996E-3</v>
      </c>
      <c r="I2635" t="s">
        <v>151</v>
      </c>
    </row>
    <row r="2636" spans="1:9">
      <c r="A2636" s="2">
        <v>2013</v>
      </c>
      <c r="B2636" s="2">
        <v>1</v>
      </c>
      <c r="C2636" s="2" t="s">
        <v>12</v>
      </c>
      <c r="D2636" s="2" t="s">
        <v>71</v>
      </c>
      <c r="E2636" s="2" t="s">
        <v>14</v>
      </c>
      <c r="F2636" s="7">
        <v>3.0277999999999999E-2</v>
      </c>
      <c r="G2636" s="4">
        <v>4</v>
      </c>
      <c r="H2636" s="2">
        <v>7.4999999999999997E-3</v>
      </c>
      <c r="I2636" t="s">
        <v>151</v>
      </c>
    </row>
    <row r="2637" spans="1:9">
      <c r="A2637" s="2">
        <v>2013</v>
      </c>
      <c r="B2637" s="2">
        <v>3</v>
      </c>
      <c r="C2637" s="2" t="s">
        <v>12</v>
      </c>
      <c r="D2637" s="2" t="s">
        <v>63</v>
      </c>
      <c r="E2637" s="2" t="s">
        <v>14</v>
      </c>
      <c r="F2637" s="7">
        <v>764.71065499999997</v>
      </c>
      <c r="G2637" s="4">
        <v>77018</v>
      </c>
      <c r="H2637" s="2">
        <v>9.9000000000000008E-3</v>
      </c>
      <c r="I2637" t="s">
        <v>151</v>
      </c>
    </row>
    <row r="2638" spans="1:9">
      <c r="A2638" s="2">
        <v>2014</v>
      </c>
      <c r="B2638" s="2">
        <v>4</v>
      </c>
      <c r="C2638" s="2" t="s">
        <v>12</v>
      </c>
      <c r="D2638" s="2" t="s">
        <v>70</v>
      </c>
      <c r="E2638" s="2" t="s">
        <v>14</v>
      </c>
      <c r="F2638" s="7">
        <v>1934.5854710000001</v>
      </c>
      <c r="G2638" s="4">
        <v>152128</v>
      </c>
      <c r="H2638" s="2">
        <v>1.2699999999999999E-2</v>
      </c>
      <c r="I2638" t="s">
        <v>151</v>
      </c>
    </row>
    <row r="2639" spans="1:9">
      <c r="A2639" s="2">
        <v>2013</v>
      </c>
      <c r="B2639" s="2">
        <v>11</v>
      </c>
      <c r="C2639" s="2" t="s">
        <v>7</v>
      </c>
      <c r="D2639" s="2" t="s">
        <v>26</v>
      </c>
      <c r="E2639" s="2" t="s">
        <v>14</v>
      </c>
      <c r="F2639" s="7">
        <v>11.735568000000001</v>
      </c>
      <c r="G2639" s="4">
        <v>5478</v>
      </c>
      <c r="H2639" s="2">
        <v>2.0999999999999999E-3</v>
      </c>
      <c r="I2639" t="s">
        <v>151</v>
      </c>
    </row>
    <row r="2640" spans="1:9">
      <c r="A2640" s="2">
        <v>2014</v>
      </c>
      <c r="B2640" s="2">
        <v>3</v>
      </c>
      <c r="C2640" s="2" t="s">
        <v>7</v>
      </c>
      <c r="D2640" s="2" t="s">
        <v>75</v>
      </c>
      <c r="E2640" s="2" t="s">
        <v>14</v>
      </c>
      <c r="F2640" s="7">
        <v>1.4394560000000001</v>
      </c>
      <c r="G2640" s="4">
        <v>528</v>
      </c>
      <c r="H2640" s="2">
        <v>2.7000000000000001E-3</v>
      </c>
      <c r="I2640" t="s">
        <v>151</v>
      </c>
    </row>
    <row r="2641" spans="1:9">
      <c r="A2641" s="2">
        <v>2014</v>
      </c>
      <c r="B2641" s="2">
        <v>1</v>
      </c>
      <c r="C2641" s="2" t="s">
        <v>12</v>
      </c>
      <c r="D2641" s="2" t="s">
        <v>81</v>
      </c>
      <c r="E2641" s="2" t="s">
        <v>11</v>
      </c>
      <c r="F2641" s="7">
        <v>0.30159999999999998</v>
      </c>
      <c r="G2641" s="4">
        <v>232</v>
      </c>
      <c r="H2641" s="2">
        <v>1.2999999999999999E-3</v>
      </c>
      <c r="I2641" t="s">
        <v>151</v>
      </c>
    </row>
    <row r="2642" spans="1:9">
      <c r="A2642" s="2">
        <v>2013</v>
      </c>
      <c r="B2642" s="2">
        <v>7</v>
      </c>
      <c r="C2642" s="2" t="s">
        <v>12</v>
      </c>
      <c r="D2642" s="2" t="s">
        <v>56</v>
      </c>
      <c r="E2642" s="2" t="s">
        <v>14</v>
      </c>
      <c r="F2642" s="7">
        <v>3703.9125709999998</v>
      </c>
      <c r="G2642" s="4">
        <v>386631</v>
      </c>
      <c r="H2642" s="2">
        <v>9.4999999999999998E-3</v>
      </c>
      <c r="I2642" t="s">
        <v>151</v>
      </c>
    </row>
    <row r="2643" spans="1:9">
      <c r="A2643" s="2">
        <v>2013</v>
      </c>
      <c r="B2643" s="2">
        <v>4</v>
      </c>
      <c r="C2643" s="2" t="s">
        <v>12</v>
      </c>
      <c r="D2643" s="2" t="s">
        <v>44</v>
      </c>
      <c r="E2643" s="2" t="s">
        <v>16</v>
      </c>
      <c r="F2643" s="7">
        <v>108.009432</v>
      </c>
      <c r="G2643" s="4">
        <v>11943</v>
      </c>
      <c r="H2643" s="2">
        <v>8.9999999999999993E-3</v>
      </c>
      <c r="I2643" t="s">
        <v>151</v>
      </c>
    </row>
    <row r="2644" spans="1:9">
      <c r="A2644" s="2">
        <v>2014</v>
      </c>
      <c r="B2644" s="2">
        <v>5</v>
      </c>
      <c r="C2644" s="2" t="s">
        <v>12</v>
      </c>
      <c r="D2644" s="2" t="s">
        <v>74</v>
      </c>
      <c r="E2644" s="2" t="s">
        <v>9</v>
      </c>
      <c r="F2644" s="7">
        <v>5.8449999999999998</v>
      </c>
      <c r="G2644" s="4">
        <v>4175</v>
      </c>
      <c r="H2644" s="2">
        <v>1.4E-3</v>
      </c>
      <c r="I2644" t="s">
        <v>151</v>
      </c>
    </row>
    <row r="2645" spans="1:9">
      <c r="A2645" s="2">
        <v>2013</v>
      </c>
      <c r="B2645" s="2">
        <v>4</v>
      </c>
      <c r="C2645" s="2" t="s">
        <v>12</v>
      </c>
      <c r="D2645" s="2" t="s">
        <v>23</v>
      </c>
      <c r="E2645" s="2" t="s">
        <v>14</v>
      </c>
      <c r="F2645" s="7">
        <v>2.8414999999999999E-2</v>
      </c>
      <c r="G2645" s="4">
        <v>5</v>
      </c>
      <c r="H2645" s="2">
        <v>5.5999999999999999E-3</v>
      </c>
      <c r="I2645" t="s">
        <v>151</v>
      </c>
    </row>
    <row r="2646" spans="1:9">
      <c r="A2646" s="2">
        <v>2014</v>
      </c>
      <c r="B2646" s="2">
        <v>5</v>
      </c>
      <c r="C2646" s="2" t="s">
        <v>12</v>
      </c>
      <c r="D2646" s="2" t="s">
        <v>84</v>
      </c>
      <c r="E2646" s="2" t="s">
        <v>25</v>
      </c>
      <c r="F2646" s="7">
        <v>9.1269999999999997E-3</v>
      </c>
      <c r="G2646" s="4">
        <v>4</v>
      </c>
      <c r="H2646" s="2">
        <v>2.2000000000000001E-3</v>
      </c>
      <c r="I2646" t="s">
        <v>151</v>
      </c>
    </row>
    <row r="2647" spans="1:9">
      <c r="A2647" s="2">
        <v>2013</v>
      </c>
      <c r="B2647" s="2">
        <v>5</v>
      </c>
      <c r="C2647" s="2" t="s">
        <v>7</v>
      </c>
      <c r="D2647" s="2" t="s">
        <v>48</v>
      </c>
      <c r="E2647" s="2" t="s">
        <v>14</v>
      </c>
      <c r="F2647" s="7">
        <v>0.61921599999999999</v>
      </c>
      <c r="G2647" s="4">
        <v>2042</v>
      </c>
      <c r="H2647" s="2">
        <v>2.9999999999999997E-4</v>
      </c>
      <c r="I2647" t="s">
        <v>151</v>
      </c>
    </row>
    <row r="2648" spans="1:9">
      <c r="A2648" s="2">
        <v>2013</v>
      </c>
      <c r="B2648" s="2">
        <v>4</v>
      </c>
      <c r="C2648" s="2" t="s">
        <v>12</v>
      </c>
      <c r="D2648" s="2" t="s">
        <v>94</v>
      </c>
      <c r="E2648" s="2" t="s">
        <v>25</v>
      </c>
      <c r="F2648" s="7">
        <v>1.4400000000000001E-3</v>
      </c>
      <c r="G2648" s="4">
        <v>1</v>
      </c>
      <c r="H2648" s="2">
        <v>1.4E-3</v>
      </c>
      <c r="I2648" t="s">
        <v>151</v>
      </c>
    </row>
    <row r="2649" spans="1:9">
      <c r="A2649" s="2">
        <v>2014</v>
      </c>
      <c r="B2649" s="2">
        <v>3</v>
      </c>
      <c r="C2649" s="2" t="s">
        <v>12</v>
      </c>
      <c r="D2649" s="2" t="s">
        <v>83</v>
      </c>
      <c r="E2649" s="2" t="s">
        <v>14</v>
      </c>
      <c r="F2649" s="7">
        <v>1.001728</v>
      </c>
      <c r="G2649" s="4">
        <v>128</v>
      </c>
      <c r="H2649" s="2">
        <v>7.7999999999999996E-3</v>
      </c>
      <c r="I2649" t="s">
        <v>151</v>
      </c>
    </row>
    <row r="2650" spans="1:9">
      <c r="A2650" s="2">
        <v>2014</v>
      </c>
      <c r="B2650" s="2">
        <v>3</v>
      </c>
      <c r="C2650" s="2" t="s">
        <v>12</v>
      </c>
      <c r="D2650" s="2" t="s">
        <v>89</v>
      </c>
      <c r="E2650" s="2" t="s">
        <v>9</v>
      </c>
      <c r="F2650" s="7">
        <v>5.8292000000000002</v>
      </c>
      <c r="G2650" s="4">
        <v>4484</v>
      </c>
      <c r="H2650" s="2">
        <v>1.2999999999999999E-3</v>
      </c>
      <c r="I2650" t="s">
        <v>151</v>
      </c>
    </row>
    <row r="2651" spans="1:9">
      <c r="A2651" s="2">
        <v>2013</v>
      </c>
      <c r="B2651" s="2">
        <v>7</v>
      </c>
      <c r="C2651" s="2" t="s">
        <v>12</v>
      </c>
      <c r="D2651" s="2" t="s">
        <v>50</v>
      </c>
      <c r="E2651" s="2" t="s">
        <v>11</v>
      </c>
      <c r="F2651" s="7">
        <v>0.79405899999999996</v>
      </c>
      <c r="G2651" s="4">
        <v>58</v>
      </c>
      <c r="H2651" s="2">
        <v>1.3599999999999999E-2</v>
      </c>
      <c r="I2651" t="s">
        <v>151</v>
      </c>
    </row>
    <row r="2652" spans="1:9">
      <c r="A2652" s="2">
        <v>2014</v>
      </c>
      <c r="B2652" s="2">
        <v>1</v>
      </c>
      <c r="C2652" s="2" t="s">
        <v>12</v>
      </c>
      <c r="D2652" s="2" t="s">
        <v>10</v>
      </c>
      <c r="E2652" s="2" t="s">
        <v>11</v>
      </c>
      <c r="F2652" s="7">
        <v>21.330072999999999</v>
      </c>
      <c r="G2652" s="4">
        <v>15355</v>
      </c>
      <c r="H2652" s="2">
        <v>1.2999999999999999E-3</v>
      </c>
      <c r="I2652" t="s">
        <v>151</v>
      </c>
    </row>
    <row r="2653" spans="1:9">
      <c r="A2653" s="2">
        <v>2014</v>
      </c>
      <c r="B2653" s="2">
        <v>4</v>
      </c>
      <c r="C2653" s="2" t="s">
        <v>12</v>
      </c>
      <c r="D2653" s="2" t="s">
        <v>71</v>
      </c>
      <c r="E2653" s="2" t="s">
        <v>14</v>
      </c>
      <c r="F2653" s="7">
        <v>49.641098</v>
      </c>
      <c r="G2653" s="4">
        <v>2829</v>
      </c>
      <c r="H2653" s="2">
        <v>1.7500000000000002E-2</v>
      </c>
      <c r="I2653" t="s">
        <v>151</v>
      </c>
    </row>
    <row r="2654" spans="1:9">
      <c r="A2654" s="2">
        <v>2013</v>
      </c>
      <c r="B2654" s="2">
        <v>3</v>
      </c>
      <c r="C2654" s="2" t="s">
        <v>12</v>
      </c>
      <c r="D2654" s="2" t="s">
        <v>22</v>
      </c>
      <c r="E2654" s="2" t="s">
        <v>14</v>
      </c>
      <c r="F2654" s="7">
        <v>62.565671999999999</v>
      </c>
      <c r="G2654" s="4">
        <v>7011</v>
      </c>
      <c r="H2654" s="2">
        <v>8.8999999999999999E-3</v>
      </c>
      <c r="I2654" t="s">
        <v>151</v>
      </c>
    </row>
    <row r="2655" spans="1:9">
      <c r="A2655" s="2">
        <v>2013</v>
      </c>
      <c r="B2655" s="2">
        <v>9</v>
      </c>
      <c r="C2655" s="2" t="s">
        <v>12</v>
      </c>
      <c r="D2655" s="2" t="s">
        <v>31</v>
      </c>
      <c r="E2655" s="2" t="s">
        <v>14</v>
      </c>
      <c r="F2655" s="7">
        <v>1.5617019999999999</v>
      </c>
      <c r="G2655" s="4">
        <v>607</v>
      </c>
      <c r="H2655" s="2">
        <v>2.5000000000000001E-3</v>
      </c>
      <c r="I2655" t="s">
        <v>151</v>
      </c>
    </row>
    <row r="2656" spans="1:9">
      <c r="A2656" s="2">
        <v>2013</v>
      </c>
      <c r="B2656" s="2">
        <v>11</v>
      </c>
      <c r="C2656" s="2" t="s">
        <v>12</v>
      </c>
      <c r="D2656" s="2" t="s">
        <v>47</v>
      </c>
      <c r="E2656" s="2" t="s">
        <v>14</v>
      </c>
      <c r="F2656" s="7">
        <v>9.3332580000000007</v>
      </c>
      <c r="G2656" s="4">
        <v>759</v>
      </c>
      <c r="H2656" s="2">
        <v>1.2200000000000001E-2</v>
      </c>
      <c r="I2656" t="s">
        <v>151</v>
      </c>
    </row>
    <row r="2657" spans="1:9">
      <c r="A2657" s="2">
        <v>2014</v>
      </c>
      <c r="B2657" s="2">
        <v>4</v>
      </c>
      <c r="C2657" s="2" t="s">
        <v>7</v>
      </c>
      <c r="D2657" s="2" t="s">
        <v>87</v>
      </c>
      <c r="E2657" s="2" t="s">
        <v>14</v>
      </c>
      <c r="F2657" s="7">
        <v>19.879522000000001</v>
      </c>
      <c r="G2657" s="4">
        <v>21681</v>
      </c>
      <c r="H2657" s="2">
        <v>8.9999999999999998E-4</v>
      </c>
      <c r="I2657" t="s">
        <v>151</v>
      </c>
    </row>
    <row r="2658" spans="1:9">
      <c r="A2658" s="2">
        <v>2013</v>
      </c>
      <c r="B2658" s="2">
        <v>11</v>
      </c>
      <c r="C2658" s="2" t="s">
        <v>12</v>
      </c>
      <c r="D2658" s="2" t="s">
        <v>18</v>
      </c>
      <c r="E2658" s="2" t="s">
        <v>14</v>
      </c>
      <c r="F2658" s="7">
        <v>746.42392099999995</v>
      </c>
      <c r="G2658" s="4">
        <v>76672</v>
      </c>
      <c r="H2658" s="2">
        <v>9.7000000000000003E-3</v>
      </c>
      <c r="I2658" t="s">
        <v>151</v>
      </c>
    </row>
    <row r="2659" spans="1:9">
      <c r="A2659" s="2">
        <v>2013</v>
      </c>
      <c r="B2659" s="2">
        <v>7</v>
      </c>
      <c r="C2659" s="2" t="s">
        <v>7</v>
      </c>
      <c r="D2659" s="2" t="s">
        <v>45</v>
      </c>
      <c r="E2659" s="2" t="s">
        <v>14</v>
      </c>
      <c r="F2659" s="7">
        <v>5.8468879999999999</v>
      </c>
      <c r="G2659" s="4">
        <v>16746</v>
      </c>
      <c r="H2659" s="2">
        <v>2.9999999999999997E-4</v>
      </c>
      <c r="I2659" t="s">
        <v>151</v>
      </c>
    </row>
    <row r="2660" spans="1:9">
      <c r="A2660" s="2">
        <v>2013</v>
      </c>
      <c r="B2660" s="2">
        <v>1</v>
      </c>
      <c r="C2660" s="2" t="s">
        <v>53</v>
      </c>
      <c r="D2660" s="2" t="s">
        <v>20</v>
      </c>
      <c r="E2660" s="2" t="s">
        <v>14</v>
      </c>
      <c r="F2660" s="7">
        <v>3.0716760000000001</v>
      </c>
      <c r="G2660" s="4">
        <v>2</v>
      </c>
      <c r="H2660" s="2">
        <v>1.5358000000000001</v>
      </c>
      <c r="I2660" t="s">
        <v>151</v>
      </c>
    </row>
    <row r="2661" spans="1:9">
      <c r="A2661" s="2">
        <v>2013</v>
      </c>
      <c r="B2661" s="2">
        <v>6</v>
      </c>
      <c r="C2661" s="2" t="s">
        <v>7</v>
      </c>
      <c r="D2661" s="2" t="s">
        <v>26</v>
      </c>
      <c r="E2661" s="2" t="s">
        <v>14</v>
      </c>
      <c r="F2661" s="7">
        <v>8.5587459999999993</v>
      </c>
      <c r="G2661" s="4">
        <v>4753</v>
      </c>
      <c r="H2661" s="2">
        <v>1.8E-3</v>
      </c>
      <c r="I2661" t="s">
        <v>151</v>
      </c>
    </row>
    <row r="2662" spans="1:9">
      <c r="A2662" s="2">
        <v>2013</v>
      </c>
      <c r="B2662" s="2">
        <v>7</v>
      </c>
      <c r="C2662" s="2" t="s">
        <v>12</v>
      </c>
      <c r="D2662" s="2" t="s">
        <v>26</v>
      </c>
      <c r="E2662" s="2" t="s">
        <v>14</v>
      </c>
      <c r="F2662" s="7">
        <v>81.713097000000005</v>
      </c>
      <c r="G2662" s="4">
        <v>8096</v>
      </c>
      <c r="H2662" s="2">
        <v>0.01</v>
      </c>
      <c r="I2662" t="s">
        <v>151</v>
      </c>
    </row>
    <row r="2663" spans="1:9">
      <c r="A2663" s="2">
        <v>2013</v>
      </c>
      <c r="B2663" s="2">
        <v>9</v>
      </c>
      <c r="C2663" s="2" t="s">
        <v>12</v>
      </c>
      <c r="D2663" s="2" t="s">
        <v>54</v>
      </c>
      <c r="E2663" s="2" t="s">
        <v>14</v>
      </c>
      <c r="F2663" s="7">
        <v>0.14191999999999999</v>
      </c>
      <c r="G2663" s="4">
        <v>5</v>
      </c>
      <c r="H2663" s="2">
        <v>2.8299999999999999E-2</v>
      </c>
      <c r="I2663" t="s">
        <v>151</v>
      </c>
    </row>
    <row r="2664" spans="1:9">
      <c r="A2664" s="2">
        <v>2014</v>
      </c>
      <c r="B2664" s="2">
        <v>3</v>
      </c>
      <c r="C2664" s="2" t="s">
        <v>12</v>
      </c>
      <c r="D2664" s="2" t="s">
        <v>80</v>
      </c>
      <c r="E2664" s="2" t="s">
        <v>14</v>
      </c>
      <c r="F2664" s="7">
        <v>2.2210969999999999</v>
      </c>
      <c r="G2664" s="4">
        <v>1128</v>
      </c>
      <c r="H2664" s="2">
        <v>1.9E-3</v>
      </c>
      <c r="I2664" t="s">
        <v>151</v>
      </c>
    </row>
    <row r="2665" spans="1:9">
      <c r="A2665" s="2">
        <v>2013</v>
      </c>
      <c r="B2665" s="2">
        <v>11</v>
      </c>
      <c r="C2665" s="2" t="s">
        <v>12</v>
      </c>
      <c r="D2665" s="2" t="s">
        <v>64</v>
      </c>
      <c r="E2665" s="2" t="s">
        <v>14</v>
      </c>
      <c r="F2665" s="7">
        <v>1.1133</v>
      </c>
      <c r="G2665" s="4">
        <v>90</v>
      </c>
      <c r="H2665" s="2">
        <v>1.23E-2</v>
      </c>
      <c r="I2665" t="s">
        <v>151</v>
      </c>
    </row>
    <row r="2666" spans="1:9">
      <c r="A2666" s="2">
        <v>2013</v>
      </c>
      <c r="B2666" s="2">
        <v>5</v>
      </c>
      <c r="C2666" s="2" t="s">
        <v>12</v>
      </c>
      <c r="D2666" s="2" t="s">
        <v>34</v>
      </c>
      <c r="E2666" s="2" t="s">
        <v>14</v>
      </c>
      <c r="F2666" s="7">
        <v>9.1278999999999999E-2</v>
      </c>
      <c r="G2666" s="4">
        <v>8</v>
      </c>
      <c r="H2666" s="2">
        <v>1.14E-2</v>
      </c>
      <c r="I2666" t="s">
        <v>151</v>
      </c>
    </row>
    <row r="2667" spans="1:9">
      <c r="A2667" s="2">
        <v>2014</v>
      </c>
      <c r="B2667" s="2">
        <v>1</v>
      </c>
      <c r="C2667" s="2" t="s">
        <v>7</v>
      </c>
      <c r="D2667" s="2" t="s">
        <v>33</v>
      </c>
      <c r="E2667" s="2" t="s">
        <v>11</v>
      </c>
      <c r="F2667" s="7">
        <v>18.472999999999999</v>
      </c>
      <c r="G2667" s="4">
        <v>14210</v>
      </c>
      <c r="H2667" s="2">
        <v>1.2999999999999999E-3</v>
      </c>
      <c r="I2667" t="s">
        <v>151</v>
      </c>
    </row>
    <row r="2668" spans="1:9">
      <c r="A2668" s="2">
        <v>2013</v>
      </c>
      <c r="B2668" s="2">
        <v>5</v>
      </c>
      <c r="C2668" s="2" t="s">
        <v>12</v>
      </c>
      <c r="D2668" s="2" t="s">
        <v>65</v>
      </c>
      <c r="E2668" s="2" t="s">
        <v>25</v>
      </c>
      <c r="F2668" s="7">
        <v>2.3639E-2</v>
      </c>
      <c r="G2668" s="4">
        <v>5</v>
      </c>
      <c r="H2668" s="2">
        <v>4.7000000000000002E-3</v>
      </c>
      <c r="I2668" t="s">
        <v>151</v>
      </c>
    </row>
    <row r="2669" spans="1:9">
      <c r="A2669" s="2">
        <v>2013</v>
      </c>
      <c r="B2669" s="2">
        <v>12</v>
      </c>
      <c r="C2669" s="2" t="s">
        <v>12</v>
      </c>
      <c r="D2669" s="2" t="s">
        <v>65</v>
      </c>
      <c r="E2669" s="2" t="s">
        <v>25</v>
      </c>
      <c r="F2669" s="7">
        <v>1.6038E-2</v>
      </c>
      <c r="G2669" s="4">
        <v>2</v>
      </c>
      <c r="H2669" s="2">
        <v>8.0000000000000002E-3</v>
      </c>
      <c r="I2669" t="s">
        <v>151</v>
      </c>
    </row>
    <row r="2670" spans="1:9">
      <c r="A2670" s="2">
        <v>2014</v>
      </c>
      <c r="B2670" s="2">
        <v>4</v>
      </c>
      <c r="C2670" s="2" t="s">
        <v>12</v>
      </c>
      <c r="D2670" s="2" t="s">
        <v>32</v>
      </c>
      <c r="E2670" s="2" t="s">
        <v>25</v>
      </c>
      <c r="F2670" s="7">
        <v>0.208233</v>
      </c>
      <c r="G2670" s="4">
        <v>123</v>
      </c>
      <c r="H2670" s="2">
        <v>1.6000000000000001E-3</v>
      </c>
      <c r="I2670" t="s">
        <v>151</v>
      </c>
    </row>
    <row r="2671" spans="1:9">
      <c r="A2671" s="2">
        <v>2013</v>
      </c>
      <c r="B2671" s="2">
        <v>11</v>
      </c>
      <c r="C2671" s="2" t="s">
        <v>12</v>
      </c>
      <c r="D2671" s="2" t="s">
        <v>31</v>
      </c>
      <c r="E2671" s="2" t="s">
        <v>14</v>
      </c>
      <c r="F2671" s="7">
        <v>2.5073129999999999</v>
      </c>
      <c r="G2671" s="4">
        <v>976</v>
      </c>
      <c r="H2671" s="2">
        <v>2.5000000000000001E-3</v>
      </c>
      <c r="I2671" t="s">
        <v>151</v>
      </c>
    </row>
    <row r="2672" spans="1:9">
      <c r="A2672" s="2">
        <v>2014</v>
      </c>
      <c r="B2672" s="2">
        <v>4</v>
      </c>
      <c r="C2672" s="2" t="s">
        <v>12</v>
      </c>
      <c r="D2672" s="2" t="s">
        <v>31</v>
      </c>
      <c r="E2672" s="2" t="s">
        <v>14</v>
      </c>
      <c r="F2672" s="7">
        <v>3.8306499999999999</v>
      </c>
      <c r="G2672" s="4">
        <v>1150</v>
      </c>
      <c r="H2672" s="2">
        <v>3.3E-3</v>
      </c>
      <c r="I2672" t="s">
        <v>151</v>
      </c>
    </row>
    <row r="2673" spans="1:9">
      <c r="A2673" s="2">
        <v>2014</v>
      </c>
      <c r="B2673" s="2">
        <v>2</v>
      </c>
      <c r="C2673" s="2" t="s">
        <v>7</v>
      </c>
      <c r="D2673" s="2" t="s">
        <v>63</v>
      </c>
      <c r="E2673" s="2" t="s">
        <v>14</v>
      </c>
      <c r="F2673" s="7">
        <v>12.201157</v>
      </c>
      <c r="G2673" s="4">
        <v>21987</v>
      </c>
      <c r="H2673" s="2">
        <v>5.0000000000000001E-4</v>
      </c>
      <c r="I2673" t="s">
        <v>151</v>
      </c>
    </row>
    <row r="2674" spans="1:9">
      <c r="A2674" s="2">
        <v>2013</v>
      </c>
      <c r="B2674" s="2">
        <v>3</v>
      </c>
      <c r="C2674" s="2" t="s">
        <v>12</v>
      </c>
      <c r="D2674" s="2" t="s">
        <v>47</v>
      </c>
      <c r="E2674" s="2" t="s">
        <v>14</v>
      </c>
      <c r="F2674" s="7">
        <v>7.2452389999999998</v>
      </c>
      <c r="G2674" s="4">
        <v>619</v>
      </c>
      <c r="H2674" s="2">
        <v>1.17E-2</v>
      </c>
      <c r="I2674" t="s">
        <v>151</v>
      </c>
    </row>
    <row r="2675" spans="1:9">
      <c r="A2675" s="2">
        <v>2013</v>
      </c>
      <c r="B2675" s="2">
        <v>8</v>
      </c>
      <c r="C2675" s="2" t="s">
        <v>12</v>
      </c>
      <c r="D2675" s="2" t="s">
        <v>86</v>
      </c>
      <c r="E2675" s="2" t="s">
        <v>9</v>
      </c>
      <c r="F2675" s="7">
        <v>519.82402000000002</v>
      </c>
      <c r="G2675" s="4">
        <v>117880</v>
      </c>
      <c r="H2675" s="2">
        <v>4.4000000000000003E-3</v>
      </c>
      <c r="I2675" t="s">
        <v>151</v>
      </c>
    </row>
    <row r="2676" spans="1:9">
      <c r="A2676" s="2">
        <v>2014</v>
      </c>
      <c r="B2676" s="2">
        <v>3</v>
      </c>
      <c r="C2676" s="2" t="s">
        <v>7</v>
      </c>
      <c r="D2676" s="2" t="s">
        <v>93</v>
      </c>
      <c r="E2676" s="2" t="s">
        <v>9</v>
      </c>
      <c r="F2676" s="7">
        <v>17.390799999999999</v>
      </c>
      <c r="G2676" s="4">
        <v>12422</v>
      </c>
      <c r="H2676" s="2">
        <v>1.4E-3</v>
      </c>
      <c r="I2676" t="s">
        <v>151</v>
      </c>
    </row>
    <row r="2677" spans="1:9">
      <c r="A2677" s="2">
        <v>2014</v>
      </c>
      <c r="B2677" s="2">
        <v>4</v>
      </c>
      <c r="C2677" s="2" t="s">
        <v>12</v>
      </c>
      <c r="D2677" s="2" t="s">
        <v>60</v>
      </c>
      <c r="E2677" s="2" t="s">
        <v>14</v>
      </c>
      <c r="F2677" s="7">
        <v>13.057905999999999</v>
      </c>
      <c r="G2677" s="4">
        <v>9562</v>
      </c>
      <c r="H2677" s="2">
        <v>1.2999999999999999E-3</v>
      </c>
      <c r="I2677" t="s">
        <v>151</v>
      </c>
    </row>
    <row r="2678" spans="1:9">
      <c r="A2678" s="2">
        <v>2013</v>
      </c>
      <c r="B2678" s="2">
        <v>7</v>
      </c>
      <c r="C2678" s="2" t="s">
        <v>7</v>
      </c>
      <c r="D2678" s="2" t="s">
        <v>44</v>
      </c>
      <c r="E2678" s="2" t="s">
        <v>16</v>
      </c>
      <c r="F2678" s="7">
        <v>2.7767189999999999</v>
      </c>
      <c r="G2678" s="4">
        <v>11410</v>
      </c>
      <c r="H2678" s="2">
        <v>2.0000000000000001E-4</v>
      </c>
      <c r="I2678" t="s">
        <v>151</v>
      </c>
    </row>
    <row r="2679" spans="1:9">
      <c r="A2679" s="2">
        <v>2014</v>
      </c>
      <c r="B2679" s="2">
        <v>1</v>
      </c>
      <c r="C2679" s="2" t="s">
        <v>12</v>
      </c>
      <c r="D2679" s="2" t="s">
        <v>39</v>
      </c>
      <c r="E2679" s="2" t="s">
        <v>14</v>
      </c>
      <c r="F2679" s="7">
        <v>4697.2404749999996</v>
      </c>
      <c r="G2679" s="4">
        <v>374710</v>
      </c>
      <c r="H2679" s="2">
        <v>1.2500000000000001E-2</v>
      </c>
      <c r="I2679" t="s">
        <v>151</v>
      </c>
    </row>
    <row r="2680" spans="1:9">
      <c r="A2680" s="2">
        <v>2013</v>
      </c>
      <c r="B2680" s="2">
        <v>1</v>
      </c>
      <c r="C2680" s="2" t="s">
        <v>12</v>
      </c>
      <c r="D2680" s="2" t="s">
        <v>8</v>
      </c>
      <c r="E2680" s="2" t="s">
        <v>9</v>
      </c>
      <c r="F2680" s="7">
        <v>22066.039494000001</v>
      </c>
      <c r="G2680" s="4">
        <v>2746795</v>
      </c>
      <c r="H2680" s="2">
        <v>8.0000000000000002E-3</v>
      </c>
      <c r="I2680" t="s">
        <v>151</v>
      </c>
    </row>
    <row r="2681" spans="1:9">
      <c r="A2681" s="2">
        <v>2014</v>
      </c>
      <c r="B2681" s="2">
        <v>3</v>
      </c>
      <c r="C2681" s="2" t="s">
        <v>7</v>
      </c>
      <c r="D2681" s="2" t="s">
        <v>8</v>
      </c>
      <c r="E2681" s="2" t="s">
        <v>9</v>
      </c>
      <c r="F2681" s="7">
        <v>7573.8782579999997</v>
      </c>
      <c r="G2681" s="4">
        <v>6062590</v>
      </c>
      <c r="H2681" s="2">
        <v>1.1999999999999999E-3</v>
      </c>
      <c r="I2681" t="s">
        <v>151</v>
      </c>
    </row>
    <row r="2682" spans="1:9">
      <c r="A2682" s="2">
        <v>2013</v>
      </c>
      <c r="B2682" s="2">
        <v>10</v>
      </c>
      <c r="C2682" s="2" t="s">
        <v>12</v>
      </c>
      <c r="D2682" s="2" t="s">
        <v>55</v>
      </c>
      <c r="E2682" s="2" t="s">
        <v>14</v>
      </c>
      <c r="F2682" s="7">
        <v>0.23827499999999999</v>
      </c>
      <c r="G2682" s="4">
        <v>27</v>
      </c>
      <c r="H2682" s="2">
        <v>8.8000000000000005E-3</v>
      </c>
      <c r="I2682" t="s">
        <v>151</v>
      </c>
    </row>
    <row r="2683" spans="1:9">
      <c r="A2683" s="2">
        <v>2014</v>
      </c>
      <c r="B2683" s="2">
        <v>2</v>
      </c>
      <c r="C2683" s="2" t="s">
        <v>12</v>
      </c>
      <c r="D2683" s="2" t="s">
        <v>89</v>
      </c>
      <c r="E2683" s="2" t="s">
        <v>9</v>
      </c>
      <c r="F2683" s="7">
        <v>3.016</v>
      </c>
      <c r="G2683" s="4">
        <v>2320</v>
      </c>
      <c r="H2683" s="2">
        <v>1.2999999999999999E-3</v>
      </c>
      <c r="I2683" t="s">
        <v>151</v>
      </c>
    </row>
    <row r="2684" spans="1:9">
      <c r="A2684" s="2">
        <v>2013</v>
      </c>
      <c r="B2684" s="2">
        <v>6</v>
      </c>
      <c r="C2684" s="2" t="s">
        <v>12</v>
      </c>
      <c r="D2684" s="2" t="s">
        <v>66</v>
      </c>
      <c r="E2684" s="2" t="s">
        <v>9</v>
      </c>
      <c r="F2684" s="7">
        <v>0.123903</v>
      </c>
      <c r="G2684" s="4">
        <v>13</v>
      </c>
      <c r="H2684" s="2">
        <v>9.4999999999999998E-3</v>
      </c>
      <c r="I2684" t="s">
        <v>151</v>
      </c>
    </row>
    <row r="2685" spans="1:9">
      <c r="A2685" s="2">
        <v>2014</v>
      </c>
      <c r="B2685" s="2">
        <v>1</v>
      </c>
      <c r="C2685" s="2" t="s">
        <v>7</v>
      </c>
      <c r="D2685" s="2" t="s">
        <v>28</v>
      </c>
      <c r="E2685" s="2" t="s">
        <v>14</v>
      </c>
      <c r="F2685" s="7">
        <v>54.586080000000003</v>
      </c>
      <c r="G2685" s="4">
        <v>20439</v>
      </c>
      <c r="H2685" s="2">
        <v>2.5999999999999999E-3</v>
      </c>
      <c r="I2685" t="s">
        <v>151</v>
      </c>
    </row>
    <row r="2686" spans="1:9">
      <c r="A2686" s="2">
        <v>2014</v>
      </c>
      <c r="B2686" s="2">
        <v>3</v>
      </c>
      <c r="C2686" s="2" t="s">
        <v>7</v>
      </c>
      <c r="D2686" s="2" t="s">
        <v>41</v>
      </c>
      <c r="E2686" s="2" t="s">
        <v>25</v>
      </c>
      <c r="F2686" s="7">
        <v>24.653838</v>
      </c>
      <c r="G2686" s="4">
        <v>15042</v>
      </c>
      <c r="H2686" s="2">
        <v>1.6000000000000001E-3</v>
      </c>
      <c r="I2686" t="s">
        <v>151</v>
      </c>
    </row>
    <row r="2687" spans="1:9">
      <c r="A2687" s="2">
        <v>2013</v>
      </c>
      <c r="B2687" s="2">
        <v>5</v>
      </c>
      <c r="C2687" s="2" t="s">
        <v>12</v>
      </c>
      <c r="D2687" s="2" t="s">
        <v>47</v>
      </c>
      <c r="E2687" s="2" t="s">
        <v>14</v>
      </c>
      <c r="F2687" s="7">
        <v>7.3319080000000003</v>
      </c>
      <c r="G2687" s="4">
        <v>740</v>
      </c>
      <c r="H2687" s="2">
        <v>9.9000000000000008E-3</v>
      </c>
      <c r="I2687" t="s">
        <v>151</v>
      </c>
    </row>
    <row r="2688" spans="1:9">
      <c r="A2688" s="2">
        <v>2014</v>
      </c>
      <c r="B2688" s="2">
        <v>5</v>
      </c>
      <c r="C2688" s="2" t="s">
        <v>7</v>
      </c>
      <c r="D2688" s="2" t="s">
        <v>93</v>
      </c>
      <c r="E2688" s="2" t="s">
        <v>9</v>
      </c>
      <c r="F2688" s="7">
        <v>25.8188</v>
      </c>
      <c r="G2688" s="4">
        <v>18442</v>
      </c>
      <c r="H2688" s="2">
        <v>1.4E-3</v>
      </c>
      <c r="I2688" t="s">
        <v>151</v>
      </c>
    </row>
    <row r="2689" spans="1:9">
      <c r="A2689" s="2">
        <v>2014</v>
      </c>
      <c r="B2689" s="2">
        <v>2</v>
      </c>
      <c r="C2689" s="2" t="s">
        <v>7</v>
      </c>
      <c r="D2689" s="2" t="s">
        <v>40</v>
      </c>
      <c r="E2689" s="2" t="s">
        <v>14</v>
      </c>
      <c r="F2689" s="7">
        <v>2058.0587679999999</v>
      </c>
      <c r="G2689" s="4">
        <v>497080</v>
      </c>
      <c r="H2689" s="2">
        <v>4.1000000000000003E-3</v>
      </c>
      <c r="I2689" t="s">
        <v>151</v>
      </c>
    </row>
    <row r="2690" spans="1:9">
      <c r="A2690" s="2">
        <v>2014</v>
      </c>
      <c r="B2690" s="2">
        <v>1</v>
      </c>
      <c r="C2690" s="2" t="s">
        <v>7</v>
      </c>
      <c r="D2690" s="2" t="s">
        <v>40</v>
      </c>
      <c r="E2690" s="2" t="s">
        <v>14</v>
      </c>
      <c r="F2690" s="7">
        <v>1911.018039</v>
      </c>
      <c r="G2690" s="4">
        <v>472277</v>
      </c>
      <c r="H2690" s="2">
        <v>4.0000000000000001E-3</v>
      </c>
      <c r="I2690" t="s">
        <v>151</v>
      </c>
    </row>
    <row r="2691" spans="1:9">
      <c r="A2691" s="2">
        <v>2013</v>
      </c>
      <c r="B2691" s="2">
        <v>11</v>
      </c>
      <c r="C2691" s="2" t="s">
        <v>12</v>
      </c>
      <c r="D2691" s="2" t="s">
        <v>45</v>
      </c>
      <c r="E2691" s="2" t="s">
        <v>14</v>
      </c>
      <c r="F2691" s="7">
        <v>74.923987999999994</v>
      </c>
      <c r="G2691" s="4">
        <v>17976</v>
      </c>
      <c r="H2691" s="2">
        <v>4.1000000000000003E-3</v>
      </c>
      <c r="I2691" t="s">
        <v>151</v>
      </c>
    </row>
    <row r="2692" spans="1:9">
      <c r="A2692" s="2">
        <v>2013</v>
      </c>
      <c r="B2692" s="2">
        <v>6</v>
      </c>
      <c r="C2692" s="2" t="s">
        <v>12</v>
      </c>
      <c r="D2692" s="2" t="s">
        <v>13</v>
      </c>
      <c r="E2692" s="2" t="s">
        <v>14</v>
      </c>
      <c r="F2692" s="7">
        <v>518.88746900000001</v>
      </c>
      <c r="G2692" s="4">
        <v>48579</v>
      </c>
      <c r="H2692" s="2">
        <v>1.06E-2</v>
      </c>
      <c r="I2692" t="s">
        <v>151</v>
      </c>
    </row>
    <row r="2693" spans="1:9">
      <c r="A2693" s="2">
        <v>2013</v>
      </c>
      <c r="B2693" s="2">
        <v>10</v>
      </c>
      <c r="C2693" s="2" t="s">
        <v>7</v>
      </c>
      <c r="D2693" s="2" t="s">
        <v>17</v>
      </c>
      <c r="E2693" s="2" t="s">
        <v>14</v>
      </c>
      <c r="F2693" s="7">
        <v>16.617007999999998</v>
      </c>
      <c r="G2693" s="4">
        <v>6178</v>
      </c>
      <c r="H2693" s="2">
        <v>2.5999999999999999E-3</v>
      </c>
      <c r="I2693" t="s">
        <v>151</v>
      </c>
    </row>
    <row r="2694" spans="1:9">
      <c r="A2694" s="2">
        <v>2013</v>
      </c>
      <c r="B2694" s="2">
        <v>9</v>
      </c>
      <c r="C2694" s="2" t="s">
        <v>7</v>
      </c>
      <c r="D2694" s="2" t="s">
        <v>26</v>
      </c>
      <c r="E2694" s="2" t="s">
        <v>14</v>
      </c>
      <c r="F2694" s="7">
        <v>11.031762000000001</v>
      </c>
      <c r="G2694" s="4">
        <v>4126</v>
      </c>
      <c r="H2694" s="2">
        <v>2.5999999999999999E-3</v>
      </c>
      <c r="I2694" t="s">
        <v>151</v>
      </c>
    </row>
    <row r="2695" spans="1:9">
      <c r="A2695" s="2">
        <v>2014</v>
      </c>
      <c r="B2695" s="2">
        <v>1</v>
      </c>
      <c r="C2695" s="2" t="s">
        <v>12</v>
      </c>
      <c r="D2695" s="2" t="s">
        <v>73</v>
      </c>
      <c r="E2695" s="2" t="s">
        <v>14</v>
      </c>
      <c r="F2695" s="7">
        <v>0.64263199999999998</v>
      </c>
      <c r="G2695" s="4">
        <v>397</v>
      </c>
      <c r="H2695" s="2">
        <v>1.6000000000000001E-3</v>
      </c>
      <c r="I2695" t="s">
        <v>151</v>
      </c>
    </row>
    <row r="2696" spans="1:9">
      <c r="A2696" s="2">
        <v>2014</v>
      </c>
      <c r="B2696" s="2">
        <v>3</v>
      </c>
      <c r="C2696" s="2" t="s">
        <v>7</v>
      </c>
      <c r="D2696" s="2" t="s">
        <v>73</v>
      </c>
      <c r="E2696" s="2" t="s">
        <v>14</v>
      </c>
      <c r="F2696" s="7">
        <v>5.8145100000000003</v>
      </c>
      <c r="G2696" s="4">
        <v>3519</v>
      </c>
      <c r="H2696" s="2">
        <v>1.6000000000000001E-3</v>
      </c>
      <c r="I2696" t="s">
        <v>151</v>
      </c>
    </row>
    <row r="2697" spans="1:9">
      <c r="A2697" s="2">
        <v>2013</v>
      </c>
      <c r="B2697" s="2">
        <v>5</v>
      </c>
      <c r="C2697" s="2" t="s">
        <v>12</v>
      </c>
      <c r="D2697" s="2" t="s">
        <v>64</v>
      </c>
      <c r="E2697" s="2" t="s">
        <v>14</v>
      </c>
      <c r="F2697" s="7">
        <v>0.17812700000000001</v>
      </c>
      <c r="G2697" s="4">
        <v>18</v>
      </c>
      <c r="H2697" s="2">
        <v>9.7999999999999997E-3</v>
      </c>
      <c r="I2697" t="s">
        <v>151</v>
      </c>
    </row>
    <row r="2698" spans="1:9">
      <c r="A2698" s="2">
        <v>2014</v>
      </c>
      <c r="B2698" s="2">
        <v>4</v>
      </c>
      <c r="C2698" s="2" t="s">
        <v>7</v>
      </c>
      <c r="D2698" s="2" t="s">
        <v>64</v>
      </c>
      <c r="E2698" s="2" t="s">
        <v>14</v>
      </c>
      <c r="F2698" s="7">
        <v>1.9192750000000001</v>
      </c>
      <c r="G2698" s="4">
        <v>363</v>
      </c>
      <c r="H2698" s="2">
        <v>5.1999999999999998E-3</v>
      </c>
      <c r="I2698" t="s">
        <v>151</v>
      </c>
    </row>
    <row r="2699" spans="1:9">
      <c r="A2699" s="2">
        <v>2014</v>
      </c>
      <c r="B2699" s="2">
        <v>4</v>
      </c>
      <c r="C2699" s="2" t="s">
        <v>12</v>
      </c>
      <c r="D2699" s="2" t="s">
        <v>36</v>
      </c>
      <c r="E2699" s="2" t="s">
        <v>9</v>
      </c>
      <c r="F2699" s="7">
        <v>2.8007000000000001E-2</v>
      </c>
      <c r="G2699" s="4">
        <v>1</v>
      </c>
      <c r="H2699" s="2">
        <v>2.8000000000000001E-2</v>
      </c>
      <c r="I2699" t="s">
        <v>151</v>
      </c>
    </row>
    <row r="2700" spans="1:9">
      <c r="A2700" s="2">
        <v>2014</v>
      </c>
      <c r="B2700" s="2">
        <v>2</v>
      </c>
      <c r="C2700" s="2" t="s">
        <v>7</v>
      </c>
      <c r="D2700" s="2" t="s">
        <v>67</v>
      </c>
      <c r="E2700" s="2" t="s">
        <v>9</v>
      </c>
      <c r="F2700" s="7">
        <v>5.1116000000000001</v>
      </c>
      <c r="G2700" s="4">
        <v>3932</v>
      </c>
      <c r="H2700" s="2">
        <v>1.2999999999999999E-3</v>
      </c>
      <c r="I2700" t="s">
        <v>151</v>
      </c>
    </row>
    <row r="2701" spans="1:9">
      <c r="A2701" s="2">
        <v>2013</v>
      </c>
      <c r="B2701" s="2">
        <v>12</v>
      </c>
      <c r="C2701" s="2" t="s">
        <v>12</v>
      </c>
      <c r="D2701" s="2" t="s">
        <v>35</v>
      </c>
      <c r="E2701" s="2" t="s">
        <v>9</v>
      </c>
      <c r="F2701" s="7">
        <v>0.231099</v>
      </c>
      <c r="G2701" s="4">
        <v>3</v>
      </c>
      <c r="H2701" s="2">
        <v>7.6999999999999999E-2</v>
      </c>
      <c r="I2701" t="s">
        <v>151</v>
      </c>
    </row>
    <row r="2702" spans="1:9">
      <c r="A2702" s="2">
        <v>2013</v>
      </c>
      <c r="B2702" s="2">
        <v>6</v>
      </c>
      <c r="C2702" s="2" t="s">
        <v>12</v>
      </c>
      <c r="D2702" s="2" t="s">
        <v>65</v>
      </c>
      <c r="E2702" s="2" t="s">
        <v>25</v>
      </c>
      <c r="F2702" s="7">
        <v>3.8159999999999999E-3</v>
      </c>
      <c r="G2702" s="4">
        <v>1</v>
      </c>
      <c r="H2702" s="2">
        <v>3.8E-3</v>
      </c>
      <c r="I2702" t="s">
        <v>151</v>
      </c>
    </row>
    <row r="2703" spans="1:9">
      <c r="A2703" s="2">
        <v>2014</v>
      </c>
      <c r="B2703" s="2">
        <v>5</v>
      </c>
      <c r="C2703" s="2" t="s">
        <v>7</v>
      </c>
      <c r="D2703" s="2" t="s">
        <v>27</v>
      </c>
      <c r="E2703" s="2" t="s">
        <v>14</v>
      </c>
      <c r="F2703" s="7">
        <v>10.100296999999999</v>
      </c>
      <c r="G2703" s="4">
        <v>3941</v>
      </c>
      <c r="H2703" s="2">
        <v>2.5000000000000001E-3</v>
      </c>
      <c r="I2703" t="s">
        <v>151</v>
      </c>
    </row>
    <row r="2704" spans="1:9">
      <c r="A2704" s="2">
        <v>2013</v>
      </c>
      <c r="B2704" s="2">
        <v>6</v>
      </c>
      <c r="C2704" s="2" t="s">
        <v>7</v>
      </c>
      <c r="D2704" s="2" t="s">
        <v>71</v>
      </c>
      <c r="E2704" s="2" t="s">
        <v>14</v>
      </c>
      <c r="F2704" s="7">
        <v>0.208929</v>
      </c>
      <c r="G2704" s="4">
        <v>1440</v>
      </c>
      <c r="H2704" s="2">
        <v>1E-4</v>
      </c>
      <c r="I2704" t="s">
        <v>151</v>
      </c>
    </row>
    <row r="2705" spans="1:9">
      <c r="A2705" s="2">
        <v>2014</v>
      </c>
      <c r="B2705" s="2">
        <v>3</v>
      </c>
      <c r="C2705" s="2" t="s">
        <v>12</v>
      </c>
      <c r="D2705" s="2" t="s">
        <v>21</v>
      </c>
      <c r="E2705" s="2" t="s">
        <v>14</v>
      </c>
      <c r="F2705" s="7">
        <v>364.17131999999998</v>
      </c>
      <c r="G2705" s="4">
        <v>32726</v>
      </c>
      <c r="H2705" s="2">
        <v>1.11E-2</v>
      </c>
      <c r="I2705" t="s">
        <v>151</v>
      </c>
    </row>
    <row r="2706" spans="1:9">
      <c r="A2706" s="2">
        <v>2013</v>
      </c>
      <c r="B2706" s="2">
        <v>12</v>
      </c>
      <c r="C2706" s="2" t="s">
        <v>7</v>
      </c>
      <c r="D2706" s="2" t="s">
        <v>21</v>
      </c>
      <c r="E2706" s="2" t="s">
        <v>14</v>
      </c>
      <c r="F2706" s="7">
        <v>34.507604000000001</v>
      </c>
      <c r="G2706" s="4">
        <v>20036</v>
      </c>
      <c r="H2706" s="2">
        <v>1.6999999999999999E-3</v>
      </c>
      <c r="I2706" t="s">
        <v>151</v>
      </c>
    </row>
    <row r="2707" spans="1:9">
      <c r="A2707" s="2">
        <v>2014</v>
      </c>
      <c r="B2707" s="2">
        <v>2</v>
      </c>
      <c r="C2707" s="2" t="s">
        <v>7</v>
      </c>
      <c r="D2707" s="2" t="s">
        <v>31</v>
      </c>
      <c r="E2707" s="2" t="s">
        <v>14</v>
      </c>
      <c r="F2707" s="7">
        <v>7.0945600000000004</v>
      </c>
      <c r="G2707" s="4">
        <v>2720</v>
      </c>
      <c r="H2707" s="2">
        <v>2.5999999999999999E-3</v>
      </c>
      <c r="I2707" t="s">
        <v>151</v>
      </c>
    </row>
    <row r="2708" spans="1:9">
      <c r="A2708" s="2">
        <v>2014</v>
      </c>
      <c r="B2708" s="2">
        <v>5</v>
      </c>
      <c r="C2708" s="2" t="s">
        <v>12</v>
      </c>
      <c r="D2708" s="2" t="s">
        <v>41</v>
      </c>
      <c r="E2708" s="2" t="s">
        <v>25</v>
      </c>
      <c r="F2708" s="7">
        <v>23.815168</v>
      </c>
      <c r="G2708" s="4">
        <v>14312</v>
      </c>
      <c r="H2708" s="2">
        <v>1.6000000000000001E-3</v>
      </c>
      <c r="I2708" t="s">
        <v>151</v>
      </c>
    </row>
    <row r="2709" spans="1:9">
      <c r="A2709" s="2">
        <v>2013</v>
      </c>
      <c r="B2709" s="2">
        <v>6</v>
      </c>
      <c r="C2709" s="2" t="s">
        <v>12</v>
      </c>
      <c r="D2709" s="2" t="s">
        <v>63</v>
      </c>
      <c r="E2709" s="2" t="s">
        <v>14</v>
      </c>
      <c r="F2709" s="7">
        <v>494.394116</v>
      </c>
      <c r="G2709" s="4">
        <v>49287</v>
      </c>
      <c r="H2709" s="2">
        <v>0.01</v>
      </c>
      <c r="I2709" t="s">
        <v>151</v>
      </c>
    </row>
    <row r="2710" spans="1:9">
      <c r="A2710" s="2">
        <v>2013</v>
      </c>
      <c r="B2710" s="2">
        <v>12</v>
      </c>
      <c r="C2710" s="2" t="s">
        <v>7</v>
      </c>
      <c r="D2710" s="2" t="s">
        <v>86</v>
      </c>
      <c r="E2710" s="2" t="s">
        <v>9</v>
      </c>
      <c r="F2710" s="7">
        <v>600.91701999999998</v>
      </c>
      <c r="G2710" s="4">
        <v>930453</v>
      </c>
      <c r="H2710" s="2">
        <v>5.9999999999999995E-4</v>
      </c>
      <c r="I2710" t="s">
        <v>151</v>
      </c>
    </row>
    <row r="2711" spans="1:9">
      <c r="A2711" s="2">
        <v>2013</v>
      </c>
      <c r="B2711" s="2">
        <v>10</v>
      </c>
      <c r="C2711" s="2" t="s">
        <v>12</v>
      </c>
      <c r="D2711" s="2" t="s">
        <v>45</v>
      </c>
      <c r="E2711" s="2" t="s">
        <v>14</v>
      </c>
      <c r="F2711" s="7">
        <v>74.466916999999995</v>
      </c>
      <c r="G2711" s="4">
        <v>18230</v>
      </c>
      <c r="H2711" s="2">
        <v>4.0000000000000001E-3</v>
      </c>
      <c r="I2711" t="s">
        <v>151</v>
      </c>
    </row>
    <row r="2712" spans="1:9">
      <c r="A2712" s="2">
        <v>2013</v>
      </c>
      <c r="B2712" s="2">
        <v>12</v>
      </c>
      <c r="C2712" s="2" t="s">
        <v>12</v>
      </c>
      <c r="D2712" s="2" t="s">
        <v>56</v>
      </c>
      <c r="E2712" s="2" t="s">
        <v>14</v>
      </c>
      <c r="F2712" s="7">
        <v>5403.9433879999997</v>
      </c>
      <c r="G2712" s="4">
        <v>494416</v>
      </c>
      <c r="H2712" s="2">
        <v>1.09E-2</v>
      </c>
      <c r="I2712" t="s">
        <v>151</v>
      </c>
    </row>
    <row r="2713" spans="1:9">
      <c r="A2713" s="2">
        <v>2013</v>
      </c>
      <c r="B2713" s="2">
        <v>12</v>
      </c>
      <c r="C2713" s="2" t="s">
        <v>12</v>
      </c>
      <c r="D2713" s="2" t="s">
        <v>103</v>
      </c>
      <c r="E2713" s="2" t="s">
        <v>9</v>
      </c>
      <c r="F2713" s="7">
        <v>0.2452</v>
      </c>
      <c r="G2713" s="4">
        <v>2</v>
      </c>
      <c r="H2713" s="2">
        <v>0.1226</v>
      </c>
      <c r="I2713" t="s">
        <v>151</v>
      </c>
    </row>
    <row r="2714" spans="1:9">
      <c r="A2714" s="2">
        <v>2014</v>
      </c>
      <c r="B2714" s="2">
        <v>5</v>
      </c>
      <c r="C2714" s="2" t="s">
        <v>12</v>
      </c>
      <c r="D2714" s="2" t="s">
        <v>94</v>
      </c>
      <c r="E2714" s="2" t="s">
        <v>25</v>
      </c>
      <c r="F2714" s="7">
        <v>3.406E-2</v>
      </c>
      <c r="G2714" s="4">
        <v>9</v>
      </c>
      <c r="H2714" s="2">
        <v>3.7000000000000002E-3</v>
      </c>
      <c r="I2714" t="s">
        <v>151</v>
      </c>
    </row>
    <row r="2715" spans="1:9">
      <c r="A2715" s="2">
        <v>2013</v>
      </c>
      <c r="B2715" s="2">
        <v>12</v>
      </c>
      <c r="C2715" s="2" t="s">
        <v>12</v>
      </c>
      <c r="D2715" s="2" t="s">
        <v>83</v>
      </c>
      <c r="E2715" s="2" t="s">
        <v>14</v>
      </c>
      <c r="F2715" s="7">
        <v>2.0499700000000001</v>
      </c>
      <c r="G2715" s="4">
        <v>191</v>
      </c>
      <c r="H2715" s="2">
        <v>1.0699999999999999E-2</v>
      </c>
      <c r="I2715" t="s">
        <v>151</v>
      </c>
    </row>
    <row r="2716" spans="1:9">
      <c r="A2716" s="2">
        <v>2014</v>
      </c>
      <c r="B2716" s="2">
        <v>4</v>
      </c>
      <c r="C2716" s="2" t="s">
        <v>12</v>
      </c>
      <c r="D2716" s="2" t="s">
        <v>50</v>
      </c>
      <c r="E2716" s="2" t="s">
        <v>11</v>
      </c>
      <c r="F2716" s="7">
        <v>1.6806220000000001</v>
      </c>
      <c r="G2716" s="4">
        <v>694</v>
      </c>
      <c r="H2716" s="2">
        <v>2.3999999999999998E-3</v>
      </c>
      <c r="I2716" t="s">
        <v>151</v>
      </c>
    </row>
    <row r="2717" spans="1:9">
      <c r="A2717" s="2">
        <v>2013</v>
      </c>
      <c r="B2717" s="2">
        <v>9</v>
      </c>
      <c r="C2717" s="2" t="s">
        <v>12</v>
      </c>
      <c r="D2717" s="2" t="s">
        <v>66</v>
      </c>
      <c r="E2717" s="2" t="s">
        <v>9</v>
      </c>
      <c r="F2717" s="7">
        <v>0.878</v>
      </c>
      <c r="G2717" s="4">
        <v>20</v>
      </c>
      <c r="H2717" s="2">
        <v>4.3900000000000002E-2</v>
      </c>
      <c r="I2717" t="s">
        <v>151</v>
      </c>
    </row>
    <row r="2718" spans="1:9">
      <c r="A2718" s="2">
        <v>2014</v>
      </c>
      <c r="B2718" s="2">
        <v>5</v>
      </c>
      <c r="C2718" s="2" t="s">
        <v>7</v>
      </c>
      <c r="D2718" s="2" t="s">
        <v>71</v>
      </c>
      <c r="E2718" s="2" t="s">
        <v>14</v>
      </c>
      <c r="F2718" s="7">
        <v>0.29328500000000002</v>
      </c>
      <c r="G2718" s="4">
        <v>2368</v>
      </c>
      <c r="H2718" s="2">
        <v>1E-4</v>
      </c>
      <c r="I2718" t="s">
        <v>151</v>
      </c>
    </row>
    <row r="2719" spans="1:9">
      <c r="A2719" s="2">
        <v>2013</v>
      </c>
      <c r="B2719" s="2">
        <v>7</v>
      </c>
      <c r="C2719" s="2" t="s">
        <v>7</v>
      </c>
      <c r="D2719" s="2" t="s">
        <v>31</v>
      </c>
      <c r="E2719" s="2" t="s">
        <v>14</v>
      </c>
      <c r="F2719" s="7">
        <v>1.981017</v>
      </c>
      <c r="G2719" s="4">
        <v>1814</v>
      </c>
      <c r="H2719" s="2">
        <v>1E-3</v>
      </c>
      <c r="I2719" t="s">
        <v>151</v>
      </c>
    </row>
    <row r="2720" spans="1:9">
      <c r="A2720" s="2">
        <v>2013</v>
      </c>
      <c r="B2720" s="2">
        <v>1</v>
      </c>
      <c r="C2720" s="2" t="s">
        <v>53</v>
      </c>
      <c r="D2720" s="2" t="s">
        <v>63</v>
      </c>
      <c r="E2720" s="2" t="s">
        <v>14</v>
      </c>
      <c r="F2720" s="7">
        <v>0.84964799999999996</v>
      </c>
      <c r="G2720" s="4">
        <v>1</v>
      </c>
      <c r="H2720" s="2">
        <v>0.84960000000000002</v>
      </c>
      <c r="I2720" t="s">
        <v>151</v>
      </c>
    </row>
    <row r="2721" spans="1:9">
      <c r="A2721" s="2">
        <v>2013</v>
      </c>
      <c r="B2721" s="2">
        <v>6</v>
      </c>
      <c r="C2721" s="2" t="s">
        <v>7</v>
      </c>
      <c r="D2721" s="2" t="s">
        <v>46</v>
      </c>
      <c r="E2721" s="2" t="s">
        <v>25</v>
      </c>
      <c r="F2721" s="7">
        <v>2.0527980000000001</v>
      </c>
      <c r="G2721" s="4">
        <v>2719</v>
      </c>
      <c r="H2721" s="2">
        <v>6.9999999999999999E-4</v>
      </c>
      <c r="I2721" t="s">
        <v>151</v>
      </c>
    </row>
    <row r="2722" spans="1:9">
      <c r="A2722" s="2">
        <v>2013</v>
      </c>
      <c r="B2722" s="2">
        <v>9</v>
      </c>
      <c r="C2722" s="2" t="s">
        <v>12</v>
      </c>
      <c r="D2722" s="2" t="s">
        <v>76</v>
      </c>
      <c r="E2722" s="2" t="s">
        <v>25</v>
      </c>
      <c r="F2722" s="7">
        <v>4.2313999999999997E-2</v>
      </c>
      <c r="G2722" s="4">
        <v>1</v>
      </c>
      <c r="H2722" s="2">
        <v>4.2299999999999997E-2</v>
      </c>
      <c r="I2722" t="s">
        <v>151</v>
      </c>
    </row>
    <row r="2723" spans="1:9">
      <c r="A2723" s="2">
        <v>2013</v>
      </c>
      <c r="B2723" s="2">
        <v>4</v>
      </c>
      <c r="C2723" s="2" t="s">
        <v>7</v>
      </c>
      <c r="D2723" s="2" t="s">
        <v>40</v>
      </c>
      <c r="E2723" s="2" t="s">
        <v>14</v>
      </c>
      <c r="F2723" s="7">
        <v>288.66420799999997</v>
      </c>
      <c r="G2723" s="4">
        <v>300478</v>
      </c>
      <c r="H2723" s="2">
        <v>8.9999999999999998E-4</v>
      </c>
      <c r="I2723" t="s">
        <v>151</v>
      </c>
    </row>
    <row r="2724" spans="1:9">
      <c r="A2724" s="2">
        <v>2013</v>
      </c>
      <c r="B2724" s="2">
        <v>12</v>
      </c>
      <c r="C2724" s="2" t="s">
        <v>7</v>
      </c>
      <c r="D2724" s="2" t="s">
        <v>40</v>
      </c>
      <c r="E2724" s="2" t="s">
        <v>14</v>
      </c>
      <c r="F2724" s="7">
        <v>732.97403199999997</v>
      </c>
      <c r="G2724" s="4">
        <v>315777</v>
      </c>
      <c r="H2724" s="2">
        <v>2.3E-3</v>
      </c>
      <c r="I2724" t="s">
        <v>151</v>
      </c>
    </row>
    <row r="2725" spans="1:9">
      <c r="A2725" s="2">
        <v>2013</v>
      </c>
      <c r="B2725" s="2">
        <v>5</v>
      </c>
      <c r="C2725" s="2" t="s">
        <v>12</v>
      </c>
      <c r="D2725" s="2" t="s">
        <v>45</v>
      </c>
      <c r="E2725" s="2" t="s">
        <v>14</v>
      </c>
      <c r="F2725" s="7">
        <v>40.513390999999999</v>
      </c>
      <c r="G2725" s="4">
        <v>11438</v>
      </c>
      <c r="H2725" s="2">
        <v>3.5000000000000001E-3</v>
      </c>
      <c r="I2725" t="s">
        <v>151</v>
      </c>
    </row>
    <row r="2726" spans="1:9">
      <c r="A2726" s="2">
        <v>2013</v>
      </c>
      <c r="B2726" s="2">
        <v>9</v>
      </c>
      <c r="C2726" s="2" t="s">
        <v>12</v>
      </c>
      <c r="D2726" s="2" t="s">
        <v>13</v>
      </c>
      <c r="E2726" s="2" t="s">
        <v>14</v>
      </c>
      <c r="F2726" s="7">
        <v>786.16698099999996</v>
      </c>
      <c r="G2726" s="4">
        <v>58149</v>
      </c>
      <c r="H2726" s="2">
        <v>1.35E-2</v>
      </c>
      <c r="I2726" t="s">
        <v>151</v>
      </c>
    </row>
    <row r="2727" spans="1:9">
      <c r="A2727" s="2">
        <v>2013</v>
      </c>
      <c r="B2727" s="2">
        <v>6</v>
      </c>
      <c r="C2727" s="2" t="s">
        <v>12</v>
      </c>
      <c r="D2727" s="2" t="s">
        <v>20</v>
      </c>
      <c r="E2727" s="2" t="s">
        <v>14</v>
      </c>
      <c r="F2727" s="7">
        <v>1719.5909999999999</v>
      </c>
      <c r="G2727" s="4">
        <v>175843</v>
      </c>
      <c r="H2727" s="2">
        <v>9.7000000000000003E-3</v>
      </c>
      <c r="I2727" t="s">
        <v>151</v>
      </c>
    </row>
    <row r="2728" spans="1:9">
      <c r="A2728" s="2">
        <v>2013</v>
      </c>
      <c r="B2728" s="2">
        <v>10</v>
      </c>
      <c r="C2728" s="2" t="s">
        <v>12</v>
      </c>
      <c r="D2728" s="2" t="s">
        <v>79</v>
      </c>
      <c r="E2728" s="2" t="s">
        <v>14</v>
      </c>
      <c r="F2728" s="7">
        <v>8.5647000000000001E-2</v>
      </c>
      <c r="G2728" s="4">
        <v>3</v>
      </c>
      <c r="H2728" s="2">
        <v>2.8500000000000001E-2</v>
      </c>
      <c r="I2728" t="s">
        <v>151</v>
      </c>
    </row>
    <row r="2729" spans="1:9">
      <c r="A2729" s="2">
        <v>2014</v>
      </c>
      <c r="B2729" s="2">
        <v>4</v>
      </c>
      <c r="C2729" s="2" t="s">
        <v>12</v>
      </c>
      <c r="D2729" s="2" t="s">
        <v>26</v>
      </c>
      <c r="E2729" s="2" t="s">
        <v>14</v>
      </c>
      <c r="F2729" s="7">
        <v>282.219674</v>
      </c>
      <c r="G2729" s="4">
        <v>19011</v>
      </c>
      <c r="H2729" s="2">
        <v>1.4800000000000001E-2</v>
      </c>
      <c r="I2729" t="s">
        <v>151</v>
      </c>
    </row>
    <row r="2730" spans="1:9">
      <c r="A2730" s="2">
        <v>2014</v>
      </c>
      <c r="B2730" s="2">
        <v>5</v>
      </c>
      <c r="C2730" s="2" t="s">
        <v>7</v>
      </c>
      <c r="D2730" s="2" t="s">
        <v>64</v>
      </c>
      <c r="E2730" s="2" t="s">
        <v>14</v>
      </c>
      <c r="F2730" s="7">
        <v>1.345521</v>
      </c>
      <c r="G2730" s="4">
        <v>329</v>
      </c>
      <c r="H2730" s="2">
        <v>4.0000000000000001E-3</v>
      </c>
      <c r="I2730" t="s">
        <v>151</v>
      </c>
    </row>
    <row r="2731" spans="1:9">
      <c r="A2731" s="2">
        <v>2013</v>
      </c>
      <c r="B2731" s="2">
        <v>6</v>
      </c>
      <c r="C2731" s="2" t="s">
        <v>53</v>
      </c>
      <c r="D2731" s="2" t="s">
        <v>39</v>
      </c>
      <c r="E2731" s="2" t="s">
        <v>14</v>
      </c>
      <c r="F2731" s="7">
        <v>0.81547000000000003</v>
      </c>
      <c r="G2731" s="4">
        <v>1</v>
      </c>
      <c r="H2731" s="2">
        <v>0.81540000000000001</v>
      </c>
      <c r="I2731" t="s">
        <v>151</v>
      </c>
    </row>
    <row r="2732" spans="1:9">
      <c r="A2732" s="2">
        <v>2014</v>
      </c>
      <c r="B2732" s="2">
        <v>3</v>
      </c>
      <c r="C2732" s="2" t="s">
        <v>12</v>
      </c>
      <c r="D2732" s="2" t="s">
        <v>30</v>
      </c>
      <c r="E2732" s="2" t="s">
        <v>9</v>
      </c>
      <c r="F2732" s="7">
        <v>10.229799999999999</v>
      </c>
      <c r="G2732" s="4">
        <v>7307</v>
      </c>
      <c r="H2732" s="2">
        <v>1.4E-3</v>
      </c>
      <c r="I2732" t="s">
        <v>151</v>
      </c>
    </row>
    <row r="2733" spans="1:9">
      <c r="A2733" s="2">
        <v>2014</v>
      </c>
      <c r="B2733" s="2">
        <v>5</v>
      </c>
      <c r="C2733" s="2" t="s">
        <v>12</v>
      </c>
      <c r="D2733" s="2" t="s">
        <v>48</v>
      </c>
      <c r="E2733" s="2" t="s">
        <v>14</v>
      </c>
      <c r="F2733" s="7">
        <v>13.931215</v>
      </c>
      <c r="G2733" s="4">
        <v>2187</v>
      </c>
      <c r="H2733" s="2">
        <v>6.3E-3</v>
      </c>
      <c r="I2733" t="s">
        <v>151</v>
      </c>
    </row>
    <row r="2734" spans="1:9">
      <c r="A2734" s="2">
        <v>2014</v>
      </c>
      <c r="B2734" s="2">
        <v>5</v>
      </c>
      <c r="C2734" s="2" t="s">
        <v>12</v>
      </c>
      <c r="D2734" s="2" t="s">
        <v>83</v>
      </c>
      <c r="E2734" s="2" t="s">
        <v>14</v>
      </c>
      <c r="F2734" s="7">
        <v>9.4750000000000008E-3</v>
      </c>
      <c r="G2734" s="4">
        <v>1</v>
      </c>
      <c r="H2734" s="2">
        <v>9.4000000000000004E-3</v>
      </c>
      <c r="I2734" t="s">
        <v>151</v>
      </c>
    </row>
    <row r="2735" spans="1:9">
      <c r="A2735" s="2">
        <v>2013</v>
      </c>
      <c r="B2735" s="2">
        <v>6</v>
      </c>
      <c r="C2735" s="2" t="s">
        <v>12</v>
      </c>
      <c r="D2735" s="2" t="s">
        <v>29</v>
      </c>
      <c r="E2735" s="2" t="s">
        <v>25</v>
      </c>
      <c r="F2735" s="7">
        <v>8.6217360000000003</v>
      </c>
      <c r="G2735" s="4">
        <v>2147</v>
      </c>
      <c r="H2735" s="2">
        <v>4.0000000000000001E-3</v>
      </c>
      <c r="I2735" t="s">
        <v>151</v>
      </c>
    </row>
    <row r="2736" spans="1:9">
      <c r="A2736" s="2">
        <v>2013</v>
      </c>
      <c r="B2736" s="2">
        <v>8</v>
      </c>
      <c r="C2736" s="2" t="s">
        <v>12</v>
      </c>
      <c r="D2736" s="2" t="s">
        <v>66</v>
      </c>
      <c r="E2736" s="2" t="s">
        <v>9</v>
      </c>
      <c r="F2736" s="7">
        <v>0.14974000000000001</v>
      </c>
      <c r="G2736" s="4">
        <v>10</v>
      </c>
      <c r="H2736" s="2">
        <v>1.49E-2</v>
      </c>
      <c r="I2736" t="s">
        <v>151</v>
      </c>
    </row>
    <row r="2737" spans="1:9">
      <c r="A2737" s="2">
        <v>2013</v>
      </c>
      <c r="B2737" s="2">
        <v>11</v>
      </c>
      <c r="C2737" s="2" t="s">
        <v>12</v>
      </c>
      <c r="D2737" s="2" t="s">
        <v>27</v>
      </c>
      <c r="E2737" s="2" t="s">
        <v>14</v>
      </c>
      <c r="F2737" s="7">
        <v>3.610573</v>
      </c>
      <c r="G2737" s="4">
        <v>1413</v>
      </c>
      <c r="H2737" s="2">
        <v>2.5000000000000001E-3</v>
      </c>
      <c r="I2737" t="s">
        <v>151</v>
      </c>
    </row>
    <row r="2738" spans="1:9">
      <c r="A2738" s="2">
        <v>2014</v>
      </c>
      <c r="B2738" s="2">
        <v>4</v>
      </c>
      <c r="C2738" s="2" t="s">
        <v>7</v>
      </c>
      <c r="D2738" s="2" t="s">
        <v>71</v>
      </c>
      <c r="E2738" s="2" t="s">
        <v>14</v>
      </c>
      <c r="F2738" s="7">
        <v>0.39281300000000002</v>
      </c>
      <c r="G2738" s="4">
        <v>1927</v>
      </c>
      <c r="H2738" s="2">
        <v>2.0000000000000001E-4</v>
      </c>
      <c r="I2738" t="s">
        <v>151</v>
      </c>
    </row>
    <row r="2739" spans="1:9">
      <c r="A2739" s="2">
        <v>2013</v>
      </c>
      <c r="B2739" s="2">
        <v>3</v>
      </c>
      <c r="C2739" s="2" t="s">
        <v>7</v>
      </c>
      <c r="D2739" s="2" t="s">
        <v>22</v>
      </c>
      <c r="E2739" s="2" t="s">
        <v>14</v>
      </c>
      <c r="F2739" s="7">
        <v>4.5973759999999997</v>
      </c>
      <c r="G2739" s="4">
        <v>6519</v>
      </c>
      <c r="H2739" s="2">
        <v>6.9999999999999999E-4</v>
      </c>
      <c r="I2739" t="s">
        <v>151</v>
      </c>
    </row>
    <row r="2740" spans="1:9">
      <c r="A2740" s="2">
        <v>2013</v>
      </c>
      <c r="B2740" s="2">
        <v>4</v>
      </c>
      <c r="C2740" s="2" t="s">
        <v>7</v>
      </c>
      <c r="D2740" s="2" t="s">
        <v>18</v>
      </c>
      <c r="E2740" s="2" t="s">
        <v>14</v>
      </c>
      <c r="F2740" s="7">
        <v>70.783967000000004</v>
      </c>
      <c r="G2740" s="4">
        <v>35233</v>
      </c>
      <c r="H2740" s="2">
        <v>2E-3</v>
      </c>
      <c r="I2740" t="s">
        <v>151</v>
      </c>
    </row>
    <row r="2741" spans="1:9">
      <c r="A2741" s="2">
        <v>2014</v>
      </c>
      <c r="B2741" s="2">
        <v>3</v>
      </c>
      <c r="C2741" s="2" t="s">
        <v>12</v>
      </c>
      <c r="D2741" s="2" t="s">
        <v>58</v>
      </c>
      <c r="E2741" s="2" t="s">
        <v>9</v>
      </c>
      <c r="F2741" s="7">
        <v>5.7833000000000002E-2</v>
      </c>
      <c r="G2741" s="4">
        <v>14</v>
      </c>
      <c r="H2741" s="2">
        <v>4.1000000000000003E-3</v>
      </c>
      <c r="I2741" t="s">
        <v>151</v>
      </c>
    </row>
    <row r="2742" spans="1:9">
      <c r="A2742" s="2">
        <v>2013</v>
      </c>
      <c r="B2742" s="2">
        <v>7</v>
      </c>
      <c r="C2742" s="2" t="s">
        <v>12</v>
      </c>
      <c r="D2742" s="2" t="s">
        <v>70</v>
      </c>
      <c r="E2742" s="2" t="s">
        <v>14</v>
      </c>
      <c r="F2742" s="7">
        <v>881.84534199999996</v>
      </c>
      <c r="G2742" s="4">
        <v>105923</v>
      </c>
      <c r="H2742" s="2">
        <v>8.3000000000000001E-3</v>
      </c>
      <c r="I2742" t="s">
        <v>151</v>
      </c>
    </row>
    <row r="2743" spans="1:9">
      <c r="A2743" s="2">
        <v>2014</v>
      </c>
      <c r="B2743" s="2">
        <v>4</v>
      </c>
      <c r="C2743" s="2" t="s">
        <v>7</v>
      </c>
      <c r="D2743" s="2" t="s">
        <v>75</v>
      </c>
      <c r="E2743" s="2" t="s">
        <v>14</v>
      </c>
      <c r="F2743" s="7">
        <v>1.964745</v>
      </c>
      <c r="G2743" s="4">
        <v>563</v>
      </c>
      <c r="H2743" s="2">
        <v>3.3999999999999998E-3</v>
      </c>
      <c r="I2743" t="s">
        <v>151</v>
      </c>
    </row>
    <row r="2744" spans="1:9">
      <c r="A2744" s="2">
        <v>2013</v>
      </c>
      <c r="B2744" s="2">
        <v>9</v>
      </c>
      <c r="C2744" s="2" t="s">
        <v>7</v>
      </c>
      <c r="D2744" s="2" t="s">
        <v>56</v>
      </c>
      <c r="E2744" s="2" t="s">
        <v>14</v>
      </c>
      <c r="F2744" s="7">
        <v>112.391181</v>
      </c>
      <c r="G2744" s="4">
        <v>30467</v>
      </c>
      <c r="H2744" s="2">
        <v>3.5999999999999999E-3</v>
      </c>
      <c r="I2744" t="s">
        <v>151</v>
      </c>
    </row>
    <row r="2745" spans="1:9">
      <c r="A2745" s="2">
        <v>2014</v>
      </c>
      <c r="B2745" s="2">
        <v>3</v>
      </c>
      <c r="C2745" s="2" t="s">
        <v>7</v>
      </c>
      <c r="D2745" s="2" t="s">
        <v>80</v>
      </c>
      <c r="E2745" s="2" t="s">
        <v>14</v>
      </c>
      <c r="F2745" s="7">
        <v>4.5977490000000003</v>
      </c>
      <c r="G2745" s="4">
        <v>2335</v>
      </c>
      <c r="H2745" s="2">
        <v>1.9E-3</v>
      </c>
      <c r="I2745" t="s">
        <v>151</v>
      </c>
    </row>
    <row r="2746" spans="1:9">
      <c r="A2746" s="2">
        <v>2014</v>
      </c>
      <c r="B2746" s="2">
        <v>3</v>
      </c>
      <c r="C2746" s="2" t="s">
        <v>12</v>
      </c>
      <c r="D2746" s="2" t="s">
        <v>44</v>
      </c>
      <c r="E2746" s="2" t="s">
        <v>16</v>
      </c>
      <c r="F2746" s="7">
        <v>255.65642099999999</v>
      </c>
      <c r="G2746" s="4">
        <v>24727</v>
      </c>
      <c r="H2746" s="2">
        <v>1.03E-2</v>
      </c>
      <c r="I2746" t="s">
        <v>151</v>
      </c>
    </row>
    <row r="2747" spans="1:9">
      <c r="A2747" s="2">
        <v>2013</v>
      </c>
      <c r="B2747" s="2">
        <v>2</v>
      </c>
      <c r="C2747" s="2" t="s">
        <v>7</v>
      </c>
      <c r="D2747" s="2" t="s">
        <v>64</v>
      </c>
      <c r="E2747" s="2" t="s">
        <v>14</v>
      </c>
      <c r="F2747" s="7">
        <v>8.4053000000000003E-2</v>
      </c>
      <c r="G2747" s="4">
        <v>364</v>
      </c>
      <c r="H2747" s="2">
        <v>2.0000000000000001E-4</v>
      </c>
      <c r="I2747" t="s">
        <v>151</v>
      </c>
    </row>
    <row r="2748" spans="1:9">
      <c r="A2748" s="2">
        <v>2013</v>
      </c>
      <c r="B2748" s="2">
        <v>2</v>
      </c>
      <c r="C2748" s="2" t="s">
        <v>12</v>
      </c>
      <c r="D2748" s="2" t="s">
        <v>48</v>
      </c>
      <c r="E2748" s="2" t="s">
        <v>14</v>
      </c>
      <c r="F2748" s="7">
        <v>2.5440999999999998E-2</v>
      </c>
      <c r="G2748" s="4">
        <v>4</v>
      </c>
      <c r="H2748" s="2">
        <v>6.3E-3</v>
      </c>
      <c r="I2748" t="s">
        <v>151</v>
      </c>
    </row>
    <row r="2749" spans="1:9">
      <c r="A2749" s="2">
        <v>2014</v>
      </c>
      <c r="B2749" s="2">
        <v>4</v>
      </c>
      <c r="C2749" s="2" t="s">
        <v>12</v>
      </c>
      <c r="D2749" s="2" t="s">
        <v>96</v>
      </c>
      <c r="E2749" s="2" t="s">
        <v>9</v>
      </c>
      <c r="F2749" s="7">
        <v>6.6813719999999996</v>
      </c>
      <c r="G2749" s="4">
        <v>3755</v>
      </c>
      <c r="H2749" s="2">
        <v>1.6999999999999999E-3</v>
      </c>
      <c r="I2749" t="s">
        <v>151</v>
      </c>
    </row>
    <row r="2750" spans="1:9">
      <c r="A2750" s="2">
        <v>2013</v>
      </c>
      <c r="B2750" s="2">
        <v>3</v>
      </c>
      <c r="C2750" s="2" t="s">
        <v>12</v>
      </c>
      <c r="D2750" s="2" t="s">
        <v>83</v>
      </c>
      <c r="E2750" s="2" t="s">
        <v>14</v>
      </c>
      <c r="F2750" s="7">
        <v>9.587E-3</v>
      </c>
      <c r="G2750" s="4">
        <v>1</v>
      </c>
      <c r="H2750" s="2">
        <v>9.4999999999999998E-3</v>
      </c>
      <c r="I2750" t="s">
        <v>151</v>
      </c>
    </row>
    <row r="2751" spans="1:9">
      <c r="A2751" s="2">
        <v>2014</v>
      </c>
      <c r="B2751" s="2">
        <v>2</v>
      </c>
      <c r="C2751" s="2" t="s">
        <v>7</v>
      </c>
      <c r="D2751" s="2" t="s">
        <v>29</v>
      </c>
      <c r="E2751" s="2" t="s">
        <v>25</v>
      </c>
      <c r="F2751" s="7">
        <v>3.6731600000000002</v>
      </c>
      <c r="G2751" s="4">
        <v>8003</v>
      </c>
      <c r="H2751" s="2">
        <v>4.0000000000000002E-4</v>
      </c>
      <c r="I2751" t="s">
        <v>151</v>
      </c>
    </row>
    <row r="2752" spans="1:9">
      <c r="A2752" s="2">
        <v>2013</v>
      </c>
      <c r="B2752" s="2">
        <v>12</v>
      </c>
      <c r="C2752" s="2" t="s">
        <v>12</v>
      </c>
      <c r="D2752" s="2" t="s">
        <v>29</v>
      </c>
      <c r="E2752" s="2" t="s">
        <v>25</v>
      </c>
      <c r="F2752" s="7">
        <v>22.258329</v>
      </c>
      <c r="G2752" s="4">
        <v>4454</v>
      </c>
      <c r="H2752" s="2">
        <v>4.8999999999999998E-3</v>
      </c>
      <c r="I2752" t="s">
        <v>151</v>
      </c>
    </row>
    <row r="2753" spans="1:9">
      <c r="A2753" s="2">
        <v>2014</v>
      </c>
      <c r="B2753" s="2">
        <v>3</v>
      </c>
      <c r="C2753" s="2" t="s">
        <v>12</v>
      </c>
      <c r="D2753" s="2" t="s">
        <v>50</v>
      </c>
      <c r="E2753" s="2" t="s">
        <v>11</v>
      </c>
      <c r="F2753" s="7">
        <v>0.26380500000000001</v>
      </c>
      <c r="G2753" s="4">
        <v>141</v>
      </c>
      <c r="H2753" s="2">
        <v>1.8E-3</v>
      </c>
      <c r="I2753" t="s">
        <v>151</v>
      </c>
    </row>
    <row r="2754" spans="1:9">
      <c r="A2754" s="2">
        <v>2013</v>
      </c>
      <c r="B2754" s="2">
        <v>9</v>
      </c>
      <c r="C2754" s="2" t="s">
        <v>7</v>
      </c>
      <c r="D2754" s="2" t="s">
        <v>27</v>
      </c>
      <c r="E2754" s="2" t="s">
        <v>14</v>
      </c>
      <c r="F2754" s="7">
        <v>5.1180310000000002</v>
      </c>
      <c r="G2754" s="4">
        <v>2000</v>
      </c>
      <c r="H2754" s="2">
        <v>2.5000000000000001E-3</v>
      </c>
      <c r="I2754" t="s">
        <v>151</v>
      </c>
    </row>
    <row r="2755" spans="1:9">
      <c r="A2755" s="2">
        <v>2013</v>
      </c>
      <c r="B2755" s="2">
        <v>4</v>
      </c>
      <c r="C2755" s="2" t="s">
        <v>12</v>
      </c>
      <c r="D2755" s="2" t="s">
        <v>18</v>
      </c>
      <c r="E2755" s="2" t="s">
        <v>14</v>
      </c>
      <c r="F2755" s="7">
        <v>523.54317700000001</v>
      </c>
      <c r="G2755" s="4">
        <v>68751</v>
      </c>
      <c r="H2755" s="2">
        <v>7.6E-3</v>
      </c>
      <c r="I2755" t="s">
        <v>151</v>
      </c>
    </row>
    <row r="2756" spans="1:9">
      <c r="A2756" s="2">
        <v>2014</v>
      </c>
      <c r="B2756" s="2">
        <v>4</v>
      </c>
      <c r="C2756" s="2" t="s">
        <v>12</v>
      </c>
      <c r="D2756" s="2" t="s">
        <v>46</v>
      </c>
      <c r="E2756" s="2" t="s">
        <v>25</v>
      </c>
      <c r="F2756" s="7">
        <v>60.839866000000001</v>
      </c>
      <c r="G2756" s="4">
        <v>7959</v>
      </c>
      <c r="H2756" s="2">
        <v>7.6E-3</v>
      </c>
      <c r="I2756" t="s">
        <v>151</v>
      </c>
    </row>
    <row r="2757" spans="1:9">
      <c r="A2757" s="2">
        <v>2013</v>
      </c>
      <c r="B2757" s="2">
        <v>7</v>
      </c>
      <c r="C2757" s="2" t="s">
        <v>7</v>
      </c>
      <c r="D2757" s="2" t="s">
        <v>15</v>
      </c>
      <c r="E2757" s="2" t="s">
        <v>16</v>
      </c>
      <c r="F2757" s="7">
        <v>21.125271999999999</v>
      </c>
      <c r="G2757" s="4">
        <v>35161</v>
      </c>
      <c r="H2757" s="2">
        <v>5.9999999999999995E-4</v>
      </c>
      <c r="I2757" t="s">
        <v>151</v>
      </c>
    </row>
    <row r="2758" spans="1:9">
      <c r="A2758" s="2">
        <v>2013</v>
      </c>
      <c r="B2758" s="2">
        <v>6</v>
      </c>
      <c r="C2758" s="2" t="s">
        <v>7</v>
      </c>
      <c r="D2758" s="2" t="s">
        <v>40</v>
      </c>
      <c r="E2758" s="2" t="s">
        <v>14</v>
      </c>
      <c r="F2758" s="7">
        <v>317.71974</v>
      </c>
      <c r="G2758" s="4">
        <v>264529</v>
      </c>
      <c r="H2758" s="2">
        <v>1.1999999999999999E-3</v>
      </c>
      <c r="I2758" t="s">
        <v>151</v>
      </c>
    </row>
    <row r="2759" spans="1:9">
      <c r="A2759" s="2">
        <v>2013</v>
      </c>
      <c r="B2759" s="2">
        <v>3</v>
      </c>
      <c r="C2759" s="2" t="s">
        <v>7</v>
      </c>
      <c r="D2759" s="2" t="s">
        <v>40</v>
      </c>
      <c r="E2759" s="2" t="s">
        <v>14</v>
      </c>
      <c r="F2759" s="7">
        <v>473.637835</v>
      </c>
      <c r="G2759" s="4">
        <v>385848</v>
      </c>
      <c r="H2759" s="2">
        <v>1.1999999999999999E-3</v>
      </c>
      <c r="I2759" t="s">
        <v>151</v>
      </c>
    </row>
    <row r="2760" spans="1:9">
      <c r="A2760" s="2">
        <v>2014</v>
      </c>
      <c r="B2760" s="2">
        <v>1</v>
      </c>
      <c r="C2760" s="2" t="s">
        <v>12</v>
      </c>
      <c r="D2760" s="2" t="s">
        <v>45</v>
      </c>
      <c r="E2760" s="2" t="s">
        <v>14</v>
      </c>
      <c r="F2760" s="7">
        <v>40.559978999999998</v>
      </c>
      <c r="G2760" s="4">
        <v>24629</v>
      </c>
      <c r="H2760" s="2">
        <v>1.6000000000000001E-3</v>
      </c>
      <c r="I2760" t="s">
        <v>151</v>
      </c>
    </row>
    <row r="2761" spans="1:9">
      <c r="A2761" s="2">
        <v>2014</v>
      </c>
      <c r="B2761" s="2">
        <v>3</v>
      </c>
      <c r="C2761" s="2" t="s">
        <v>12</v>
      </c>
      <c r="D2761" s="2" t="s">
        <v>26</v>
      </c>
      <c r="E2761" s="2" t="s">
        <v>14</v>
      </c>
      <c r="F2761" s="7">
        <v>270.72066699999999</v>
      </c>
      <c r="G2761" s="4">
        <v>22875</v>
      </c>
      <c r="H2761" s="2">
        <v>1.18E-2</v>
      </c>
      <c r="I2761" t="s">
        <v>151</v>
      </c>
    </row>
    <row r="2762" spans="1:9">
      <c r="A2762" s="2">
        <v>2014</v>
      </c>
      <c r="B2762" s="2">
        <v>1</v>
      </c>
      <c r="C2762" s="2" t="s">
        <v>12</v>
      </c>
      <c r="D2762" s="2" t="s">
        <v>75</v>
      </c>
      <c r="E2762" s="2" t="s">
        <v>14</v>
      </c>
      <c r="F2762" s="7">
        <v>0.31514799999999998</v>
      </c>
      <c r="G2762" s="4">
        <v>118</v>
      </c>
      <c r="H2762" s="2">
        <v>2.5999999999999999E-3</v>
      </c>
      <c r="I2762" t="s">
        <v>151</v>
      </c>
    </row>
    <row r="2763" spans="1:9">
      <c r="A2763" s="2">
        <v>2014</v>
      </c>
      <c r="B2763" s="2">
        <v>5</v>
      </c>
      <c r="C2763" s="2" t="s">
        <v>7</v>
      </c>
      <c r="D2763" s="2" t="s">
        <v>80</v>
      </c>
      <c r="E2763" s="2" t="s">
        <v>14</v>
      </c>
      <c r="F2763" s="7">
        <v>5.4853300000000003</v>
      </c>
      <c r="G2763" s="4">
        <v>2814</v>
      </c>
      <c r="H2763" s="2">
        <v>1.9E-3</v>
      </c>
      <c r="I2763" t="s">
        <v>151</v>
      </c>
    </row>
    <row r="2764" spans="1:9">
      <c r="A2764" s="2">
        <v>2014</v>
      </c>
      <c r="B2764" s="2">
        <v>5</v>
      </c>
      <c r="C2764" s="2" t="s">
        <v>12</v>
      </c>
      <c r="D2764" s="2" t="s">
        <v>44</v>
      </c>
      <c r="E2764" s="2" t="s">
        <v>16</v>
      </c>
      <c r="F2764" s="7">
        <v>307.07148100000001</v>
      </c>
      <c r="G2764" s="4">
        <v>30074</v>
      </c>
      <c r="H2764" s="2">
        <v>1.0200000000000001E-2</v>
      </c>
      <c r="I2764" t="s">
        <v>151</v>
      </c>
    </row>
    <row r="2765" spans="1:9">
      <c r="A2765" s="2">
        <v>2013</v>
      </c>
      <c r="B2765" s="2">
        <v>11</v>
      </c>
      <c r="C2765" s="2" t="s">
        <v>12</v>
      </c>
      <c r="D2765" s="2" t="s">
        <v>23</v>
      </c>
      <c r="E2765" s="2" t="s">
        <v>14</v>
      </c>
      <c r="F2765" s="7">
        <v>0.13446</v>
      </c>
      <c r="G2765" s="4">
        <v>18</v>
      </c>
      <c r="H2765" s="2">
        <v>7.4000000000000003E-3</v>
      </c>
      <c r="I2765" t="s">
        <v>151</v>
      </c>
    </row>
    <row r="2766" spans="1:9">
      <c r="A2766" s="2">
        <v>2013</v>
      </c>
      <c r="B2766" s="2">
        <v>5</v>
      </c>
      <c r="C2766" s="2" t="s">
        <v>12</v>
      </c>
      <c r="D2766" s="2" t="s">
        <v>8</v>
      </c>
      <c r="E2766" s="2" t="s">
        <v>9</v>
      </c>
      <c r="F2766" s="7">
        <v>21896.136381</v>
      </c>
      <c r="G2766" s="4">
        <v>3101496</v>
      </c>
      <c r="H2766" s="2">
        <v>7.0000000000000001E-3</v>
      </c>
      <c r="I2766" t="s">
        <v>151</v>
      </c>
    </row>
    <row r="2767" spans="1:9">
      <c r="A2767" s="2">
        <v>2014</v>
      </c>
      <c r="B2767" s="2">
        <v>1</v>
      </c>
      <c r="C2767" s="2" t="s">
        <v>12</v>
      </c>
      <c r="D2767" s="2" t="s">
        <v>101</v>
      </c>
      <c r="E2767" s="2" t="s">
        <v>62</v>
      </c>
      <c r="F2767" s="7">
        <v>1.7481E-2</v>
      </c>
      <c r="G2767" s="4">
        <v>1</v>
      </c>
      <c r="H2767" s="2">
        <v>1.7399999999999999E-2</v>
      </c>
      <c r="I2767" t="s">
        <v>151</v>
      </c>
    </row>
    <row r="2768" spans="1:9">
      <c r="A2768" s="2">
        <v>2013</v>
      </c>
      <c r="B2768" s="2">
        <v>9</v>
      </c>
      <c r="C2768" s="2" t="s">
        <v>7</v>
      </c>
      <c r="D2768" s="2" t="s">
        <v>10</v>
      </c>
      <c r="E2768" s="2" t="s">
        <v>11</v>
      </c>
      <c r="F2768" s="7">
        <v>7.0240460000000002</v>
      </c>
      <c r="G2768" s="4">
        <v>3628</v>
      </c>
      <c r="H2768" s="2">
        <v>1.9E-3</v>
      </c>
      <c r="I2768" t="s">
        <v>151</v>
      </c>
    </row>
    <row r="2769" spans="1:9">
      <c r="A2769" s="2">
        <v>2014</v>
      </c>
      <c r="B2769" s="2">
        <v>5</v>
      </c>
      <c r="C2769" s="2" t="s">
        <v>12</v>
      </c>
      <c r="D2769" s="2" t="s">
        <v>51</v>
      </c>
      <c r="E2769" s="2" t="s">
        <v>11</v>
      </c>
      <c r="F2769" s="7">
        <v>0.74760000000000004</v>
      </c>
      <c r="G2769" s="4">
        <v>534</v>
      </c>
      <c r="H2769" s="2">
        <v>1.4E-3</v>
      </c>
      <c r="I2769" t="s">
        <v>151</v>
      </c>
    </row>
    <row r="2770" spans="1:9">
      <c r="A2770" s="2">
        <v>2013</v>
      </c>
      <c r="B2770" s="2">
        <v>7</v>
      </c>
      <c r="C2770" s="2" t="s">
        <v>12</v>
      </c>
      <c r="D2770" s="2" t="s">
        <v>22</v>
      </c>
      <c r="E2770" s="2" t="s">
        <v>14</v>
      </c>
      <c r="F2770" s="7">
        <v>66.366440999999995</v>
      </c>
      <c r="G2770" s="4">
        <v>7349</v>
      </c>
      <c r="H2770" s="2">
        <v>8.9999999999999993E-3</v>
      </c>
      <c r="I2770" t="s">
        <v>151</v>
      </c>
    </row>
    <row r="2771" spans="1:9">
      <c r="A2771" s="2">
        <v>2013</v>
      </c>
      <c r="B2771" s="2">
        <v>11</v>
      </c>
      <c r="C2771" s="2" t="s">
        <v>7</v>
      </c>
      <c r="D2771" s="2" t="s">
        <v>42</v>
      </c>
      <c r="E2771" s="2" t="s">
        <v>14</v>
      </c>
      <c r="F2771" s="7">
        <v>73.062664999999996</v>
      </c>
      <c r="G2771" s="4">
        <v>40449</v>
      </c>
      <c r="H2771" s="2">
        <v>1.8E-3</v>
      </c>
      <c r="I2771" t="s">
        <v>151</v>
      </c>
    </row>
    <row r="2772" spans="1:9">
      <c r="A2772" s="2">
        <v>2014</v>
      </c>
      <c r="B2772" s="2">
        <v>3</v>
      </c>
      <c r="C2772" s="2" t="s">
        <v>12</v>
      </c>
      <c r="D2772" s="2" t="s">
        <v>31</v>
      </c>
      <c r="E2772" s="2" t="s">
        <v>14</v>
      </c>
      <c r="F2772" s="7">
        <v>3.1596799999999998</v>
      </c>
      <c r="G2772" s="4">
        <v>1214</v>
      </c>
      <c r="H2772" s="2">
        <v>2.5999999999999999E-3</v>
      </c>
      <c r="I2772" t="s">
        <v>151</v>
      </c>
    </row>
    <row r="2773" spans="1:9">
      <c r="A2773" s="2">
        <v>2013</v>
      </c>
      <c r="B2773" s="2">
        <v>5</v>
      </c>
      <c r="C2773" s="2" t="s">
        <v>7</v>
      </c>
      <c r="D2773" s="2" t="s">
        <v>63</v>
      </c>
      <c r="E2773" s="2" t="s">
        <v>14</v>
      </c>
      <c r="F2773" s="7">
        <v>21.750859999999999</v>
      </c>
      <c r="G2773" s="4">
        <v>12752</v>
      </c>
      <c r="H2773" s="2">
        <v>1.6999999999999999E-3</v>
      </c>
      <c r="I2773" t="s">
        <v>151</v>
      </c>
    </row>
    <row r="2774" spans="1:9">
      <c r="A2774" s="2">
        <v>2014</v>
      </c>
      <c r="B2774" s="2">
        <v>1</v>
      </c>
      <c r="C2774" s="2" t="s">
        <v>7</v>
      </c>
      <c r="D2774" s="2" t="s">
        <v>47</v>
      </c>
      <c r="E2774" s="2" t="s">
        <v>14</v>
      </c>
      <c r="F2774" s="7">
        <v>0.115435</v>
      </c>
      <c r="G2774" s="4">
        <v>993</v>
      </c>
      <c r="H2774" s="2">
        <v>1E-4</v>
      </c>
      <c r="I2774" t="s">
        <v>151</v>
      </c>
    </row>
    <row r="2775" spans="1:9">
      <c r="A2775" s="2">
        <v>2013</v>
      </c>
      <c r="B2775" s="2">
        <v>10</v>
      </c>
      <c r="C2775" s="2" t="s">
        <v>7</v>
      </c>
      <c r="D2775" s="2" t="s">
        <v>47</v>
      </c>
      <c r="E2775" s="2" t="s">
        <v>14</v>
      </c>
      <c r="F2775" s="7">
        <v>2.2928899999999999</v>
      </c>
      <c r="G2775" s="4">
        <v>331</v>
      </c>
      <c r="H2775" s="2">
        <v>6.8999999999999999E-3</v>
      </c>
      <c r="I2775" t="s">
        <v>151</v>
      </c>
    </row>
    <row r="2776" spans="1:9">
      <c r="A2776" s="2">
        <v>2013</v>
      </c>
      <c r="B2776" s="2">
        <v>10</v>
      </c>
      <c r="C2776" s="2" t="s">
        <v>7</v>
      </c>
      <c r="D2776" s="2" t="s">
        <v>19</v>
      </c>
      <c r="E2776" s="2" t="s">
        <v>14</v>
      </c>
      <c r="F2776" s="7">
        <v>40.133398999999997</v>
      </c>
      <c r="G2776" s="4">
        <v>12467</v>
      </c>
      <c r="H2776" s="2">
        <v>3.2000000000000002E-3</v>
      </c>
      <c r="I2776" t="s">
        <v>151</v>
      </c>
    </row>
    <row r="2777" spans="1:9">
      <c r="A2777" s="2">
        <v>2014</v>
      </c>
      <c r="B2777" s="2">
        <v>5</v>
      </c>
      <c r="C2777" s="2" t="s">
        <v>7</v>
      </c>
      <c r="D2777" s="2" t="s">
        <v>60</v>
      </c>
      <c r="E2777" s="2" t="s">
        <v>14</v>
      </c>
      <c r="F2777" s="7">
        <v>25.641279999999998</v>
      </c>
      <c r="G2777" s="4">
        <v>25462</v>
      </c>
      <c r="H2777" s="2">
        <v>1E-3</v>
      </c>
      <c r="I2777" t="s">
        <v>151</v>
      </c>
    </row>
    <row r="2778" spans="1:9">
      <c r="A2778" s="2">
        <v>2014</v>
      </c>
      <c r="B2778" s="2">
        <v>3</v>
      </c>
      <c r="C2778" s="2" t="s">
        <v>12</v>
      </c>
      <c r="D2778" s="2" t="s">
        <v>60</v>
      </c>
      <c r="E2778" s="2" t="s">
        <v>14</v>
      </c>
      <c r="F2778" s="7">
        <v>30.459101</v>
      </c>
      <c r="G2778" s="4">
        <v>7482</v>
      </c>
      <c r="H2778" s="2">
        <v>4.0000000000000001E-3</v>
      </c>
      <c r="I2778" t="s">
        <v>151</v>
      </c>
    </row>
    <row r="2779" spans="1:9">
      <c r="A2779" s="2">
        <v>2013</v>
      </c>
      <c r="B2779" s="2">
        <v>11</v>
      </c>
      <c r="C2779" s="2" t="s">
        <v>12</v>
      </c>
      <c r="D2779" s="2" t="s">
        <v>76</v>
      </c>
      <c r="E2779" s="2" t="s">
        <v>25</v>
      </c>
      <c r="F2779" s="7">
        <v>5.5289999999999999E-2</v>
      </c>
      <c r="G2779" s="4">
        <v>2</v>
      </c>
      <c r="H2779" s="2">
        <v>2.76E-2</v>
      </c>
      <c r="I2779" t="s">
        <v>151</v>
      </c>
    </row>
    <row r="2780" spans="1:9">
      <c r="A2780" s="2">
        <v>2014</v>
      </c>
      <c r="B2780" s="2">
        <v>4</v>
      </c>
      <c r="C2780" s="2" t="s">
        <v>12</v>
      </c>
      <c r="D2780" s="2" t="s">
        <v>76</v>
      </c>
      <c r="E2780" s="2" t="s">
        <v>25</v>
      </c>
      <c r="F2780" s="7">
        <v>0.31164999999999998</v>
      </c>
      <c r="G2780" s="4">
        <v>10</v>
      </c>
      <c r="H2780" s="2">
        <v>3.1099999999999999E-2</v>
      </c>
      <c r="I2780" t="s">
        <v>151</v>
      </c>
    </row>
    <row r="2781" spans="1:9">
      <c r="A2781" s="2">
        <v>2013</v>
      </c>
      <c r="B2781" s="2">
        <v>12</v>
      </c>
      <c r="C2781" s="2" t="s">
        <v>7</v>
      </c>
      <c r="D2781" s="2" t="s">
        <v>26</v>
      </c>
      <c r="E2781" s="2" t="s">
        <v>14</v>
      </c>
      <c r="F2781" s="7">
        <v>19.019480999999999</v>
      </c>
      <c r="G2781" s="4">
        <v>8231</v>
      </c>
      <c r="H2781" s="2">
        <v>2.3E-3</v>
      </c>
      <c r="I2781" t="s">
        <v>151</v>
      </c>
    </row>
    <row r="2782" spans="1:9">
      <c r="A2782" s="2">
        <v>2014</v>
      </c>
      <c r="B2782" s="2">
        <v>3</v>
      </c>
      <c r="C2782" s="2" t="s">
        <v>12</v>
      </c>
      <c r="D2782" s="2" t="s">
        <v>54</v>
      </c>
      <c r="E2782" s="2" t="s">
        <v>14</v>
      </c>
      <c r="F2782" s="7">
        <v>0.25469999999999998</v>
      </c>
      <c r="G2782" s="4">
        <v>15</v>
      </c>
      <c r="H2782" s="2">
        <v>1.6899999999999998E-2</v>
      </c>
      <c r="I2782" t="s">
        <v>151</v>
      </c>
    </row>
    <row r="2783" spans="1:9">
      <c r="A2783" s="2">
        <v>2014</v>
      </c>
      <c r="B2783" s="2">
        <v>4</v>
      </c>
      <c r="C2783" s="2" t="s">
        <v>7</v>
      </c>
      <c r="D2783" s="2" t="s">
        <v>44</v>
      </c>
      <c r="E2783" s="2" t="s">
        <v>16</v>
      </c>
      <c r="F2783" s="7">
        <v>12.440415</v>
      </c>
      <c r="G2783" s="4">
        <v>18539</v>
      </c>
      <c r="H2783" s="2">
        <v>5.9999999999999995E-4</v>
      </c>
      <c r="I2783" t="s">
        <v>151</v>
      </c>
    </row>
    <row r="2784" spans="1:9">
      <c r="A2784" s="2">
        <v>2013</v>
      </c>
      <c r="B2784" s="2">
        <v>10</v>
      </c>
      <c r="C2784" s="2" t="s">
        <v>12</v>
      </c>
      <c r="D2784" s="2" t="s">
        <v>48</v>
      </c>
      <c r="E2784" s="2" t="s">
        <v>14</v>
      </c>
      <c r="F2784" s="7">
        <v>11.176299</v>
      </c>
      <c r="G2784" s="4">
        <v>1593</v>
      </c>
      <c r="H2784" s="2">
        <v>7.0000000000000001E-3</v>
      </c>
      <c r="I2784" t="s">
        <v>151</v>
      </c>
    </row>
    <row r="2785" spans="1:9">
      <c r="A2785" s="2">
        <v>2013</v>
      </c>
      <c r="B2785" s="2">
        <v>12</v>
      </c>
      <c r="C2785" s="2" t="s">
        <v>12</v>
      </c>
      <c r="D2785" s="2" t="s">
        <v>33</v>
      </c>
      <c r="E2785" s="2" t="s">
        <v>11</v>
      </c>
      <c r="F2785" s="7">
        <v>7.4099999999999999E-2</v>
      </c>
      <c r="G2785" s="4">
        <v>57</v>
      </c>
      <c r="H2785" s="2">
        <v>1.2999999999999999E-3</v>
      </c>
      <c r="I2785" t="s">
        <v>151</v>
      </c>
    </row>
    <row r="2786" spans="1:9">
      <c r="A2786" s="2">
        <v>2014</v>
      </c>
      <c r="B2786" s="2">
        <v>5</v>
      </c>
      <c r="C2786" s="2" t="s">
        <v>12</v>
      </c>
      <c r="D2786" s="2" t="s">
        <v>55</v>
      </c>
      <c r="E2786" s="2" t="s">
        <v>14</v>
      </c>
      <c r="F2786" s="7">
        <v>5.182E-3</v>
      </c>
      <c r="G2786" s="4">
        <v>1</v>
      </c>
      <c r="H2786" s="2">
        <v>5.1000000000000004E-3</v>
      </c>
      <c r="I2786" t="s">
        <v>151</v>
      </c>
    </row>
    <row r="2787" spans="1:9">
      <c r="A2787" s="2">
        <v>2013</v>
      </c>
      <c r="B2787" s="2">
        <v>7</v>
      </c>
      <c r="C2787" s="2" t="s">
        <v>12</v>
      </c>
      <c r="D2787" s="2" t="s">
        <v>83</v>
      </c>
      <c r="E2787" s="2" t="s">
        <v>14</v>
      </c>
      <c r="F2787" s="7">
        <v>4.3018000000000001E-2</v>
      </c>
      <c r="G2787" s="4">
        <v>9</v>
      </c>
      <c r="H2787" s="2">
        <v>4.7000000000000002E-3</v>
      </c>
      <c r="I2787" t="s">
        <v>151</v>
      </c>
    </row>
    <row r="2788" spans="1:9">
      <c r="A2788" s="2">
        <v>2013</v>
      </c>
      <c r="B2788" s="2">
        <v>10</v>
      </c>
      <c r="C2788" s="2" t="s">
        <v>12</v>
      </c>
      <c r="D2788" s="2" t="s">
        <v>101</v>
      </c>
      <c r="E2788" s="2" t="s">
        <v>62</v>
      </c>
      <c r="F2788" s="7">
        <v>7.0604E-2</v>
      </c>
      <c r="G2788" s="4">
        <v>2</v>
      </c>
      <c r="H2788" s="2">
        <v>3.5299999999999998E-2</v>
      </c>
      <c r="I2788" t="s">
        <v>151</v>
      </c>
    </row>
    <row r="2789" spans="1:9">
      <c r="A2789" s="2">
        <v>2014</v>
      </c>
      <c r="B2789" s="2">
        <v>4</v>
      </c>
      <c r="C2789" s="2" t="s">
        <v>12</v>
      </c>
      <c r="D2789" s="2" t="s">
        <v>66</v>
      </c>
      <c r="E2789" s="2" t="s">
        <v>9</v>
      </c>
      <c r="F2789" s="7">
        <v>0.82589000000000001</v>
      </c>
      <c r="G2789" s="4">
        <v>40</v>
      </c>
      <c r="H2789" s="2">
        <v>2.06E-2</v>
      </c>
      <c r="I2789" t="s">
        <v>151</v>
      </c>
    </row>
    <row r="2790" spans="1:9">
      <c r="A2790" s="2">
        <v>2013</v>
      </c>
      <c r="B2790" s="2">
        <v>12</v>
      </c>
      <c r="C2790" s="2" t="s">
        <v>7</v>
      </c>
      <c r="D2790" s="2" t="s">
        <v>49</v>
      </c>
      <c r="E2790" s="2" t="s">
        <v>11</v>
      </c>
      <c r="F2790" s="7">
        <v>0.78400000000000003</v>
      </c>
      <c r="G2790" s="4">
        <v>560</v>
      </c>
      <c r="H2790" s="2">
        <v>1.4E-3</v>
      </c>
      <c r="I2790" t="s">
        <v>151</v>
      </c>
    </row>
    <row r="2791" spans="1:9">
      <c r="A2791" s="2">
        <v>2014</v>
      </c>
      <c r="B2791" s="2">
        <v>5</v>
      </c>
      <c r="C2791" s="2" t="s">
        <v>7</v>
      </c>
      <c r="D2791" s="2" t="s">
        <v>28</v>
      </c>
      <c r="E2791" s="2" t="s">
        <v>14</v>
      </c>
      <c r="F2791" s="7">
        <v>82.355422000000004</v>
      </c>
      <c r="G2791" s="4">
        <v>30512</v>
      </c>
      <c r="H2791" s="2">
        <v>2.5999999999999999E-3</v>
      </c>
      <c r="I2791" t="s">
        <v>151</v>
      </c>
    </row>
    <row r="2792" spans="1:9">
      <c r="A2792" s="2">
        <v>2013</v>
      </c>
      <c r="B2792" s="2">
        <v>6</v>
      </c>
      <c r="C2792" s="2" t="s">
        <v>53</v>
      </c>
      <c r="D2792" s="2" t="s">
        <v>21</v>
      </c>
      <c r="E2792" s="2" t="s">
        <v>14</v>
      </c>
      <c r="F2792" s="7">
        <v>0.57238999999999995</v>
      </c>
      <c r="G2792" s="4">
        <v>1</v>
      </c>
      <c r="H2792" s="2">
        <v>0.57230000000000003</v>
      </c>
      <c r="I2792" t="s">
        <v>151</v>
      </c>
    </row>
    <row r="2793" spans="1:9">
      <c r="A2793" s="2">
        <v>2014</v>
      </c>
      <c r="B2793" s="2">
        <v>5</v>
      </c>
      <c r="C2793" s="2" t="s">
        <v>7</v>
      </c>
      <c r="D2793" s="2" t="s">
        <v>31</v>
      </c>
      <c r="E2793" s="2" t="s">
        <v>14</v>
      </c>
      <c r="F2793" s="7">
        <v>6.7139620000000004</v>
      </c>
      <c r="G2793" s="4">
        <v>2606</v>
      </c>
      <c r="H2793" s="2">
        <v>2.5000000000000001E-3</v>
      </c>
      <c r="I2793" t="s">
        <v>151</v>
      </c>
    </row>
    <row r="2794" spans="1:9">
      <c r="A2794" s="2">
        <v>2013</v>
      </c>
      <c r="B2794" s="2">
        <v>4</v>
      </c>
      <c r="C2794" s="2" t="s">
        <v>53</v>
      </c>
      <c r="D2794" s="2" t="s">
        <v>63</v>
      </c>
      <c r="E2794" s="2" t="s">
        <v>14</v>
      </c>
      <c r="F2794" s="7">
        <v>1.024915</v>
      </c>
      <c r="G2794" s="4">
        <v>1</v>
      </c>
      <c r="H2794" s="2">
        <v>1.0248999999999999</v>
      </c>
      <c r="I2794" t="s">
        <v>151</v>
      </c>
    </row>
    <row r="2795" spans="1:9">
      <c r="A2795" s="2">
        <v>2013</v>
      </c>
      <c r="B2795" s="2">
        <v>8</v>
      </c>
      <c r="C2795" s="2" t="s">
        <v>7</v>
      </c>
      <c r="D2795" s="2" t="s">
        <v>19</v>
      </c>
      <c r="E2795" s="2" t="s">
        <v>14</v>
      </c>
      <c r="F2795" s="7">
        <v>36.144975000000002</v>
      </c>
      <c r="G2795" s="4">
        <v>11474</v>
      </c>
      <c r="H2795" s="2">
        <v>3.0999999999999999E-3</v>
      </c>
      <c r="I2795" t="s">
        <v>151</v>
      </c>
    </row>
    <row r="2796" spans="1:9">
      <c r="A2796" s="2">
        <v>2013</v>
      </c>
      <c r="B2796" s="2">
        <v>6</v>
      </c>
      <c r="C2796" s="2" t="s">
        <v>7</v>
      </c>
      <c r="D2796" s="2" t="s">
        <v>45</v>
      </c>
      <c r="E2796" s="2" t="s">
        <v>14</v>
      </c>
      <c r="F2796" s="7">
        <v>11.932909</v>
      </c>
      <c r="G2796" s="4">
        <v>18753</v>
      </c>
      <c r="H2796" s="2">
        <v>5.9999999999999995E-4</v>
      </c>
      <c r="I2796" t="s">
        <v>151</v>
      </c>
    </row>
    <row r="2797" spans="1:9">
      <c r="A2797" s="2">
        <v>2013</v>
      </c>
      <c r="B2797" s="2">
        <v>10</v>
      </c>
      <c r="C2797" s="2" t="s">
        <v>12</v>
      </c>
      <c r="D2797" s="2" t="s">
        <v>13</v>
      </c>
      <c r="E2797" s="2" t="s">
        <v>14</v>
      </c>
      <c r="F2797" s="7">
        <v>763.72648100000004</v>
      </c>
      <c r="G2797" s="4">
        <v>59251</v>
      </c>
      <c r="H2797" s="2">
        <v>1.2800000000000001E-2</v>
      </c>
      <c r="I2797" t="s">
        <v>151</v>
      </c>
    </row>
    <row r="2798" spans="1:9">
      <c r="A2798" s="2">
        <v>2013</v>
      </c>
      <c r="B2798" s="2">
        <v>1</v>
      </c>
      <c r="C2798" s="2" t="s">
        <v>12</v>
      </c>
      <c r="D2798" s="2" t="s">
        <v>13</v>
      </c>
      <c r="E2798" s="2" t="s">
        <v>14</v>
      </c>
      <c r="F2798" s="7">
        <v>692.83344199999999</v>
      </c>
      <c r="G2798" s="4">
        <v>55177</v>
      </c>
      <c r="H2798" s="2">
        <v>1.2500000000000001E-2</v>
      </c>
      <c r="I2798" t="s">
        <v>151</v>
      </c>
    </row>
    <row r="2799" spans="1:9">
      <c r="A2799" s="2">
        <v>2013</v>
      </c>
      <c r="B2799" s="2">
        <v>2</v>
      </c>
      <c r="C2799" s="2" t="s">
        <v>12</v>
      </c>
      <c r="D2799" s="2" t="s">
        <v>13</v>
      </c>
      <c r="E2799" s="2" t="s">
        <v>14</v>
      </c>
      <c r="F2799" s="7">
        <v>716.63770299999999</v>
      </c>
      <c r="G2799" s="4">
        <v>58816</v>
      </c>
      <c r="H2799" s="2">
        <v>1.21E-2</v>
      </c>
      <c r="I2799" t="s">
        <v>151</v>
      </c>
    </row>
    <row r="2800" spans="1:9">
      <c r="A2800" s="2">
        <v>2013</v>
      </c>
      <c r="B2800" s="2">
        <v>7</v>
      </c>
      <c r="C2800" s="2" t="s">
        <v>7</v>
      </c>
      <c r="D2800" s="2" t="s">
        <v>20</v>
      </c>
      <c r="E2800" s="2" t="s">
        <v>14</v>
      </c>
      <c r="F2800" s="7">
        <v>60.917337000000003</v>
      </c>
      <c r="G2800" s="4">
        <v>32477</v>
      </c>
      <c r="H2800" s="2">
        <v>1.8E-3</v>
      </c>
      <c r="I2800" t="s">
        <v>151</v>
      </c>
    </row>
    <row r="2801" spans="1:9">
      <c r="A2801" s="2">
        <v>2013</v>
      </c>
      <c r="B2801" s="2">
        <v>9</v>
      </c>
      <c r="C2801" s="2" t="s">
        <v>12</v>
      </c>
      <c r="D2801" s="2" t="s">
        <v>36</v>
      </c>
      <c r="E2801" s="2" t="s">
        <v>9</v>
      </c>
      <c r="F2801" s="7">
        <v>2.7283999999999999E-2</v>
      </c>
      <c r="G2801" s="4">
        <v>1</v>
      </c>
      <c r="H2801" s="2">
        <v>2.7199999999999998E-2</v>
      </c>
      <c r="I2801" t="s">
        <v>151</v>
      </c>
    </row>
    <row r="2802" spans="1:9">
      <c r="A2802" s="2">
        <v>2014</v>
      </c>
      <c r="B2802" s="2">
        <v>1</v>
      </c>
      <c r="C2802" s="2" t="s">
        <v>12</v>
      </c>
      <c r="D2802" s="2" t="s">
        <v>72</v>
      </c>
      <c r="E2802" s="2" t="s">
        <v>11</v>
      </c>
      <c r="F2802" s="7">
        <v>5.8488090000000001</v>
      </c>
      <c r="G2802" s="4">
        <v>2954</v>
      </c>
      <c r="H2802" s="2">
        <v>1.9E-3</v>
      </c>
      <c r="I2802" t="s">
        <v>151</v>
      </c>
    </row>
    <row r="2803" spans="1:9">
      <c r="A2803" s="2">
        <v>2013</v>
      </c>
      <c r="B2803" s="2">
        <v>10</v>
      </c>
      <c r="C2803" s="2" t="s">
        <v>12</v>
      </c>
      <c r="D2803" s="2" t="s">
        <v>72</v>
      </c>
      <c r="E2803" s="2" t="s">
        <v>11</v>
      </c>
      <c r="F2803" s="7">
        <v>0.137901</v>
      </c>
      <c r="G2803" s="4">
        <v>3</v>
      </c>
      <c r="H2803" s="2">
        <v>4.5900000000000003E-2</v>
      </c>
      <c r="I2803" t="s">
        <v>151</v>
      </c>
    </row>
    <row r="2804" spans="1:9">
      <c r="A2804" s="2">
        <v>2013</v>
      </c>
      <c r="B2804" s="2">
        <v>5</v>
      </c>
      <c r="C2804" s="2" t="s">
        <v>7</v>
      </c>
      <c r="D2804" s="2" t="s">
        <v>29</v>
      </c>
      <c r="E2804" s="2" t="s">
        <v>25</v>
      </c>
      <c r="F2804" s="7">
        <v>2.5098539999999998</v>
      </c>
      <c r="G2804" s="4">
        <v>3642</v>
      </c>
      <c r="H2804" s="2">
        <v>5.9999999999999995E-4</v>
      </c>
      <c r="I2804" t="s">
        <v>151</v>
      </c>
    </row>
    <row r="2805" spans="1:9">
      <c r="A2805" s="2">
        <v>2014</v>
      </c>
      <c r="B2805" s="2">
        <v>2</v>
      </c>
      <c r="C2805" s="2" t="s">
        <v>12</v>
      </c>
      <c r="D2805" s="2" t="s">
        <v>50</v>
      </c>
      <c r="E2805" s="2" t="s">
        <v>11</v>
      </c>
      <c r="F2805" s="7">
        <v>4.3580000000000001E-2</v>
      </c>
      <c r="G2805" s="4">
        <v>24</v>
      </c>
      <c r="H2805" s="2">
        <v>1.8E-3</v>
      </c>
      <c r="I2805" t="s">
        <v>151</v>
      </c>
    </row>
    <row r="2806" spans="1:9">
      <c r="A2806" s="2">
        <v>2014</v>
      </c>
      <c r="B2806" s="2">
        <v>4</v>
      </c>
      <c r="C2806" s="2" t="s">
        <v>7</v>
      </c>
      <c r="D2806" s="2" t="s">
        <v>51</v>
      </c>
      <c r="E2806" s="2" t="s">
        <v>11</v>
      </c>
      <c r="F2806" s="7">
        <v>5.932207</v>
      </c>
      <c r="G2806" s="4">
        <v>3334</v>
      </c>
      <c r="H2806" s="2">
        <v>1.6999999999999999E-3</v>
      </c>
      <c r="I2806" t="s">
        <v>151</v>
      </c>
    </row>
    <row r="2807" spans="1:9">
      <c r="A2807" s="2">
        <v>2014</v>
      </c>
      <c r="B2807" s="2">
        <v>2</v>
      </c>
      <c r="C2807" s="2" t="s">
        <v>12</v>
      </c>
      <c r="D2807" s="2" t="s">
        <v>49</v>
      </c>
      <c r="E2807" s="2" t="s">
        <v>11</v>
      </c>
      <c r="F2807" s="7">
        <v>8.2600000000000007E-2</v>
      </c>
      <c r="G2807" s="4">
        <v>59</v>
      </c>
      <c r="H2807" s="2">
        <v>1.4E-3</v>
      </c>
      <c r="I2807" t="s">
        <v>151</v>
      </c>
    </row>
    <row r="2808" spans="1:9">
      <c r="A2808" s="2">
        <v>2014</v>
      </c>
      <c r="B2808" s="2">
        <v>1</v>
      </c>
      <c r="C2808" s="2" t="s">
        <v>7</v>
      </c>
      <c r="D2808" s="2" t="s">
        <v>22</v>
      </c>
      <c r="E2808" s="2" t="s">
        <v>14</v>
      </c>
      <c r="F2808" s="7">
        <v>3.2814030000000001</v>
      </c>
      <c r="G2808" s="4">
        <v>8227</v>
      </c>
      <c r="H2808" s="2">
        <v>2.9999999999999997E-4</v>
      </c>
      <c r="I2808" t="s">
        <v>151</v>
      </c>
    </row>
    <row r="2809" spans="1:9">
      <c r="A2809" s="2">
        <v>2013</v>
      </c>
      <c r="B2809" s="2">
        <v>7</v>
      </c>
      <c r="C2809" s="2" t="s">
        <v>12</v>
      </c>
      <c r="D2809" s="2" t="s">
        <v>100</v>
      </c>
      <c r="E2809" s="2" t="s">
        <v>14</v>
      </c>
      <c r="F2809" s="7">
        <v>1.6775000000000002E-2</v>
      </c>
      <c r="G2809" s="4">
        <v>1</v>
      </c>
      <c r="H2809" s="2">
        <v>1.67E-2</v>
      </c>
      <c r="I2809" t="s">
        <v>151</v>
      </c>
    </row>
    <row r="2810" spans="1:9">
      <c r="A2810" s="2">
        <v>2013</v>
      </c>
      <c r="B2810" s="2">
        <v>3</v>
      </c>
      <c r="C2810" s="2" t="s">
        <v>12</v>
      </c>
      <c r="D2810" s="2" t="s">
        <v>31</v>
      </c>
      <c r="E2810" s="2" t="s">
        <v>14</v>
      </c>
      <c r="F2810" s="7">
        <v>1.8617999999999999E-2</v>
      </c>
      <c r="G2810" s="4">
        <v>3</v>
      </c>
      <c r="H2810" s="2">
        <v>6.1999999999999998E-3</v>
      </c>
      <c r="I2810" t="s">
        <v>151</v>
      </c>
    </row>
    <row r="2811" spans="1:9">
      <c r="A2811" s="2">
        <v>2014</v>
      </c>
      <c r="B2811" s="2">
        <v>3</v>
      </c>
      <c r="C2811" s="2" t="s">
        <v>12</v>
      </c>
      <c r="D2811" s="2" t="s">
        <v>18</v>
      </c>
      <c r="E2811" s="2" t="s">
        <v>14</v>
      </c>
      <c r="F2811" s="7">
        <v>690.28678500000001</v>
      </c>
      <c r="G2811" s="4">
        <v>76570</v>
      </c>
      <c r="H2811" s="2">
        <v>8.9999999999999993E-3</v>
      </c>
      <c r="I2811" t="s">
        <v>151</v>
      </c>
    </row>
    <row r="2812" spans="1:9">
      <c r="A2812" s="2">
        <v>2013</v>
      </c>
      <c r="B2812" s="2">
        <v>12</v>
      </c>
      <c r="C2812" s="2" t="s">
        <v>7</v>
      </c>
      <c r="D2812" s="2" t="s">
        <v>18</v>
      </c>
      <c r="E2812" s="2" t="s">
        <v>14</v>
      </c>
      <c r="F2812" s="7">
        <v>80.290831999999995</v>
      </c>
      <c r="G2812" s="4">
        <v>39359</v>
      </c>
      <c r="H2812" s="2">
        <v>2E-3</v>
      </c>
      <c r="I2812" t="s">
        <v>151</v>
      </c>
    </row>
    <row r="2813" spans="1:9">
      <c r="A2813" s="2">
        <v>2013</v>
      </c>
      <c r="B2813" s="2">
        <v>5</v>
      </c>
      <c r="C2813" s="2" t="s">
        <v>12</v>
      </c>
      <c r="D2813" s="2" t="s">
        <v>46</v>
      </c>
      <c r="E2813" s="2" t="s">
        <v>25</v>
      </c>
      <c r="F2813" s="7">
        <v>7.3051490000000001</v>
      </c>
      <c r="G2813" s="4">
        <v>1667</v>
      </c>
      <c r="H2813" s="2">
        <v>4.3E-3</v>
      </c>
      <c r="I2813" t="s">
        <v>151</v>
      </c>
    </row>
    <row r="2814" spans="1:9">
      <c r="A2814" s="2">
        <v>2013</v>
      </c>
      <c r="B2814" s="2">
        <v>11</v>
      </c>
      <c r="C2814" s="2" t="s">
        <v>12</v>
      </c>
      <c r="D2814" s="2" t="s">
        <v>15</v>
      </c>
      <c r="E2814" s="2" t="s">
        <v>16</v>
      </c>
      <c r="F2814" s="7">
        <v>791.62362900000005</v>
      </c>
      <c r="G2814" s="4">
        <v>72065</v>
      </c>
      <c r="H2814" s="2">
        <v>1.09E-2</v>
      </c>
      <c r="I2814" t="s">
        <v>151</v>
      </c>
    </row>
    <row r="2815" spans="1:9">
      <c r="A2815" s="2">
        <v>2013</v>
      </c>
      <c r="B2815" s="2">
        <v>1</v>
      </c>
      <c r="C2815" s="2" t="s">
        <v>7</v>
      </c>
      <c r="D2815" s="2" t="s">
        <v>40</v>
      </c>
      <c r="E2815" s="2" t="s">
        <v>14</v>
      </c>
      <c r="F2815" s="7">
        <v>486.77085599999998</v>
      </c>
      <c r="G2815" s="4">
        <v>395101</v>
      </c>
      <c r="H2815" s="2">
        <v>1.1999999999999999E-3</v>
      </c>
      <c r="I2815" t="s">
        <v>151</v>
      </c>
    </row>
    <row r="2816" spans="1:9">
      <c r="A2816" s="2">
        <v>2013</v>
      </c>
      <c r="B2816" s="2">
        <v>2</v>
      </c>
      <c r="C2816" s="2" t="s">
        <v>7</v>
      </c>
      <c r="D2816" s="2" t="s">
        <v>40</v>
      </c>
      <c r="E2816" s="2" t="s">
        <v>14</v>
      </c>
      <c r="F2816" s="7">
        <v>425.77310199999999</v>
      </c>
      <c r="G2816" s="4">
        <v>363297</v>
      </c>
      <c r="H2816" s="2">
        <v>1.1000000000000001E-3</v>
      </c>
      <c r="I2816" t="s">
        <v>151</v>
      </c>
    </row>
    <row r="2817" spans="1:9">
      <c r="A2817" s="2">
        <v>2014</v>
      </c>
      <c r="B2817" s="2">
        <v>2</v>
      </c>
      <c r="C2817" s="2" t="s">
        <v>7</v>
      </c>
      <c r="D2817" s="2" t="s">
        <v>45</v>
      </c>
      <c r="E2817" s="2" t="s">
        <v>14</v>
      </c>
      <c r="F2817" s="7">
        <v>48.406309</v>
      </c>
      <c r="G2817" s="4">
        <v>28117</v>
      </c>
      <c r="H2817" s="2">
        <v>1.6999999999999999E-3</v>
      </c>
      <c r="I2817" t="s">
        <v>151</v>
      </c>
    </row>
    <row r="2818" spans="1:9">
      <c r="A2818" s="2">
        <v>2014</v>
      </c>
      <c r="B2818" s="2">
        <v>1</v>
      </c>
      <c r="C2818" s="2" t="s">
        <v>12</v>
      </c>
      <c r="D2818" s="2" t="s">
        <v>26</v>
      </c>
      <c r="E2818" s="2" t="s">
        <v>14</v>
      </c>
      <c r="F2818" s="7">
        <v>162.26791800000001</v>
      </c>
      <c r="G2818" s="4">
        <v>14059</v>
      </c>
      <c r="H2818" s="2">
        <v>1.15E-2</v>
      </c>
      <c r="I2818" t="s">
        <v>151</v>
      </c>
    </row>
    <row r="2819" spans="1:9">
      <c r="A2819" s="2">
        <v>2014</v>
      </c>
      <c r="B2819" s="2">
        <v>2</v>
      </c>
      <c r="C2819" s="2" t="s">
        <v>12</v>
      </c>
      <c r="D2819" s="2" t="s">
        <v>26</v>
      </c>
      <c r="E2819" s="2" t="s">
        <v>14</v>
      </c>
      <c r="F2819" s="7">
        <v>200.72469899999999</v>
      </c>
      <c r="G2819" s="4">
        <v>15577</v>
      </c>
      <c r="H2819" s="2">
        <v>1.2800000000000001E-2</v>
      </c>
      <c r="I2819" t="s">
        <v>151</v>
      </c>
    </row>
    <row r="2820" spans="1:9">
      <c r="A2820" s="2">
        <v>2013</v>
      </c>
      <c r="B2820" s="2">
        <v>8</v>
      </c>
      <c r="C2820" s="2" t="s">
        <v>7</v>
      </c>
      <c r="D2820" s="2" t="s">
        <v>56</v>
      </c>
      <c r="E2820" s="2" t="s">
        <v>14</v>
      </c>
      <c r="F2820" s="7">
        <v>47.347628999999998</v>
      </c>
      <c r="G2820" s="4">
        <v>27978</v>
      </c>
      <c r="H2820" s="2">
        <v>1.6000000000000001E-3</v>
      </c>
      <c r="I2820" t="s">
        <v>151</v>
      </c>
    </row>
    <row r="2821" spans="1:9">
      <c r="A2821" s="2">
        <v>2014</v>
      </c>
      <c r="B2821" s="2">
        <v>5</v>
      </c>
      <c r="C2821" s="2" t="s">
        <v>7</v>
      </c>
      <c r="D2821" s="2" t="s">
        <v>44</v>
      </c>
      <c r="E2821" s="2" t="s">
        <v>16</v>
      </c>
      <c r="F2821" s="7">
        <v>8.7282159999999998</v>
      </c>
      <c r="G2821" s="4">
        <v>21702</v>
      </c>
      <c r="H2821" s="2">
        <v>4.0000000000000002E-4</v>
      </c>
      <c r="I2821" t="s">
        <v>151</v>
      </c>
    </row>
    <row r="2822" spans="1:9">
      <c r="A2822" s="2">
        <v>2013</v>
      </c>
      <c r="B2822" s="2">
        <v>6</v>
      </c>
      <c r="C2822" s="2" t="s">
        <v>12</v>
      </c>
      <c r="D2822" s="2" t="s">
        <v>39</v>
      </c>
      <c r="E2822" s="2" t="s">
        <v>14</v>
      </c>
      <c r="F2822" s="7">
        <v>2802.74964</v>
      </c>
      <c r="G2822" s="4">
        <v>282825</v>
      </c>
      <c r="H2822" s="2">
        <v>9.9000000000000008E-3</v>
      </c>
      <c r="I2822" t="s">
        <v>151</v>
      </c>
    </row>
    <row r="2823" spans="1:9">
      <c r="A2823" s="2">
        <v>2013</v>
      </c>
      <c r="B2823" s="2">
        <v>8</v>
      </c>
      <c r="C2823" s="2" t="s">
        <v>12</v>
      </c>
      <c r="D2823" s="2" t="s">
        <v>34</v>
      </c>
      <c r="E2823" s="2" t="s">
        <v>14</v>
      </c>
      <c r="F2823" s="7">
        <v>5.9955000000000001E-2</v>
      </c>
      <c r="G2823" s="4">
        <v>5</v>
      </c>
      <c r="H2823" s="2">
        <v>1.1900000000000001E-2</v>
      </c>
      <c r="I2823" t="s">
        <v>151</v>
      </c>
    </row>
    <row r="2824" spans="1:9">
      <c r="A2824" s="2">
        <v>2013</v>
      </c>
      <c r="B2824" s="2">
        <v>4</v>
      </c>
      <c r="C2824" s="2" t="s">
        <v>12</v>
      </c>
      <c r="D2824" s="2" t="s">
        <v>36</v>
      </c>
      <c r="E2824" s="2" t="s">
        <v>9</v>
      </c>
      <c r="F2824" s="7">
        <v>1.323E-2</v>
      </c>
      <c r="G2824" s="4">
        <v>2</v>
      </c>
      <c r="H2824" s="2">
        <v>6.6E-3</v>
      </c>
      <c r="I2824" t="s">
        <v>151</v>
      </c>
    </row>
    <row r="2825" spans="1:9">
      <c r="A2825" s="2">
        <v>2014</v>
      </c>
      <c r="B2825" s="2">
        <v>5</v>
      </c>
      <c r="C2825" s="2" t="s">
        <v>12</v>
      </c>
      <c r="D2825" s="2" t="s">
        <v>72</v>
      </c>
      <c r="E2825" s="2" t="s">
        <v>11</v>
      </c>
      <c r="F2825" s="7">
        <v>40.760769000000003</v>
      </c>
      <c r="G2825" s="4">
        <v>19376</v>
      </c>
      <c r="H2825" s="2">
        <v>2.0999999999999999E-3</v>
      </c>
      <c r="I2825" t="s">
        <v>151</v>
      </c>
    </row>
    <row r="2826" spans="1:9">
      <c r="A2826" s="2">
        <v>2013</v>
      </c>
      <c r="B2826" s="2">
        <v>12</v>
      </c>
      <c r="C2826" s="2" t="s">
        <v>7</v>
      </c>
      <c r="D2826" s="2" t="s">
        <v>67</v>
      </c>
      <c r="E2826" s="2" t="s">
        <v>9</v>
      </c>
      <c r="F2826" s="7">
        <v>1.2830999999999999</v>
      </c>
      <c r="G2826" s="4">
        <v>987</v>
      </c>
      <c r="H2826" s="2">
        <v>1.2999999999999999E-3</v>
      </c>
      <c r="I2826" t="s">
        <v>151</v>
      </c>
    </row>
    <row r="2827" spans="1:9">
      <c r="A2827" s="2">
        <v>2014</v>
      </c>
      <c r="B2827" s="2">
        <v>2</v>
      </c>
      <c r="C2827" s="2" t="s">
        <v>12</v>
      </c>
      <c r="D2827" s="2" t="s">
        <v>10</v>
      </c>
      <c r="E2827" s="2" t="s">
        <v>11</v>
      </c>
      <c r="F2827" s="7">
        <v>69.385548999999997</v>
      </c>
      <c r="G2827" s="4">
        <v>15877</v>
      </c>
      <c r="H2827" s="2">
        <v>4.3E-3</v>
      </c>
      <c r="I2827" t="s">
        <v>151</v>
      </c>
    </row>
    <row r="2828" spans="1:9">
      <c r="A2828" s="2">
        <v>2013</v>
      </c>
      <c r="B2828" s="2">
        <v>1</v>
      </c>
      <c r="C2828" s="2" t="s">
        <v>12</v>
      </c>
      <c r="D2828" s="2" t="s">
        <v>65</v>
      </c>
      <c r="E2828" s="2" t="s">
        <v>25</v>
      </c>
      <c r="F2828" s="7">
        <v>0.10842</v>
      </c>
      <c r="G2828" s="4">
        <v>15</v>
      </c>
      <c r="H2828" s="2">
        <v>7.1999999999999998E-3</v>
      </c>
      <c r="I2828" t="s">
        <v>151</v>
      </c>
    </row>
    <row r="2829" spans="1:9">
      <c r="A2829" s="2">
        <v>2013</v>
      </c>
      <c r="B2829" s="2">
        <v>8</v>
      </c>
      <c r="C2829" s="2" t="s">
        <v>7</v>
      </c>
      <c r="D2829" s="2" t="s">
        <v>22</v>
      </c>
      <c r="E2829" s="2" t="s">
        <v>14</v>
      </c>
      <c r="F2829" s="7">
        <v>4.5448019999999998</v>
      </c>
      <c r="G2829" s="4">
        <v>3028</v>
      </c>
      <c r="H2829" s="2">
        <v>1.5E-3</v>
      </c>
      <c r="I2829" t="s">
        <v>151</v>
      </c>
    </row>
    <row r="2830" spans="1:9">
      <c r="A2830" s="2">
        <v>2013</v>
      </c>
      <c r="B2830" s="2">
        <v>5</v>
      </c>
      <c r="C2830" s="2" t="s">
        <v>12</v>
      </c>
      <c r="D2830" s="2" t="s">
        <v>100</v>
      </c>
      <c r="E2830" s="2" t="s">
        <v>14</v>
      </c>
      <c r="F2830" s="7">
        <v>0.49775799999999998</v>
      </c>
      <c r="G2830" s="4">
        <v>37</v>
      </c>
      <c r="H2830" s="2">
        <v>1.34E-2</v>
      </c>
      <c r="I2830" t="s">
        <v>151</v>
      </c>
    </row>
    <row r="2831" spans="1:9">
      <c r="A2831" s="2">
        <v>2013</v>
      </c>
      <c r="B2831" s="2">
        <v>10</v>
      </c>
      <c r="C2831" s="2" t="s">
        <v>12</v>
      </c>
      <c r="D2831" s="2" t="s">
        <v>21</v>
      </c>
      <c r="E2831" s="2" t="s">
        <v>14</v>
      </c>
      <c r="F2831" s="7">
        <v>343.010718</v>
      </c>
      <c r="G2831" s="4">
        <v>28903</v>
      </c>
      <c r="H2831" s="2">
        <v>1.18E-2</v>
      </c>
      <c r="I2831" t="s">
        <v>151</v>
      </c>
    </row>
    <row r="2832" spans="1:9">
      <c r="A2832" s="2">
        <v>2013</v>
      </c>
      <c r="B2832" s="2">
        <v>5</v>
      </c>
      <c r="C2832" s="2" t="s">
        <v>7</v>
      </c>
      <c r="D2832" s="2" t="s">
        <v>31</v>
      </c>
      <c r="E2832" s="2" t="s">
        <v>14</v>
      </c>
      <c r="F2832" s="7">
        <v>0.23238500000000001</v>
      </c>
      <c r="G2832" s="4">
        <v>1672</v>
      </c>
      <c r="H2832" s="2">
        <v>1E-4</v>
      </c>
      <c r="I2832" t="s">
        <v>151</v>
      </c>
    </row>
    <row r="2833" spans="1:9">
      <c r="A2833" s="2">
        <v>2013</v>
      </c>
      <c r="B2833" s="2">
        <v>6</v>
      </c>
      <c r="C2833" s="2" t="s">
        <v>7</v>
      </c>
      <c r="D2833" s="2" t="s">
        <v>63</v>
      </c>
      <c r="E2833" s="2" t="s">
        <v>14</v>
      </c>
      <c r="F2833" s="7">
        <v>13.724208000000001</v>
      </c>
      <c r="G2833" s="4">
        <v>9947</v>
      </c>
      <c r="H2833" s="2">
        <v>1.2999999999999999E-3</v>
      </c>
      <c r="I2833" t="s">
        <v>151</v>
      </c>
    </row>
    <row r="2834" spans="1:9">
      <c r="A2834" s="2">
        <v>2014</v>
      </c>
      <c r="B2834" s="2">
        <v>3</v>
      </c>
      <c r="C2834" s="2" t="s">
        <v>7</v>
      </c>
      <c r="D2834" s="2" t="s">
        <v>86</v>
      </c>
      <c r="E2834" s="2" t="s">
        <v>9</v>
      </c>
      <c r="F2834" s="7">
        <v>3617.519593</v>
      </c>
      <c r="G2834" s="4">
        <v>1941861</v>
      </c>
      <c r="H2834" s="2">
        <v>1.8E-3</v>
      </c>
      <c r="I2834" t="s">
        <v>151</v>
      </c>
    </row>
    <row r="2835" spans="1:9">
      <c r="A2835" s="2">
        <v>2013</v>
      </c>
      <c r="B2835" s="2">
        <v>3</v>
      </c>
      <c r="C2835" s="2" t="s">
        <v>12</v>
      </c>
      <c r="D2835" s="2" t="s">
        <v>60</v>
      </c>
      <c r="E2835" s="2" t="s">
        <v>14</v>
      </c>
      <c r="F2835" s="7">
        <v>0.31054199999999998</v>
      </c>
      <c r="G2835" s="4">
        <v>20</v>
      </c>
      <c r="H2835" s="2">
        <v>1.55E-2</v>
      </c>
      <c r="I2835" t="s">
        <v>151</v>
      </c>
    </row>
    <row r="2836" spans="1:9">
      <c r="A2836" s="2">
        <v>2014</v>
      </c>
      <c r="B2836" s="2">
        <v>2</v>
      </c>
      <c r="C2836" s="2" t="s">
        <v>7</v>
      </c>
      <c r="D2836" s="2" t="s">
        <v>70</v>
      </c>
      <c r="E2836" s="2" t="s">
        <v>14</v>
      </c>
      <c r="F2836" s="7">
        <v>103.59043800000001</v>
      </c>
      <c r="G2836" s="4">
        <v>142243</v>
      </c>
      <c r="H2836" s="2">
        <v>6.9999999999999999E-4</v>
      </c>
      <c r="I2836" t="s">
        <v>151</v>
      </c>
    </row>
    <row r="2837" spans="1:9">
      <c r="A2837" s="2">
        <v>2013</v>
      </c>
      <c r="B2837" s="2">
        <v>10</v>
      </c>
      <c r="C2837" s="2" t="s">
        <v>12</v>
      </c>
      <c r="D2837" s="2" t="s">
        <v>26</v>
      </c>
      <c r="E2837" s="2" t="s">
        <v>14</v>
      </c>
      <c r="F2837" s="7">
        <v>110.388772</v>
      </c>
      <c r="G2837" s="4">
        <v>9003</v>
      </c>
      <c r="H2837" s="2">
        <v>1.2200000000000001E-2</v>
      </c>
      <c r="I2837" t="s">
        <v>151</v>
      </c>
    </row>
    <row r="2838" spans="1:9">
      <c r="A2838" s="2">
        <v>2013</v>
      </c>
      <c r="B2838" s="2">
        <v>8</v>
      </c>
      <c r="C2838" s="2" t="s">
        <v>12</v>
      </c>
      <c r="D2838" s="2" t="s">
        <v>26</v>
      </c>
      <c r="E2838" s="2" t="s">
        <v>14</v>
      </c>
      <c r="F2838" s="7">
        <v>87.904488999999998</v>
      </c>
      <c r="G2838" s="4">
        <v>8290</v>
      </c>
      <c r="H2838" s="2">
        <v>1.06E-2</v>
      </c>
      <c r="I2838" t="s">
        <v>151</v>
      </c>
    </row>
    <row r="2839" spans="1:9">
      <c r="A2839" s="2">
        <v>2013</v>
      </c>
      <c r="B2839" s="2">
        <v>2</v>
      </c>
      <c r="C2839" s="2" t="s">
        <v>7</v>
      </c>
      <c r="D2839" s="2" t="s">
        <v>44</v>
      </c>
      <c r="E2839" s="2" t="s">
        <v>16</v>
      </c>
      <c r="F2839" s="7">
        <v>22.529637999999998</v>
      </c>
      <c r="G2839" s="4">
        <v>8763</v>
      </c>
      <c r="H2839" s="2">
        <v>2.5000000000000001E-3</v>
      </c>
      <c r="I2839" t="s">
        <v>151</v>
      </c>
    </row>
    <row r="2840" spans="1:9">
      <c r="A2840" s="2">
        <v>2014</v>
      </c>
      <c r="B2840" s="2">
        <v>5</v>
      </c>
      <c r="C2840" s="2" t="s">
        <v>12</v>
      </c>
      <c r="D2840" s="2" t="s">
        <v>99</v>
      </c>
      <c r="E2840" s="2" t="s">
        <v>25</v>
      </c>
      <c r="F2840" s="7">
        <v>2.1440000000000001E-2</v>
      </c>
      <c r="G2840" s="4">
        <v>5</v>
      </c>
      <c r="H2840" s="2">
        <v>4.1999999999999997E-3</v>
      </c>
      <c r="I2840" t="s">
        <v>151</v>
      </c>
    </row>
    <row r="2841" spans="1:9">
      <c r="A2841" s="2">
        <v>2013</v>
      </c>
      <c r="B2841" s="2">
        <v>6</v>
      </c>
      <c r="C2841" s="2" t="s">
        <v>7</v>
      </c>
      <c r="D2841" s="2" t="s">
        <v>48</v>
      </c>
      <c r="E2841" s="2" t="s">
        <v>14</v>
      </c>
      <c r="F2841" s="7">
        <v>0.73294000000000004</v>
      </c>
      <c r="G2841" s="4">
        <v>2157</v>
      </c>
      <c r="H2841" s="2">
        <v>2.9999999999999997E-4</v>
      </c>
      <c r="I2841" t="s">
        <v>151</v>
      </c>
    </row>
    <row r="2842" spans="1:9">
      <c r="A2842" s="2">
        <v>2014</v>
      </c>
      <c r="B2842" s="2">
        <v>5</v>
      </c>
      <c r="C2842" s="2" t="s">
        <v>12</v>
      </c>
      <c r="D2842" s="2" t="s">
        <v>96</v>
      </c>
      <c r="E2842" s="2" t="s">
        <v>9</v>
      </c>
      <c r="F2842" s="7">
        <v>6.3994</v>
      </c>
      <c r="G2842" s="4">
        <v>4571</v>
      </c>
      <c r="H2842" s="2">
        <v>1.4E-3</v>
      </c>
      <c r="I2842" t="s">
        <v>151</v>
      </c>
    </row>
    <row r="2843" spans="1:9">
      <c r="A2843" s="2">
        <v>2014</v>
      </c>
      <c r="B2843" s="2">
        <v>2</v>
      </c>
      <c r="C2843" s="2" t="s">
        <v>12</v>
      </c>
      <c r="D2843" s="2" t="s">
        <v>83</v>
      </c>
      <c r="E2843" s="2" t="s">
        <v>14</v>
      </c>
      <c r="F2843" s="7">
        <v>0.47171400000000002</v>
      </c>
      <c r="G2843" s="4">
        <v>59</v>
      </c>
      <c r="H2843" s="2">
        <v>7.9000000000000008E-3</v>
      </c>
      <c r="I2843" t="s">
        <v>151</v>
      </c>
    </row>
    <row r="2844" spans="1:9">
      <c r="A2844" s="2">
        <v>2013</v>
      </c>
      <c r="B2844" s="2">
        <v>7</v>
      </c>
      <c r="C2844" s="2" t="s">
        <v>12</v>
      </c>
      <c r="D2844" s="2" t="s">
        <v>18</v>
      </c>
      <c r="E2844" s="2" t="s">
        <v>14</v>
      </c>
      <c r="F2844" s="7">
        <v>533.23006799999996</v>
      </c>
      <c r="G2844" s="4">
        <v>65555</v>
      </c>
      <c r="H2844" s="2">
        <v>8.0999999999999996E-3</v>
      </c>
      <c r="I2844" t="s">
        <v>151</v>
      </c>
    </row>
    <row r="2845" spans="1:9">
      <c r="A2845" s="2">
        <v>2013</v>
      </c>
      <c r="B2845" s="2">
        <v>3</v>
      </c>
      <c r="C2845" s="2" t="s">
        <v>7</v>
      </c>
      <c r="D2845" s="2" t="s">
        <v>19</v>
      </c>
      <c r="E2845" s="2" t="s">
        <v>14</v>
      </c>
      <c r="F2845" s="7">
        <v>67.509733999999995</v>
      </c>
      <c r="G2845" s="4">
        <v>18410</v>
      </c>
      <c r="H2845" s="2">
        <v>3.5999999999999999E-3</v>
      </c>
      <c r="I2845" t="s">
        <v>151</v>
      </c>
    </row>
    <row r="2846" spans="1:9">
      <c r="A2846" s="2">
        <v>2013</v>
      </c>
      <c r="B2846" s="2">
        <v>1</v>
      </c>
      <c r="C2846" s="2" t="s">
        <v>12</v>
      </c>
      <c r="D2846" s="2" t="s">
        <v>19</v>
      </c>
      <c r="E2846" s="2" t="s">
        <v>14</v>
      </c>
      <c r="F2846" s="7">
        <v>2076.6480059999999</v>
      </c>
      <c r="G2846" s="4">
        <v>173891</v>
      </c>
      <c r="H2846" s="2">
        <v>1.1900000000000001E-2</v>
      </c>
      <c r="I2846" t="s">
        <v>151</v>
      </c>
    </row>
    <row r="2847" spans="1:9">
      <c r="A2847" s="2">
        <v>2014</v>
      </c>
      <c r="B2847" s="2">
        <v>4</v>
      </c>
      <c r="C2847" s="2" t="s">
        <v>7</v>
      </c>
      <c r="D2847" s="2" t="s">
        <v>43</v>
      </c>
      <c r="E2847" s="2" t="s">
        <v>11</v>
      </c>
      <c r="F2847" s="7">
        <v>149.420008</v>
      </c>
      <c r="G2847" s="4">
        <v>90435</v>
      </c>
      <c r="H2847" s="2">
        <v>1.6000000000000001E-3</v>
      </c>
      <c r="I2847" t="s">
        <v>151</v>
      </c>
    </row>
    <row r="2848" spans="1:9">
      <c r="A2848" s="2">
        <v>2013</v>
      </c>
      <c r="B2848" s="2">
        <v>10</v>
      </c>
      <c r="C2848" s="2" t="s">
        <v>7</v>
      </c>
      <c r="D2848" s="2" t="s">
        <v>15</v>
      </c>
      <c r="E2848" s="2" t="s">
        <v>16</v>
      </c>
      <c r="F2848" s="7">
        <v>113.735634</v>
      </c>
      <c r="G2848" s="4">
        <v>46936</v>
      </c>
      <c r="H2848" s="2">
        <v>2.3999999999999998E-3</v>
      </c>
      <c r="I2848" t="s">
        <v>151</v>
      </c>
    </row>
    <row r="2849" spans="1:9">
      <c r="A2849" s="2">
        <v>2013</v>
      </c>
      <c r="B2849" s="2">
        <v>1</v>
      </c>
      <c r="C2849" s="2" t="s">
        <v>7</v>
      </c>
      <c r="D2849" s="2" t="s">
        <v>15</v>
      </c>
      <c r="E2849" s="2" t="s">
        <v>16</v>
      </c>
      <c r="F2849" s="7">
        <v>71.910824000000005</v>
      </c>
      <c r="G2849" s="4">
        <v>28371</v>
      </c>
      <c r="H2849" s="2">
        <v>2.5000000000000001E-3</v>
      </c>
      <c r="I2849" t="s">
        <v>151</v>
      </c>
    </row>
    <row r="2850" spans="1:9">
      <c r="A2850" s="2">
        <v>2014</v>
      </c>
      <c r="B2850" s="2">
        <v>4</v>
      </c>
      <c r="C2850" s="2" t="s">
        <v>12</v>
      </c>
      <c r="D2850" s="2" t="s">
        <v>45</v>
      </c>
      <c r="E2850" s="2" t="s">
        <v>14</v>
      </c>
      <c r="F2850" s="7">
        <v>47.459715000000003</v>
      </c>
      <c r="G2850" s="4">
        <v>21803</v>
      </c>
      <c r="H2850" s="2">
        <v>2.0999999999999999E-3</v>
      </c>
      <c r="I2850" t="s">
        <v>151</v>
      </c>
    </row>
    <row r="2851" spans="1:9">
      <c r="A2851" s="2">
        <v>2014</v>
      </c>
      <c r="B2851" s="2">
        <v>1</v>
      </c>
      <c r="C2851" s="2" t="s">
        <v>7</v>
      </c>
      <c r="D2851" s="2" t="s">
        <v>17</v>
      </c>
      <c r="E2851" s="2" t="s">
        <v>14</v>
      </c>
      <c r="F2851" s="7">
        <v>29.623304999999998</v>
      </c>
      <c r="G2851" s="4">
        <v>11092</v>
      </c>
      <c r="H2851" s="2">
        <v>2.5999999999999999E-3</v>
      </c>
      <c r="I2851" t="s">
        <v>151</v>
      </c>
    </row>
    <row r="2852" spans="1:9">
      <c r="A2852" s="2">
        <v>2013</v>
      </c>
      <c r="B2852" s="2">
        <v>12</v>
      </c>
      <c r="C2852" s="2" t="s">
        <v>12</v>
      </c>
      <c r="D2852" s="2" t="s">
        <v>64</v>
      </c>
      <c r="E2852" s="2" t="s">
        <v>14</v>
      </c>
      <c r="F2852" s="7">
        <v>0.48249500000000001</v>
      </c>
      <c r="G2852" s="4">
        <v>117</v>
      </c>
      <c r="H2852" s="2">
        <v>4.1000000000000003E-3</v>
      </c>
      <c r="I2852" t="s">
        <v>151</v>
      </c>
    </row>
    <row r="2853" spans="1:9">
      <c r="A2853" s="2">
        <v>2014</v>
      </c>
      <c r="B2853" s="2">
        <v>4</v>
      </c>
      <c r="C2853" s="2" t="s">
        <v>7</v>
      </c>
      <c r="D2853" s="2" t="s">
        <v>39</v>
      </c>
      <c r="E2853" s="2" t="s">
        <v>14</v>
      </c>
      <c r="F2853" s="7">
        <v>238.956085</v>
      </c>
      <c r="G2853" s="4">
        <v>194382</v>
      </c>
      <c r="H2853" s="2">
        <v>1.1999999999999999E-3</v>
      </c>
      <c r="I2853" t="s">
        <v>151</v>
      </c>
    </row>
    <row r="2854" spans="1:9">
      <c r="A2854" s="2">
        <v>2014</v>
      </c>
      <c r="B2854" s="2">
        <v>5</v>
      </c>
      <c r="C2854" s="2" t="s">
        <v>12</v>
      </c>
      <c r="D2854" s="2" t="s">
        <v>30</v>
      </c>
      <c r="E2854" s="2" t="s">
        <v>9</v>
      </c>
      <c r="F2854" s="7">
        <v>15.8368</v>
      </c>
      <c r="G2854" s="4">
        <v>11312</v>
      </c>
      <c r="H2854" s="2">
        <v>1.4E-3</v>
      </c>
      <c r="I2854" t="s">
        <v>151</v>
      </c>
    </row>
    <row r="2855" spans="1:9">
      <c r="A2855" s="2">
        <v>2013</v>
      </c>
      <c r="B2855" s="2">
        <v>2</v>
      </c>
      <c r="C2855" s="2" t="s">
        <v>7</v>
      </c>
      <c r="D2855" s="2" t="s">
        <v>34</v>
      </c>
      <c r="E2855" s="2" t="s">
        <v>14</v>
      </c>
      <c r="F2855" s="7">
        <v>5.1400000000000003E-4</v>
      </c>
      <c r="G2855" s="4">
        <v>1</v>
      </c>
      <c r="H2855" s="2">
        <v>5.0000000000000001E-4</v>
      </c>
      <c r="I2855" t="s">
        <v>151</v>
      </c>
    </row>
    <row r="2856" spans="1:9">
      <c r="A2856" s="2">
        <v>2013</v>
      </c>
      <c r="B2856" s="2">
        <v>3</v>
      </c>
      <c r="C2856" s="2" t="s">
        <v>12</v>
      </c>
      <c r="D2856" s="2" t="s">
        <v>48</v>
      </c>
      <c r="E2856" s="2" t="s">
        <v>14</v>
      </c>
      <c r="F2856" s="7">
        <v>0.41203200000000001</v>
      </c>
      <c r="G2856" s="4">
        <v>45</v>
      </c>
      <c r="H2856" s="2">
        <v>9.1000000000000004E-3</v>
      </c>
      <c r="I2856" t="s">
        <v>151</v>
      </c>
    </row>
    <row r="2857" spans="1:9">
      <c r="A2857" s="2">
        <v>2013</v>
      </c>
      <c r="B2857" s="2">
        <v>11</v>
      </c>
      <c r="C2857" s="2" t="s">
        <v>7</v>
      </c>
      <c r="D2857" s="2" t="s">
        <v>8</v>
      </c>
      <c r="E2857" s="2" t="s">
        <v>9</v>
      </c>
      <c r="F2857" s="7">
        <v>3898.2905970000002</v>
      </c>
      <c r="G2857" s="4">
        <v>2782137</v>
      </c>
      <c r="H2857" s="2">
        <v>1.4E-3</v>
      </c>
      <c r="I2857" t="s">
        <v>151</v>
      </c>
    </row>
    <row r="2858" spans="1:9">
      <c r="A2858" s="2">
        <v>2013</v>
      </c>
      <c r="B2858" s="2">
        <v>12</v>
      </c>
      <c r="C2858" s="2" t="s">
        <v>7</v>
      </c>
      <c r="D2858" s="2" t="s">
        <v>59</v>
      </c>
      <c r="E2858" s="2" t="s">
        <v>11</v>
      </c>
      <c r="F2858" s="7">
        <v>38.994954999999997</v>
      </c>
      <c r="G2858" s="4">
        <v>21581</v>
      </c>
      <c r="H2858" s="2">
        <v>1.8E-3</v>
      </c>
      <c r="I2858" t="s">
        <v>151</v>
      </c>
    </row>
    <row r="2859" spans="1:9">
      <c r="A2859" s="2">
        <v>2013</v>
      </c>
      <c r="B2859" s="2">
        <v>1</v>
      </c>
      <c r="C2859" s="2" t="s">
        <v>12</v>
      </c>
      <c r="D2859" s="2" t="s">
        <v>52</v>
      </c>
      <c r="E2859" s="2" t="s">
        <v>25</v>
      </c>
      <c r="F2859" s="7">
        <v>5.1609999999999998E-3</v>
      </c>
      <c r="G2859" s="4">
        <v>1</v>
      </c>
      <c r="H2859" s="2">
        <v>5.1000000000000004E-3</v>
      </c>
      <c r="I2859" t="s">
        <v>151</v>
      </c>
    </row>
    <row r="2860" spans="1:9">
      <c r="A2860" s="2">
        <v>2014</v>
      </c>
      <c r="B2860" s="2">
        <v>2</v>
      </c>
      <c r="C2860" s="2" t="s">
        <v>12</v>
      </c>
      <c r="D2860" s="2" t="s">
        <v>24</v>
      </c>
      <c r="E2860" s="2" t="s">
        <v>25</v>
      </c>
      <c r="F2860" s="7">
        <v>62.797286</v>
      </c>
      <c r="G2860" s="4">
        <v>7834</v>
      </c>
      <c r="H2860" s="2">
        <v>8.0000000000000002E-3</v>
      </c>
      <c r="I2860" t="s">
        <v>151</v>
      </c>
    </row>
    <row r="2861" spans="1:9">
      <c r="A2861" s="2">
        <v>2013</v>
      </c>
      <c r="B2861" s="2">
        <v>6</v>
      </c>
      <c r="C2861" s="2" t="s">
        <v>7</v>
      </c>
      <c r="D2861" s="2" t="s">
        <v>28</v>
      </c>
      <c r="E2861" s="2" t="s">
        <v>14</v>
      </c>
      <c r="F2861" s="7">
        <v>23.993959</v>
      </c>
      <c r="G2861" s="4">
        <v>12126</v>
      </c>
      <c r="H2861" s="2">
        <v>1.9E-3</v>
      </c>
      <c r="I2861" t="s">
        <v>151</v>
      </c>
    </row>
    <row r="2862" spans="1:9">
      <c r="A2862" s="2">
        <v>2013</v>
      </c>
      <c r="B2862" s="2">
        <v>3</v>
      </c>
      <c r="C2862" s="2" t="s">
        <v>7</v>
      </c>
      <c r="D2862" s="2" t="s">
        <v>28</v>
      </c>
      <c r="E2862" s="2" t="s">
        <v>14</v>
      </c>
      <c r="F2862" s="7">
        <v>13.355722999999999</v>
      </c>
      <c r="G2862" s="4">
        <v>12201</v>
      </c>
      <c r="H2862" s="2">
        <v>1E-3</v>
      </c>
      <c r="I2862" t="s">
        <v>151</v>
      </c>
    </row>
    <row r="2863" spans="1:9">
      <c r="A2863" s="2">
        <v>2013</v>
      </c>
      <c r="B2863" s="2">
        <v>9</v>
      </c>
      <c r="C2863" s="2" t="s">
        <v>7</v>
      </c>
      <c r="D2863" s="2" t="s">
        <v>21</v>
      </c>
      <c r="E2863" s="2" t="s">
        <v>14</v>
      </c>
      <c r="F2863" s="7">
        <v>27.316305</v>
      </c>
      <c r="G2863" s="4">
        <v>10886</v>
      </c>
      <c r="H2863" s="2">
        <v>2.5000000000000001E-3</v>
      </c>
      <c r="I2863" t="s">
        <v>151</v>
      </c>
    </row>
    <row r="2864" spans="1:9">
      <c r="A2864" s="2">
        <v>2013</v>
      </c>
      <c r="B2864" s="2">
        <v>9</v>
      </c>
      <c r="C2864" s="2" t="s">
        <v>7</v>
      </c>
      <c r="D2864" s="2" t="s">
        <v>86</v>
      </c>
      <c r="E2864" s="2" t="s">
        <v>9</v>
      </c>
      <c r="F2864" s="7">
        <v>564.21138599999995</v>
      </c>
      <c r="G2864" s="4">
        <v>534525</v>
      </c>
      <c r="H2864" s="2">
        <v>1E-3</v>
      </c>
      <c r="I2864" t="s">
        <v>151</v>
      </c>
    </row>
    <row r="2865" spans="1:9">
      <c r="A2865" s="2">
        <v>2013</v>
      </c>
      <c r="B2865" s="2">
        <v>2</v>
      </c>
      <c r="C2865" s="2" t="s">
        <v>7</v>
      </c>
      <c r="D2865" s="2" t="s">
        <v>87</v>
      </c>
      <c r="E2865" s="2" t="s">
        <v>14</v>
      </c>
      <c r="F2865" s="7">
        <v>23.118193000000002</v>
      </c>
      <c r="G2865" s="4">
        <v>9632</v>
      </c>
      <c r="H2865" s="2">
        <v>2.3999999999999998E-3</v>
      </c>
      <c r="I2865" t="s">
        <v>151</v>
      </c>
    </row>
    <row r="2866" spans="1:9">
      <c r="A2866" s="2">
        <v>2014</v>
      </c>
      <c r="B2866" s="2">
        <v>4</v>
      </c>
      <c r="C2866" s="2" t="s">
        <v>7</v>
      </c>
      <c r="D2866" s="2" t="s">
        <v>93</v>
      </c>
      <c r="E2866" s="2" t="s">
        <v>9</v>
      </c>
      <c r="F2866" s="7">
        <v>22.513838</v>
      </c>
      <c r="G2866" s="4">
        <v>12653</v>
      </c>
      <c r="H2866" s="2">
        <v>1.6999999999999999E-3</v>
      </c>
      <c r="I2866" t="s">
        <v>151</v>
      </c>
    </row>
    <row r="2867" spans="1:9">
      <c r="A2867" s="2">
        <v>2013</v>
      </c>
      <c r="B2867" s="2">
        <v>12</v>
      </c>
      <c r="C2867" s="2" t="s">
        <v>12</v>
      </c>
      <c r="D2867" s="2" t="s">
        <v>58</v>
      </c>
      <c r="E2867" s="2" t="s">
        <v>9</v>
      </c>
      <c r="F2867" s="7">
        <v>0.22680600000000001</v>
      </c>
      <c r="G2867" s="4">
        <v>55</v>
      </c>
      <c r="H2867" s="2">
        <v>4.1000000000000003E-3</v>
      </c>
      <c r="I2867" t="s">
        <v>151</v>
      </c>
    </row>
    <row r="2868" spans="1:9">
      <c r="A2868" s="2">
        <v>2013</v>
      </c>
      <c r="B2868" s="2">
        <v>11</v>
      </c>
      <c r="C2868" s="2" t="s">
        <v>12</v>
      </c>
      <c r="D2868" s="2" t="s">
        <v>70</v>
      </c>
      <c r="E2868" s="2" t="s">
        <v>14</v>
      </c>
      <c r="F2868" s="7">
        <v>1426.374916</v>
      </c>
      <c r="G2868" s="4">
        <v>140358</v>
      </c>
      <c r="H2868" s="2">
        <v>1.01E-2</v>
      </c>
      <c r="I2868" t="s">
        <v>151</v>
      </c>
    </row>
    <row r="2869" spans="1:9">
      <c r="A2869" s="2">
        <v>2013</v>
      </c>
      <c r="B2869" s="2">
        <v>6</v>
      </c>
      <c r="C2869" s="2" t="s">
        <v>7</v>
      </c>
      <c r="D2869" s="2" t="s">
        <v>56</v>
      </c>
      <c r="E2869" s="2" t="s">
        <v>14</v>
      </c>
      <c r="F2869" s="7">
        <v>50.064148000000003</v>
      </c>
      <c r="G2869" s="4">
        <v>27968</v>
      </c>
      <c r="H2869" s="2">
        <v>1.6999999999999999E-3</v>
      </c>
      <c r="I2869" t="s">
        <v>151</v>
      </c>
    </row>
    <row r="2870" spans="1:9">
      <c r="A2870" s="2">
        <v>2013</v>
      </c>
      <c r="B2870" s="2">
        <v>12</v>
      </c>
      <c r="C2870" s="2" t="s">
        <v>7</v>
      </c>
      <c r="D2870" s="2" t="s">
        <v>80</v>
      </c>
      <c r="E2870" s="2" t="s">
        <v>14</v>
      </c>
      <c r="F2870" s="7">
        <v>1.3465339999999999</v>
      </c>
      <c r="G2870" s="4">
        <v>685</v>
      </c>
      <c r="H2870" s="2">
        <v>1.9E-3</v>
      </c>
      <c r="I2870" t="s">
        <v>151</v>
      </c>
    </row>
    <row r="2871" spans="1:9">
      <c r="A2871" s="2">
        <v>2013</v>
      </c>
      <c r="B2871" s="2">
        <v>5</v>
      </c>
      <c r="C2871" s="2" t="s">
        <v>12</v>
      </c>
      <c r="D2871" s="2" t="s">
        <v>39</v>
      </c>
      <c r="E2871" s="2" t="s">
        <v>14</v>
      </c>
      <c r="F2871" s="7">
        <v>3108.034932</v>
      </c>
      <c r="G2871" s="4">
        <v>325625</v>
      </c>
      <c r="H2871" s="2">
        <v>9.4999999999999998E-3</v>
      </c>
      <c r="I2871" t="s">
        <v>151</v>
      </c>
    </row>
    <row r="2872" spans="1:9">
      <c r="A2872" s="2">
        <v>2014</v>
      </c>
      <c r="B2872" s="2">
        <v>1</v>
      </c>
      <c r="C2872" s="2" t="s">
        <v>12</v>
      </c>
      <c r="D2872" s="2" t="s">
        <v>48</v>
      </c>
      <c r="E2872" s="2" t="s">
        <v>14</v>
      </c>
      <c r="F2872" s="7">
        <v>6.272888</v>
      </c>
      <c r="G2872" s="4">
        <v>2435</v>
      </c>
      <c r="H2872" s="2">
        <v>2.5000000000000001E-3</v>
      </c>
      <c r="I2872" t="s">
        <v>151</v>
      </c>
    </row>
    <row r="2873" spans="1:9">
      <c r="A2873" s="2">
        <v>2014</v>
      </c>
      <c r="B2873" s="2">
        <v>2</v>
      </c>
      <c r="C2873" s="2" t="s">
        <v>12</v>
      </c>
      <c r="D2873" s="2" t="s">
        <v>72</v>
      </c>
      <c r="E2873" s="2" t="s">
        <v>11</v>
      </c>
      <c r="F2873" s="7">
        <v>14.211301000000001</v>
      </c>
      <c r="G2873" s="4">
        <v>7279</v>
      </c>
      <c r="H2873" s="2">
        <v>1.9E-3</v>
      </c>
      <c r="I2873" t="s">
        <v>151</v>
      </c>
    </row>
    <row r="2874" spans="1:9">
      <c r="A2874" s="2">
        <v>2013</v>
      </c>
      <c r="B2874" s="2">
        <v>8</v>
      </c>
      <c r="C2874" s="2" t="s">
        <v>12</v>
      </c>
      <c r="D2874" s="2" t="s">
        <v>94</v>
      </c>
      <c r="E2874" s="2" t="s">
        <v>25</v>
      </c>
      <c r="F2874" s="7">
        <v>0.65187200000000001</v>
      </c>
      <c r="G2874" s="4">
        <v>21</v>
      </c>
      <c r="H2874" s="2">
        <v>3.1E-2</v>
      </c>
      <c r="I2874" t="s">
        <v>151</v>
      </c>
    </row>
    <row r="2875" spans="1:9">
      <c r="A2875" s="2">
        <v>2013</v>
      </c>
      <c r="B2875" s="2">
        <v>12</v>
      </c>
      <c r="C2875" s="2" t="s">
        <v>7</v>
      </c>
      <c r="D2875" s="2" t="s">
        <v>96</v>
      </c>
      <c r="E2875" s="2" t="s">
        <v>9</v>
      </c>
      <c r="F2875" s="7">
        <v>2.9036</v>
      </c>
      <c r="G2875" s="4">
        <v>2074</v>
      </c>
      <c r="H2875" s="2">
        <v>1.4E-3</v>
      </c>
      <c r="I2875" t="s">
        <v>151</v>
      </c>
    </row>
    <row r="2876" spans="1:9">
      <c r="A2876" s="2">
        <v>2014</v>
      </c>
      <c r="B2876" s="2">
        <v>2</v>
      </c>
      <c r="C2876" s="2" t="s">
        <v>12</v>
      </c>
      <c r="D2876" s="2" t="s">
        <v>67</v>
      </c>
      <c r="E2876" s="2" t="s">
        <v>9</v>
      </c>
      <c r="F2876" s="7">
        <v>0.47449999999999998</v>
      </c>
      <c r="G2876" s="4">
        <v>365</v>
      </c>
      <c r="H2876" s="2">
        <v>1.2999999999999999E-3</v>
      </c>
      <c r="I2876" t="s">
        <v>151</v>
      </c>
    </row>
    <row r="2877" spans="1:9">
      <c r="A2877" s="2">
        <v>2014</v>
      </c>
      <c r="B2877" s="2">
        <v>2</v>
      </c>
      <c r="C2877" s="2" t="s">
        <v>12</v>
      </c>
      <c r="D2877" s="2" t="s">
        <v>88</v>
      </c>
      <c r="E2877" s="2" t="s">
        <v>14</v>
      </c>
      <c r="F2877" s="7">
        <v>0.210425</v>
      </c>
      <c r="G2877" s="4">
        <v>77</v>
      </c>
      <c r="H2877" s="2">
        <v>2.7000000000000001E-3</v>
      </c>
      <c r="I2877" t="s">
        <v>151</v>
      </c>
    </row>
    <row r="2878" spans="1:9">
      <c r="A2878" s="2">
        <v>2014</v>
      </c>
      <c r="B2878" s="2">
        <v>4</v>
      </c>
      <c r="C2878" s="2" t="s">
        <v>12</v>
      </c>
      <c r="D2878" s="2" t="s">
        <v>88</v>
      </c>
      <c r="E2878" s="2" t="s">
        <v>14</v>
      </c>
      <c r="F2878" s="7">
        <v>1.2842119999999999</v>
      </c>
      <c r="G2878" s="4">
        <v>368</v>
      </c>
      <c r="H2878" s="2">
        <v>3.3999999999999998E-3</v>
      </c>
      <c r="I2878" t="s">
        <v>151</v>
      </c>
    </row>
    <row r="2879" spans="1:9">
      <c r="A2879" s="2">
        <v>2014</v>
      </c>
      <c r="B2879" s="2">
        <v>2</v>
      </c>
      <c r="C2879" s="2" t="s">
        <v>7</v>
      </c>
      <c r="D2879" s="2" t="s">
        <v>27</v>
      </c>
      <c r="E2879" s="2" t="s">
        <v>14</v>
      </c>
      <c r="F2879" s="7">
        <v>6.2013410000000002</v>
      </c>
      <c r="G2879" s="4">
        <v>2390</v>
      </c>
      <c r="H2879" s="2">
        <v>2.5000000000000001E-3</v>
      </c>
      <c r="I2879" t="s">
        <v>151</v>
      </c>
    </row>
    <row r="2880" spans="1:9">
      <c r="A2880" s="2">
        <v>2013</v>
      </c>
      <c r="B2880" s="2">
        <v>11</v>
      </c>
      <c r="C2880" s="2" t="s">
        <v>12</v>
      </c>
      <c r="D2880" s="2" t="s">
        <v>28</v>
      </c>
      <c r="E2880" s="2" t="s">
        <v>14</v>
      </c>
      <c r="F2880" s="7">
        <v>13.318377</v>
      </c>
      <c r="G2880" s="4">
        <v>4949</v>
      </c>
      <c r="H2880" s="2">
        <v>2.5999999999999999E-3</v>
      </c>
      <c r="I2880" t="s">
        <v>151</v>
      </c>
    </row>
    <row r="2881" spans="1:9">
      <c r="A2881" s="2">
        <v>2014</v>
      </c>
      <c r="B2881" s="2">
        <v>3</v>
      </c>
      <c r="C2881" s="2" t="s">
        <v>7</v>
      </c>
      <c r="D2881" s="2" t="s">
        <v>42</v>
      </c>
      <c r="E2881" s="2" t="s">
        <v>14</v>
      </c>
      <c r="F2881" s="7">
        <v>435.18426899999997</v>
      </c>
      <c r="G2881" s="4">
        <v>105346</v>
      </c>
      <c r="H2881" s="2">
        <v>4.1000000000000003E-3</v>
      </c>
      <c r="I2881" t="s">
        <v>151</v>
      </c>
    </row>
    <row r="2882" spans="1:9">
      <c r="A2882" s="2">
        <v>2013</v>
      </c>
      <c r="B2882" s="2">
        <v>12</v>
      </c>
      <c r="C2882" s="2" t="s">
        <v>7</v>
      </c>
      <c r="D2882" s="2" t="s">
        <v>46</v>
      </c>
      <c r="E2882" s="2" t="s">
        <v>25</v>
      </c>
      <c r="F2882" s="7">
        <v>0</v>
      </c>
      <c r="G2882" s="4">
        <v>6630</v>
      </c>
      <c r="H2882" s="2">
        <v>0</v>
      </c>
      <c r="I2882" t="s">
        <v>151</v>
      </c>
    </row>
    <row r="2883" spans="1:9">
      <c r="A2883" s="2">
        <v>2013</v>
      </c>
      <c r="B2883" s="2">
        <v>11</v>
      </c>
      <c r="C2883" s="2" t="s">
        <v>12</v>
      </c>
      <c r="D2883" s="2" t="s">
        <v>60</v>
      </c>
      <c r="E2883" s="2" t="s">
        <v>14</v>
      </c>
      <c r="F2883" s="7">
        <v>20.737237</v>
      </c>
      <c r="G2883" s="4">
        <v>4795</v>
      </c>
      <c r="H2883" s="2">
        <v>4.3E-3</v>
      </c>
      <c r="I2883" t="s">
        <v>151</v>
      </c>
    </row>
    <row r="2884" spans="1:9">
      <c r="A2884" s="2">
        <v>2014</v>
      </c>
      <c r="B2884" s="2">
        <v>3</v>
      </c>
      <c r="C2884" s="2" t="s">
        <v>12</v>
      </c>
      <c r="D2884" s="2" t="s">
        <v>70</v>
      </c>
      <c r="E2884" s="2" t="s">
        <v>14</v>
      </c>
      <c r="F2884" s="7">
        <v>1532.0263359999999</v>
      </c>
      <c r="G2884" s="4">
        <v>156237</v>
      </c>
      <c r="H2884" s="2">
        <v>9.7999999999999997E-3</v>
      </c>
      <c r="I2884" t="s">
        <v>151</v>
      </c>
    </row>
    <row r="2885" spans="1:9">
      <c r="A2885" s="2">
        <v>2013</v>
      </c>
      <c r="B2885" s="2">
        <v>11</v>
      </c>
      <c r="C2885" s="2" t="s">
        <v>12</v>
      </c>
      <c r="D2885" s="2" t="s">
        <v>40</v>
      </c>
      <c r="E2885" s="2" t="s">
        <v>14</v>
      </c>
      <c r="F2885" s="7">
        <v>2015.680803</v>
      </c>
      <c r="G2885" s="4">
        <v>284553</v>
      </c>
      <c r="H2885" s="2">
        <v>7.0000000000000001E-3</v>
      </c>
      <c r="I2885" t="s">
        <v>151</v>
      </c>
    </row>
    <row r="2886" spans="1:9">
      <c r="A2886" s="2">
        <v>2013</v>
      </c>
      <c r="B2886" s="2">
        <v>11</v>
      </c>
      <c r="C2886" s="2" t="s">
        <v>7</v>
      </c>
      <c r="D2886" s="2" t="s">
        <v>13</v>
      </c>
      <c r="E2886" s="2" t="s">
        <v>14</v>
      </c>
      <c r="F2886" s="7">
        <v>15.531389000000001</v>
      </c>
      <c r="G2886" s="4">
        <v>12257</v>
      </c>
      <c r="H2886" s="2">
        <v>1.1999999999999999E-3</v>
      </c>
      <c r="I2886" t="s">
        <v>151</v>
      </c>
    </row>
    <row r="2887" spans="1:9">
      <c r="A2887" s="2">
        <v>2013</v>
      </c>
      <c r="B2887" s="2">
        <v>1</v>
      </c>
      <c r="C2887" s="2" t="s">
        <v>53</v>
      </c>
      <c r="D2887" s="2" t="s">
        <v>26</v>
      </c>
      <c r="E2887" s="2" t="s">
        <v>14</v>
      </c>
      <c r="F2887" s="7">
        <v>0.61081399999999997</v>
      </c>
      <c r="G2887" s="4">
        <v>1</v>
      </c>
      <c r="H2887" s="2">
        <v>0.61080000000000001</v>
      </c>
      <c r="I2887" t="s">
        <v>151</v>
      </c>
    </row>
    <row r="2888" spans="1:9">
      <c r="A2888" s="2">
        <v>2014</v>
      </c>
      <c r="B2888" s="2">
        <v>4</v>
      </c>
      <c r="C2888" s="2" t="s">
        <v>12</v>
      </c>
      <c r="D2888" s="2" t="s">
        <v>54</v>
      </c>
      <c r="E2888" s="2" t="s">
        <v>14</v>
      </c>
      <c r="F2888" s="7">
        <v>0.35130899999999998</v>
      </c>
      <c r="G2888" s="4">
        <v>17</v>
      </c>
      <c r="H2888" s="2">
        <v>2.06E-2</v>
      </c>
      <c r="I2888" t="s">
        <v>151</v>
      </c>
    </row>
    <row r="2889" spans="1:9">
      <c r="A2889" s="2">
        <v>2013</v>
      </c>
      <c r="B2889" s="2">
        <v>5</v>
      </c>
      <c r="C2889" s="2" t="s">
        <v>7</v>
      </c>
      <c r="D2889" s="2" t="s">
        <v>44</v>
      </c>
      <c r="E2889" s="2" t="s">
        <v>16</v>
      </c>
      <c r="F2889" s="7">
        <v>10.229613000000001</v>
      </c>
      <c r="G2889" s="4">
        <v>12511</v>
      </c>
      <c r="H2889" s="2">
        <v>8.0000000000000004E-4</v>
      </c>
      <c r="I2889" t="s">
        <v>151</v>
      </c>
    </row>
    <row r="2890" spans="1:9">
      <c r="A2890" s="2">
        <v>2013</v>
      </c>
      <c r="B2890" s="2">
        <v>8</v>
      </c>
      <c r="C2890" s="2" t="s">
        <v>53</v>
      </c>
      <c r="D2890" s="2" t="s">
        <v>39</v>
      </c>
      <c r="E2890" s="2" t="s">
        <v>14</v>
      </c>
      <c r="F2890" s="7">
        <v>1.5731679999999999</v>
      </c>
      <c r="G2890" s="4">
        <v>2</v>
      </c>
      <c r="H2890" s="2">
        <v>0.78649999999999998</v>
      </c>
      <c r="I2890" t="s">
        <v>151</v>
      </c>
    </row>
    <row r="2891" spans="1:9">
      <c r="A2891" s="2">
        <v>2013</v>
      </c>
      <c r="B2891" s="2">
        <v>12</v>
      </c>
      <c r="C2891" s="2" t="s">
        <v>7</v>
      </c>
      <c r="D2891" s="2" t="s">
        <v>23</v>
      </c>
      <c r="E2891" s="2" t="s">
        <v>14</v>
      </c>
      <c r="F2891" s="7">
        <v>2.825847</v>
      </c>
      <c r="G2891" s="4">
        <v>1269</v>
      </c>
      <c r="H2891" s="2">
        <v>2.2000000000000001E-3</v>
      </c>
      <c r="I2891" t="s">
        <v>151</v>
      </c>
    </row>
    <row r="2892" spans="1:9">
      <c r="A2892" s="2">
        <v>2013</v>
      </c>
      <c r="B2892" s="2">
        <v>9</v>
      </c>
      <c r="C2892" s="2" t="s">
        <v>12</v>
      </c>
      <c r="D2892" s="2" t="s">
        <v>83</v>
      </c>
      <c r="E2892" s="2" t="s">
        <v>14</v>
      </c>
      <c r="F2892" s="7">
        <v>0.461754</v>
      </c>
      <c r="G2892" s="4">
        <v>27</v>
      </c>
      <c r="H2892" s="2">
        <v>1.7100000000000001E-2</v>
      </c>
      <c r="I2892" t="s">
        <v>151</v>
      </c>
    </row>
    <row r="2893" spans="1:9">
      <c r="A2893" s="2">
        <v>2014</v>
      </c>
      <c r="B2893" s="2">
        <v>5</v>
      </c>
      <c r="C2893" s="2" t="s">
        <v>7</v>
      </c>
      <c r="D2893" s="2" t="s">
        <v>50</v>
      </c>
      <c r="E2893" s="2" t="s">
        <v>11</v>
      </c>
      <c r="F2893" s="7">
        <v>31.217220000000001</v>
      </c>
      <c r="G2893" s="4">
        <v>16462</v>
      </c>
      <c r="H2893" s="2">
        <v>1.8E-3</v>
      </c>
      <c r="I2893" t="s">
        <v>151</v>
      </c>
    </row>
    <row r="2894" spans="1:9">
      <c r="A2894" s="2">
        <v>2013</v>
      </c>
      <c r="B2894" s="2">
        <v>7</v>
      </c>
      <c r="C2894" s="2" t="s">
        <v>7</v>
      </c>
      <c r="D2894" s="2" t="s">
        <v>27</v>
      </c>
      <c r="E2894" s="2" t="s">
        <v>14</v>
      </c>
      <c r="F2894" s="7">
        <v>0.341146</v>
      </c>
      <c r="G2894" s="4">
        <v>1765</v>
      </c>
      <c r="H2894" s="2">
        <v>1E-4</v>
      </c>
      <c r="I2894" t="s">
        <v>151</v>
      </c>
    </row>
    <row r="2895" spans="1:9">
      <c r="A2895" s="2">
        <v>2014</v>
      </c>
      <c r="B2895" s="2">
        <v>4</v>
      </c>
      <c r="C2895" s="2" t="s">
        <v>12</v>
      </c>
      <c r="D2895" s="2" t="s">
        <v>100</v>
      </c>
      <c r="E2895" s="2" t="s">
        <v>14</v>
      </c>
      <c r="F2895" s="7">
        <v>0.188055</v>
      </c>
      <c r="G2895" s="4">
        <v>5</v>
      </c>
      <c r="H2895" s="2">
        <v>3.7600000000000001E-2</v>
      </c>
      <c r="I2895" t="s">
        <v>151</v>
      </c>
    </row>
    <row r="2896" spans="1:9">
      <c r="A2896" s="2">
        <v>2013</v>
      </c>
      <c r="B2896" s="2">
        <v>5</v>
      </c>
      <c r="C2896" s="2" t="s">
        <v>12</v>
      </c>
      <c r="D2896" s="2" t="s">
        <v>42</v>
      </c>
      <c r="E2896" s="2" t="s">
        <v>14</v>
      </c>
      <c r="F2896" s="7">
        <v>169.971192</v>
      </c>
      <c r="G2896" s="4">
        <v>17410</v>
      </c>
      <c r="H2896" s="2">
        <v>9.7000000000000003E-3</v>
      </c>
      <c r="I2896" t="s">
        <v>151</v>
      </c>
    </row>
    <row r="2897" spans="1:9">
      <c r="A2897" s="2">
        <v>2014</v>
      </c>
      <c r="B2897" s="2">
        <v>4</v>
      </c>
      <c r="C2897" s="2" t="s">
        <v>7</v>
      </c>
      <c r="D2897" s="2" t="s">
        <v>42</v>
      </c>
      <c r="E2897" s="2" t="s">
        <v>14</v>
      </c>
      <c r="F2897" s="7">
        <v>575.65496199999995</v>
      </c>
      <c r="G2897" s="4">
        <v>108875</v>
      </c>
      <c r="H2897" s="2">
        <v>5.1999999999999998E-3</v>
      </c>
      <c r="I2897" t="s">
        <v>151</v>
      </c>
    </row>
    <row r="2898" spans="1:9">
      <c r="A2898" s="2">
        <v>2013</v>
      </c>
      <c r="B2898" s="2">
        <v>1</v>
      </c>
      <c r="C2898" s="2" t="s">
        <v>7</v>
      </c>
      <c r="D2898" s="2" t="s">
        <v>87</v>
      </c>
      <c r="E2898" s="2" t="s">
        <v>14</v>
      </c>
      <c r="F2898" s="7">
        <v>14.309471</v>
      </c>
      <c r="G2898" s="4">
        <v>10896</v>
      </c>
      <c r="H2898" s="2">
        <v>1.2999999999999999E-3</v>
      </c>
      <c r="I2898" t="s">
        <v>151</v>
      </c>
    </row>
    <row r="2899" spans="1:9">
      <c r="A2899" s="2">
        <v>2013</v>
      </c>
      <c r="B2899" s="2">
        <v>11</v>
      </c>
      <c r="C2899" s="2" t="s">
        <v>12</v>
      </c>
      <c r="D2899" s="2" t="s">
        <v>46</v>
      </c>
      <c r="E2899" s="2" t="s">
        <v>25</v>
      </c>
      <c r="F2899" s="7">
        <v>42.950451000000001</v>
      </c>
      <c r="G2899" s="4">
        <v>5918</v>
      </c>
      <c r="H2899" s="2">
        <v>7.1999999999999998E-3</v>
      </c>
      <c r="I2899" t="s">
        <v>151</v>
      </c>
    </row>
    <row r="2900" spans="1:9">
      <c r="A2900" s="2">
        <v>2013</v>
      </c>
      <c r="B2900" s="2">
        <v>2</v>
      </c>
      <c r="C2900" s="2" t="s">
        <v>12</v>
      </c>
      <c r="D2900" s="2" t="s">
        <v>46</v>
      </c>
      <c r="E2900" s="2" t="s">
        <v>25</v>
      </c>
      <c r="F2900" s="7">
        <v>6.0830000000000002E-2</v>
      </c>
      <c r="G2900" s="4">
        <v>3</v>
      </c>
      <c r="H2900" s="2">
        <v>2.0199999999999999E-2</v>
      </c>
      <c r="I2900" t="s">
        <v>151</v>
      </c>
    </row>
    <row r="2901" spans="1:9">
      <c r="A2901" s="2">
        <v>2014</v>
      </c>
      <c r="B2901" s="2">
        <v>2</v>
      </c>
      <c r="C2901" s="2" t="s">
        <v>12</v>
      </c>
      <c r="D2901" s="2" t="s">
        <v>13</v>
      </c>
      <c r="E2901" s="2" t="s">
        <v>14</v>
      </c>
      <c r="F2901" s="7">
        <v>883.05606299999999</v>
      </c>
      <c r="G2901" s="4">
        <v>65473</v>
      </c>
      <c r="H2901" s="2">
        <v>1.34E-2</v>
      </c>
      <c r="I2901" t="s">
        <v>151</v>
      </c>
    </row>
    <row r="2902" spans="1:9">
      <c r="A2902" s="2">
        <v>2014</v>
      </c>
      <c r="B2902" s="2">
        <v>4</v>
      </c>
      <c r="C2902" s="2" t="s">
        <v>12</v>
      </c>
      <c r="D2902" s="2" t="s">
        <v>99</v>
      </c>
      <c r="E2902" s="2" t="s">
        <v>25</v>
      </c>
      <c r="F2902" s="7">
        <v>0.132156</v>
      </c>
      <c r="G2902" s="4">
        <v>12</v>
      </c>
      <c r="H2902" s="2">
        <v>1.0999999999999999E-2</v>
      </c>
      <c r="I2902" t="s">
        <v>151</v>
      </c>
    </row>
    <row r="2903" spans="1:9">
      <c r="A2903" s="2">
        <v>2014</v>
      </c>
      <c r="B2903" s="2">
        <v>4</v>
      </c>
      <c r="C2903" s="2" t="s">
        <v>12</v>
      </c>
      <c r="D2903" s="2" t="s">
        <v>72</v>
      </c>
      <c r="E2903" s="2" t="s">
        <v>11</v>
      </c>
      <c r="F2903" s="7">
        <v>39.930126999999999</v>
      </c>
      <c r="G2903" s="4">
        <v>15241</v>
      </c>
      <c r="H2903" s="2">
        <v>2.5999999999999999E-3</v>
      </c>
      <c r="I2903" t="s">
        <v>151</v>
      </c>
    </row>
    <row r="2904" spans="1:9">
      <c r="A2904" s="2">
        <v>2013</v>
      </c>
      <c r="B2904" s="2">
        <v>12</v>
      </c>
      <c r="C2904" s="2" t="s">
        <v>12</v>
      </c>
      <c r="D2904" s="2" t="s">
        <v>94</v>
      </c>
      <c r="E2904" s="2" t="s">
        <v>25</v>
      </c>
      <c r="F2904" s="7">
        <v>1.121588</v>
      </c>
      <c r="G2904" s="4">
        <v>26</v>
      </c>
      <c r="H2904" s="2">
        <v>4.3099999999999999E-2</v>
      </c>
      <c r="I2904" t="s">
        <v>151</v>
      </c>
    </row>
    <row r="2905" spans="1:9">
      <c r="A2905" s="2">
        <v>2014</v>
      </c>
      <c r="B2905" s="2">
        <v>3</v>
      </c>
      <c r="C2905" s="2" t="s">
        <v>7</v>
      </c>
      <c r="D2905" s="2" t="s">
        <v>33</v>
      </c>
      <c r="E2905" s="2" t="s">
        <v>11</v>
      </c>
      <c r="F2905" s="7">
        <v>37.1462</v>
      </c>
      <c r="G2905" s="4">
        <v>28574</v>
      </c>
      <c r="H2905" s="2">
        <v>1.2999999999999999E-3</v>
      </c>
      <c r="I2905" t="s">
        <v>151</v>
      </c>
    </row>
    <row r="2906" spans="1:9">
      <c r="A2906" s="2">
        <v>2013</v>
      </c>
      <c r="B2906" s="2">
        <v>4</v>
      </c>
      <c r="C2906" s="2" t="s">
        <v>12</v>
      </c>
      <c r="D2906" s="2" t="s">
        <v>83</v>
      </c>
      <c r="E2906" s="2" t="s">
        <v>14</v>
      </c>
      <c r="F2906" s="7">
        <v>1.7124E-2</v>
      </c>
      <c r="G2906" s="4">
        <v>3</v>
      </c>
      <c r="H2906" s="2">
        <v>5.7000000000000002E-3</v>
      </c>
      <c r="I2906" t="s">
        <v>151</v>
      </c>
    </row>
    <row r="2907" spans="1:9">
      <c r="A2907" s="2">
        <v>2013</v>
      </c>
      <c r="B2907" s="2">
        <v>11</v>
      </c>
      <c r="C2907" s="2" t="s">
        <v>12</v>
      </c>
      <c r="D2907" s="2" t="s">
        <v>83</v>
      </c>
      <c r="E2907" s="2" t="s">
        <v>14</v>
      </c>
      <c r="F2907" s="7">
        <v>0.17218900000000001</v>
      </c>
      <c r="G2907" s="4">
        <v>14</v>
      </c>
      <c r="H2907" s="2">
        <v>1.2200000000000001E-2</v>
      </c>
      <c r="I2907" t="s">
        <v>151</v>
      </c>
    </row>
    <row r="2908" spans="1:9">
      <c r="A2908" s="2">
        <v>2013</v>
      </c>
      <c r="B2908" s="2">
        <v>5</v>
      </c>
      <c r="C2908" s="2" t="s">
        <v>12</v>
      </c>
      <c r="D2908" s="2" t="s">
        <v>71</v>
      </c>
      <c r="E2908" s="2" t="s">
        <v>14</v>
      </c>
      <c r="F2908" s="7">
        <v>3.7027030000000001</v>
      </c>
      <c r="G2908" s="4">
        <v>941</v>
      </c>
      <c r="H2908" s="2">
        <v>3.8999999999999998E-3</v>
      </c>
      <c r="I2908" t="s">
        <v>151</v>
      </c>
    </row>
    <row r="2909" spans="1:9">
      <c r="A2909" s="2">
        <v>2013</v>
      </c>
      <c r="B2909" s="2">
        <v>4</v>
      </c>
      <c r="C2909" s="2" t="s">
        <v>12</v>
      </c>
      <c r="D2909" s="2" t="s">
        <v>22</v>
      </c>
      <c r="E2909" s="2" t="s">
        <v>14</v>
      </c>
      <c r="F2909" s="7">
        <v>52.631495999999999</v>
      </c>
      <c r="G2909" s="4">
        <v>6118</v>
      </c>
      <c r="H2909" s="2">
        <v>8.6E-3</v>
      </c>
      <c r="I2909" t="s">
        <v>151</v>
      </c>
    </row>
    <row r="2910" spans="1:9">
      <c r="A2910" s="2">
        <v>2013</v>
      </c>
      <c r="B2910" s="2">
        <v>8</v>
      </c>
      <c r="C2910" s="2" t="s">
        <v>7</v>
      </c>
      <c r="D2910" s="2" t="s">
        <v>31</v>
      </c>
      <c r="E2910" s="2" t="s">
        <v>14</v>
      </c>
      <c r="F2910" s="7">
        <v>1.9848790000000001</v>
      </c>
      <c r="G2910" s="4">
        <v>1948</v>
      </c>
      <c r="H2910" s="2">
        <v>1E-3</v>
      </c>
      <c r="I2910" t="s">
        <v>151</v>
      </c>
    </row>
    <row r="2911" spans="1:9">
      <c r="A2911" s="2">
        <v>2013</v>
      </c>
      <c r="B2911" s="2">
        <v>9</v>
      </c>
      <c r="C2911" s="2" t="s">
        <v>7</v>
      </c>
      <c r="D2911" s="2" t="s">
        <v>42</v>
      </c>
      <c r="E2911" s="2" t="s">
        <v>14</v>
      </c>
      <c r="F2911" s="7">
        <v>65.511624999999995</v>
      </c>
      <c r="G2911" s="4">
        <v>37389</v>
      </c>
      <c r="H2911" s="2">
        <v>1.6999999999999999E-3</v>
      </c>
      <c r="I2911" t="s">
        <v>151</v>
      </c>
    </row>
    <row r="2912" spans="1:9">
      <c r="A2912" s="2">
        <v>2013</v>
      </c>
      <c r="B2912" s="2">
        <v>5</v>
      </c>
      <c r="C2912" s="2" t="s">
        <v>7</v>
      </c>
      <c r="D2912" s="2" t="s">
        <v>87</v>
      </c>
      <c r="E2912" s="2" t="s">
        <v>14</v>
      </c>
      <c r="F2912" s="7">
        <v>12.140829</v>
      </c>
      <c r="G2912" s="4">
        <v>9068</v>
      </c>
      <c r="H2912" s="2">
        <v>1.2999999999999999E-3</v>
      </c>
      <c r="I2912" t="s">
        <v>151</v>
      </c>
    </row>
    <row r="2913" spans="1:9">
      <c r="A2913" s="2">
        <v>2013</v>
      </c>
      <c r="B2913" s="2">
        <v>7</v>
      </c>
      <c r="C2913" s="2" t="s">
        <v>12</v>
      </c>
      <c r="D2913" s="2" t="s">
        <v>46</v>
      </c>
      <c r="E2913" s="2" t="s">
        <v>25</v>
      </c>
      <c r="F2913" s="7">
        <v>15.504559</v>
      </c>
      <c r="G2913" s="4">
        <v>3011</v>
      </c>
      <c r="H2913" s="2">
        <v>5.1000000000000004E-3</v>
      </c>
      <c r="I2913" t="s">
        <v>151</v>
      </c>
    </row>
    <row r="2914" spans="1:9">
      <c r="A2914" s="2">
        <v>2013</v>
      </c>
      <c r="B2914" s="2">
        <v>9</v>
      </c>
      <c r="C2914" s="2" t="s">
        <v>12</v>
      </c>
      <c r="D2914" s="2" t="s">
        <v>70</v>
      </c>
      <c r="E2914" s="2" t="s">
        <v>14</v>
      </c>
      <c r="F2914" s="7">
        <v>1264.045134</v>
      </c>
      <c r="G2914" s="4">
        <v>114914</v>
      </c>
      <c r="H2914" s="2">
        <v>1.09E-2</v>
      </c>
      <c r="I2914" t="s">
        <v>151</v>
      </c>
    </row>
    <row r="2915" spans="1:9">
      <c r="A2915" s="2">
        <v>2013</v>
      </c>
      <c r="B2915" s="2">
        <v>12</v>
      </c>
      <c r="C2915" s="2" t="s">
        <v>12</v>
      </c>
      <c r="D2915" s="2" t="s">
        <v>45</v>
      </c>
      <c r="E2915" s="2" t="s">
        <v>14</v>
      </c>
      <c r="F2915" s="7">
        <v>85.631150000000005</v>
      </c>
      <c r="G2915" s="4">
        <v>20481</v>
      </c>
      <c r="H2915" s="2">
        <v>4.1000000000000003E-3</v>
      </c>
      <c r="I2915" t="s">
        <v>151</v>
      </c>
    </row>
    <row r="2916" spans="1:9">
      <c r="A2916" s="2">
        <v>2013</v>
      </c>
      <c r="B2916" s="2">
        <v>4</v>
      </c>
      <c r="C2916" s="2" t="s">
        <v>7</v>
      </c>
      <c r="D2916" s="2" t="s">
        <v>20</v>
      </c>
      <c r="E2916" s="2" t="s">
        <v>14</v>
      </c>
      <c r="F2916" s="7">
        <v>64.973973000000001</v>
      </c>
      <c r="G2916" s="4">
        <v>45226</v>
      </c>
      <c r="H2916" s="2">
        <v>1.4E-3</v>
      </c>
      <c r="I2916" t="s">
        <v>151</v>
      </c>
    </row>
    <row r="2917" spans="1:9">
      <c r="A2917" s="2">
        <v>2013</v>
      </c>
      <c r="B2917" s="2">
        <v>2</v>
      </c>
      <c r="C2917" s="2" t="s">
        <v>7</v>
      </c>
      <c r="D2917" s="2" t="s">
        <v>20</v>
      </c>
      <c r="E2917" s="2" t="s">
        <v>14</v>
      </c>
      <c r="F2917" s="7">
        <v>48.440862000000003</v>
      </c>
      <c r="G2917" s="4">
        <v>51308</v>
      </c>
      <c r="H2917" s="2">
        <v>8.9999999999999998E-4</v>
      </c>
      <c r="I2917" t="s">
        <v>151</v>
      </c>
    </row>
    <row r="2918" spans="1:9">
      <c r="A2918" s="2">
        <v>2013</v>
      </c>
      <c r="B2918" s="2">
        <v>12</v>
      </c>
      <c r="C2918" s="2" t="s">
        <v>7</v>
      </c>
      <c r="D2918" s="2" t="s">
        <v>39</v>
      </c>
      <c r="E2918" s="2" t="s">
        <v>14</v>
      </c>
      <c r="F2918" s="7">
        <v>403.40472799999998</v>
      </c>
      <c r="G2918" s="4">
        <v>98915</v>
      </c>
      <c r="H2918" s="2">
        <v>4.0000000000000001E-3</v>
      </c>
      <c r="I2918" t="s">
        <v>151</v>
      </c>
    </row>
    <row r="2919" spans="1:9">
      <c r="A2919" s="2">
        <v>2014</v>
      </c>
      <c r="B2919" s="2">
        <v>2</v>
      </c>
      <c r="C2919" s="2" t="s">
        <v>12</v>
      </c>
      <c r="D2919" s="2" t="s">
        <v>55</v>
      </c>
      <c r="E2919" s="2" t="s">
        <v>14</v>
      </c>
      <c r="F2919" s="7">
        <v>6.6249999999999998E-3</v>
      </c>
      <c r="G2919" s="4">
        <v>1</v>
      </c>
      <c r="H2919" s="2">
        <v>6.6E-3</v>
      </c>
      <c r="I2919" t="s">
        <v>151</v>
      </c>
    </row>
    <row r="2920" spans="1:9">
      <c r="A2920" s="2">
        <v>2013</v>
      </c>
      <c r="B2920" s="2">
        <v>6</v>
      </c>
      <c r="C2920" s="2" t="s">
        <v>7</v>
      </c>
      <c r="D2920" s="2" t="s">
        <v>29</v>
      </c>
      <c r="E2920" s="2" t="s">
        <v>25</v>
      </c>
      <c r="F2920" s="7">
        <v>5.2112869999999996</v>
      </c>
      <c r="G2920" s="4">
        <v>4429</v>
      </c>
      <c r="H2920" s="2">
        <v>1.1000000000000001E-3</v>
      </c>
      <c r="I2920" t="s">
        <v>151</v>
      </c>
    </row>
    <row r="2921" spans="1:9">
      <c r="A2921" s="2">
        <v>2013</v>
      </c>
      <c r="B2921" s="2">
        <v>4</v>
      </c>
      <c r="C2921" s="2" t="s">
        <v>12</v>
      </c>
      <c r="D2921" s="2" t="s">
        <v>88</v>
      </c>
      <c r="E2921" s="2" t="s">
        <v>14</v>
      </c>
      <c r="F2921" s="7">
        <v>6.3252000000000003E-2</v>
      </c>
      <c r="G2921" s="4">
        <v>1</v>
      </c>
      <c r="H2921" s="2">
        <v>6.3200000000000006E-2</v>
      </c>
      <c r="I2921" t="s">
        <v>151</v>
      </c>
    </row>
    <row r="2922" spans="1:9">
      <c r="A2922" s="2">
        <v>2013</v>
      </c>
      <c r="B2922" s="2">
        <v>4</v>
      </c>
      <c r="C2922" s="2" t="s">
        <v>7</v>
      </c>
      <c r="D2922" s="2" t="s">
        <v>27</v>
      </c>
      <c r="E2922" s="2" t="s">
        <v>14</v>
      </c>
      <c r="F2922" s="7">
        <v>0.48083399999999998</v>
      </c>
      <c r="G2922" s="4">
        <v>741</v>
      </c>
      <c r="H2922" s="2">
        <v>5.9999999999999995E-4</v>
      </c>
      <c r="I2922" t="s">
        <v>151</v>
      </c>
    </row>
    <row r="2923" spans="1:9">
      <c r="A2923" s="2">
        <v>2013</v>
      </c>
      <c r="B2923" s="2">
        <v>11</v>
      </c>
      <c r="C2923" s="2" t="s">
        <v>12</v>
      </c>
      <c r="D2923" s="2" t="s">
        <v>22</v>
      </c>
      <c r="E2923" s="2" t="s">
        <v>14</v>
      </c>
      <c r="F2923" s="7">
        <v>81.607014000000007</v>
      </c>
      <c r="G2923" s="4">
        <v>7672</v>
      </c>
      <c r="H2923" s="2">
        <v>1.06E-2</v>
      </c>
      <c r="I2923" t="s">
        <v>151</v>
      </c>
    </row>
    <row r="2924" spans="1:9">
      <c r="A2924" s="2">
        <v>2013</v>
      </c>
      <c r="B2924" s="2">
        <v>5</v>
      </c>
      <c r="C2924" s="2" t="s">
        <v>12</v>
      </c>
      <c r="D2924" s="2" t="s">
        <v>86</v>
      </c>
      <c r="E2924" s="2" t="s">
        <v>9</v>
      </c>
      <c r="F2924" s="7">
        <v>172.724445</v>
      </c>
      <c r="G2924" s="4">
        <v>50271</v>
      </c>
      <c r="H2924" s="2">
        <v>3.3999999999999998E-3</v>
      </c>
      <c r="I2924" t="s">
        <v>151</v>
      </c>
    </row>
    <row r="2925" spans="1:9">
      <c r="A2925" s="2">
        <v>2013</v>
      </c>
      <c r="B2925" s="2">
        <v>9</v>
      </c>
      <c r="C2925" s="2" t="s">
        <v>12</v>
      </c>
      <c r="D2925" s="2" t="s">
        <v>19</v>
      </c>
      <c r="E2925" s="2" t="s">
        <v>14</v>
      </c>
      <c r="F2925" s="7">
        <v>2327.619072</v>
      </c>
      <c r="G2925" s="4">
        <v>175915</v>
      </c>
      <c r="H2925" s="2">
        <v>1.32E-2</v>
      </c>
      <c r="I2925" t="s">
        <v>151</v>
      </c>
    </row>
    <row r="2926" spans="1:9">
      <c r="A2926" s="2">
        <v>2013</v>
      </c>
      <c r="B2926" s="2">
        <v>7</v>
      </c>
      <c r="C2926" s="2" t="s">
        <v>7</v>
      </c>
      <c r="D2926" s="2" t="s">
        <v>70</v>
      </c>
      <c r="E2926" s="2" t="s">
        <v>14</v>
      </c>
      <c r="F2926" s="7">
        <v>81.955043000000003</v>
      </c>
      <c r="G2926" s="4">
        <v>85447</v>
      </c>
      <c r="H2926" s="2">
        <v>8.9999999999999998E-4</v>
      </c>
      <c r="I2926" t="s">
        <v>151</v>
      </c>
    </row>
    <row r="2927" spans="1:9">
      <c r="A2927" s="2">
        <v>2014</v>
      </c>
      <c r="B2927" s="2">
        <v>3</v>
      </c>
      <c r="C2927" s="2" t="s">
        <v>7</v>
      </c>
      <c r="D2927" s="2" t="s">
        <v>44</v>
      </c>
      <c r="E2927" s="2" t="s">
        <v>16</v>
      </c>
      <c r="F2927" s="7">
        <v>14.59571</v>
      </c>
      <c r="G2927" s="4">
        <v>18778</v>
      </c>
      <c r="H2927" s="2">
        <v>6.9999999999999999E-4</v>
      </c>
      <c r="I2927" t="s">
        <v>151</v>
      </c>
    </row>
    <row r="2928" spans="1:9">
      <c r="A2928" s="2">
        <v>2014</v>
      </c>
      <c r="B2928" s="2">
        <v>4</v>
      </c>
      <c r="C2928" s="2" t="s">
        <v>12</v>
      </c>
      <c r="D2928" s="2" t="s">
        <v>74</v>
      </c>
      <c r="E2928" s="2" t="s">
        <v>9</v>
      </c>
      <c r="F2928" s="7">
        <v>4.6564759999999996</v>
      </c>
      <c r="G2928" s="4">
        <v>2617</v>
      </c>
      <c r="H2928" s="2">
        <v>1.6999999999999999E-3</v>
      </c>
      <c r="I2928" t="s">
        <v>151</v>
      </c>
    </row>
    <row r="2929" spans="1:9">
      <c r="A2929" s="2">
        <v>2014</v>
      </c>
      <c r="B2929" s="2">
        <v>2</v>
      </c>
      <c r="C2929" s="2" t="s">
        <v>7</v>
      </c>
      <c r="D2929" s="2" t="s">
        <v>91</v>
      </c>
      <c r="E2929" s="2" t="s">
        <v>9</v>
      </c>
      <c r="F2929" s="7">
        <v>13.7852</v>
      </c>
      <c r="G2929" s="4">
        <v>10604</v>
      </c>
      <c r="H2929" s="2">
        <v>1.2999999999999999E-3</v>
      </c>
      <c r="I2929" t="s">
        <v>151</v>
      </c>
    </row>
    <row r="2930" spans="1:9">
      <c r="A2930" s="2">
        <v>2014</v>
      </c>
      <c r="B2930" s="2">
        <v>4</v>
      </c>
      <c r="C2930" s="2" t="s">
        <v>7</v>
      </c>
      <c r="D2930" s="2" t="s">
        <v>91</v>
      </c>
      <c r="E2930" s="2" t="s">
        <v>9</v>
      </c>
      <c r="F2930" s="7">
        <v>34.364767999999998</v>
      </c>
      <c r="G2930" s="4">
        <v>20799</v>
      </c>
      <c r="H2930" s="2">
        <v>1.6000000000000001E-3</v>
      </c>
      <c r="I2930" t="s">
        <v>151</v>
      </c>
    </row>
    <row r="2931" spans="1:9">
      <c r="A2931" s="2">
        <v>2014</v>
      </c>
      <c r="B2931" s="2">
        <v>1</v>
      </c>
      <c r="C2931" s="2" t="s">
        <v>7</v>
      </c>
      <c r="D2931" s="2" t="s">
        <v>89</v>
      </c>
      <c r="E2931" s="2" t="s">
        <v>9</v>
      </c>
      <c r="F2931" s="7">
        <v>17.228899999999999</v>
      </c>
      <c r="G2931" s="4">
        <v>13253</v>
      </c>
      <c r="H2931" s="2">
        <v>1.2999999999999999E-3</v>
      </c>
      <c r="I2931" t="s">
        <v>151</v>
      </c>
    </row>
    <row r="2932" spans="1:9">
      <c r="A2932" s="2">
        <v>2013</v>
      </c>
      <c r="B2932" s="2">
        <v>4</v>
      </c>
      <c r="C2932" s="2" t="s">
        <v>12</v>
      </c>
      <c r="D2932" s="2" t="s">
        <v>27</v>
      </c>
      <c r="E2932" s="2" t="s">
        <v>14</v>
      </c>
      <c r="F2932" s="7">
        <v>6.1645999999999999E-2</v>
      </c>
      <c r="G2932" s="4">
        <v>95</v>
      </c>
      <c r="H2932" s="2">
        <v>5.9999999999999995E-4</v>
      </c>
      <c r="I2932" t="s">
        <v>151</v>
      </c>
    </row>
    <row r="2933" spans="1:9">
      <c r="A2933" s="2">
        <v>2013</v>
      </c>
      <c r="B2933" s="2">
        <v>2</v>
      </c>
      <c r="C2933" s="2" t="s">
        <v>12</v>
      </c>
      <c r="D2933" s="2" t="s">
        <v>21</v>
      </c>
      <c r="E2933" s="2" t="s">
        <v>14</v>
      </c>
      <c r="F2933" s="7">
        <v>253.79074700000001</v>
      </c>
      <c r="G2933" s="4">
        <v>25822</v>
      </c>
      <c r="H2933" s="2">
        <v>9.7999999999999997E-3</v>
      </c>
      <c r="I2933" t="s">
        <v>151</v>
      </c>
    </row>
    <row r="2934" spans="1:9">
      <c r="A2934" s="2">
        <v>2014</v>
      </c>
      <c r="B2934" s="2">
        <v>1</v>
      </c>
      <c r="C2934" s="2" t="s">
        <v>12</v>
      </c>
      <c r="D2934" s="2" t="s">
        <v>42</v>
      </c>
      <c r="E2934" s="2" t="s">
        <v>14</v>
      </c>
      <c r="F2934" s="7">
        <v>104.49255599999999</v>
      </c>
      <c r="G2934" s="4">
        <v>25824</v>
      </c>
      <c r="H2934" s="2">
        <v>4.0000000000000001E-3</v>
      </c>
      <c r="I2934" t="s">
        <v>151</v>
      </c>
    </row>
    <row r="2935" spans="1:9">
      <c r="A2935" s="2">
        <v>2014</v>
      </c>
      <c r="B2935" s="2">
        <v>5</v>
      </c>
      <c r="C2935" s="2" t="s">
        <v>12</v>
      </c>
      <c r="D2935" s="2" t="s">
        <v>86</v>
      </c>
      <c r="E2935" s="2" t="s">
        <v>9</v>
      </c>
      <c r="F2935" s="7">
        <v>943.92691400000001</v>
      </c>
      <c r="G2935" s="4">
        <v>454719</v>
      </c>
      <c r="H2935" s="2">
        <v>2E-3</v>
      </c>
      <c r="I2935" t="s">
        <v>151</v>
      </c>
    </row>
    <row r="2936" spans="1:9">
      <c r="A2936" s="2">
        <v>2013</v>
      </c>
      <c r="B2936" s="2">
        <v>6</v>
      </c>
      <c r="C2936" s="2" t="s">
        <v>12</v>
      </c>
      <c r="D2936" s="2" t="s">
        <v>18</v>
      </c>
      <c r="E2936" s="2" t="s">
        <v>14</v>
      </c>
      <c r="F2936" s="7">
        <v>509.60078700000003</v>
      </c>
      <c r="G2936" s="4">
        <v>64111</v>
      </c>
      <c r="H2936" s="2">
        <v>7.9000000000000008E-3</v>
      </c>
      <c r="I2936" t="s">
        <v>151</v>
      </c>
    </row>
    <row r="2937" spans="1:9">
      <c r="A2937" s="2">
        <v>2013</v>
      </c>
      <c r="B2937" s="2">
        <v>3</v>
      </c>
      <c r="C2937" s="2" t="s">
        <v>12</v>
      </c>
      <c r="D2937" s="2" t="s">
        <v>18</v>
      </c>
      <c r="E2937" s="2" t="s">
        <v>14</v>
      </c>
      <c r="F2937" s="7">
        <v>667.51212999999996</v>
      </c>
      <c r="G2937" s="4">
        <v>82015</v>
      </c>
      <c r="H2937" s="2">
        <v>8.0999999999999996E-3</v>
      </c>
      <c r="I2937" t="s">
        <v>151</v>
      </c>
    </row>
    <row r="2938" spans="1:9">
      <c r="A2938" s="2">
        <v>2013</v>
      </c>
      <c r="B2938" s="2">
        <v>2</v>
      </c>
      <c r="C2938" s="2" t="s">
        <v>7</v>
      </c>
      <c r="D2938" s="2" t="s">
        <v>45</v>
      </c>
      <c r="E2938" s="2" t="s">
        <v>14</v>
      </c>
      <c r="F2938" s="7">
        <v>4.0126499999999998</v>
      </c>
      <c r="G2938" s="4">
        <v>11881</v>
      </c>
      <c r="H2938" s="2">
        <v>2.9999999999999997E-4</v>
      </c>
      <c r="I2938" t="s">
        <v>151</v>
      </c>
    </row>
    <row r="2939" spans="1:9">
      <c r="A2939" s="2">
        <v>2013</v>
      </c>
      <c r="B2939" s="2">
        <v>11</v>
      </c>
      <c r="C2939" s="2" t="s">
        <v>12</v>
      </c>
      <c r="D2939" s="2" t="s">
        <v>17</v>
      </c>
      <c r="E2939" s="2" t="s">
        <v>14</v>
      </c>
      <c r="F2939" s="7">
        <v>5.7451230000000004</v>
      </c>
      <c r="G2939" s="4">
        <v>1910</v>
      </c>
      <c r="H2939" s="2">
        <v>3.0000000000000001E-3</v>
      </c>
      <c r="I2939" t="s">
        <v>151</v>
      </c>
    </row>
    <row r="2940" spans="1:9">
      <c r="A2940" s="2">
        <v>2014</v>
      </c>
      <c r="B2940" s="2">
        <v>5</v>
      </c>
      <c r="C2940" s="2" t="s">
        <v>7</v>
      </c>
      <c r="D2940" s="2" t="s">
        <v>23</v>
      </c>
      <c r="E2940" s="2" t="s">
        <v>14</v>
      </c>
      <c r="F2940" s="7">
        <v>12.845822</v>
      </c>
      <c r="G2940" s="4">
        <v>5817</v>
      </c>
      <c r="H2940" s="2">
        <v>2.2000000000000001E-3</v>
      </c>
      <c r="I2940" t="s">
        <v>151</v>
      </c>
    </row>
    <row r="2941" spans="1:9">
      <c r="A2941" s="2">
        <v>2014</v>
      </c>
      <c r="B2941" s="2">
        <v>4</v>
      </c>
      <c r="C2941" s="2" t="s">
        <v>12</v>
      </c>
      <c r="D2941" s="2" t="s">
        <v>82</v>
      </c>
      <c r="E2941" s="2" t="s">
        <v>14</v>
      </c>
      <c r="F2941" s="7">
        <v>4.6965339999999998</v>
      </c>
      <c r="G2941" s="4">
        <v>1974</v>
      </c>
      <c r="H2941" s="2">
        <v>2.3E-3</v>
      </c>
      <c r="I2941" t="s">
        <v>151</v>
      </c>
    </row>
    <row r="2942" spans="1:9">
      <c r="A2942" s="2">
        <v>2013</v>
      </c>
      <c r="B2942" s="2">
        <v>8</v>
      </c>
      <c r="C2942" s="2" t="s">
        <v>12</v>
      </c>
      <c r="D2942" s="2" t="s">
        <v>8</v>
      </c>
      <c r="E2942" s="2" t="s">
        <v>9</v>
      </c>
      <c r="F2942" s="7">
        <v>25371.145569</v>
      </c>
      <c r="G2942" s="4">
        <v>3514380</v>
      </c>
      <c r="H2942" s="2">
        <v>7.1999999999999998E-3</v>
      </c>
      <c r="I2942" t="s">
        <v>151</v>
      </c>
    </row>
    <row r="2943" spans="1:9">
      <c r="A2943" s="2">
        <v>2013</v>
      </c>
      <c r="B2943" s="2">
        <v>4</v>
      </c>
      <c r="C2943" s="2" t="s">
        <v>7</v>
      </c>
      <c r="D2943" s="2" t="s">
        <v>24</v>
      </c>
      <c r="E2943" s="2" t="s">
        <v>25</v>
      </c>
      <c r="F2943" s="7">
        <v>3.4710000000000001</v>
      </c>
      <c r="G2943" s="4">
        <v>2314</v>
      </c>
      <c r="H2943" s="2">
        <v>1.5E-3</v>
      </c>
      <c r="I2943" t="s">
        <v>151</v>
      </c>
    </row>
    <row r="2944" spans="1:9">
      <c r="A2944" s="2">
        <v>2014</v>
      </c>
      <c r="B2944" s="2">
        <v>5</v>
      </c>
      <c r="C2944" s="2" t="s">
        <v>12</v>
      </c>
      <c r="D2944" s="2" t="s">
        <v>49</v>
      </c>
      <c r="E2944" s="2" t="s">
        <v>11</v>
      </c>
      <c r="F2944" s="7">
        <v>0.26179999999999998</v>
      </c>
      <c r="G2944" s="4">
        <v>187</v>
      </c>
      <c r="H2944" s="2">
        <v>1.4E-3</v>
      </c>
      <c r="I2944" t="s">
        <v>151</v>
      </c>
    </row>
    <row r="2945" spans="1:9">
      <c r="A2945" s="2">
        <v>2013</v>
      </c>
      <c r="B2945" s="2">
        <v>12</v>
      </c>
      <c r="C2945" s="2" t="s">
        <v>12</v>
      </c>
      <c r="D2945" s="2" t="s">
        <v>28</v>
      </c>
      <c r="E2945" s="2" t="s">
        <v>14</v>
      </c>
      <c r="F2945" s="7">
        <v>14.947316000000001</v>
      </c>
      <c r="G2945" s="4">
        <v>5492</v>
      </c>
      <c r="H2945" s="2">
        <v>2.7000000000000001E-3</v>
      </c>
      <c r="I2945" t="s">
        <v>151</v>
      </c>
    </row>
    <row r="2946" spans="1:9">
      <c r="A2946" s="2">
        <v>2013</v>
      </c>
      <c r="B2946" s="2">
        <v>2</v>
      </c>
      <c r="C2946" s="2" t="s">
        <v>12</v>
      </c>
      <c r="D2946" s="2" t="s">
        <v>31</v>
      </c>
      <c r="E2946" s="2" t="s">
        <v>14</v>
      </c>
      <c r="F2946" s="7">
        <v>1.1186E-2</v>
      </c>
      <c r="G2946" s="4">
        <v>2</v>
      </c>
      <c r="H2946" s="2">
        <v>5.4999999999999997E-3</v>
      </c>
      <c r="I2946" t="s">
        <v>151</v>
      </c>
    </row>
    <row r="2947" spans="1:9">
      <c r="A2947" s="2">
        <v>2014</v>
      </c>
      <c r="B2947" s="2">
        <v>1</v>
      </c>
      <c r="C2947" s="2" t="s">
        <v>7</v>
      </c>
      <c r="D2947" s="2" t="s">
        <v>63</v>
      </c>
      <c r="E2947" s="2" t="s">
        <v>14</v>
      </c>
      <c r="F2947" s="7">
        <v>5.5834789999999996</v>
      </c>
      <c r="G2947" s="4">
        <v>22480</v>
      </c>
      <c r="H2947" s="2">
        <v>2.0000000000000001E-4</v>
      </c>
      <c r="I2947" t="s">
        <v>151</v>
      </c>
    </row>
    <row r="2948" spans="1:9">
      <c r="A2948" s="2">
        <v>2013</v>
      </c>
      <c r="B2948" s="2">
        <v>10</v>
      </c>
      <c r="C2948" s="2" t="s">
        <v>7</v>
      </c>
      <c r="D2948" s="2" t="s">
        <v>63</v>
      </c>
      <c r="E2948" s="2" t="s">
        <v>14</v>
      </c>
      <c r="F2948" s="7">
        <v>17.555510000000002</v>
      </c>
      <c r="G2948" s="4">
        <v>11750</v>
      </c>
      <c r="H2948" s="2">
        <v>1.4E-3</v>
      </c>
      <c r="I2948" t="s">
        <v>151</v>
      </c>
    </row>
    <row r="2949" spans="1:9">
      <c r="A2949" s="2">
        <v>2014</v>
      </c>
      <c r="B2949" s="2">
        <v>4</v>
      </c>
      <c r="C2949" s="2" t="s">
        <v>7</v>
      </c>
      <c r="D2949" s="2" t="s">
        <v>86</v>
      </c>
      <c r="E2949" s="2" t="s">
        <v>9</v>
      </c>
      <c r="F2949" s="7">
        <v>4989.1289839999999</v>
      </c>
      <c r="G2949" s="4">
        <v>2109930</v>
      </c>
      <c r="H2949" s="2">
        <v>2.3E-3</v>
      </c>
      <c r="I2949" t="s">
        <v>151</v>
      </c>
    </row>
    <row r="2950" spans="1:9">
      <c r="A2950" s="2">
        <v>2013</v>
      </c>
      <c r="B2950" s="2">
        <v>12</v>
      </c>
      <c r="C2950" s="2" t="s">
        <v>12</v>
      </c>
      <c r="D2950" s="2" t="s">
        <v>86</v>
      </c>
      <c r="E2950" s="2" t="s">
        <v>9</v>
      </c>
      <c r="F2950" s="7">
        <v>1292.666035</v>
      </c>
      <c r="G2950" s="4">
        <v>193800</v>
      </c>
      <c r="H2950" s="2">
        <v>6.6E-3</v>
      </c>
      <c r="I2950" t="s">
        <v>151</v>
      </c>
    </row>
    <row r="2951" spans="1:9">
      <c r="A2951" s="2">
        <v>2013</v>
      </c>
      <c r="B2951" s="2">
        <v>4</v>
      </c>
      <c r="C2951" s="2" t="s">
        <v>12</v>
      </c>
      <c r="D2951" s="2" t="s">
        <v>60</v>
      </c>
      <c r="E2951" s="2" t="s">
        <v>14</v>
      </c>
      <c r="F2951" s="7">
        <v>4.6564000000000001E-2</v>
      </c>
      <c r="G2951" s="4">
        <v>7</v>
      </c>
      <c r="H2951" s="2">
        <v>6.6E-3</v>
      </c>
      <c r="I2951" t="s">
        <v>151</v>
      </c>
    </row>
    <row r="2952" spans="1:9">
      <c r="A2952" s="2">
        <v>2013</v>
      </c>
      <c r="B2952" s="2">
        <v>12</v>
      </c>
      <c r="C2952" s="2" t="s">
        <v>7</v>
      </c>
      <c r="D2952" s="2" t="s">
        <v>70</v>
      </c>
      <c r="E2952" s="2" t="s">
        <v>14</v>
      </c>
      <c r="F2952" s="7">
        <v>211.24794299999999</v>
      </c>
      <c r="G2952" s="4">
        <v>100066</v>
      </c>
      <c r="H2952" s="2">
        <v>2.0999999999999999E-3</v>
      </c>
      <c r="I2952" t="s">
        <v>151</v>
      </c>
    </row>
    <row r="2953" spans="1:9">
      <c r="A2953" s="2">
        <v>2014</v>
      </c>
      <c r="B2953" s="2">
        <v>5</v>
      </c>
      <c r="C2953" s="2" t="s">
        <v>7</v>
      </c>
      <c r="D2953" s="2" t="s">
        <v>45</v>
      </c>
      <c r="E2953" s="2" t="s">
        <v>14</v>
      </c>
      <c r="F2953" s="7">
        <v>61.623050999999997</v>
      </c>
      <c r="G2953" s="4">
        <v>36088</v>
      </c>
      <c r="H2953" s="2">
        <v>1.6999999999999999E-3</v>
      </c>
      <c r="I2953" t="s">
        <v>151</v>
      </c>
    </row>
    <row r="2954" spans="1:9">
      <c r="A2954" s="2">
        <v>2013</v>
      </c>
      <c r="B2954" s="2">
        <v>2</v>
      </c>
      <c r="C2954" s="2" t="s">
        <v>12</v>
      </c>
      <c r="D2954" s="2" t="s">
        <v>54</v>
      </c>
      <c r="E2954" s="2" t="s">
        <v>14</v>
      </c>
      <c r="F2954" s="7">
        <v>0.13608300000000001</v>
      </c>
      <c r="G2954" s="4">
        <v>4</v>
      </c>
      <c r="H2954" s="2">
        <v>3.4000000000000002E-2</v>
      </c>
      <c r="I2954" t="s">
        <v>151</v>
      </c>
    </row>
    <row r="2955" spans="1:9">
      <c r="A2955" s="2">
        <v>2014</v>
      </c>
      <c r="B2955" s="2">
        <v>4</v>
      </c>
      <c r="C2955" s="2" t="s">
        <v>12</v>
      </c>
      <c r="D2955" s="2" t="s">
        <v>56</v>
      </c>
      <c r="E2955" s="2" t="s">
        <v>14</v>
      </c>
      <c r="F2955" s="7">
        <v>6093.6001619999997</v>
      </c>
      <c r="G2955" s="4">
        <v>463533</v>
      </c>
      <c r="H2955" s="2">
        <v>1.3100000000000001E-2</v>
      </c>
      <c r="I2955" t="s">
        <v>151</v>
      </c>
    </row>
    <row r="2956" spans="1:9">
      <c r="A2956" s="2">
        <v>2014</v>
      </c>
      <c r="B2956" s="2">
        <v>2</v>
      </c>
      <c r="C2956" s="2" t="s">
        <v>12</v>
      </c>
      <c r="D2956" s="2" t="s">
        <v>73</v>
      </c>
      <c r="E2956" s="2" t="s">
        <v>14</v>
      </c>
      <c r="F2956" s="7">
        <v>0.59451699999999996</v>
      </c>
      <c r="G2956" s="4">
        <v>359</v>
      </c>
      <c r="H2956" s="2">
        <v>1.6000000000000001E-3</v>
      </c>
      <c r="I2956" t="s">
        <v>151</v>
      </c>
    </row>
    <row r="2957" spans="1:9">
      <c r="A2957" s="2">
        <v>2013</v>
      </c>
      <c r="B2957" s="2">
        <v>10</v>
      </c>
      <c r="C2957" s="2" t="s">
        <v>12</v>
      </c>
      <c r="D2957" s="2" t="s">
        <v>39</v>
      </c>
      <c r="E2957" s="2" t="s">
        <v>14</v>
      </c>
      <c r="F2957" s="7">
        <v>4163.9863830000004</v>
      </c>
      <c r="G2957" s="4">
        <v>316259</v>
      </c>
      <c r="H2957" s="2">
        <v>1.3100000000000001E-2</v>
      </c>
      <c r="I2957" t="s">
        <v>151</v>
      </c>
    </row>
    <row r="2958" spans="1:9">
      <c r="A2958" s="2">
        <v>2013</v>
      </c>
      <c r="B2958" s="2">
        <v>3</v>
      </c>
      <c r="C2958" s="2" t="s">
        <v>12</v>
      </c>
      <c r="D2958" s="2" t="s">
        <v>23</v>
      </c>
      <c r="E2958" s="2" t="s">
        <v>14</v>
      </c>
      <c r="F2958" s="7">
        <v>0.156972</v>
      </c>
      <c r="G2958" s="4">
        <v>23</v>
      </c>
      <c r="H2958" s="2">
        <v>6.7999999999999996E-3</v>
      </c>
      <c r="I2958" t="s">
        <v>151</v>
      </c>
    </row>
    <row r="2959" spans="1:9">
      <c r="A2959" s="2">
        <v>2013</v>
      </c>
      <c r="B2959" s="2">
        <v>3</v>
      </c>
      <c r="C2959" s="2" t="s">
        <v>7</v>
      </c>
      <c r="D2959" s="2" t="s">
        <v>34</v>
      </c>
      <c r="E2959" s="2" t="s">
        <v>14</v>
      </c>
      <c r="F2959" s="7">
        <v>1.3489999999999999E-3</v>
      </c>
      <c r="G2959" s="4">
        <v>4</v>
      </c>
      <c r="H2959" s="2">
        <v>2.9999999999999997E-4</v>
      </c>
      <c r="I2959" t="s">
        <v>151</v>
      </c>
    </row>
    <row r="2960" spans="1:9">
      <c r="A2960" s="2">
        <v>2013</v>
      </c>
      <c r="B2960" s="2">
        <v>12</v>
      </c>
      <c r="C2960" s="2" t="s">
        <v>12</v>
      </c>
      <c r="D2960" s="2" t="s">
        <v>91</v>
      </c>
      <c r="E2960" s="2" t="s">
        <v>9</v>
      </c>
      <c r="F2960" s="7">
        <v>4.0300000000000002E-2</v>
      </c>
      <c r="G2960" s="4">
        <v>31</v>
      </c>
      <c r="H2960" s="2">
        <v>1.2999999999999999E-3</v>
      </c>
      <c r="I2960" t="s">
        <v>151</v>
      </c>
    </row>
    <row r="2961" spans="1:9">
      <c r="A2961" s="2">
        <v>2014</v>
      </c>
      <c r="B2961" s="2">
        <v>3</v>
      </c>
      <c r="C2961" s="2" t="s">
        <v>12</v>
      </c>
      <c r="D2961" s="2" t="s">
        <v>96</v>
      </c>
      <c r="E2961" s="2" t="s">
        <v>9</v>
      </c>
      <c r="F2961" s="7">
        <v>3.7198000000000002</v>
      </c>
      <c r="G2961" s="4">
        <v>2657</v>
      </c>
      <c r="H2961" s="2">
        <v>1.4E-3</v>
      </c>
      <c r="I2961" t="s">
        <v>151</v>
      </c>
    </row>
    <row r="2962" spans="1:9">
      <c r="A2962" s="2">
        <v>2013</v>
      </c>
      <c r="B2962" s="2">
        <v>2</v>
      </c>
      <c r="C2962" s="2" t="s">
        <v>12</v>
      </c>
      <c r="D2962" s="2" t="s">
        <v>50</v>
      </c>
      <c r="E2962" s="2" t="s">
        <v>11</v>
      </c>
      <c r="F2962" s="7">
        <v>0.21785199999999999</v>
      </c>
      <c r="G2962" s="4">
        <v>11</v>
      </c>
      <c r="H2962" s="2">
        <v>1.9800000000000002E-2</v>
      </c>
      <c r="I2962" t="s">
        <v>151</v>
      </c>
    </row>
    <row r="2963" spans="1:9">
      <c r="A2963" s="2">
        <v>2013</v>
      </c>
      <c r="B2963" s="2">
        <v>7</v>
      </c>
      <c r="C2963" s="2" t="s">
        <v>12</v>
      </c>
      <c r="D2963" s="2" t="s">
        <v>66</v>
      </c>
      <c r="E2963" s="2" t="s">
        <v>9</v>
      </c>
      <c r="F2963" s="7">
        <v>0.15965299999999999</v>
      </c>
      <c r="G2963" s="4">
        <v>13</v>
      </c>
      <c r="H2963" s="2">
        <v>1.2200000000000001E-2</v>
      </c>
      <c r="I2963" t="s">
        <v>151</v>
      </c>
    </row>
    <row r="2964" spans="1:9">
      <c r="A2964" s="2">
        <v>2013</v>
      </c>
      <c r="B2964" s="2">
        <v>5</v>
      </c>
      <c r="C2964" s="2" t="s">
        <v>12</v>
      </c>
      <c r="D2964" s="2" t="s">
        <v>24</v>
      </c>
      <c r="E2964" s="2" t="s">
        <v>25</v>
      </c>
      <c r="F2964" s="7">
        <v>18.238779000000001</v>
      </c>
      <c r="G2964" s="4">
        <v>3211</v>
      </c>
      <c r="H2964" s="2">
        <v>5.5999999999999999E-3</v>
      </c>
      <c r="I2964" t="s">
        <v>151</v>
      </c>
    </row>
    <row r="2965" spans="1:9">
      <c r="A2965" s="2">
        <v>2013</v>
      </c>
      <c r="B2965" s="2">
        <v>12</v>
      </c>
      <c r="C2965" s="2" t="s">
        <v>12</v>
      </c>
      <c r="D2965" s="2" t="s">
        <v>27</v>
      </c>
      <c r="E2965" s="2" t="s">
        <v>14</v>
      </c>
      <c r="F2965" s="7">
        <v>4.3721579999999998</v>
      </c>
      <c r="G2965" s="4">
        <v>1692</v>
      </c>
      <c r="H2965" s="2">
        <v>2.5000000000000001E-3</v>
      </c>
      <c r="I2965" t="s">
        <v>151</v>
      </c>
    </row>
    <row r="2966" spans="1:9">
      <c r="A2966" s="2">
        <v>2013</v>
      </c>
      <c r="B2966" s="2">
        <v>10</v>
      </c>
      <c r="C2966" s="2" t="s">
        <v>7</v>
      </c>
      <c r="D2966" s="2" t="s">
        <v>22</v>
      </c>
      <c r="E2966" s="2" t="s">
        <v>14</v>
      </c>
      <c r="F2966" s="7">
        <v>0.39030399999999998</v>
      </c>
      <c r="G2966" s="4">
        <v>3708</v>
      </c>
      <c r="H2966" s="2">
        <v>1E-4</v>
      </c>
      <c r="I2966" t="s">
        <v>151</v>
      </c>
    </row>
    <row r="2967" spans="1:9">
      <c r="A2967" s="2">
        <v>2014</v>
      </c>
      <c r="B2967" s="2">
        <v>5</v>
      </c>
      <c r="C2967" s="2" t="s">
        <v>12</v>
      </c>
      <c r="D2967" s="2" t="s">
        <v>21</v>
      </c>
      <c r="E2967" s="2" t="s">
        <v>14</v>
      </c>
      <c r="F2967" s="7">
        <v>384.59411499999999</v>
      </c>
      <c r="G2967" s="4">
        <v>35749</v>
      </c>
      <c r="H2967" s="2">
        <v>1.0699999999999999E-2</v>
      </c>
      <c r="I2967" t="s">
        <v>151</v>
      </c>
    </row>
    <row r="2968" spans="1:9">
      <c r="A2968" s="2">
        <v>2013</v>
      </c>
      <c r="B2968" s="2">
        <v>7</v>
      </c>
      <c r="C2968" s="2" t="s">
        <v>7</v>
      </c>
      <c r="D2968" s="2" t="s">
        <v>42</v>
      </c>
      <c r="E2968" s="2" t="s">
        <v>14</v>
      </c>
      <c r="F2968" s="7">
        <v>89.044785000000005</v>
      </c>
      <c r="G2968" s="4">
        <v>50541</v>
      </c>
      <c r="H2968" s="2">
        <v>1.6999999999999999E-3</v>
      </c>
      <c r="I2968" t="s">
        <v>151</v>
      </c>
    </row>
    <row r="2969" spans="1:9">
      <c r="A2969" s="2">
        <v>2013</v>
      </c>
      <c r="B2969" s="2">
        <v>9</v>
      </c>
      <c r="C2969" s="2" t="s">
        <v>12</v>
      </c>
      <c r="D2969" s="2" t="s">
        <v>87</v>
      </c>
      <c r="E2969" s="2" t="s">
        <v>14</v>
      </c>
      <c r="F2969" s="7">
        <v>381.46022499999998</v>
      </c>
      <c r="G2969" s="4">
        <v>28096</v>
      </c>
      <c r="H2969" s="2">
        <v>1.35E-2</v>
      </c>
      <c r="I2969" t="s">
        <v>151</v>
      </c>
    </row>
    <row r="2970" spans="1:9">
      <c r="A2970" s="2">
        <v>2013</v>
      </c>
      <c r="B2970" s="2">
        <v>2</v>
      </c>
      <c r="C2970" s="2" t="s">
        <v>12</v>
      </c>
      <c r="D2970" s="2" t="s">
        <v>26</v>
      </c>
      <c r="E2970" s="2" t="s">
        <v>14</v>
      </c>
      <c r="F2970" s="7">
        <v>57.770277999999998</v>
      </c>
      <c r="G2970" s="4">
        <v>5428</v>
      </c>
      <c r="H2970" s="2">
        <v>1.06E-2</v>
      </c>
      <c r="I2970" t="s">
        <v>151</v>
      </c>
    </row>
    <row r="2971" spans="1:9">
      <c r="A2971" s="2">
        <v>2014</v>
      </c>
      <c r="B2971" s="2">
        <v>2</v>
      </c>
      <c r="C2971" s="2" t="s">
        <v>12</v>
      </c>
      <c r="D2971" s="2" t="s">
        <v>54</v>
      </c>
      <c r="E2971" s="2" t="s">
        <v>14</v>
      </c>
      <c r="F2971" s="7">
        <v>0.31075700000000001</v>
      </c>
      <c r="G2971" s="4">
        <v>18</v>
      </c>
      <c r="H2971" s="2">
        <v>1.72E-2</v>
      </c>
      <c r="I2971" t="s">
        <v>151</v>
      </c>
    </row>
    <row r="2972" spans="1:9">
      <c r="A2972" s="2">
        <v>2013</v>
      </c>
      <c r="B2972" s="2">
        <v>6</v>
      </c>
      <c r="C2972" s="2" t="s">
        <v>12</v>
      </c>
      <c r="D2972" s="2" t="s">
        <v>64</v>
      </c>
      <c r="E2972" s="2" t="s">
        <v>14</v>
      </c>
      <c r="F2972" s="7">
        <v>0.33861400000000003</v>
      </c>
      <c r="G2972" s="4">
        <v>33</v>
      </c>
      <c r="H2972" s="2">
        <v>1.0200000000000001E-2</v>
      </c>
      <c r="I2972" t="s">
        <v>151</v>
      </c>
    </row>
    <row r="2973" spans="1:9">
      <c r="A2973" s="2">
        <v>2013</v>
      </c>
      <c r="B2973" s="2">
        <v>12</v>
      </c>
      <c r="C2973" s="2" t="s">
        <v>7</v>
      </c>
      <c r="D2973" s="2" t="s">
        <v>30</v>
      </c>
      <c r="E2973" s="2" t="s">
        <v>9</v>
      </c>
      <c r="F2973" s="7">
        <v>8.9263999999999992</v>
      </c>
      <c r="G2973" s="4">
        <v>6376</v>
      </c>
      <c r="H2973" s="2">
        <v>1.4E-3</v>
      </c>
      <c r="I2973" t="s">
        <v>151</v>
      </c>
    </row>
    <row r="2974" spans="1:9">
      <c r="A2974" s="2">
        <v>2014</v>
      </c>
      <c r="B2974" s="2">
        <v>3</v>
      </c>
      <c r="C2974" s="2" t="s">
        <v>12</v>
      </c>
      <c r="D2974" s="2" t="s">
        <v>23</v>
      </c>
      <c r="E2974" s="2" t="s">
        <v>14</v>
      </c>
      <c r="F2974" s="7">
        <v>3.7789139999999999</v>
      </c>
      <c r="G2974" s="4">
        <v>1694</v>
      </c>
      <c r="H2974" s="2">
        <v>2.2000000000000001E-3</v>
      </c>
      <c r="I2974" t="s">
        <v>151</v>
      </c>
    </row>
    <row r="2975" spans="1:9">
      <c r="A2975" s="2">
        <v>2013</v>
      </c>
      <c r="B2975" s="2">
        <v>10</v>
      </c>
      <c r="C2975" s="2" t="s">
        <v>12</v>
      </c>
      <c r="D2975" s="2" t="s">
        <v>8</v>
      </c>
      <c r="E2975" s="2" t="s">
        <v>9</v>
      </c>
      <c r="F2975" s="7">
        <v>32333.524909</v>
      </c>
      <c r="G2975" s="4">
        <v>3693143</v>
      </c>
      <c r="H2975" s="2">
        <v>8.6999999999999994E-3</v>
      </c>
      <c r="I2975" t="s">
        <v>151</v>
      </c>
    </row>
    <row r="2976" spans="1:9">
      <c r="A2976" s="2">
        <v>2014</v>
      </c>
      <c r="B2976" s="2">
        <v>1</v>
      </c>
      <c r="C2976" s="2" t="s">
        <v>12</v>
      </c>
      <c r="D2976" s="2" t="s">
        <v>8</v>
      </c>
      <c r="E2976" s="2" t="s">
        <v>9</v>
      </c>
      <c r="F2976" s="7">
        <v>34062.200278999997</v>
      </c>
      <c r="G2976" s="4">
        <v>4122342</v>
      </c>
      <c r="H2976" s="2">
        <v>8.2000000000000007E-3</v>
      </c>
      <c r="I2976" t="s">
        <v>151</v>
      </c>
    </row>
    <row r="2977" spans="1:9">
      <c r="A2977" s="2">
        <v>2014</v>
      </c>
      <c r="B2977" s="2">
        <v>3</v>
      </c>
      <c r="C2977" s="2" t="s">
        <v>12</v>
      </c>
      <c r="D2977" s="2" t="s">
        <v>55</v>
      </c>
      <c r="E2977" s="2" t="s">
        <v>14</v>
      </c>
      <c r="F2977" s="7">
        <v>3.1649999999999998E-3</v>
      </c>
      <c r="G2977" s="4">
        <v>1</v>
      </c>
      <c r="H2977" s="2">
        <v>3.0999999999999999E-3</v>
      </c>
      <c r="I2977" t="s">
        <v>151</v>
      </c>
    </row>
    <row r="2978" spans="1:9">
      <c r="A2978" s="2">
        <v>2013</v>
      </c>
      <c r="B2978" s="2">
        <v>4</v>
      </c>
      <c r="C2978" s="2" t="s">
        <v>12</v>
      </c>
      <c r="D2978" s="2" t="s">
        <v>104</v>
      </c>
      <c r="E2978" s="2" t="s">
        <v>14</v>
      </c>
      <c r="F2978" s="7">
        <v>6.202E-3</v>
      </c>
      <c r="G2978" s="4">
        <v>2</v>
      </c>
      <c r="H2978" s="2">
        <v>3.0999999999999999E-3</v>
      </c>
      <c r="I2978" t="s">
        <v>151</v>
      </c>
    </row>
    <row r="2979" spans="1:9">
      <c r="A2979" s="2">
        <v>2014</v>
      </c>
      <c r="B2979" s="2">
        <v>2</v>
      </c>
      <c r="C2979" s="2" t="s">
        <v>7</v>
      </c>
      <c r="D2979" s="2" t="s">
        <v>24</v>
      </c>
      <c r="E2979" s="2" t="s">
        <v>25</v>
      </c>
      <c r="F2979" s="7">
        <v>14.051416</v>
      </c>
      <c r="G2979" s="4">
        <v>10486</v>
      </c>
      <c r="H2979" s="2">
        <v>1.2999999999999999E-3</v>
      </c>
      <c r="I2979" t="s">
        <v>151</v>
      </c>
    </row>
    <row r="2980" spans="1:9">
      <c r="A2980" s="2">
        <v>2014</v>
      </c>
      <c r="B2980" s="2">
        <v>1</v>
      </c>
      <c r="C2980" s="2" t="s">
        <v>7</v>
      </c>
      <c r="D2980" s="2" t="s">
        <v>24</v>
      </c>
      <c r="E2980" s="2" t="s">
        <v>25</v>
      </c>
      <c r="F2980" s="7">
        <v>5.9987329999999996</v>
      </c>
      <c r="G2980" s="4">
        <v>9913</v>
      </c>
      <c r="H2980" s="2">
        <v>5.9999999999999995E-4</v>
      </c>
      <c r="I2980" t="s">
        <v>151</v>
      </c>
    </row>
    <row r="2981" spans="1:9">
      <c r="A2981" s="2">
        <v>2013</v>
      </c>
      <c r="B2981" s="2">
        <v>11</v>
      </c>
      <c r="C2981" s="2" t="s">
        <v>7</v>
      </c>
      <c r="D2981" s="2" t="s">
        <v>24</v>
      </c>
      <c r="E2981" s="2" t="s">
        <v>25</v>
      </c>
      <c r="F2981" s="7">
        <v>36.622306000000002</v>
      </c>
      <c r="G2981" s="4">
        <v>8544</v>
      </c>
      <c r="H2981" s="2">
        <v>4.1999999999999997E-3</v>
      </c>
      <c r="I2981" t="s">
        <v>151</v>
      </c>
    </row>
    <row r="2982" spans="1:9">
      <c r="A2982" s="2">
        <v>2013</v>
      </c>
      <c r="B2982" s="2">
        <v>10</v>
      </c>
      <c r="C2982" s="2" t="s">
        <v>7</v>
      </c>
      <c r="D2982" s="2" t="s">
        <v>24</v>
      </c>
      <c r="E2982" s="2" t="s">
        <v>25</v>
      </c>
      <c r="F2982" s="7">
        <v>1.5645709999999999</v>
      </c>
      <c r="G2982" s="4">
        <v>8057</v>
      </c>
      <c r="H2982" s="2">
        <v>1E-4</v>
      </c>
      <c r="I2982" t="s">
        <v>151</v>
      </c>
    </row>
    <row r="2983" spans="1:9">
      <c r="A2983" s="2">
        <v>2013</v>
      </c>
      <c r="B2983" s="2">
        <v>6</v>
      </c>
      <c r="C2983" s="2" t="s">
        <v>12</v>
      </c>
      <c r="D2983" s="2" t="s">
        <v>71</v>
      </c>
      <c r="E2983" s="2" t="s">
        <v>14</v>
      </c>
      <c r="F2983" s="7">
        <v>7.2631500000000004</v>
      </c>
      <c r="G2983" s="4">
        <v>691</v>
      </c>
      <c r="H2983" s="2">
        <v>1.0500000000000001E-2</v>
      </c>
      <c r="I2983" t="s">
        <v>151</v>
      </c>
    </row>
    <row r="2984" spans="1:9">
      <c r="A2984" s="2">
        <v>2013</v>
      </c>
      <c r="B2984" s="2">
        <v>4</v>
      </c>
      <c r="C2984" s="2" t="s">
        <v>12</v>
      </c>
      <c r="D2984" s="2" t="s">
        <v>86</v>
      </c>
      <c r="E2984" s="2" t="s">
        <v>9</v>
      </c>
      <c r="F2984" s="7">
        <v>16.565999999999999</v>
      </c>
      <c r="G2984" s="4">
        <v>13805</v>
      </c>
      <c r="H2984" s="2">
        <v>1.1999999999999999E-3</v>
      </c>
      <c r="I2984" t="s">
        <v>151</v>
      </c>
    </row>
    <row r="2985" spans="1:9">
      <c r="A2985" s="2">
        <v>2014</v>
      </c>
      <c r="B2985" s="2">
        <v>1</v>
      </c>
      <c r="C2985" s="2" t="s">
        <v>12</v>
      </c>
      <c r="D2985" s="2" t="s">
        <v>18</v>
      </c>
      <c r="E2985" s="2" t="s">
        <v>14</v>
      </c>
      <c r="F2985" s="7">
        <v>695.97155999999995</v>
      </c>
      <c r="G2985" s="4">
        <v>79594</v>
      </c>
      <c r="H2985" s="2">
        <v>8.6999999999999994E-3</v>
      </c>
      <c r="I2985" t="s">
        <v>151</v>
      </c>
    </row>
    <row r="2986" spans="1:9">
      <c r="A2986" s="2">
        <v>2013</v>
      </c>
      <c r="B2986" s="2">
        <v>11</v>
      </c>
      <c r="C2986" s="2" t="s">
        <v>7</v>
      </c>
      <c r="D2986" s="2" t="s">
        <v>70</v>
      </c>
      <c r="E2986" s="2" t="s">
        <v>14</v>
      </c>
      <c r="F2986" s="7">
        <v>148.989709</v>
      </c>
      <c r="G2986" s="4">
        <v>80815</v>
      </c>
      <c r="H2986" s="2">
        <v>1.8E-3</v>
      </c>
      <c r="I2986" t="s">
        <v>151</v>
      </c>
    </row>
    <row r="2987" spans="1:9">
      <c r="A2987" s="2">
        <v>2013</v>
      </c>
      <c r="B2987" s="2">
        <v>3</v>
      </c>
      <c r="C2987" s="2" t="s">
        <v>12</v>
      </c>
      <c r="D2987" s="2" t="s">
        <v>44</v>
      </c>
      <c r="E2987" s="2" t="s">
        <v>16</v>
      </c>
      <c r="F2987" s="7">
        <v>144.673924</v>
      </c>
      <c r="G2987" s="4">
        <v>12062</v>
      </c>
      <c r="H2987" s="2">
        <v>1.1900000000000001E-2</v>
      </c>
      <c r="I2987" t="s">
        <v>151</v>
      </c>
    </row>
    <row r="2988" spans="1:9">
      <c r="A2988" s="2">
        <v>2014</v>
      </c>
      <c r="B2988" s="2">
        <v>1</v>
      </c>
      <c r="C2988" s="2" t="s">
        <v>7</v>
      </c>
      <c r="D2988" s="2" t="s">
        <v>48</v>
      </c>
      <c r="E2988" s="2" t="s">
        <v>14</v>
      </c>
      <c r="F2988" s="7">
        <v>7.1126760000000004</v>
      </c>
      <c r="G2988" s="4">
        <v>2761</v>
      </c>
      <c r="H2988" s="2">
        <v>2.5000000000000001E-3</v>
      </c>
      <c r="I2988" t="s">
        <v>151</v>
      </c>
    </row>
    <row r="2989" spans="1:9">
      <c r="A2989" s="2">
        <v>2013</v>
      </c>
      <c r="B2989" s="2">
        <v>11</v>
      </c>
      <c r="C2989" s="2" t="s">
        <v>7</v>
      </c>
      <c r="D2989" s="2" t="s">
        <v>10</v>
      </c>
      <c r="E2989" s="2" t="s">
        <v>11</v>
      </c>
      <c r="F2989" s="7">
        <v>51.323405999999999</v>
      </c>
      <c r="G2989" s="4">
        <v>36630</v>
      </c>
      <c r="H2989" s="2">
        <v>1.4E-3</v>
      </c>
      <c r="I2989" t="s">
        <v>151</v>
      </c>
    </row>
    <row r="2990" spans="1:9">
      <c r="A2990" s="2">
        <v>2013</v>
      </c>
      <c r="B2990" s="2">
        <v>8</v>
      </c>
      <c r="C2990" s="2" t="s">
        <v>12</v>
      </c>
      <c r="D2990" s="2" t="s">
        <v>24</v>
      </c>
      <c r="E2990" s="2" t="s">
        <v>25</v>
      </c>
      <c r="F2990" s="7">
        <v>44.953445000000002</v>
      </c>
      <c r="G2990" s="4">
        <v>7020</v>
      </c>
      <c r="H2990" s="2">
        <v>6.4000000000000003E-3</v>
      </c>
      <c r="I2990" t="s">
        <v>151</v>
      </c>
    </row>
    <row r="2991" spans="1:9">
      <c r="A2991" s="2">
        <v>2013</v>
      </c>
      <c r="B2991" s="2">
        <v>5</v>
      </c>
      <c r="C2991" s="2" t="s">
        <v>7</v>
      </c>
      <c r="D2991" s="2" t="s">
        <v>27</v>
      </c>
      <c r="E2991" s="2" t="s">
        <v>14</v>
      </c>
      <c r="F2991" s="7">
        <v>0.20247999999999999</v>
      </c>
      <c r="G2991" s="4">
        <v>1617</v>
      </c>
      <c r="H2991" s="2">
        <v>1E-4</v>
      </c>
      <c r="I2991" t="s">
        <v>151</v>
      </c>
    </row>
    <row r="2992" spans="1:9">
      <c r="A2992" s="2">
        <v>2013</v>
      </c>
      <c r="B2992" s="2">
        <v>2</v>
      </c>
      <c r="C2992" s="2" t="s">
        <v>7</v>
      </c>
      <c r="D2992" s="2" t="s">
        <v>28</v>
      </c>
      <c r="E2992" s="2" t="s">
        <v>14</v>
      </c>
      <c r="F2992" s="7">
        <v>4.5839249999999998</v>
      </c>
      <c r="G2992" s="4">
        <v>5364</v>
      </c>
      <c r="H2992" s="2">
        <v>8.0000000000000004E-4</v>
      </c>
      <c r="I2992" t="s">
        <v>151</v>
      </c>
    </row>
    <row r="2993" spans="1:9">
      <c r="A2993" s="2">
        <v>2014</v>
      </c>
      <c r="B2993" s="2">
        <v>1</v>
      </c>
      <c r="C2993" s="2" t="s">
        <v>12</v>
      </c>
      <c r="D2993" s="2" t="s">
        <v>100</v>
      </c>
      <c r="E2993" s="2" t="s">
        <v>14</v>
      </c>
      <c r="F2993" s="7">
        <v>3.1716000000000001E-2</v>
      </c>
      <c r="G2993" s="4">
        <v>1</v>
      </c>
      <c r="H2993" s="2">
        <v>3.1699999999999999E-2</v>
      </c>
      <c r="I2993" t="s">
        <v>151</v>
      </c>
    </row>
    <row r="2994" spans="1:9">
      <c r="A2994" s="2">
        <v>2013</v>
      </c>
      <c r="B2994" s="2">
        <v>10</v>
      </c>
      <c r="C2994" s="2" t="s">
        <v>12</v>
      </c>
      <c r="D2994" s="2" t="s">
        <v>100</v>
      </c>
      <c r="E2994" s="2" t="s">
        <v>14</v>
      </c>
      <c r="F2994" s="7">
        <v>0.23619000000000001</v>
      </c>
      <c r="G2994" s="4">
        <v>5</v>
      </c>
      <c r="H2994" s="2">
        <v>4.7199999999999999E-2</v>
      </c>
      <c r="I2994" t="s">
        <v>151</v>
      </c>
    </row>
    <row r="2995" spans="1:9">
      <c r="A2995" s="2">
        <v>2014</v>
      </c>
      <c r="B2995" s="2">
        <v>2</v>
      </c>
      <c r="C2995" s="2" t="s">
        <v>12</v>
      </c>
      <c r="D2995" s="2" t="s">
        <v>100</v>
      </c>
      <c r="E2995" s="2" t="s">
        <v>14</v>
      </c>
      <c r="F2995" s="7">
        <v>6.2701999999999994E-2</v>
      </c>
      <c r="G2995" s="4">
        <v>2</v>
      </c>
      <c r="H2995" s="2">
        <v>3.1300000000000001E-2</v>
      </c>
      <c r="I2995" t="s">
        <v>151</v>
      </c>
    </row>
    <row r="2996" spans="1:9">
      <c r="A2996" s="2">
        <v>2013</v>
      </c>
      <c r="B2996" s="2">
        <v>6</v>
      </c>
      <c r="C2996" s="2" t="s">
        <v>12</v>
      </c>
      <c r="D2996" s="2" t="s">
        <v>21</v>
      </c>
      <c r="E2996" s="2" t="s">
        <v>14</v>
      </c>
      <c r="F2996" s="7">
        <v>252.60908800000001</v>
      </c>
      <c r="G2996" s="4">
        <v>26398</v>
      </c>
      <c r="H2996" s="2">
        <v>9.4999999999999998E-3</v>
      </c>
      <c r="I2996" t="s">
        <v>151</v>
      </c>
    </row>
    <row r="2997" spans="1:9">
      <c r="A2997" s="2">
        <v>2013</v>
      </c>
      <c r="B2997" s="2">
        <v>4</v>
      </c>
      <c r="C2997" s="2" t="s">
        <v>7</v>
      </c>
      <c r="D2997" s="2" t="s">
        <v>86</v>
      </c>
      <c r="E2997" s="2" t="s">
        <v>9</v>
      </c>
      <c r="F2997" s="7">
        <v>66.367199999999997</v>
      </c>
      <c r="G2997" s="4">
        <v>55306</v>
      </c>
      <c r="H2997" s="2">
        <v>1.1999999999999999E-3</v>
      </c>
      <c r="I2997" t="s">
        <v>151</v>
      </c>
    </row>
    <row r="2998" spans="1:9">
      <c r="A2998" s="2">
        <v>2013</v>
      </c>
      <c r="B2998" s="2">
        <v>6</v>
      </c>
      <c r="C2998" s="2" t="s">
        <v>12</v>
      </c>
      <c r="D2998" s="2" t="s">
        <v>86</v>
      </c>
      <c r="E2998" s="2" t="s">
        <v>9</v>
      </c>
      <c r="F2998" s="7">
        <v>266.14016400000003</v>
      </c>
      <c r="G2998" s="4">
        <v>66970</v>
      </c>
      <c r="H2998" s="2">
        <v>3.8999999999999998E-3</v>
      </c>
      <c r="I2998" t="s">
        <v>151</v>
      </c>
    </row>
    <row r="2999" spans="1:9">
      <c r="A2999" s="2">
        <v>2014</v>
      </c>
      <c r="B2999" s="2">
        <v>1</v>
      </c>
      <c r="C2999" s="2" t="s">
        <v>7</v>
      </c>
      <c r="D2999" s="2" t="s">
        <v>18</v>
      </c>
      <c r="E2999" s="2" t="s">
        <v>14</v>
      </c>
      <c r="F2999" s="7">
        <v>23.860748000000001</v>
      </c>
      <c r="G2999" s="4">
        <v>57685</v>
      </c>
      <c r="H2999" s="2">
        <v>4.0000000000000002E-4</v>
      </c>
      <c r="I2999" t="s">
        <v>151</v>
      </c>
    </row>
    <row r="3000" spans="1:9">
      <c r="A3000" s="2">
        <v>2013</v>
      </c>
      <c r="B3000" s="2">
        <v>10</v>
      </c>
      <c r="C3000" s="2" t="s">
        <v>7</v>
      </c>
      <c r="D3000" s="2" t="s">
        <v>18</v>
      </c>
      <c r="E3000" s="2" t="s">
        <v>14</v>
      </c>
      <c r="F3000" s="7">
        <v>89.669324000000003</v>
      </c>
      <c r="G3000" s="4">
        <v>27074</v>
      </c>
      <c r="H3000" s="2">
        <v>3.3E-3</v>
      </c>
      <c r="I3000" t="s">
        <v>151</v>
      </c>
    </row>
    <row r="3001" spans="1:9">
      <c r="A3001" s="2">
        <v>2013</v>
      </c>
      <c r="B3001" s="2">
        <v>9</v>
      </c>
      <c r="C3001" s="2" t="s">
        <v>12</v>
      </c>
      <c r="D3001" s="2" t="s">
        <v>45</v>
      </c>
      <c r="E3001" s="2" t="s">
        <v>14</v>
      </c>
      <c r="F3001" s="7">
        <v>67.783192</v>
      </c>
      <c r="G3001" s="4">
        <v>15279</v>
      </c>
      <c r="H3001" s="2">
        <v>4.4000000000000003E-3</v>
      </c>
      <c r="I3001" t="s">
        <v>151</v>
      </c>
    </row>
    <row r="3002" spans="1:9">
      <c r="A3002" s="2">
        <v>2014</v>
      </c>
      <c r="B3002" s="2">
        <v>1</v>
      </c>
      <c r="C3002" s="2" t="s">
        <v>12</v>
      </c>
      <c r="D3002" s="2" t="s">
        <v>13</v>
      </c>
      <c r="E3002" s="2" t="s">
        <v>14</v>
      </c>
      <c r="F3002" s="7">
        <v>828.75523699999997</v>
      </c>
      <c r="G3002" s="4">
        <v>67516</v>
      </c>
      <c r="H3002" s="2">
        <v>1.2200000000000001E-2</v>
      </c>
      <c r="I3002" t="s">
        <v>151</v>
      </c>
    </row>
    <row r="3003" spans="1:9">
      <c r="A3003" s="2">
        <v>2014</v>
      </c>
      <c r="B3003" s="2">
        <v>5</v>
      </c>
      <c r="C3003" s="2" t="s">
        <v>7</v>
      </c>
      <c r="D3003" s="2" t="s">
        <v>17</v>
      </c>
      <c r="E3003" s="2" t="s">
        <v>14</v>
      </c>
      <c r="F3003" s="7">
        <v>28.151648000000002</v>
      </c>
      <c r="G3003" s="4">
        <v>10430</v>
      </c>
      <c r="H3003" s="2">
        <v>2.5999999999999999E-3</v>
      </c>
      <c r="I3003" t="s">
        <v>151</v>
      </c>
    </row>
    <row r="3004" spans="1:9">
      <c r="A3004" s="2">
        <v>2014</v>
      </c>
      <c r="B3004" s="2">
        <v>2</v>
      </c>
      <c r="C3004" s="2" t="s">
        <v>7</v>
      </c>
      <c r="D3004" s="2" t="s">
        <v>56</v>
      </c>
      <c r="E3004" s="2" t="s">
        <v>14</v>
      </c>
      <c r="F3004" s="7">
        <v>47.838631999999997</v>
      </c>
      <c r="G3004" s="4">
        <v>74153</v>
      </c>
      <c r="H3004" s="2">
        <v>5.9999999999999995E-4</v>
      </c>
      <c r="I3004" t="s">
        <v>151</v>
      </c>
    </row>
    <row r="3005" spans="1:9">
      <c r="A3005" s="2">
        <v>2014</v>
      </c>
      <c r="B3005" s="2">
        <v>4</v>
      </c>
      <c r="C3005" s="2" t="s">
        <v>7</v>
      </c>
      <c r="D3005" s="2" t="s">
        <v>56</v>
      </c>
      <c r="E3005" s="2" t="s">
        <v>14</v>
      </c>
      <c r="F3005" s="7">
        <v>98.961449000000002</v>
      </c>
      <c r="G3005" s="4">
        <v>78297</v>
      </c>
      <c r="H3005" s="2">
        <v>1.1999999999999999E-3</v>
      </c>
      <c r="I3005" t="s">
        <v>151</v>
      </c>
    </row>
    <row r="3006" spans="1:9">
      <c r="A3006" s="2">
        <v>2013</v>
      </c>
      <c r="B3006" s="2">
        <v>9</v>
      </c>
      <c r="C3006" s="2" t="s">
        <v>7</v>
      </c>
      <c r="D3006" s="2" t="s">
        <v>39</v>
      </c>
      <c r="E3006" s="2" t="s">
        <v>14</v>
      </c>
      <c r="F3006" s="7">
        <v>354.111627</v>
      </c>
      <c r="G3006" s="4">
        <v>62343</v>
      </c>
      <c r="H3006" s="2">
        <v>5.5999999999999999E-3</v>
      </c>
      <c r="I3006" t="s">
        <v>151</v>
      </c>
    </row>
    <row r="3007" spans="1:9">
      <c r="A3007" s="2">
        <v>2013</v>
      </c>
      <c r="B3007" s="2">
        <v>8</v>
      </c>
      <c r="C3007" s="2" t="s">
        <v>12</v>
      </c>
      <c r="D3007" s="2" t="s">
        <v>48</v>
      </c>
      <c r="E3007" s="2" t="s">
        <v>14</v>
      </c>
      <c r="F3007" s="7">
        <v>6.1412750000000003</v>
      </c>
      <c r="G3007" s="4">
        <v>1137</v>
      </c>
      <c r="H3007" s="2">
        <v>5.4000000000000003E-3</v>
      </c>
      <c r="I3007" t="s">
        <v>151</v>
      </c>
    </row>
    <row r="3008" spans="1:9">
      <c r="A3008" s="2">
        <v>2014</v>
      </c>
      <c r="B3008" s="2">
        <v>3</v>
      </c>
      <c r="C3008" s="2" t="s">
        <v>7</v>
      </c>
      <c r="D3008" s="2" t="s">
        <v>29</v>
      </c>
      <c r="E3008" s="2" t="s">
        <v>25</v>
      </c>
      <c r="F3008" s="7">
        <v>7.6565570000000003</v>
      </c>
      <c r="G3008" s="4">
        <v>8957</v>
      </c>
      <c r="H3008" s="2">
        <v>8.0000000000000004E-4</v>
      </c>
      <c r="I3008" t="s">
        <v>151</v>
      </c>
    </row>
    <row r="3009" spans="1:9">
      <c r="A3009" s="2">
        <v>2013</v>
      </c>
      <c r="B3009" s="2">
        <v>4</v>
      </c>
      <c r="C3009" s="2" t="s">
        <v>12</v>
      </c>
      <c r="D3009" s="2" t="s">
        <v>50</v>
      </c>
      <c r="E3009" s="2" t="s">
        <v>11</v>
      </c>
      <c r="F3009" s="7">
        <v>1.9656E-2</v>
      </c>
      <c r="G3009" s="4">
        <v>3</v>
      </c>
      <c r="H3009" s="2">
        <v>6.4999999999999997E-3</v>
      </c>
      <c r="I3009" t="s">
        <v>151</v>
      </c>
    </row>
    <row r="3010" spans="1:9">
      <c r="A3010" s="2">
        <v>2013</v>
      </c>
      <c r="B3010" s="2">
        <v>12</v>
      </c>
      <c r="C3010" s="2" t="s">
        <v>7</v>
      </c>
      <c r="D3010" s="2" t="s">
        <v>51</v>
      </c>
      <c r="E3010" s="2" t="s">
        <v>11</v>
      </c>
      <c r="F3010" s="7">
        <v>0.89180000000000004</v>
      </c>
      <c r="G3010" s="4">
        <v>637</v>
      </c>
      <c r="H3010" s="2">
        <v>1.4E-3</v>
      </c>
      <c r="I3010" t="s">
        <v>151</v>
      </c>
    </row>
    <row r="3011" spans="1:9">
      <c r="A3011" s="2">
        <v>2013</v>
      </c>
      <c r="B3011" s="2">
        <v>3</v>
      </c>
      <c r="C3011" s="2" t="s">
        <v>12</v>
      </c>
      <c r="D3011" s="2" t="s">
        <v>71</v>
      </c>
      <c r="E3011" s="2" t="s">
        <v>14</v>
      </c>
      <c r="F3011" s="7">
        <v>1.3374E-2</v>
      </c>
      <c r="G3011" s="4">
        <v>1</v>
      </c>
      <c r="H3011" s="2">
        <v>1.3299999999999999E-2</v>
      </c>
      <c r="I3011" t="s">
        <v>151</v>
      </c>
    </row>
    <row r="3012" spans="1:9">
      <c r="A3012" s="2">
        <v>2013</v>
      </c>
      <c r="B3012" s="2">
        <v>1</v>
      </c>
      <c r="C3012" s="2" t="s">
        <v>7</v>
      </c>
      <c r="D3012" s="2" t="s">
        <v>22</v>
      </c>
      <c r="E3012" s="2" t="s">
        <v>14</v>
      </c>
      <c r="F3012" s="7">
        <v>4.0138389999999999</v>
      </c>
      <c r="G3012" s="4">
        <v>6155</v>
      </c>
      <c r="H3012" s="2">
        <v>5.9999999999999995E-4</v>
      </c>
      <c r="I3012" t="s">
        <v>151</v>
      </c>
    </row>
    <row r="3013" spans="1:9">
      <c r="A3013" s="2">
        <v>2013</v>
      </c>
      <c r="B3013" s="2">
        <v>6</v>
      </c>
      <c r="C3013" s="2" t="s">
        <v>7</v>
      </c>
      <c r="D3013" s="2" t="s">
        <v>87</v>
      </c>
      <c r="E3013" s="2" t="s">
        <v>14</v>
      </c>
      <c r="F3013" s="7">
        <v>18.114813000000002</v>
      </c>
      <c r="G3013" s="4">
        <v>7400</v>
      </c>
      <c r="H3013" s="2">
        <v>2.3999999999999998E-3</v>
      </c>
      <c r="I3013" t="s">
        <v>151</v>
      </c>
    </row>
    <row r="3014" spans="1:9">
      <c r="A3014" s="2">
        <v>2013</v>
      </c>
      <c r="B3014" s="2">
        <v>3</v>
      </c>
      <c r="C3014" s="2" t="s">
        <v>7</v>
      </c>
      <c r="D3014" s="2" t="s">
        <v>87</v>
      </c>
      <c r="E3014" s="2" t="s">
        <v>14</v>
      </c>
      <c r="F3014" s="7">
        <v>12.08062</v>
      </c>
      <c r="G3014" s="4">
        <v>10913</v>
      </c>
      <c r="H3014" s="2">
        <v>1.1000000000000001E-3</v>
      </c>
      <c r="I3014" t="s">
        <v>151</v>
      </c>
    </row>
    <row r="3015" spans="1:9">
      <c r="A3015" s="2">
        <v>2014</v>
      </c>
      <c r="B3015" s="2">
        <v>3</v>
      </c>
      <c r="C3015" s="2" t="s">
        <v>12</v>
      </c>
      <c r="D3015" s="2" t="s">
        <v>46</v>
      </c>
      <c r="E3015" s="2" t="s">
        <v>25</v>
      </c>
      <c r="F3015" s="7">
        <v>50.272061999999998</v>
      </c>
      <c r="G3015" s="4">
        <v>8368</v>
      </c>
      <c r="H3015" s="2">
        <v>6.0000000000000001E-3</v>
      </c>
      <c r="I3015" t="s">
        <v>151</v>
      </c>
    </row>
    <row r="3016" spans="1:9">
      <c r="A3016" s="2">
        <v>2013</v>
      </c>
      <c r="B3016" s="2">
        <v>4</v>
      </c>
      <c r="C3016" s="2" t="s">
        <v>7</v>
      </c>
      <c r="D3016" s="2" t="s">
        <v>45</v>
      </c>
      <c r="E3016" s="2" t="s">
        <v>14</v>
      </c>
      <c r="F3016" s="7">
        <v>16.343799000000001</v>
      </c>
      <c r="G3016" s="4">
        <v>17765</v>
      </c>
      <c r="H3016" s="2">
        <v>8.9999999999999998E-4</v>
      </c>
      <c r="I3016" t="s">
        <v>151</v>
      </c>
    </row>
    <row r="3017" spans="1:9">
      <c r="A3017" s="2">
        <v>2013</v>
      </c>
      <c r="B3017" s="2">
        <v>8</v>
      </c>
      <c r="C3017" s="2" t="s">
        <v>12</v>
      </c>
      <c r="D3017" s="2" t="s">
        <v>20</v>
      </c>
      <c r="E3017" s="2" t="s">
        <v>14</v>
      </c>
      <c r="F3017" s="7">
        <v>1802.702299</v>
      </c>
      <c r="G3017" s="4">
        <v>165626</v>
      </c>
      <c r="H3017" s="2">
        <v>1.0800000000000001E-2</v>
      </c>
      <c r="I3017" t="s">
        <v>151</v>
      </c>
    </row>
    <row r="3018" spans="1:9">
      <c r="A3018" s="2">
        <v>2013</v>
      </c>
      <c r="B3018" s="2">
        <v>4</v>
      </c>
      <c r="C3018" s="2" t="s">
        <v>12</v>
      </c>
      <c r="D3018" s="2" t="s">
        <v>26</v>
      </c>
      <c r="E3018" s="2" t="s">
        <v>14</v>
      </c>
      <c r="F3018" s="7">
        <v>64.787515999999997</v>
      </c>
      <c r="G3018" s="4">
        <v>6649</v>
      </c>
      <c r="H3018" s="2">
        <v>9.7000000000000003E-3</v>
      </c>
      <c r="I3018" t="s">
        <v>151</v>
      </c>
    </row>
    <row r="3019" spans="1:9">
      <c r="A3019" s="2">
        <v>2013</v>
      </c>
      <c r="B3019" s="2">
        <v>8</v>
      </c>
      <c r="C3019" s="2" t="s">
        <v>12</v>
      </c>
      <c r="D3019" s="2" t="s">
        <v>17</v>
      </c>
      <c r="E3019" s="2" t="s">
        <v>14</v>
      </c>
      <c r="F3019" s="7">
        <v>0.23660999999999999</v>
      </c>
      <c r="G3019" s="4">
        <v>10</v>
      </c>
      <c r="H3019" s="2">
        <v>2.3599999999999999E-2</v>
      </c>
      <c r="I3019" t="s">
        <v>151</v>
      </c>
    </row>
    <row r="3020" spans="1:9">
      <c r="A3020" s="2">
        <v>2013</v>
      </c>
      <c r="B3020" s="2">
        <v>11</v>
      </c>
      <c r="C3020" s="2" t="s">
        <v>12</v>
      </c>
      <c r="D3020" s="2" t="s">
        <v>54</v>
      </c>
      <c r="E3020" s="2" t="s">
        <v>14</v>
      </c>
      <c r="F3020" s="7">
        <v>0.458596</v>
      </c>
      <c r="G3020" s="4">
        <v>24</v>
      </c>
      <c r="H3020" s="2">
        <v>1.9099999999999999E-2</v>
      </c>
      <c r="I3020" t="s">
        <v>151</v>
      </c>
    </row>
    <row r="3021" spans="1:9">
      <c r="A3021" s="2">
        <v>2014</v>
      </c>
      <c r="B3021" s="2">
        <v>2</v>
      </c>
      <c r="C3021" s="2" t="s">
        <v>12</v>
      </c>
      <c r="D3021" s="2" t="s">
        <v>44</v>
      </c>
      <c r="E3021" s="2" t="s">
        <v>16</v>
      </c>
      <c r="F3021" s="7">
        <v>191.55613099999999</v>
      </c>
      <c r="G3021" s="4">
        <v>18884</v>
      </c>
      <c r="H3021" s="2">
        <v>1.01E-2</v>
      </c>
      <c r="I3021" t="s">
        <v>151</v>
      </c>
    </row>
    <row r="3022" spans="1:9">
      <c r="A3022" s="2">
        <v>2013</v>
      </c>
      <c r="B3022" s="2">
        <v>8</v>
      </c>
      <c r="C3022" s="2" t="s">
        <v>12</v>
      </c>
      <c r="D3022" s="2" t="s">
        <v>82</v>
      </c>
      <c r="E3022" s="2" t="s">
        <v>14</v>
      </c>
      <c r="F3022" s="7">
        <v>1.0857E-2</v>
      </c>
      <c r="G3022" s="4">
        <v>1</v>
      </c>
      <c r="H3022" s="2">
        <v>1.0800000000000001E-2</v>
      </c>
      <c r="I3022" t="s">
        <v>151</v>
      </c>
    </row>
    <row r="3023" spans="1:9">
      <c r="A3023" s="2">
        <v>2014</v>
      </c>
      <c r="B3023" s="2">
        <v>1</v>
      </c>
      <c r="C3023" s="2" t="s">
        <v>12</v>
      </c>
      <c r="D3023" s="2" t="s">
        <v>67</v>
      </c>
      <c r="E3023" s="2" t="s">
        <v>9</v>
      </c>
      <c r="F3023" s="7">
        <v>0.1729</v>
      </c>
      <c r="G3023" s="4">
        <v>133</v>
      </c>
      <c r="H3023" s="2">
        <v>1.2999999999999999E-3</v>
      </c>
      <c r="I3023" t="s">
        <v>151</v>
      </c>
    </row>
    <row r="3024" spans="1:9">
      <c r="A3024" s="2">
        <v>2013</v>
      </c>
      <c r="B3024" s="2">
        <v>8</v>
      </c>
      <c r="C3024" s="2" t="s">
        <v>7</v>
      </c>
      <c r="D3024" s="2" t="s">
        <v>24</v>
      </c>
      <c r="E3024" s="2" t="s">
        <v>25</v>
      </c>
      <c r="F3024" s="7">
        <v>11.210464</v>
      </c>
      <c r="G3024" s="4">
        <v>7121</v>
      </c>
      <c r="H3024" s="2">
        <v>1.5E-3</v>
      </c>
      <c r="I3024" t="s">
        <v>151</v>
      </c>
    </row>
    <row r="3025" spans="1:9">
      <c r="A3025" s="2">
        <v>2014</v>
      </c>
      <c r="B3025" s="2">
        <v>1</v>
      </c>
      <c r="C3025" s="2" t="s">
        <v>12</v>
      </c>
      <c r="D3025" s="2" t="s">
        <v>28</v>
      </c>
      <c r="E3025" s="2" t="s">
        <v>14</v>
      </c>
      <c r="F3025" s="7">
        <v>14.93735</v>
      </c>
      <c r="G3025" s="4">
        <v>5593</v>
      </c>
      <c r="H3025" s="2">
        <v>2.5999999999999999E-3</v>
      </c>
      <c r="I3025" t="s">
        <v>151</v>
      </c>
    </row>
    <row r="3026" spans="1:9">
      <c r="A3026" s="2">
        <v>2013</v>
      </c>
      <c r="B3026" s="2">
        <v>7</v>
      </c>
      <c r="C3026" s="2" t="s">
        <v>7</v>
      </c>
      <c r="D3026" s="2" t="s">
        <v>22</v>
      </c>
      <c r="E3026" s="2" t="s">
        <v>14</v>
      </c>
      <c r="F3026" s="7">
        <v>5.3248660000000001</v>
      </c>
      <c r="G3026" s="4">
        <v>3019</v>
      </c>
      <c r="H3026" s="2">
        <v>1.6999999999999999E-3</v>
      </c>
      <c r="I3026" t="s">
        <v>151</v>
      </c>
    </row>
    <row r="3027" spans="1:9">
      <c r="A3027" s="2">
        <v>2013</v>
      </c>
      <c r="B3027" s="2">
        <v>9</v>
      </c>
      <c r="C3027" s="2" t="s">
        <v>12</v>
      </c>
      <c r="D3027" s="2" t="s">
        <v>42</v>
      </c>
      <c r="E3027" s="2" t="s">
        <v>14</v>
      </c>
      <c r="F3027" s="7">
        <v>207.43628000000001</v>
      </c>
      <c r="G3027" s="4">
        <v>16659</v>
      </c>
      <c r="H3027" s="2">
        <v>1.24E-2</v>
      </c>
      <c r="I3027" t="s">
        <v>151</v>
      </c>
    </row>
    <row r="3028" spans="1:9">
      <c r="A3028" s="2">
        <v>2013</v>
      </c>
      <c r="B3028" s="2">
        <v>5</v>
      </c>
      <c r="C3028" s="2" t="s">
        <v>12</v>
      </c>
      <c r="D3028" s="2" t="s">
        <v>87</v>
      </c>
      <c r="E3028" s="2" t="s">
        <v>14</v>
      </c>
      <c r="F3028" s="7">
        <v>254.03261599999999</v>
      </c>
      <c r="G3028" s="4">
        <v>24939</v>
      </c>
      <c r="H3028" s="2">
        <v>1.01E-2</v>
      </c>
      <c r="I3028" t="s">
        <v>151</v>
      </c>
    </row>
    <row r="3029" spans="1:9">
      <c r="A3029" s="2">
        <v>2013</v>
      </c>
      <c r="B3029" s="2">
        <v>4</v>
      </c>
      <c r="C3029" s="2" t="s">
        <v>7</v>
      </c>
      <c r="D3029" s="2" t="s">
        <v>46</v>
      </c>
      <c r="E3029" s="2" t="s">
        <v>25</v>
      </c>
      <c r="F3029" s="7">
        <v>2.8707379999999998</v>
      </c>
      <c r="G3029" s="4">
        <v>1281</v>
      </c>
      <c r="H3029" s="2">
        <v>2.2000000000000001E-3</v>
      </c>
      <c r="I3029" t="s">
        <v>151</v>
      </c>
    </row>
    <row r="3030" spans="1:9">
      <c r="A3030" s="2">
        <v>2013</v>
      </c>
      <c r="B3030" s="2">
        <v>3</v>
      </c>
      <c r="C3030" s="2" t="s">
        <v>7</v>
      </c>
      <c r="D3030" s="2" t="s">
        <v>15</v>
      </c>
      <c r="E3030" s="2" t="s">
        <v>16</v>
      </c>
      <c r="F3030" s="7">
        <v>113.21760399999999</v>
      </c>
      <c r="G3030" s="4">
        <v>40453</v>
      </c>
      <c r="H3030" s="2">
        <v>2.7000000000000001E-3</v>
      </c>
      <c r="I3030" t="s">
        <v>151</v>
      </c>
    </row>
    <row r="3031" spans="1:9">
      <c r="A3031" s="2">
        <v>2013</v>
      </c>
      <c r="B3031" s="2">
        <v>10</v>
      </c>
      <c r="C3031" s="2" t="s">
        <v>12</v>
      </c>
      <c r="D3031" s="2" t="s">
        <v>60</v>
      </c>
      <c r="E3031" s="2" t="s">
        <v>14</v>
      </c>
      <c r="F3031" s="7">
        <v>3.9924580000000001</v>
      </c>
      <c r="G3031" s="4">
        <v>1334</v>
      </c>
      <c r="H3031" s="2">
        <v>2.8999999999999998E-3</v>
      </c>
      <c r="I3031" t="s">
        <v>151</v>
      </c>
    </row>
    <row r="3032" spans="1:9">
      <c r="A3032" s="2">
        <v>2013</v>
      </c>
      <c r="B3032" s="2">
        <v>2</v>
      </c>
      <c r="C3032" s="2" t="s">
        <v>12</v>
      </c>
      <c r="D3032" s="2" t="s">
        <v>60</v>
      </c>
      <c r="E3032" s="2" t="s">
        <v>14</v>
      </c>
      <c r="F3032" s="7">
        <v>9.7628999999999994E-2</v>
      </c>
      <c r="G3032" s="4">
        <v>7</v>
      </c>
      <c r="H3032" s="2">
        <v>1.3899999999999999E-2</v>
      </c>
      <c r="I3032" t="s">
        <v>151</v>
      </c>
    </row>
    <row r="3033" spans="1:9">
      <c r="A3033" s="2">
        <v>2014</v>
      </c>
      <c r="B3033" s="2">
        <v>1</v>
      </c>
      <c r="C3033" s="2" t="s">
        <v>7</v>
      </c>
      <c r="D3033" s="2" t="s">
        <v>13</v>
      </c>
      <c r="E3033" s="2" t="s">
        <v>14</v>
      </c>
      <c r="F3033" s="7">
        <v>6.6203620000000001</v>
      </c>
      <c r="G3033" s="4">
        <v>23784</v>
      </c>
      <c r="H3033" s="2">
        <v>2.0000000000000001E-4</v>
      </c>
      <c r="I3033" t="s">
        <v>151</v>
      </c>
    </row>
    <row r="3034" spans="1:9">
      <c r="A3034" s="2">
        <v>2013</v>
      </c>
      <c r="B3034" s="2">
        <v>4</v>
      </c>
      <c r="C3034" s="2" t="s">
        <v>53</v>
      </c>
      <c r="D3034" s="2" t="s">
        <v>20</v>
      </c>
      <c r="E3034" s="2" t="s">
        <v>14</v>
      </c>
      <c r="F3034" s="7">
        <v>0.66554599999999997</v>
      </c>
      <c r="G3034" s="4">
        <v>1</v>
      </c>
      <c r="H3034" s="2">
        <v>0.66549999999999998</v>
      </c>
      <c r="I3034" t="s">
        <v>151</v>
      </c>
    </row>
    <row r="3035" spans="1:9">
      <c r="A3035" s="2">
        <v>2013</v>
      </c>
      <c r="B3035" s="2">
        <v>10</v>
      </c>
      <c r="C3035" s="2" t="s">
        <v>12</v>
      </c>
      <c r="D3035" s="2" t="s">
        <v>54</v>
      </c>
      <c r="E3035" s="2" t="s">
        <v>14</v>
      </c>
      <c r="F3035" s="7">
        <v>0.59113000000000004</v>
      </c>
      <c r="G3035" s="4">
        <v>32</v>
      </c>
      <c r="H3035" s="2">
        <v>1.84E-2</v>
      </c>
      <c r="I3035" t="s">
        <v>151</v>
      </c>
    </row>
    <row r="3036" spans="1:9">
      <c r="A3036" s="2">
        <v>2014</v>
      </c>
      <c r="B3036" s="2">
        <v>1</v>
      </c>
      <c r="C3036" s="2" t="s">
        <v>12</v>
      </c>
      <c r="D3036" s="2" t="s">
        <v>56</v>
      </c>
      <c r="E3036" s="2" t="s">
        <v>14</v>
      </c>
      <c r="F3036" s="7">
        <v>5317.6650399999999</v>
      </c>
      <c r="G3036" s="4">
        <v>507875</v>
      </c>
      <c r="H3036" s="2">
        <v>1.04E-2</v>
      </c>
      <c r="I3036" t="s">
        <v>151</v>
      </c>
    </row>
    <row r="3037" spans="1:9">
      <c r="A3037" s="2">
        <v>2014</v>
      </c>
      <c r="B3037" s="2">
        <v>2</v>
      </c>
      <c r="C3037" s="2" t="s">
        <v>12</v>
      </c>
      <c r="D3037" s="2" t="s">
        <v>56</v>
      </c>
      <c r="E3037" s="2" t="s">
        <v>14</v>
      </c>
      <c r="F3037" s="7">
        <v>5313.8889479999998</v>
      </c>
      <c r="G3037" s="4">
        <v>457264</v>
      </c>
      <c r="H3037" s="2">
        <v>1.1599999999999999E-2</v>
      </c>
      <c r="I3037" t="s">
        <v>151</v>
      </c>
    </row>
    <row r="3038" spans="1:9">
      <c r="A3038" s="2">
        <v>2013</v>
      </c>
      <c r="B3038" s="2">
        <v>4</v>
      </c>
      <c r="C3038" s="2" t="s">
        <v>53</v>
      </c>
      <c r="D3038" s="2" t="s">
        <v>39</v>
      </c>
      <c r="E3038" s="2" t="s">
        <v>14</v>
      </c>
      <c r="F3038" s="7">
        <v>1.5637639999999999</v>
      </c>
      <c r="G3038" s="4">
        <v>2</v>
      </c>
      <c r="H3038" s="2">
        <v>0.78180000000000005</v>
      </c>
      <c r="I3038" t="s">
        <v>151</v>
      </c>
    </row>
    <row r="3039" spans="1:9">
      <c r="A3039" s="2">
        <v>2013</v>
      </c>
      <c r="B3039" s="2">
        <v>6</v>
      </c>
      <c r="C3039" s="2" t="s">
        <v>12</v>
      </c>
      <c r="D3039" s="2" t="s">
        <v>23</v>
      </c>
      <c r="E3039" s="2" t="s">
        <v>14</v>
      </c>
      <c r="F3039" s="7">
        <v>1.554E-2</v>
      </c>
      <c r="G3039" s="4">
        <v>2</v>
      </c>
      <c r="H3039" s="2">
        <v>7.7000000000000002E-3</v>
      </c>
      <c r="I3039" t="s">
        <v>151</v>
      </c>
    </row>
    <row r="3040" spans="1:9">
      <c r="A3040" s="2">
        <v>2013</v>
      </c>
      <c r="B3040" s="2">
        <v>10</v>
      </c>
      <c r="C3040" s="2" t="s">
        <v>7</v>
      </c>
      <c r="D3040" s="2" t="s">
        <v>48</v>
      </c>
      <c r="E3040" s="2" t="s">
        <v>14</v>
      </c>
      <c r="F3040" s="7">
        <v>2.3864139999999998</v>
      </c>
      <c r="G3040" s="4">
        <v>3078</v>
      </c>
      <c r="H3040" s="2">
        <v>6.9999999999999999E-4</v>
      </c>
      <c r="I3040" t="s">
        <v>151</v>
      </c>
    </row>
    <row r="3041" spans="1:9">
      <c r="A3041" s="2">
        <v>2014</v>
      </c>
      <c r="B3041" s="2">
        <v>4</v>
      </c>
      <c r="C3041" s="2" t="s">
        <v>7</v>
      </c>
      <c r="D3041" s="2" t="s">
        <v>72</v>
      </c>
      <c r="E3041" s="2" t="s">
        <v>11</v>
      </c>
      <c r="F3041" s="7">
        <v>408.56783799999999</v>
      </c>
      <c r="G3041" s="4">
        <v>155948</v>
      </c>
      <c r="H3041" s="2">
        <v>2.5999999999999999E-3</v>
      </c>
      <c r="I3041" t="s">
        <v>151</v>
      </c>
    </row>
    <row r="3042" spans="1:9">
      <c r="A3042" s="2">
        <v>2013</v>
      </c>
      <c r="B3042" s="2">
        <v>8</v>
      </c>
      <c r="C3042" s="2" t="s">
        <v>12</v>
      </c>
      <c r="D3042" s="2" t="s">
        <v>101</v>
      </c>
      <c r="E3042" s="2" t="s">
        <v>62</v>
      </c>
      <c r="F3042" s="7">
        <v>0.53533299999999995</v>
      </c>
      <c r="G3042" s="4">
        <v>24</v>
      </c>
      <c r="H3042" s="2">
        <v>2.23E-2</v>
      </c>
      <c r="I3042" t="s">
        <v>151</v>
      </c>
    </row>
    <row r="3043" spans="1:9">
      <c r="A3043" s="2">
        <v>2013</v>
      </c>
      <c r="B3043" s="2">
        <v>12</v>
      </c>
      <c r="C3043" s="2" t="s">
        <v>7</v>
      </c>
      <c r="D3043" s="2" t="s">
        <v>10</v>
      </c>
      <c r="E3043" s="2" t="s">
        <v>11</v>
      </c>
      <c r="F3043" s="7">
        <v>75.949916000000002</v>
      </c>
      <c r="G3043" s="4">
        <v>44444</v>
      </c>
      <c r="H3043" s="2">
        <v>1.6999999999999999E-3</v>
      </c>
      <c r="I3043" t="s">
        <v>151</v>
      </c>
    </row>
    <row r="3044" spans="1:9">
      <c r="A3044" s="2">
        <v>2013</v>
      </c>
      <c r="B3044" s="2">
        <v>1</v>
      </c>
      <c r="C3044" s="2" t="s">
        <v>12</v>
      </c>
      <c r="D3044" s="2" t="s">
        <v>100</v>
      </c>
      <c r="E3044" s="2" t="s">
        <v>14</v>
      </c>
      <c r="F3044" s="7">
        <v>2.7907000000000001E-2</v>
      </c>
      <c r="G3044" s="4">
        <v>1</v>
      </c>
      <c r="H3044" s="2">
        <v>2.7900000000000001E-2</v>
      </c>
      <c r="I3044" t="s">
        <v>151</v>
      </c>
    </row>
    <row r="3045" spans="1:9">
      <c r="A3045" s="2">
        <v>2013</v>
      </c>
      <c r="B3045" s="2">
        <v>12</v>
      </c>
      <c r="C3045" s="2" t="s">
        <v>12</v>
      </c>
      <c r="D3045" s="2" t="s">
        <v>63</v>
      </c>
      <c r="E3045" s="2" t="s">
        <v>14</v>
      </c>
      <c r="F3045" s="7">
        <v>841.19284600000003</v>
      </c>
      <c r="G3045" s="4">
        <v>74002</v>
      </c>
      <c r="H3045" s="2">
        <v>1.1299999999999999E-2</v>
      </c>
      <c r="I3045" t="s">
        <v>151</v>
      </c>
    </row>
    <row r="3046" spans="1:9">
      <c r="A3046" s="2">
        <v>2014</v>
      </c>
      <c r="B3046" s="2">
        <v>3</v>
      </c>
      <c r="C3046" s="2" t="s">
        <v>12</v>
      </c>
      <c r="D3046" s="2" t="s">
        <v>19</v>
      </c>
      <c r="E3046" s="2" t="s">
        <v>14</v>
      </c>
      <c r="F3046" s="7">
        <v>2354.947216</v>
      </c>
      <c r="G3046" s="4">
        <v>200648</v>
      </c>
      <c r="H3046" s="2">
        <v>1.17E-2</v>
      </c>
      <c r="I3046" t="s">
        <v>151</v>
      </c>
    </row>
    <row r="3047" spans="1:9">
      <c r="A3047" s="2">
        <v>2013</v>
      </c>
      <c r="B3047" s="2">
        <v>12</v>
      </c>
      <c r="C3047" s="2" t="s">
        <v>7</v>
      </c>
      <c r="D3047" s="2" t="s">
        <v>19</v>
      </c>
      <c r="E3047" s="2" t="s">
        <v>14</v>
      </c>
      <c r="F3047" s="7">
        <v>31.310637</v>
      </c>
      <c r="G3047" s="4">
        <v>17970</v>
      </c>
      <c r="H3047" s="2">
        <v>1.6999999999999999E-3</v>
      </c>
      <c r="I3047" t="s">
        <v>151</v>
      </c>
    </row>
    <row r="3048" spans="1:9">
      <c r="A3048" s="2">
        <v>2014</v>
      </c>
      <c r="B3048" s="2">
        <v>2</v>
      </c>
      <c r="C3048" s="2" t="s">
        <v>12</v>
      </c>
      <c r="D3048" s="2" t="s">
        <v>43</v>
      </c>
      <c r="E3048" s="2" t="s">
        <v>11</v>
      </c>
      <c r="F3048" s="7">
        <v>7.3644999999999996</v>
      </c>
      <c r="G3048" s="4">
        <v>5665</v>
      </c>
      <c r="H3048" s="2">
        <v>1.2999999999999999E-3</v>
      </c>
      <c r="I3048" t="s">
        <v>151</v>
      </c>
    </row>
    <row r="3049" spans="1:9">
      <c r="A3049" s="2">
        <v>2013</v>
      </c>
      <c r="B3049" s="2">
        <v>9</v>
      </c>
      <c r="C3049" s="2" t="s">
        <v>12</v>
      </c>
      <c r="D3049" s="2" t="s">
        <v>15</v>
      </c>
      <c r="E3049" s="2" t="s">
        <v>16</v>
      </c>
      <c r="F3049" s="7">
        <v>732.45811100000003</v>
      </c>
      <c r="G3049" s="4">
        <v>63376</v>
      </c>
      <c r="H3049" s="2">
        <v>1.15E-2</v>
      </c>
      <c r="I3049" t="s">
        <v>151</v>
      </c>
    </row>
    <row r="3050" spans="1:9">
      <c r="A3050" s="2">
        <v>2014</v>
      </c>
      <c r="B3050" s="2">
        <v>5</v>
      </c>
      <c r="C3050" s="2" t="s">
        <v>7</v>
      </c>
      <c r="D3050" s="2" t="s">
        <v>40</v>
      </c>
      <c r="E3050" s="2" t="s">
        <v>14</v>
      </c>
      <c r="F3050" s="7">
        <v>2776.9814110000002</v>
      </c>
      <c r="G3050" s="4">
        <v>679034</v>
      </c>
      <c r="H3050" s="2">
        <v>4.0000000000000001E-3</v>
      </c>
      <c r="I3050" t="s">
        <v>151</v>
      </c>
    </row>
    <row r="3051" spans="1:9">
      <c r="A3051" s="2">
        <v>2013</v>
      </c>
      <c r="B3051" s="2">
        <v>1</v>
      </c>
      <c r="C3051" s="2" t="s">
        <v>7</v>
      </c>
      <c r="D3051" s="2" t="s">
        <v>56</v>
      </c>
      <c r="E3051" s="2" t="s">
        <v>14</v>
      </c>
      <c r="F3051" s="7">
        <v>71.030336000000005</v>
      </c>
      <c r="G3051" s="4">
        <v>50475</v>
      </c>
      <c r="H3051" s="2">
        <v>1.4E-3</v>
      </c>
      <c r="I3051" t="s">
        <v>151</v>
      </c>
    </row>
    <row r="3052" spans="1:9">
      <c r="A3052" s="2">
        <v>2013</v>
      </c>
      <c r="B3052" s="2">
        <v>10</v>
      </c>
      <c r="C3052" s="2" t="s">
        <v>12</v>
      </c>
      <c r="D3052" s="2" t="s">
        <v>34</v>
      </c>
      <c r="E3052" s="2" t="s">
        <v>14</v>
      </c>
      <c r="F3052" s="7">
        <v>0.30334499999999998</v>
      </c>
      <c r="G3052" s="4">
        <v>15</v>
      </c>
      <c r="H3052" s="2">
        <v>2.0199999999999999E-2</v>
      </c>
      <c r="I3052" t="s">
        <v>151</v>
      </c>
    </row>
    <row r="3053" spans="1:9">
      <c r="A3053" s="2">
        <v>2013</v>
      </c>
      <c r="B3053" s="2">
        <v>5</v>
      </c>
      <c r="C3053" s="2" t="s">
        <v>12</v>
      </c>
      <c r="D3053" s="2" t="s">
        <v>83</v>
      </c>
      <c r="E3053" s="2" t="s">
        <v>14</v>
      </c>
      <c r="F3053" s="7">
        <v>0.18792900000000001</v>
      </c>
      <c r="G3053" s="4">
        <v>31</v>
      </c>
      <c r="H3053" s="2">
        <v>6.0000000000000001E-3</v>
      </c>
      <c r="I3053" t="s">
        <v>151</v>
      </c>
    </row>
    <row r="3054" spans="1:9">
      <c r="A3054" s="2">
        <v>2013</v>
      </c>
      <c r="B3054" s="2">
        <v>12</v>
      </c>
      <c r="C3054" s="2" t="s">
        <v>12</v>
      </c>
      <c r="D3054" s="2" t="s">
        <v>89</v>
      </c>
      <c r="E3054" s="2" t="s">
        <v>9</v>
      </c>
      <c r="F3054" s="7">
        <v>8.1900000000000001E-2</v>
      </c>
      <c r="G3054" s="4">
        <v>63</v>
      </c>
      <c r="H3054" s="2">
        <v>1.2999999999999999E-3</v>
      </c>
      <c r="I3054" t="s">
        <v>151</v>
      </c>
    </row>
    <row r="3055" spans="1:9">
      <c r="A3055" s="2">
        <v>2014</v>
      </c>
      <c r="B3055" s="2">
        <v>5</v>
      </c>
      <c r="C3055" s="2" t="s">
        <v>12</v>
      </c>
      <c r="D3055" s="2" t="s">
        <v>50</v>
      </c>
      <c r="E3055" s="2" t="s">
        <v>11</v>
      </c>
      <c r="F3055" s="7">
        <v>4.230639</v>
      </c>
      <c r="G3055" s="4">
        <v>2231</v>
      </c>
      <c r="H3055" s="2">
        <v>1.8E-3</v>
      </c>
      <c r="I3055" t="s">
        <v>151</v>
      </c>
    </row>
    <row r="3056" spans="1:9">
      <c r="A3056" s="2">
        <v>2014</v>
      </c>
      <c r="B3056" s="2">
        <v>5</v>
      </c>
      <c r="C3056" s="2" t="s">
        <v>7</v>
      </c>
      <c r="D3056" s="2" t="s">
        <v>51</v>
      </c>
      <c r="E3056" s="2" t="s">
        <v>11</v>
      </c>
      <c r="F3056" s="7">
        <v>5.4753999999999996</v>
      </c>
      <c r="G3056" s="4">
        <v>3911</v>
      </c>
      <c r="H3056" s="2">
        <v>1.4E-3</v>
      </c>
      <c r="I3056" t="s">
        <v>151</v>
      </c>
    </row>
    <row r="3057" spans="1:9">
      <c r="A3057" s="2">
        <v>2014</v>
      </c>
      <c r="B3057" s="2">
        <v>3</v>
      </c>
      <c r="C3057" s="2" t="s">
        <v>12</v>
      </c>
      <c r="D3057" s="2" t="s">
        <v>51</v>
      </c>
      <c r="E3057" s="2" t="s">
        <v>11</v>
      </c>
      <c r="F3057" s="7">
        <v>0.4032</v>
      </c>
      <c r="G3057" s="4">
        <v>288</v>
      </c>
      <c r="H3057" s="2">
        <v>1.4E-3</v>
      </c>
      <c r="I3057" t="s">
        <v>151</v>
      </c>
    </row>
    <row r="3058" spans="1:9">
      <c r="A3058" s="2">
        <v>2013</v>
      </c>
      <c r="B3058" s="2">
        <v>10</v>
      </c>
      <c r="C3058" s="2" t="s">
        <v>7</v>
      </c>
      <c r="D3058" s="2" t="s">
        <v>41</v>
      </c>
      <c r="E3058" s="2" t="s">
        <v>25</v>
      </c>
      <c r="F3058" s="7">
        <v>16.007045999999999</v>
      </c>
      <c r="G3058" s="4">
        <v>9427</v>
      </c>
      <c r="H3058" s="2">
        <v>1.6000000000000001E-3</v>
      </c>
      <c r="I3058" t="s">
        <v>151</v>
      </c>
    </row>
    <row r="3059" spans="1:9">
      <c r="A3059" s="2">
        <v>2014</v>
      </c>
      <c r="B3059" s="2">
        <v>2</v>
      </c>
      <c r="C3059" s="2" t="s">
        <v>12</v>
      </c>
      <c r="D3059" s="2" t="s">
        <v>18</v>
      </c>
      <c r="E3059" s="2" t="s">
        <v>14</v>
      </c>
      <c r="F3059" s="7">
        <v>713.87995000000001</v>
      </c>
      <c r="G3059" s="4">
        <v>72182</v>
      </c>
      <c r="H3059" s="2">
        <v>9.7999999999999997E-3</v>
      </c>
      <c r="I3059" t="s">
        <v>151</v>
      </c>
    </row>
    <row r="3060" spans="1:9">
      <c r="A3060" s="2">
        <v>2013</v>
      </c>
      <c r="B3060" s="2">
        <v>9</v>
      </c>
      <c r="C3060" s="2" t="s">
        <v>7</v>
      </c>
      <c r="D3060" s="2" t="s">
        <v>46</v>
      </c>
      <c r="E3060" s="2" t="s">
        <v>25</v>
      </c>
      <c r="F3060" s="7">
        <v>3.4533000000000001E-2</v>
      </c>
      <c r="G3060" s="4">
        <v>4926</v>
      </c>
      <c r="H3060" s="2">
        <v>0</v>
      </c>
      <c r="I3060" t="s">
        <v>151</v>
      </c>
    </row>
    <row r="3061" spans="1:9">
      <c r="A3061" s="2">
        <v>2014</v>
      </c>
      <c r="B3061" s="2">
        <v>3</v>
      </c>
      <c r="C3061" s="2" t="s">
        <v>7</v>
      </c>
      <c r="D3061" s="2" t="s">
        <v>43</v>
      </c>
      <c r="E3061" s="2" t="s">
        <v>11</v>
      </c>
      <c r="F3061" s="7">
        <v>97.410300000000007</v>
      </c>
      <c r="G3061" s="4">
        <v>74931</v>
      </c>
      <c r="H3061" s="2">
        <v>1.2999999999999999E-3</v>
      </c>
      <c r="I3061" t="s">
        <v>151</v>
      </c>
    </row>
    <row r="3062" spans="1:9">
      <c r="A3062" s="2">
        <v>2013</v>
      </c>
      <c r="B3062" s="2">
        <v>1</v>
      </c>
      <c r="C3062" s="2" t="s">
        <v>12</v>
      </c>
      <c r="D3062" s="2" t="s">
        <v>76</v>
      </c>
      <c r="E3062" s="2" t="s">
        <v>25</v>
      </c>
      <c r="F3062" s="7">
        <v>5.1325000000000003E-2</v>
      </c>
      <c r="G3062" s="4">
        <v>3</v>
      </c>
      <c r="H3062" s="2">
        <v>1.7100000000000001E-2</v>
      </c>
      <c r="I3062" t="s">
        <v>151</v>
      </c>
    </row>
    <row r="3063" spans="1:9">
      <c r="A3063" s="2">
        <v>2013</v>
      </c>
      <c r="B3063" s="2">
        <v>9</v>
      </c>
      <c r="C3063" s="2" t="s">
        <v>53</v>
      </c>
      <c r="D3063" s="2" t="s">
        <v>20</v>
      </c>
      <c r="E3063" s="2" t="s">
        <v>14</v>
      </c>
      <c r="F3063" s="7">
        <v>2.0197919999999998</v>
      </c>
      <c r="G3063" s="4">
        <v>3</v>
      </c>
      <c r="H3063" s="2">
        <v>0.67320000000000002</v>
      </c>
      <c r="I3063" t="s">
        <v>151</v>
      </c>
    </row>
    <row r="3064" spans="1:9">
      <c r="A3064" s="2">
        <v>2013</v>
      </c>
      <c r="B3064" s="2">
        <v>3</v>
      </c>
      <c r="C3064" s="2" t="s">
        <v>12</v>
      </c>
      <c r="D3064" s="2" t="s">
        <v>39</v>
      </c>
      <c r="E3064" s="2" t="s">
        <v>14</v>
      </c>
      <c r="F3064" s="7">
        <v>3598.9196189999998</v>
      </c>
      <c r="G3064" s="4">
        <v>340441</v>
      </c>
      <c r="H3064" s="2">
        <v>1.0500000000000001E-2</v>
      </c>
      <c r="I3064" t="s">
        <v>151</v>
      </c>
    </row>
    <row r="3065" spans="1:9">
      <c r="A3065" s="2">
        <v>2014</v>
      </c>
      <c r="B3065" s="2">
        <v>2</v>
      </c>
      <c r="C3065" s="2" t="s">
        <v>7</v>
      </c>
      <c r="D3065" s="2" t="s">
        <v>88</v>
      </c>
      <c r="E3065" s="2" t="s">
        <v>14</v>
      </c>
      <c r="F3065" s="7">
        <v>1.8473139999999999</v>
      </c>
      <c r="G3065" s="4">
        <v>676</v>
      </c>
      <c r="H3065" s="2">
        <v>2.7000000000000001E-3</v>
      </c>
      <c r="I3065" t="s">
        <v>151</v>
      </c>
    </row>
    <row r="3066" spans="1:9">
      <c r="A3066" s="2">
        <v>2013</v>
      </c>
      <c r="B3066" s="2">
        <v>7</v>
      </c>
      <c r="C3066" s="2" t="s">
        <v>12</v>
      </c>
      <c r="D3066" s="2" t="s">
        <v>71</v>
      </c>
      <c r="E3066" s="2" t="s">
        <v>14</v>
      </c>
      <c r="F3066" s="7">
        <v>12.720908</v>
      </c>
      <c r="G3066" s="4">
        <v>1248</v>
      </c>
      <c r="H3066" s="2">
        <v>1.01E-2</v>
      </c>
      <c r="I3066" t="s">
        <v>151</v>
      </c>
    </row>
    <row r="3067" spans="1:9">
      <c r="A3067" s="2">
        <v>2014</v>
      </c>
      <c r="B3067" s="2">
        <v>4</v>
      </c>
      <c r="C3067" s="2" t="s">
        <v>7</v>
      </c>
      <c r="D3067" s="2" t="s">
        <v>28</v>
      </c>
      <c r="E3067" s="2" t="s">
        <v>14</v>
      </c>
      <c r="F3067" s="7">
        <v>76.657777999999993</v>
      </c>
      <c r="G3067" s="4">
        <v>21967</v>
      </c>
      <c r="H3067" s="2">
        <v>3.3999999999999998E-3</v>
      </c>
      <c r="I3067" t="s">
        <v>151</v>
      </c>
    </row>
    <row r="3068" spans="1:9">
      <c r="A3068" s="2">
        <v>2013</v>
      </c>
      <c r="B3068" s="2">
        <v>2</v>
      </c>
      <c r="C3068" s="2" t="s">
        <v>12</v>
      </c>
      <c r="D3068" s="2" t="s">
        <v>22</v>
      </c>
      <c r="E3068" s="2" t="s">
        <v>14</v>
      </c>
      <c r="F3068" s="7">
        <v>59.402729999999998</v>
      </c>
      <c r="G3068" s="4">
        <v>6783</v>
      </c>
      <c r="H3068" s="2">
        <v>8.6999999999999994E-3</v>
      </c>
      <c r="I3068" t="s">
        <v>151</v>
      </c>
    </row>
    <row r="3069" spans="1:9">
      <c r="A3069" s="2">
        <v>2013</v>
      </c>
      <c r="B3069" s="2">
        <v>7</v>
      </c>
      <c r="C3069" s="2" t="s">
        <v>7</v>
      </c>
      <c r="D3069" s="2" t="s">
        <v>87</v>
      </c>
      <c r="E3069" s="2" t="s">
        <v>14</v>
      </c>
      <c r="F3069" s="7">
        <v>13.991738</v>
      </c>
      <c r="G3069" s="4">
        <v>5944</v>
      </c>
      <c r="H3069" s="2">
        <v>2.3E-3</v>
      </c>
      <c r="I3069" t="s">
        <v>151</v>
      </c>
    </row>
    <row r="3070" spans="1:9">
      <c r="A3070" s="2">
        <v>2014</v>
      </c>
      <c r="B3070" s="2">
        <v>2</v>
      </c>
      <c r="C3070" s="2" t="s">
        <v>7</v>
      </c>
      <c r="D3070" s="2" t="s">
        <v>60</v>
      </c>
      <c r="E3070" s="2" t="s">
        <v>14</v>
      </c>
      <c r="F3070" s="7">
        <v>30.598531999999999</v>
      </c>
      <c r="G3070" s="4">
        <v>10112</v>
      </c>
      <c r="H3070" s="2">
        <v>3.0000000000000001E-3</v>
      </c>
      <c r="I3070" t="s">
        <v>151</v>
      </c>
    </row>
    <row r="3071" spans="1:9">
      <c r="A3071" s="2">
        <v>2014</v>
      </c>
      <c r="B3071" s="2">
        <v>1</v>
      </c>
      <c r="C3071" s="2" t="s">
        <v>7</v>
      </c>
      <c r="D3071" s="2" t="s">
        <v>60</v>
      </c>
      <c r="E3071" s="2" t="s">
        <v>14</v>
      </c>
      <c r="F3071" s="7">
        <v>3.9668909999999999</v>
      </c>
      <c r="G3071" s="4">
        <v>16674</v>
      </c>
      <c r="H3071" s="2">
        <v>2.0000000000000001E-4</v>
      </c>
      <c r="I3071" t="s">
        <v>151</v>
      </c>
    </row>
    <row r="3072" spans="1:9">
      <c r="A3072" s="2">
        <v>2013</v>
      </c>
      <c r="B3072" s="2">
        <v>10</v>
      </c>
      <c r="C3072" s="2" t="s">
        <v>7</v>
      </c>
      <c r="D3072" s="2" t="s">
        <v>60</v>
      </c>
      <c r="E3072" s="2" t="s">
        <v>14</v>
      </c>
      <c r="F3072" s="7">
        <v>17.395436</v>
      </c>
      <c r="G3072" s="4">
        <v>6164</v>
      </c>
      <c r="H3072" s="2">
        <v>2.8E-3</v>
      </c>
      <c r="I3072" t="s">
        <v>151</v>
      </c>
    </row>
    <row r="3073" spans="1:9">
      <c r="A3073" s="2">
        <v>2013</v>
      </c>
      <c r="B3073" s="2">
        <v>8</v>
      </c>
      <c r="C3073" s="2" t="s">
        <v>12</v>
      </c>
      <c r="D3073" s="2" t="s">
        <v>45</v>
      </c>
      <c r="E3073" s="2" t="s">
        <v>14</v>
      </c>
      <c r="F3073" s="7">
        <v>46.015045000000001</v>
      </c>
      <c r="G3073" s="4">
        <v>11730</v>
      </c>
      <c r="H3073" s="2">
        <v>3.8999999999999998E-3</v>
      </c>
      <c r="I3073" t="s">
        <v>151</v>
      </c>
    </row>
    <row r="3074" spans="1:9">
      <c r="A3074" s="2">
        <v>2014</v>
      </c>
      <c r="B3074" s="2">
        <v>2</v>
      </c>
      <c r="C3074" s="2" t="s">
        <v>12</v>
      </c>
      <c r="D3074" s="2" t="s">
        <v>80</v>
      </c>
      <c r="E3074" s="2" t="s">
        <v>14</v>
      </c>
      <c r="F3074" s="7">
        <v>2.3428230000000001</v>
      </c>
      <c r="G3074" s="4">
        <v>1187</v>
      </c>
      <c r="H3074" s="2">
        <v>1.9E-3</v>
      </c>
      <c r="I3074" t="s">
        <v>151</v>
      </c>
    </row>
    <row r="3075" spans="1:9">
      <c r="A3075" s="2">
        <v>2013</v>
      </c>
      <c r="B3075" s="2">
        <v>3</v>
      </c>
      <c r="C3075" s="2" t="s">
        <v>7</v>
      </c>
      <c r="D3075" s="2" t="s">
        <v>44</v>
      </c>
      <c r="E3075" s="2" t="s">
        <v>16</v>
      </c>
      <c r="F3075" s="7">
        <v>30.222799999999999</v>
      </c>
      <c r="G3075" s="4">
        <v>11076</v>
      </c>
      <c r="H3075" s="2">
        <v>2.7000000000000001E-3</v>
      </c>
      <c r="I3075" t="s">
        <v>151</v>
      </c>
    </row>
    <row r="3076" spans="1:9">
      <c r="A3076" s="2">
        <v>2013</v>
      </c>
      <c r="B3076" s="2">
        <v>9</v>
      </c>
      <c r="C3076" s="2" t="s">
        <v>7</v>
      </c>
      <c r="D3076" s="2" t="s">
        <v>8</v>
      </c>
      <c r="E3076" s="2" t="s">
        <v>9</v>
      </c>
      <c r="F3076" s="7">
        <v>4408.3652549999997</v>
      </c>
      <c r="G3076" s="4">
        <v>2549332</v>
      </c>
      <c r="H3076" s="2">
        <v>1.6999999999999999E-3</v>
      </c>
      <c r="I3076" t="s">
        <v>151</v>
      </c>
    </row>
    <row r="3077" spans="1:9">
      <c r="A3077" s="2">
        <v>2014</v>
      </c>
      <c r="B3077" s="2">
        <v>4</v>
      </c>
      <c r="C3077" s="2" t="s">
        <v>12</v>
      </c>
      <c r="D3077" s="2" t="s">
        <v>67</v>
      </c>
      <c r="E3077" s="2" t="s">
        <v>9</v>
      </c>
      <c r="F3077" s="7">
        <v>1.562986</v>
      </c>
      <c r="G3077" s="4">
        <v>946</v>
      </c>
      <c r="H3077" s="2">
        <v>1.6000000000000001E-3</v>
      </c>
      <c r="I3077" t="s">
        <v>151</v>
      </c>
    </row>
    <row r="3078" spans="1:9">
      <c r="A3078" s="2">
        <v>2014</v>
      </c>
      <c r="B3078" s="2">
        <v>5</v>
      </c>
      <c r="C3078" s="2" t="s">
        <v>12</v>
      </c>
      <c r="D3078" s="2" t="s">
        <v>32</v>
      </c>
      <c r="E3078" s="2" t="s">
        <v>25</v>
      </c>
      <c r="F3078" s="7">
        <v>2.334136</v>
      </c>
      <c r="G3078" s="4">
        <v>1916</v>
      </c>
      <c r="H3078" s="2">
        <v>1.1999999999999999E-3</v>
      </c>
      <c r="I3078" t="s">
        <v>151</v>
      </c>
    </row>
    <row r="3079" spans="1:9">
      <c r="A3079" s="2">
        <v>2013</v>
      </c>
      <c r="B3079" s="2">
        <v>12</v>
      </c>
      <c r="C3079" s="2" t="s">
        <v>12</v>
      </c>
      <c r="D3079" s="2" t="s">
        <v>31</v>
      </c>
      <c r="E3079" s="2" t="s">
        <v>14</v>
      </c>
      <c r="F3079" s="7">
        <v>6.979787</v>
      </c>
      <c r="G3079" s="4">
        <v>1072</v>
      </c>
      <c r="H3079" s="2">
        <v>6.4999999999999997E-3</v>
      </c>
      <c r="I3079" t="s">
        <v>151</v>
      </c>
    </row>
    <row r="3080" spans="1:9">
      <c r="A3080" s="2">
        <v>2013</v>
      </c>
      <c r="B3080" s="2">
        <v>2</v>
      </c>
      <c r="C3080" s="2" t="s">
        <v>12</v>
      </c>
      <c r="D3080" s="2" t="s">
        <v>42</v>
      </c>
      <c r="E3080" s="2" t="s">
        <v>14</v>
      </c>
      <c r="F3080" s="7">
        <v>9.8392099999999996</v>
      </c>
      <c r="G3080" s="4">
        <v>3086</v>
      </c>
      <c r="H3080" s="2">
        <v>3.0999999999999999E-3</v>
      </c>
      <c r="I3080" t="s">
        <v>151</v>
      </c>
    </row>
    <row r="3081" spans="1:9">
      <c r="A3081" s="2">
        <v>2014</v>
      </c>
      <c r="B3081" s="2">
        <v>4</v>
      </c>
      <c r="C3081" s="2" t="s">
        <v>7</v>
      </c>
      <c r="D3081" s="2" t="s">
        <v>63</v>
      </c>
      <c r="E3081" s="2" t="s">
        <v>14</v>
      </c>
      <c r="F3081" s="7">
        <v>20.096491</v>
      </c>
      <c r="G3081" s="4">
        <v>27646</v>
      </c>
      <c r="H3081" s="2">
        <v>6.9999999999999999E-4</v>
      </c>
      <c r="I3081" t="s">
        <v>151</v>
      </c>
    </row>
    <row r="3082" spans="1:9">
      <c r="A3082" s="2">
        <v>2013</v>
      </c>
      <c r="B3082" s="2">
        <v>9</v>
      </c>
      <c r="C3082" s="2" t="s">
        <v>12</v>
      </c>
      <c r="D3082" s="2" t="s">
        <v>47</v>
      </c>
      <c r="E3082" s="2" t="s">
        <v>14</v>
      </c>
      <c r="F3082" s="7">
        <v>9.2490439999999996</v>
      </c>
      <c r="G3082" s="4">
        <v>660</v>
      </c>
      <c r="H3082" s="2">
        <v>1.4E-2</v>
      </c>
      <c r="I3082" t="s">
        <v>151</v>
      </c>
    </row>
    <row r="3083" spans="1:9">
      <c r="A3083" s="2">
        <v>2013</v>
      </c>
      <c r="B3083" s="2">
        <v>1</v>
      </c>
      <c r="C3083" s="2" t="s">
        <v>12</v>
      </c>
      <c r="D3083" s="2" t="s">
        <v>20</v>
      </c>
      <c r="E3083" s="2" t="s">
        <v>14</v>
      </c>
      <c r="F3083" s="7">
        <v>2021.489562</v>
      </c>
      <c r="G3083" s="4">
        <v>197634</v>
      </c>
      <c r="H3083" s="2">
        <v>1.0200000000000001E-2</v>
      </c>
      <c r="I3083" t="s">
        <v>151</v>
      </c>
    </row>
    <row r="3084" spans="1:9">
      <c r="A3084" s="2">
        <v>2013</v>
      </c>
      <c r="B3084" s="2">
        <v>12</v>
      </c>
      <c r="C3084" s="2" t="s">
        <v>7</v>
      </c>
      <c r="D3084" s="2" t="s">
        <v>75</v>
      </c>
      <c r="E3084" s="2" t="s">
        <v>14</v>
      </c>
      <c r="F3084" s="7">
        <v>0.29939900000000003</v>
      </c>
      <c r="G3084" s="4">
        <v>110</v>
      </c>
      <c r="H3084" s="2">
        <v>2.7000000000000001E-3</v>
      </c>
      <c r="I3084" t="s">
        <v>151</v>
      </c>
    </row>
    <row r="3085" spans="1:9">
      <c r="A3085" s="2">
        <v>2013</v>
      </c>
      <c r="B3085" s="2">
        <v>12</v>
      </c>
      <c r="C3085" s="2" t="s">
        <v>7</v>
      </c>
      <c r="D3085" s="2" t="s">
        <v>81</v>
      </c>
      <c r="E3085" s="2" t="s">
        <v>11</v>
      </c>
      <c r="F3085" s="7">
        <v>2.2151999999999998</v>
      </c>
      <c r="G3085" s="4">
        <v>1704</v>
      </c>
      <c r="H3085" s="2">
        <v>1.2999999999999999E-3</v>
      </c>
      <c r="I3085" t="s">
        <v>151</v>
      </c>
    </row>
    <row r="3086" spans="1:9">
      <c r="A3086" s="2">
        <v>2014</v>
      </c>
      <c r="B3086" s="2">
        <v>1</v>
      </c>
      <c r="C3086" s="2" t="s">
        <v>7</v>
      </c>
      <c r="D3086" s="2" t="s">
        <v>80</v>
      </c>
      <c r="E3086" s="2" t="s">
        <v>14</v>
      </c>
      <c r="F3086" s="7">
        <v>4.127802</v>
      </c>
      <c r="G3086" s="4">
        <v>2140</v>
      </c>
      <c r="H3086" s="2">
        <v>1.9E-3</v>
      </c>
      <c r="I3086" t="s">
        <v>151</v>
      </c>
    </row>
    <row r="3087" spans="1:9">
      <c r="A3087" s="2">
        <v>2013</v>
      </c>
      <c r="B3087" s="2">
        <v>1</v>
      </c>
      <c r="C3087" s="2" t="s">
        <v>12</v>
      </c>
      <c r="D3087" s="2" t="s">
        <v>39</v>
      </c>
      <c r="E3087" s="2" t="s">
        <v>14</v>
      </c>
      <c r="F3087" s="7">
        <v>3528.4946089999999</v>
      </c>
      <c r="G3087" s="4">
        <v>317529</v>
      </c>
      <c r="H3087" s="2">
        <v>1.11E-2</v>
      </c>
      <c r="I3087" t="s">
        <v>151</v>
      </c>
    </row>
    <row r="3088" spans="1:9">
      <c r="A3088" s="2">
        <v>2013</v>
      </c>
      <c r="B3088" s="2">
        <v>2</v>
      </c>
      <c r="C3088" s="2" t="s">
        <v>12</v>
      </c>
      <c r="D3088" s="2" t="s">
        <v>39</v>
      </c>
      <c r="E3088" s="2" t="s">
        <v>14</v>
      </c>
      <c r="F3088" s="7">
        <v>3290.1696569999999</v>
      </c>
      <c r="G3088" s="4">
        <v>303390</v>
      </c>
      <c r="H3088" s="2">
        <v>1.0800000000000001E-2</v>
      </c>
      <c r="I3088" t="s">
        <v>151</v>
      </c>
    </row>
    <row r="3089" spans="1:9">
      <c r="A3089" s="2">
        <v>2013</v>
      </c>
      <c r="B3089" s="2">
        <v>4</v>
      </c>
      <c r="C3089" s="2" t="s">
        <v>7</v>
      </c>
      <c r="D3089" s="2" t="s">
        <v>48</v>
      </c>
      <c r="E3089" s="2" t="s">
        <v>14</v>
      </c>
      <c r="F3089" s="7">
        <v>0.86953100000000005</v>
      </c>
      <c r="G3089" s="4">
        <v>1340</v>
      </c>
      <c r="H3089" s="2">
        <v>5.9999999999999995E-4</v>
      </c>
      <c r="I3089" t="s">
        <v>151</v>
      </c>
    </row>
    <row r="3090" spans="1:9">
      <c r="A3090" s="2">
        <v>2013</v>
      </c>
      <c r="B3090" s="2">
        <v>11</v>
      </c>
      <c r="C3090" s="2" t="s">
        <v>7</v>
      </c>
      <c r="D3090" s="2" t="s">
        <v>48</v>
      </c>
      <c r="E3090" s="2" t="s">
        <v>14</v>
      </c>
      <c r="F3090" s="7">
        <v>0.40576000000000001</v>
      </c>
      <c r="G3090" s="4">
        <v>1665</v>
      </c>
      <c r="H3090" s="2">
        <v>2.0000000000000001E-4</v>
      </c>
      <c r="I3090" t="s">
        <v>151</v>
      </c>
    </row>
    <row r="3091" spans="1:9">
      <c r="A3091" s="2">
        <v>2014</v>
      </c>
      <c r="B3091" s="2">
        <v>3</v>
      </c>
      <c r="C3091" s="2" t="s">
        <v>12</v>
      </c>
      <c r="D3091" s="2" t="s">
        <v>67</v>
      </c>
      <c r="E3091" s="2" t="s">
        <v>9</v>
      </c>
      <c r="F3091" s="7">
        <v>0.91520000000000001</v>
      </c>
      <c r="G3091" s="4">
        <v>704</v>
      </c>
      <c r="H3091" s="2">
        <v>1.2999999999999999E-3</v>
      </c>
      <c r="I3091" t="s">
        <v>151</v>
      </c>
    </row>
    <row r="3092" spans="1:9">
      <c r="A3092" s="2">
        <v>2014</v>
      </c>
      <c r="B3092" s="2">
        <v>5</v>
      </c>
      <c r="C3092" s="2" t="s">
        <v>7</v>
      </c>
      <c r="D3092" s="2" t="s">
        <v>29</v>
      </c>
      <c r="E3092" s="2" t="s">
        <v>25</v>
      </c>
      <c r="F3092" s="7">
        <v>8.608492</v>
      </c>
      <c r="G3092" s="4">
        <v>15026</v>
      </c>
      <c r="H3092" s="2">
        <v>5.0000000000000001E-4</v>
      </c>
      <c r="I3092" t="s">
        <v>151</v>
      </c>
    </row>
    <row r="3093" spans="1:9">
      <c r="A3093" s="2">
        <v>2013</v>
      </c>
      <c r="B3093" s="2">
        <v>1</v>
      </c>
      <c r="C3093" s="2" t="s">
        <v>12</v>
      </c>
      <c r="D3093" s="2" t="s">
        <v>24</v>
      </c>
      <c r="E3093" s="2" t="s">
        <v>25</v>
      </c>
      <c r="F3093" s="7">
        <v>2.5541999999999999E-2</v>
      </c>
      <c r="G3093" s="4">
        <v>2</v>
      </c>
      <c r="H3093" s="2">
        <v>1.2699999999999999E-2</v>
      </c>
      <c r="I3093" t="s">
        <v>151</v>
      </c>
    </row>
    <row r="3094" spans="1:9">
      <c r="A3094" s="2">
        <v>2013</v>
      </c>
      <c r="B3094" s="2">
        <v>2</v>
      </c>
      <c r="C3094" s="2" t="s">
        <v>12</v>
      </c>
      <c r="D3094" s="2" t="s">
        <v>24</v>
      </c>
      <c r="E3094" s="2" t="s">
        <v>25</v>
      </c>
      <c r="F3094" s="7">
        <v>3.9751000000000002E-2</v>
      </c>
      <c r="G3094" s="4">
        <v>3</v>
      </c>
      <c r="H3094" s="2">
        <v>1.32E-2</v>
      </c>
      <c r="I3094" t="s">
        <v>151</v>
      </c>
    </row>
    <row r="3095" spans="1:9">
      <c r="A3095" s="2">
        <v>2014</v>
      </c>
      <c r="B3095" s="2">
        <v>1</v>
      </c>
      <c r="C3095" s="2" t="s">
        <v>12</v>
      </c>
      <c r="D3095" s="2" t="s">
        <v>65</v>
      </c>
      <c r="E3095" s="2" t="s">
        <v>25</v>
      </c>
      <c r="F3095" s="7">
        <v>6.62E-3</v>
      </c>
      <c r="G3095" s="4">
        <v>1</v>
      </c>
      <c r="H3095" s="2">
        <v>6.6E-3</v>
      </c>
      <c r="I3095" t="s">
        <v>151</v>
      </c>
    </row>
    <row r="3096" spans="1:9">
      <c r="A3096" s="2">
        <v>2014</v>
      </c>
      <c r="B3096" s="2">
        <v>3</v>
      </c>
      <c r="C3096" s="2" t="s">
        <v>7</v>
      </c>
      <c r="D3096" s="2" t="s">
        <v>63</v>
      </c>
      <c r="E3096" s="2" t="s">
        <v>14</v>
      </c>
      <c r="F3096" s="7">
        <v>26.306121000000001</v>
      </c>
      <c r="G3096" s="4">
        <v>28134</v>
      </c>
      <c r="H3096" s="2">
        <v>8.9999999999999998E-4</v>
      </c>
      <c r="I3096" t="s">
        <v>151</v>
      </c>
    </row>
    <row r="3097" spans="1:9">
      <c r="A3097" s="2">
        <v>2013</v>
      </c>
      <c r="B3097" s="2">
        <v>12</v>
      </c>
      <c r="C3097" s="2" t="s">
        <v>12</v>
      </c>
      <c r="D3097" s="2" t="s">
        <v>70</v>
      </c>
      <c r="E3097" s="2" t="s">
        <v>14</v>
      </c>
      <c r="F3097" s="7">
        <v>1574.430828</v>
      </c>
      <c r="G3097" s="4">
        <v>152163</v>
      </c>
      <c r="H3097" s="2">
        <v>1.03E-2</v>
      </c>
      <c r="I3097" t="s">
        <v>151</v>
      </c>
    </row>
    <row r="3098" spans="1:9">
      <c r="A3098" s="2">
        <v>2014</v>
      </c>
      <c r="B3098" s="2">
        <v>5</v>
      </c>
      <c r="C3098" s="2" t="s">
        <v>12</v>
      </c>
      <c r="D3098" s="2" t="s">
        <v>13</v>
      </c>
      <c r="E3098" s="2" t="s">
        <v>14</v>
      </c>
      <c r="F3098" s="7">
        <v>735.51315999999997</v>
      </c>
      <c r="G3098" s="4">
        <v>63917</v>
      </c>
      <c r="H3098" s="2">
        <v>1.15E-2</v>
      </c>
      <c r="I3098" t="s">
        <v>151</v>
      </c>
    </row>
    <row r="3099" spans="1:9">
      <c r="A3099" s="2">
        <v>2013</v>
      </c>
      <c r="B3099" s="2">
        <v>11</v>
      </c>
      <c r="C3099" s="2" t="s">
        <v>7</v>
      </c>
      <c r="D3099" s="2" t="s">
        <v>44</v>
      </c>
      <c r="E3099" s="2" t="s">
        <v>16</v>
      </c>
      <c r="F3099" s="7">
        <v>14.519596</v>
      </c>
      <c r="G3099" s="4">
        <v>12660</v>
      </c>
      <c r="H3099" s="2">
        <v>1.1000000000000001E-3</v>
      </c>
      <c r="I3099" t="s">
        <v>151</v>
      </c>
    </row>
    <row r="3100" spans="1:9">
      <c r="A3100" s="2">
        <v>2013</v>
      </c>
      <c r="B3100" s="2">
        <v>4</v>
      </c>
      <c r="C3100" s="2" t="s">
        <v>7</v>
      </c>
      <c r="D3100" s="2" t="s">
        <v>39</v>
      </c>
      <c r="E3100" s="2" t="s">
        <v>14</v>
      </c>
      <c r="F3100" s="7">
        <v>194.699994</v>
      </c>
      <c r="G3100" s="4">
        <v>100409</v>
      </c>
      <c r="H3100" s="2">
        <v>1.9E-3</v>
      </c>
      <c r="I3100" t="s">
        <v>151</v>
      </c>
    </row>
    <row r="3101" spans="1:9">
      <c r="A3101" s="2">
        <v>2013</v>
      </c>
      <c r="B3101" s="2">
        <v>6</v>
      </c>
      <c r="C3101" s="2" t="s">
        <v>12</v>
      </c>
      <c r="D3101" s="2" t="s">
        <v>8</v>
      </c>
      <c r="E3101" s="2" t="s">
        <v>9</v>
      </c>
      <c r="F3101" s="7">
        <v>22060.060592000002</v>
      </c>
      <c r="G3101" s="4">
        <v>2935978</v>
      </c>
      <c r="H3101" s="2">
        <v>7.4999999999999997E-3</v>
      </c>
      <c r="I3101" t="s">
        <v>151</v>
      </c>
    </row>
    <row r="3102" spans="1:9">
      <c r="A3102" s="2">
        <v>2014</v>
      </c>
      <c r="B3102" s="2">
        <v>5</v>
      </c>
      <c r="C3102" s="2" t="s">
        <v>12</v>
      </c>
      <c r="D3102" s="2" t="s">
        <v>66</v>
      </c>
      <c r="E3102" s="2" t="s">
        <v>9</v>
      </c>
      <c r="F3102" s="7">
        <v>1.913125</v>
      </c>
      <c r="G3102" s="4">
        <v>80</v>
      </c>
      <c r="H3102" s="2">
        <v>2.3900000000000001E-2</v>
      </c>
      <c r="I3102" t="s">
        <v>151</v>
      </c>
    </row>
    <row r="3103" spans="1:9">
      <c r="A3103" s="2">
        <v>2013</v>
      </c>
      <c r="B3103" s="2">
        <v>12</v>
      </c>
      <c r="C3103" s="2" t="s">
        <v>7</v>
      </c>
      <c r="D3103" s="2" t="s">
        <v>28</v>
      </c>
      <c r="E3103" s="2" t="s">
        <v>14</v>
      </c>
      <c r="F3103" s="7">
        <v>34.197237000000001</v>
      </c>
      <c r="G3103" s="4">
        <v>12565</v>
      </c>
      <c r="H3103" s="2">
        <v>2.7000000000000001E-3</v>
      </c>
      <c r="I3103" t="s">
        <v>151</v>
      </c>
    </row>
    <row r="3104" spans="1:9">
      <c r="A3104" s="2">
        <v>2013</v>
      </c>
      <c r="B3104" s="2">
        <v>12</v>
      </c>
      <c r="C3104" s="2" t="s">
        <v>7</v>
      </c>
      <c r="D3104" s="2" t="s">
        <v>31</v>
      </c>
      <c r="E3104" s="2" t="s">
        <v>14</v>
      </c>
      <c r="F3104" s="7">
        <v>2.4727320000000002</v>
      </c>
      <c r="G3104" s="4">
        <v>1909</v>
      </c>
      <c r="H3104" s="2">
        <v>1.1999999999999999E-3</v>
      </c>
      <c r="I3104" t="s">
        <v>151</v>
      </c>
    </row>
    <row r="3105" spans="1:9">
      <c r="A3105" s="2">
        <v>2014</v>
      </c>
      <c r="B3105" s="2">
        <v>4</v>
      </c>
      <c r="C3105" s="2" t="s">
        <v>12</v>
      </c>
      <c r="D3105" s="2" t="s">
        <v>15</v>
      </c>
      <c r="E3105" s="2" t="s">
        <v>16</v>
      </c>
      <c r="F3105" s="7">
        <v>1316.051252</v>
      </c>
      <c r="G3105" s="4">
        <v>101316</v>
      </c>
      <c r="H3105" s="2">
        <v>1.29E-2</v>
      </c>
      <c r="I3105" t="s">
        <v>151</v>
      </c>
    </row>
    <row r="3106" spans="1:9">
      <c r="A3106" s="2">
        <v>2013</v>
      </c>
      <c r="B3106" s="2">
        <v>12</v>
      </c>
      <c r="C3106" s="2" t="s">
        <v>7</v>
      </c>
      <c r="D3106" s="2" t="s">
        <v>60</v>
      </c>
      <c r="E3106" s="2" t="s">
        <v>14</v>
      </c>
      <c r="F3106" s="7">
        <v>34.154761000000001</v>
      </c>
      <c r="G3106" s="4">
        <v>12216</v>
      </c>
      <c r="H3106" s="2">
        <v>2.7000000000000001E-3</v>
      </c>
      <c r="I3106" t="s">
        <v>151</v>
      </c>
    </row>
    <row r="3107" spans="1:9">
      <c r="A3107" s="2">
        <v>2014</v>
      </c>
      <c r="B3107" s="2">
        <v>3</v>
      </c>
      <c r="C3107" s="2" t="s">
        <v>12</v>
      </c>
      <c r="D3107" s="2" t="s">
        <v>56</v>
      </c>
      <c r="E3107" s="2" t="s">
        <v>14</v>
      </c>
      <c r="F3107" s="7">
        <v>4889.8341600000003</v>
      </c>
      <c r="G3107" s="4">
        <v>493495</v>
      </c>
      <c r="H3107" s="2">
        <v>9.9000000000000008E-3</v>
      </c>
      <c r="I3107" t="s">
        <v>151</v>
      </c>
    </row>
    <row r="3108" spans="1:9">
      <c r="A3108" s="2">
        <v>2014</v>
      </c>
      <c r="B3108" s="2">
        <v>2</v>
      </c>
      <c r="C3108" s="2" t="s">
        <v>7</v>
      </c>
      <c r="D3108" s="2" t="s">
        <v>74</v>
      </c>
      <c r="E3108" s="2" t="s">
        <v>9</v>
      </c>
      <c r="F3108" s="7">
        <v>27.080200000000001</v>
      </c>
      <c r="G3108" s="4">
        <v>19343</v>
      </c>
      <c r="H3108" s="2">
        <v>1.4E-3</v>
      </c>
      <c r="I3108" t="s">
        <v>151</v>
      </c>
    </row>
    <row r="3109" spans="1:9">
      <c r="A3109" s="2">
        <v>2013</v>
      </c>
      <c r="B3109" s="2">
        <v>1</v>
      </c>
      <c r="C3109" s="2" t="s">
        <v>7</v>
      </c>
      <c r="D3109" s="2" t="s">
        <v>39</v>
      </c>
      <c r="E3109" s="2" t="s">
        <v>14</v>
      </c>
      <c r="F3109" s="7">
        <v>192.22899200000001</v>
      </c>
      <c r="G3109" s="4">
        <v>114905</v>
      </c>
      <c r="H3109" s="2">
        <v>1.6000000000000001E-3</v>
      </c>
      <c r="I3109" t="s">
        <v>151</v>
      </c>
    </row>
    <row r="3110" spans="1:9">
      <c r="A3110" s="2">
        <v>2013</v>
      </c>
      <c r="B3110" s="2">
        <v>5</v>
      </c>
      <c r="C3110" s="2" t="s">
        <v>12</v>
      </c>
      <c r="D3110" s="2" t="s">
        <v>23</v>
      </c>
      <c r="E3110" s="2" t="s">
        <v>14</v>
      </c>
      <c r="F3110" s="7">
        <v>4.011E-2</v>
      </c>
      <c r="G3110" s="4">
        <v>6</v>
      </c>
      <c r="H3110" s="2">
        <v>6.6E-3</v>
      </c>
      <c r="I3110" t="s">
        <v>151</v>
      </c>
    </row>
    <row r="3111" spans="1:9">
      <c r="A3111" s="2">
        <v>2013</v>
      </c>
      <c r="B3111" s="2">
        <v>7</v>
      </c>
      <c r="C3111" s="2" t="s">
        <v>12</v>
      </c>
      <c r="D3111" s="2" t="s">
        <v>48</v>
      </c>
      <c r="E3111" s="2" t="s">
        <v>14</v>
      </c>
      <c r="F3111" s="7">
        <v>7.9202240000000002</v>
      </c>
      <c r="G3111" s="4">
        <v>1465</v>
      </c>
      <c r="H3111" s="2">
        <v>5.4000000000000003E-3</v>
      </c>
      <c r="I3111" t="s">
        <v>151</v>
      </c>
    </row>
    <row r="3112" spans="1:9">
      <c r="A3112" s="2">
        <v>2013</v>
      </c>
      <c r="B3112" s="2">
        <v>4</v>
      </c>
      <c r="C3112" s="2" t="s">
        <v>12</v>
      </c>
      <c r="D3112" s="2" t="s">
        <v>71</v>
      </c>
      <c r="E3112" s="2" t="s">
        <v>14</v>
      </c>
      <c r="F3112" s="7">
        <v>0.49050500000000002</v>
      </c>
      <c r="G3112" s="4">
        <v>126</v>
      </c>
      <c r="H3112" s="2">
        <v>3.8E-3</v>
      </c>
      <c r="I3112" t="s">
        <v>151</v>
      </c>
    </row>
    <row r="3113" spans="1:9">
      <c r="A3113" s="2">
        <v>2013</v>
      </c>
      <c r="B3113" s="2">
        <v>6</v>
      </c>
      <c r="C3113" s="2" t="s">
        <v>12</v>
      </c>
      <c r="D3113" s="2" t="s">
        <v>100</v>
      </c>
      <c r="E3113" s="2" t="s">
        <v>14</v>
      </c>
      <c r="F3113" s="7">
        <v>9.9735000000000004E-2</v>
      </c>
      <c r="G3113" s="4">
        <v>7</v>
      </c>
      <c r="H3113" s="2">
        <v>1.4200000000000001E-2</v>
      </c>
      <c r="I3113" t="s">
        <v>151</v>
      </c>
    </row>
    <row r="3114" spans="1:9">
      <c r="A3114" s="2">
        <v>2013</v>
      </c>
      <c r="B3114" s="2">
        <v>6</v>
      </c>
      <c r="C3114" s="2" t="s">
        <v>7</v>
      </c>
      <c r="D3114" s="2" t="s">
        <v>31</v>
      </c>
      <c r="E3114" s="2" t="s">
        <v>14</v>
      </c>
      <c r="F3114" s="7">
        <v>0.64287000000000005</v>
      </c>
      <c r="G3114" s="4">
        <v>1752</v>
      </c>
      <c r="H3114" s="2">
        <v>2.9999999999999997E-4</v>
      </c>
      <c r="I3114" t="s">
        <v>151</v>
      </c>
    </row>
    <row r="3115" spans="1:9">
      <c r="A3115" s="2">
        <v>2014</v>
      </c>
      <c r="B3115" s="2">
        <v>1</v>
      </c>
      <c r="C3115" s="2" t="s">
        <v>12</v>
      </c>
      <c r="D3115" s="2" t="s">
        <v>41</v>
      </c>
      <c r="E3115" s="2" t="s">
        <v>25</v>
      </c>
      <c r="F3115" s="7">
        <v>13.535024</v>
      </c>
      <c r="G3115" s="4">
        <v>8213</v>
      </c>
      <c r="H3115" s="2">
        <v>1.6000000000000001E-3</v>
      </c>
      <c r="I3115" t="s">
        <v>151</v>
      </c>
    </row>
    <row r="3116" spans="1:9">
      <c r="A3116" s="2">
        <v>2014</v>
      </c>
      <c r="B3116" s="2">
        <v>2</v>
      </c>
      <c r="C3116" s="2" t="s">
        <v>12</v>
      </c>
      <c r="D3116" s="2" t="s">
        <v>41</v>
      </c>
      <c r="E3116" s="2" t="s">
        <v>25</v>
      </c>
      <c r="F3116" s="7">
        <v>15.448352</v>
      </c>
      <c r="G3116" s="4">
        <v>9374</v>
      </c>
      <c r="H3116" s="2">
        <v>1.6000000000000001E-3</v>
      </c>
      <c r="I3116" t="s">
        <v>151</v>
      </c>
    </row>
    <row r="3117" spans="1:9">
      <c r="A3117" s="2">
        <v>2013</v>
      </c>
      <c r="B3117" s="2">
        <v>10</v>
      </c>
      <c r="C3117" s="2" t="s">
        <v>12</v>
      </c>
      <c r="D3117" s="2" t="s">
        <v>41</v>
      </c>
      <c r="E3117" s="2" t="s">
        <v>25</v>
      </c>
      <c r="F3117" s="7">
        <v>1.6691339999999999</v>
      </c>
      <c r="G3117" s="4">
        <v>983</v>
      </c>
      <c r="H3117" s="2">
        <v>1.6000000000000001E-3</v>
      </c>
      <c r="I3117" t="s">
        <v>151</v>
      </c>
    </row>
    <row r="3118" spans="1:9">
      <c r="A3118" s="2">
        <v>2013</v>
      </c>
      <c r="B3118" s="2">
        <v>7</v>
      </c>
      <c r="C3118" s="2" t="s">
        <v>7</v>
      </c>
      <c r="D3118" s="2" t="s">
        <v>63</v>
      </c>
      <c r="E3118" s="2" t="s">
        <v>14</v>
      </c>
      <c r="F3118" s="7">
        <v>11.452282</v>
      </c>
      <c r="G3118" s="4">
        <v>9824</v>
      </c>
      <c r="H3118" s="2">
        <v>1.1000000000000001E-3</v>
      </c>
      <c r="I3118" t="s">
        <v>151</v>
      </c>
    </row>
    <row r="3119" spans="1:9">
      <c r="A3119" s="2">
        <v>2013</v>
      </c>
      <c r="B3119" s="2">
        <v>9</v>
      </c>
      <c r="C3119" s="2" t="s">
        <v>12</v>
      </c>
      <c r="D3119" s="2" t="s">
        <v>18</v>
      </c>
      <c r="E3119" s="2" t="s">
        <v>14</v>
      </c>
      <c r="F3119" s="7">
        <v>704.20479799999998</v>
      </c>
      <c r="G3119" s="4">
        <v>68824</v>
      </c>
      <c r="H3119" s="2">
        <v>1.0200000000000001E-2</v>
      </c>
      <c r="I3119" t="s">
        <v>151</v>
      </c>
    </row>
    <row r="3120" spans="1:9">
      <c r="A3120" s="2">
        <v>2013</v>
      </c>
      <c r="B3120" s="2">
        <v>4</v>
      </c>
      <c r="C3120" s="2" t="s">
        <v>12</v>
      </c>
      <c r="D3120" s="2" t="s">
        <v>19</v>
      </c>
      <c r="E3120" s="2" t="s">
        <v>14</v>
      </c>
      <c r="F3120" s="7">
        <v>1781.166115</v>
      </c>
      <c r="G3120" s="4">
        <v>176884</v>
      </c>
      <c r="H3120" s="2">
        <v>0.01</v>
      </c>
      <c r="I3120" t="s">
        <v>151</v>
      </c>
    </row>
    <row r="3121" spans="1:9">
      <c r="A3121" s="2">
        <v>2014</v>
      </c>
      <c r="B3121" s="2">
        <v>3</v>
      </c>
      <c r="C3121" s="2" t="s">
        <v>12</v>
      </c>
      <c r="D3121" s="2" t="s">
        <v>43</v>
      </c>
      <c r="E3121" s="2" t="s">
        <v>11</v>
      </c>
      <c r="F3121" s="7">
        <v>12.075699999999999</v>
      </c>
      <c r="G3121" s="4">
        <v>9289</v>
      </c>
      <c r="H3121" s="2">
        <v>1.2999999999999999E-3</v>
      </c>
      <c r="I3121" t="s">
        <v>151</v>
      </c>
    </row>
    <row r="3122" spans="1:9">
      <c r="A3122" s="2">
        <v>2014</v>
      </c>
      <c r="B3122" s="2">
        <v>4</v>
      </c>
      <c r="C3122" s="2" t="s">
        <v>7</v>
      </c>
      <c r="D3122" s="2" t="s">
        <v>15</v>
      </c>
      <c r="E3122" s="2" t="s">
        <v>16</v>
      </c>
      <c r="F3122" s="7">
        <v>113.23308400000001</v>
      </c>
      <c r="G3122" s="4">
        <v>66846</v>
      </c>
      <c r="H3122" s="2">
        <v>1.6000000000000001E-3</v>
      </c>
      <c r="I3122" t="s">
        <v>151</v>
      </c>
    </row>
    <row r="3123" spans="1:9">
      <c r="A3123" s="2">
        <v>2013</v>
      </c>
      <c r="B3123" s="2">
        <v>2</v>
      </c>
      <c r="C3123" s="2" t="s">
        <v>7</v>
      </c>
      <c r="D3123" s="2" t="s">
        <v>15</v>
      </c>
      <c r="E3123" s="2" t="s">
        <v>16</v>
      </c>
      <c r="F3123" s="7">
        <v>101.2192</v>
      </c>
      <c r="G3123" s="4">
        <v>30787</v>
      </c>
      <c r="H3123" s="2">
        <v>3.2000000000000002E-3</v>
      </c>
      <c r="I3123" t="s">
        <v>151</v>
      </c>
    </row>
    <row r="3124" spans="1:9">
      <c r="A3124" s="2">
        <v>2014</v>
      </c>
      <c r="B3124" s="2">
        <v>4</v>
      </c>
      <c r="C3124" s="2" t="s">
        <v>7</v>
      </c>
      <c r="D3124" s="2" t="s">
        <v>20</v>
      </c>
      <c r="E3124" s="2" t="s">
        <v>14</v>
      </c>
      <c r="F3124" s="7">
        <v>40.002397000000002</v>
      </c>
      <c r="G3124" s="4">
        <v>100362</v>
      </c>
      <c r="H3124" s="2">
        <v>2.9999999999999997E-4</v>
      </c>
      <c r="I3124" t="s">
        <v>151</v>
      </c>
    </row>
    <row r="3125" spans="1:9">
      <c r="A3125" s="2">
        <v>2013</v>
      </c>
      <c r="B3125" s="2">
        <v>5</v>
      </c>
      <c r="C3125" s="2" t="s">
        <v>53</v>
      </c>
      <c r="D3125" s="2" t="s">
        <v>20</v>
      </c>
      <c r="E3125" s="2" t="s">
        <v>14</v>
      </c>
      <c r="F3125" s="7">
        <v>11.436920000000001</v>
      </c>
      <c r="G3125" s="4">
        <v>17</v>
      </c>
      <c r="H3125" s="2">
        <v>0.67269999999999996</v>
      </c>
      <c r="I3125" t="s">
        <v>151</v>
      </c>
    </row>
    <row r="3126" spans="1:9">
      <c r="A3126" s="2">
        <v>2014</v>
      </c>
      <c r="B3126" s="2">
        <v>2</v>
      </c>
      <c r="C3126" s="2" t="s">
        <v>7</v>
      </c>
      <c r="D3126" s="2" t="s">
        <v>17</v>
      </c>
      <c r="E3126" s="2" t="s">
        <v>14</v>
      </c>
      <c r="F3126" s="7">
        <v>24.99033</v>
      </c>
      <c r="G3126" s="4">
        <v>9145</v>
      </c>
      <c r="H3126" s="2">
        <v>2.7000000000000001E-3</v>
      </c>
      <c r="I3126" t="s">
        <v>151</v>
      </c>
    </row>
    <row r="3127" spans="1:9">
      <c r="A3127" s="2">
        <v>2014</v>
      </c>
      <c r="B3127" s="2">
        <v>2</v>
      </c>
      <c r="C3127" s="2" t="s">
        <v>12</v>
      </c>
      <c r="D3127" s="2" t="s">
        <v>81</v>
      </c>
      <c r="E3127" s="2" t="s">
        <v>11</v>
      </c>
      <c r="F3127" s="7">
        <v>0.73319999999999996</v>
      </c>
      <c r="G3127" s="4">
        <v>564</v>
      </c>
      <c r="H3127" s="2">
        <v>1.2999999999999999E-3</v>
      </c>
      <c r="I3127" t="s">
        <v>151</v>
      </c>
    </row>
    <row r="3128" spans="1:9">
      <c r="A3128" s="2">
        <v>2014</v>
      </c>
      <c r="B3128" s="2">
        <v>3</v>
      </c>
      <c r="C3128" s="2" t="s">
        <v>12</v>
      </c>
      <c r="D3128" s="2" t="s">
        <v>34</v>
      </c>
      <c r="E3128" s="2" t="s">
        <v>14</v>
      </c>
      <c r="F3128" s="7">
        <v>0.93521500000000002</v>
      </c>
      <c r="G3128" s="4">
        <v>42</v>
      </c>
      <c r="H3128" s="2">
        <v>2.2200000000000001E-2</v>
      </c>
      <c r="I3128" t="s">
        <v>151</v>
      </c>
    </row>
    <row r="3129" spans="1:9">
      <c r="A3129" s="2">
        <v>2014</v>
      </c>
      <c r="B3129" s="2">
        <v>5</v>
      </c>
      <c r="C3129" s="2" t="s">
        <v>12</v>
      </c>
      <c r="D3129" s="2" t="s">
        <v>10</v>
      </c>
      <c r="E3129" s="2" t="s">
        <v>11</v>
      </c>
      <c r="F3129" s="7">
        <v>38.611212999999999</v>
      </c>
      <c r="G3129" s="4">
        <v>27997</v>
      </c>
      <c r="H3129" s="2">
        <v>1.2999999999999999E-3</v>
      </c>
      <c r="I3129" t="s">
        <v>151</v>
      </c>
    </row>
    <row r="3130" spans="1:9">
      <c r="A3130" s="2">
        <v>2013</v>
      </c>
      <c r="B3130" s="2">
        <v>11</v>
      </c>
      <c r="C3130" s="2" t="s">
        <v>7</v>
      </c>
      <c r="D3130" s="2" t="s">
        <v>27</v>
      </c>
      <c r="E3130" s="2" t="s">
        <v>14</v>
      </c>
      <c r="F3130" s="7">
        <v>4.7501749999999996</v>
      </c>
      <c r="G3130" s="4">
        <v>1859</v>
      </c>
      <c r="H3130" s="2">
        <v>2.5000000000000001E-3</v>
      </c>
      <c r="I3130" t="s">
        <v>151</v>
      </c>
    </row>
    <row r="3131" spans="1:9">
      <c r="A3131" s="2">
        <v>2014</v>
      </c>
      <c r="B3131" s="2">
        <v>4</v>
      </c>
      <c r="C3131" s="2" t="s">
        <v>7</v>
      </c>
      <c r="D3131" s="2" t="s">
        <v>27</v>
      </c>
      <c r="E3131" s="2" t="s">
        <v>14</v>
      </c>
      <c r="F3131" s="7">
        <v>12.468021999999999</v>
      </c>
      <c r="G3131" s="4">
        <v>3763</v>
      </c>
      <c r="H3131" s="2">
        <v>3.3E-3</v>
      </c>
      <c r="I3131" t="s">
        <v>151</v>
      </c>
    </row>
    <row r="3132" spans="1:9">
      <c r="A3132" s="2">
        <v>2013</v>
      </c>
      <c r="B3132" s="2">
        <v>9</v>
      </c>
      <c r="C3132" s="2" t="s">
        <v>12</v>
      </c>
      <c r="D3132" s="2" t="s">
        <v>71</v>
      </c>
      <c r="E3132" s="2" t="s">
        <v>14</v>
      </c>
      <c r="F3132" s="7">
        <v>28.904474</v>
      </c>
      <c r="G3132" s="4">
        <v>1644</v>
      </c>
      <c r="H3132" s="2">
        <v>1.7500000000000002E-2</v>
      </c>
      <c r="I3132" t="s">
        <v>151</v>
      </c>
    </row>
    <row r="3133" spans="1:9">
      <c r="A3133" s="2">
        <v>2014</v>
      </c>
      <c r="B3133" s="2">
        <v>4</v>
      </c>
      <c r="C3133" s="2" t="s">
        <v>12</v>
      </c>
      <c r="D3133" s="2" t="s">
        <v>22</v>
      </c>
      <c r="E3133" s="2" t="s">
        <v>14</v>
      </c>
      <c r="F3133" s="7">
        <v>112.614277</v>
      </c>
      <c r="G3133" s="4">
        <v>8682</v>
      </c>
      <c r="H3133" s="2">
        <v>1.29E-2</v>
      </c>
      <c r="I3133" t="s">
        <v>151</v>
      </c>
    </row>
    <row r="3134" spans="1:9">
      <c r="A3134" s="2">
        <v>2013</v>
      </c>
      <c r="B3134" s="2">
        <v>5</v>
      </c>
      <c r="C3134" s="2" t="s">
        <v>12</v>
      </c>
      <c r="D3134" s="2" t="s">
        <v>21</v>
      </c>
      <c r="E3134" s="2" t="s">
        <v>14</v>
      </c>
      <c r="F3134" s="7">
        <v>274.66009000000003</v>
      </c>
      <c r="G3134" s="4">
        <v>30299</v>
      </c>
      <c r="H3134" s="2">
        <v>8.9999999999999993E-3</v>
      </c>
      <c r="I3134" t="s">
        <v>151</v>
      </c>
    </row>
    <row r="3135" spans="1:9">
      <c r="A3135" s="2">
        <v>2013</v>
      </c>
      <c r="B3135" s="2">
        <v>4</v>
      </c>
      <c r="C3135" s="2" t="s">
        <v>53</v>
      </c>
      <c r="D3135" s="2" t="s">
        <v>19</v>
      </c>
      <c r="E3135" s="2" t="s">
        <v>14</v>
      </c>
      <c r="F3135" s="7">
        <v>3.515444</v>
      </c>
      <c r="G3135" s="4">
        <v>2</v>
      </c>
      <c r="H3135" s="2">
        <v>1.7577</v>
      </c>
      <c r="I3135" t="s">
        <v>151</v>
      </c>
    </row>
    <row r="3136" spans="1:9">
      <c r="A3136" s="2">
        <v>2013</v>
      </c>
      <c r="B3136" s="2">
        <v>3</v>
      </c>
      <c r="C3136" s="2" t="s">
        <v>12</v>
      </c>
      <c r="D3136" s="2" t="s">
        <v>46</v>
      </c>
      <c r="E3136" s="2" t="s">
        <v>25</v>
      </c>
      <c r="F3136" s="7">
        <v>0.20425599999999999</v>
      </c>
      <c r="G3136" s="4">
        <v>13</v>
      </c>
      <c r="H3136" s="2">
        <v>1.5699999999999999E-2</v>
      </c>
      <c r="I3136" t="s">
        <v>151</v>
      </c>
    </row>
    <row r="3137" spans="1:9">
      <c r="A3137" s="2">
        <v>2013</v>
      </c>
      <c r="B3137" s="2">
        <v>12</v>
      </c>
      <c r="C3137" s="2" t="s">
        <v>12</v>
      </c>
      <c r="D3137" s="2" t="s">
        <v>60</v>
      </c>
      <c r="E3137" s="2" t="s">
        <v>14</v>
      </c>
      <c r="F3137" s="7">
        <v>32.742460000000001</v>
      </c>
      <c r="G3137" s="4">
        <v>6965</v>
      </c>
      <c r="H3137" s="2">
        <v>4.7000000000000002E-3</v>
      </c>
      <c r="I3137" t="s">
        <v>151</v>
      </c>
    </row>
    <row r="3138" spans="1:9">
      <c r="A3138" s="2">
        <v>2014</v>
      </c>
      <c r="B3138" s="2">
        <v>3</v>
      </c>
      <c r="C3138" s="2" t="s">
        <v>12</v>
      </c>
      <c r="D3138" s="2" t="s">
        <v>76</v>
      </c>
      <c r="E3138" s="2" t="s">
        <v>25</v>
      </c>
      <c r="F3138" s="7">
        <v>5.7568000000000001E-2</v>
      </c>
      <c r="G3138" s="4">
        <v>2</v>
      </c>
      <c r="H3138" s="2">
        <v>2.87E-2</v>
      </c>
      <c r="I3138" t="s">
        <v>151</v>
      </c>
    </row>
    <row r="3139" spans="1:9">
      <c r="A3139" s="2">
        <v>2014</v>
      </c>
      <c r="B3139" s="2">
        <v>5</v>
      </c>
      <c r="C3139" s="2" t="s">
        <v>7</v>
      </c>
      <c r="D3139" s="2" t="s">
        <v>70</v>
      </c>
      <c r="E3139" s="2" t="s">
        <v>14</v>
      </c>
      <c r="F3139" s="7">
        <v>193.33028400000001</v>
      </c>
      <c r="G3139" s="4">
        <v>171173</v>
      </c>
      <c r="H3139" s="2">
        <v>1.1000000000000001E-3</v>
      </c>
      <c r="I3139" t="s">
        <v>151</v>
      </c>
    </row>
    <row r="3140" spans="1:9">
      <c r="A3140" s="2">
        <v>2014</v>
      </c>
      <c r="B3140" s="2">
        <v>3</v>
      </c>
      <c r="C3140" s="2" t="s">
        <v>12</v>
      </c>
      <c r="D3140" s="2" t="s">
        <v>13</v>
      </c>
      <c r="E3140" s="2" t="s">
        <v>14</v>
      </c>
      <c r="F3140" s="7">
        <v>758.58509100000003</v>
      </c>
      <c r="G3140" s="4">
        <v>64087</v>
      </c>
      <c r="H3140" s="2">
        <v>1.18E-2</v>
      </c>
      <c r="I3140" t="s">
        <v>151</v>
      </c>
    </row>
    <row r="3141" spans="1:9">
      <c r="A3141" s="2">
        <v>2013</v>
      </c>
      <c r="B3141" s="2">
        <v>4</v>
      </c>
      <c r="C3141" s="2" t="s">
        <v>12</v>
      </c>
      <c r="D3141" s="2" t="s">
        <v>54</v>
      </c>
      <c r="E3141" s="2" t="s">
        <v>14</v>
      </c>
      <c r="F3141" s="7">
        <v>4.2436000000000001E-2</v>
      </c>
      <c r="G3141" s="4">
        <v>2</v>
      </c>
      <c r="H3141" s="2">
        <v>2.12E-2</v>
      </c>
      <c r="I3141" t="s">
        <v>151</v>
      </c>
    </row>
    <row r="3142" spans="1:9">
      <c r="A3142" s="2">
        <v>2014</v>
      </c>
      <c r="B3142" s="2">
        <v>4</v>
      </c>
      <c r="C3142" s="2" t="s">
        <v>12</v>
      </c>
      <c r="D3142" s="2" t="s">
        <v>73</v>
      </c>
      <c r="E3142" s="2" t="s">
        <v>14</v>
      </c>
      <c r="F3142" s="7">
        <v>4.0818519999999996</v>
      </c>
      <c r="G3142" s="4">
        <v>1930</v>
      </c>
      <c r="H3142" s="2">
        <v>2.0999999999999999E-3</v>
      </c>
      <c r="I3142" t="s">
        <v>151</v>
      </c>
    </row>
    <row r="3143" spans="1:9">
      <c r="A3143" s="2">
        <v>2014</v>
      </c>
      <c r="B3143" s="2">
        <v>1</v>
      </c>
      <c r="C3143" s="2" t="s">
        <v>12</v>
      </c>
      <c r="D3143" s="2" t="s">
        <v>44</v>
      </c>
      <c r="E3143" s="2" t="s">
        <v>16</v>
      </c>
      <c r="F3143" s="7">
        <v>186.06566699999999</v>
      </c>
      <c r="G3143" s="4">
        <v>19157</v>
      </c>
      <c r="H3143" s="2">
        <v>9.7000000000000003E-3</v>
      </c>
      <c r="I3143" t="s">
        <v>151</v>
      </c>
    </row>
    <row r="3144" spans="1:9">
      <c r="A3144" s="2">
        <v>2013</v>
      </c>
      <c r="B3144" s="2">
        <v>10</v>
      </c>
      <c r="C3144" s="2" t="s">
        <v>12</v>
      </c>
      <c r="D3144" s="2" t="s">
        <v>44</v>
      </c>
      <c r="E3144" s="2" t="s">
        <v>16</v>
      </c>
      <c r="F3144" s="7">
        <v>174.80014299999999</v>
      </c>
      <c r="G3144" s="4">
        <v>16238</v>
      </c>
      <c r="H3144" s="2">
        <v>1.0699999999999999E-2</v>
      </c>
      <c r="I3144" t="s">
        <v>151</v>
      </c>
    </row>
    <row r="3145" spans="1:9">
      <c r="A3145" s="2">
        <v>2013</v>
      </c>
      <c r="B3145" s="2">
        <v>7</v>
      </c>
      <c r="C3145" s="2" t="s">
        <v>12</v>
      </c>
      <c r="D3145" s="2" t="s">
        <v>64</v>
      </c>
      <c r="E3145" s="2" t="s">
        <v>14</v>
      </c>
      <c r="F3145" s="7">
        <v>0.38544699999999998</v>
      </c>
      <c r="G3145" s="4">
        <v>40</v>
      </c>
      <c r="H3145" s="2">
        <v>9.5999999999999992E-3</v>
      </c>
      <c r="I3145" t="s">
        <v>151</v>
      </c>
    </row>
    <row r="3146" spans="1:9">
      <c r="A3146" s="2">
        <v>2013</v>
      </c>
      <c r="B3146" s="2">
        <v>12</v>
      </c>
      <c r="C3146" s="2" t="s">
        <v>7</v>
      </c>
      <c r="D3146" s="2" t="s">
        <v>72</v>
      </c>
      <c r="E3146" s="2" t="s">
        <v>11</v>
      </c>
      <c r="F3146" s="7">
        <v>89.011617999999999</v>
      </c>
      <c r="G3146" s="4">
        <v>22322</v>
      </c>
      <c r="H3146" s="2">
        <v>3.8999999999999998E-3</v>
      </c>
      <c r="I3146" t="s">
        <v>151</v>
      </c>
    </row>
    <row r="3147" spans="1:9">
      <c r="A3147" s="2">
        <v>2014</v>
      </c>
      <c r="B3147" s="2">
        <v>3</v>
      </c>
      <c r="C3147" s="2" t="s">
        <v>12</v>
      </c>
      <c r="D3147" s="2" t="s">
        <v>72</v>
      </c>
      <c r="E3147" s="2" t="s">
        <v>11</v>
      </c>
      <c r="F3147" s="7">
        <v>24.972417</v>
      </c>
      <c r="G3147" s="4">
        <v>12339</v>
      </c>
      <c r="H3147" s="2">
        <v>2E-3</v>
      </c>
      <c r="I3147" t="s">
        <v>151</v>
      </c>
    </row>
    <row r="3148" spans="1:9">
      <c r="A3148" s="2">
        <v>2014</v>
      </c>
      <c r="B3148" s="2">
        <v>1</v>
      </c>
      <c r="C3148" s="2" t="s">
        <v>12</v>
      </c>
      <c r="D3148" s="2" t="s">
        <v>59</v>
      </c>
      <c r="E3148" s="2" t="s">
        <v>11</v>
      </c>
      <c r="F3148" s="7">
        <v>7.1101799999999997</v>
      </c>
      <c r="G3148" s="4">
        <v>4158</v>
      </c>
      <c r="H3148" s="2">
        <v>1.6999999999999999E-3</v>
      </c>
      <c r="I3148" t="s">
        <v>151</v>
      </c>
    </row>
    <row r="3149" spans="1:9">
      <c r="A3149" s="2">
        <v>2014</v>
      </c>
      <c r="B3149" s="2">
        <v>2</v>
      </c>
      <c r="C3149" s="2" t="s">
        <v>12</v>
      </c>
      <c r="D3149" s="2" t="s">
        <v>59</v>
      </c>
      <c r="E3149" s="2" t="s">
        <v>11</v>
      </c>
      <c r="F3149" s="7">
        <v>16.393288999999999</v>
      </c>
      <c r="G3149" s="4">
        <v>9640</v>
      </c>
      <c r="H3149" s="2">
        <v>1.6999999999999999E-3</v>
      </c>
      <c r="I3149" t="s">
        <v>151</v>
      </c>
    </row>
    <row r="3150" spans="1:9">
      <c r="A3150" s="2">
        <v>2014</v>
      </c>
      <c r="B3150" s="2">
        <v>1</v>
      </c>
      <c r="C3150" s="2" t="s">
        <v>7</v>
      </c>
      <c r="D3150" s="2" t="s">
        <v>67</v>
      </c>
      <c r="E3150" s="2" t="s">
        <v>9</v>
      </c>
      <c r="F3150" s="7">
        <v>4.1612999999999998</v>
      </c>
      <c r="G3150" s="4">
        <v>3201</v>
      </c>
      <c r="H3150" s="2">
        <v>1.2999999999999999E-3</v>
      </c>
      <c r="I3150" t="s">
        <v>151</v>
      </c>
    </row>
    <row r="3151" spans="1:9">
      <c r="A3151" s="2">
        <v>2013</v>
      </c>
      <c r="B3151" s="2">
        <v>3</v>
      </c>
      <c r="C3151" s="2" t="s">
        <v>12</v>
      </c>
      <c r="D3151" s="2" t="s">
        <v>29</v>
      </c>
      <c r="E3151" s="2" t="s">
        <v>25</v>
      </c>
      <c r="F3151" s="7">
        <v>7.3150000000000003E-3</v>
      </c>
      <c r="G3151" s="4">
        <v>1</v>
      </c>
      <c r="H3151" s="2">
        <v>7.3000000000000001E-3</v>
      </c>
      <c r="I3151" t="s">
        <v>151</v>
      </c>
    </row>
    <row r="3152" spans="1:9">
      <c r="A3152" s="2">
        <v>2014</v>
      </c>
      <c r="B3152" s="2">
        <v>3</v>
      </c>
      <c r="C3152" s="2" t="s">
        <v>12</v>
      </c>
      <c r="D3152" s="2" t="s">
        <v>71</v>
      </c>
      <c r="E3152" s="2" t="s">
        <v>14</v>
      </c>
      <c r="F3152" s="7">
        <v>37.229723</v>
      </c>
      <c r="G3152" s="4">
        <v>2650</v>
      </c>
      <c r="H3152" s="2">
        <v>1.4E-2</v>
      </c>
      <c r="I3152" t="s">
        <v>151</v>
      </c>
    </row>
    <row r="3153" spans="1:9">
      <c r="A3153" s="2">
        <v>2013</v>
      </c>
      <c r="B3153" s="2">
        <v>4</v>
      </c>
      <c r="C3153" s="2" t="s">
        <v>7</v>
      </c>
      <c r="D3153" s="2" t="s">
        <v>28</v>
      </c>
      <c r="E3153" s="2" t="s">
        <v>14</v>
      </c>
      <c r="F3153" s="7">
        <v>25.570834000000001</v>
      </c>
      <c r="G3153" s="4">
        <v>13138</v>
      </c>
      <c r="H3153" s="2">
        <v>1.9E-3</v>
      </c>
      <c r="I3153" t="s">
        <v>151</v>
      </c>
    </row>
    <row r="3154" spans="1:9">
      <c r="A3154" s="2">
        <v>2013</v>
      </c>
      <c r="B3154" s="2">
        <v>8</v>
      </c>
      <c r="C3154" s="2" t="s">
        <v>12</v>
      </c>
      <c r="D3154" s="2" t="s">
        <v>100</v>
      </c>
      <c r="E3154" s="2" t="s">
        <v>14</v>
      </c>
      <c r="F3154" s="7">
        <v>6.0061000000000003E-2</v>
      </c>
      <c r="G3154" s="4">
        <v>1</v>
      </c>
      <c r="H3154" s="2">
        <v>0.06</v>
      </c>
      <c r="I3154" t="s">
        <v>151</v>
      </c>
    </row>
    <row r="3155" spans="1:9">
      <c r="A3155" s="2">
        <v>2013</v>
      </c>
      <c r="B3155" s="2">
        <v>8</v>
      </c>
      <c r="C3155" s="2" t="s">
        <v>7</v>
      </c>
      <c r="D3155" s="2" t="s">
        <v>18</v>
      </c>
      <c r="E3155" s="2" t="s">
        <v>14</v>
      </c>
      <c r="F3155" s="7">
        <v>14.151788</v>
      </c>
      <c r="G3155" s="4">
        <v>23905</v>
      </c>
      <c r="H3155" s="2">
        <v>5.0000000000000001E-4</v>
      </c>
      <c r="I3155" t="s">
        <v>151</v>
      </c>
    </row>
    <row r="3156" spans="1:9">
      <c r="A3156" s="2">
        <v>2013</v>
      </c>
      <c r="B3156" s="2">
        <v>5</v>
      </c>
      <c r="C3156" s="2" t="s">
        <v>7</v>
      </c>
      <c r="D3156" s="2" t="s">
        <v>15</v>
      </c>
      <c r="E3156" s="2" t="s">
        <v>16</v>
      </c>
      <c r="F3156" s="7">
        <v>104.333077</v>
      </c>
      <c r="G3156" s="4">
        <v>44042</v>
      </c>
      <c r="H3156" s="2">
        <v>2.3E-3</v>
      </c>
      <c r="I3156" t="s">
        <v>151</v>
      </c>
    </row>
    <row r="3157" spans="1:9">
      <c r="A3157" s="2">
        <v>2013</v>
      </c>
      <c r="B3157" s="2">
        <v>8</v>
      </c>
      <c r="C3157" s="2" t="s">
        <v>12</v>
      </c>
      <c r="D3157" s="2" t="s">
        <v>13</v>
      </c>
      <c r="E3157" s="2" t="s">
        <v>14</v>
      </c>
      <c r="F3157" s="7">
        <v>612.38545799999997</v>
      </c>
      <c r="G3157" s="4">
        <v>52478</v>
      </c>
      <c r="H3157" s="2">
        <v>1.1599999999999999E-2</v>
      </c>
      <c r="I3157" t="s">
        <v>151</v>
      </c>
    </row>
    <row r="3158" spans="1:9">
      <c r="A3158" s="2">
        <v>2013</v>
      </c>
      <c r="B3158" s="2">
        <v>1</v>
      </c>
      <c r="C3158" s="2" t="s">
        <v>7</v>
      </c>
      <c r="D3158" s="2" t="s">
        <v>54</v>
      </c>
      <c r="E3158" s="2" t="s">
        <v>14</v>
      </c>
      <c r="F3158" s="7">
        <v>4.1999999999999998E-5</v>
      </c>
      <c r="G3158" s="4">
        <v>6</v>
      </c>
      <c r="H3158" s="2">
        <v>0</v>
      </c>
      <c r="I3158" t="s">
        <v>151</v>
      </c>
    </row>
    <row r="3159" spans="1:9">
      <c r="A3159" s="2">
        <v>2014</v>
      </c>
      <c r="B3159" s="2">
        <v>1</v>
      </c>
      <c r="C3159" s="2" t="s">
        <v>7</v>
      </c>
      <c r="D3159" s="2" t="s">
        <v>56</v>
      </c>
      <c r="E3159" s="2" t="s">
        <v>14</v>
      </c>
      <c r="F3159" s="7">
        <v>31.034594999999999</v>
      </c>
      <c r="G3159" s="4">
        <v>72008</v>
      </c>
      <c r="H3159" s="2">
        <v>4.0000000000000002E-4</v>
      </c>
      <c r="I3159" t="s">
        <v>151</v>
      </c>
    </row>
    <row r="3160" spans="1:9">
      <c r="A3160" s="2">
        <v>2013</v>
      </c>
      <c r="B3160" s="2">
        <v>10</v>
      </c>
      <c r="C3160" s="2" t="s">
        <v>7</v>
      </c>
      <c r="D3160" s="2" t="s">
        <v>56</v>
      </c>
      <c r="E3160" s="2" t="s">
        <v>14</v>
      </c>
      <c r="F3160" s="7">
        <v>95.764232000000007</v>
      </c>
      <c r="G3160" s="4">
        <v>33591</v>
      </c>
      <c r="H3160" s="2">
        <v>2.8E-3</v>
      </c>
      <c r="I3160" t="s">
        <v>151</v>
      </c>
    </row>
    <row r="3161" spans="1:9">
      <c r="A3161" s="2">
        <v>2014</v>
      </c>
      <c r="B3161" s="2">
        <v>1</v>
      </c>
      <c r="C3161" s="2" t="s">
        <v>7</v>
      </c>
      <c r="D3161" s="2" t="s">
        <v>73</v>
      </c>
      <c r="E3161" s="2" t="s">
        <v>14</v>
      </c>
      <c r="F3161" s="7">
        <v>3.2940930000000002</v>
      </c>
      <c r="G3161" s="4">
        <v>2035</v>
      </c>
      <c r="H3161" s="2">
        <v>1.6000000000000001E-3</v>
      </c>
      <c r="I3161" t="s">
        <v>151</v>
      </c>
    </row>
    <row r="3162" spans="1:9">
      <c r="A3162" s="2">
        <v>2014</v>
      </c>
      <c r="B3162" s="2">
        <v>4</v>
      </c>
      <c r="C3162" s="2" t="s">
        <v>12</v>
      </c>
      <c r="D3162" s="2" t="s">
        <v>80</v>
      </c>
      <c r="E3162" s="2" t="s">
        <v>14</v>
      </c>
      <c r="F3162" s="7">
        <v>11.790017000000001</v>
      </c>
      <c r="G3162" s="4">
        <v>1495</v>
      </c>
      <c r="H3162" s="2">
        <v>7.7999999999999996E-3</v>
      </c>
      <c r="I3162" t="s">
        <v>151</v>
      </c>
    </row>
    <row r="3163" spans="1:9">
      <c r="A3163" s="2">
        <v>2013</v>
      </c>
      <c r="B3163" s="2">
        <v>9</v>
      </c>
      <c r="C3163" s="2" t="s">
        <v>7</v>
      </c>
      <c r="D3163" s="2" t="s">
        <v>44</v>
      </c>
      <c r="E3163" s="2" t="s">
        <v>16</v>
      </c>
      <c r="F3163" s="7">
        <v>12.514887</v>
      </c>
      <c r="G3163" s="4">
        <v>11502</v>
      </c>
      <c r="H3163" s="2">
        <v>1E-3</v>
      </c>
      <c r="I3163" t="s">
        <v>151</v>
      </c>
    </row>
    <row r="3164" spans="1:9">
      <c r="A3164" s="2">
        <v>2013</v>
      </c>
      <c r="B3164" s="2">
        <v>12</v>
      </c>
      <c r="C3164" s="2" t="s">
        <v>7</v>
      </c>
      <c r="D3164" s="2" t="s">
        <v>64</v>
      </c>
      <c r="E3164" s="2" t="s">
        <v>14</v>
      </c>
      <c r="F3164" s="7">
        <v>0.91136399999999995</v>
      </c>
      <c r="G3164" s="4">
        <v>221</v>
      </c>
      <c r="H3164" s="2">
        <v>4.1000000000000003E-3</v>
      </c>
      <c r="I3164" t="s">
        <v>151</v>
      </c>
    </row>
    <row r="3165" spans="1:9">
      <c r="A3165" s="2">
        <v>2014</v>
      </c>
      <c r="B3165" s="2">
        <v>1</v>
      </c>
      <c r="C3165" s="2" t="s">
        <v>12</v>
      </c>
      <c r="D3165" s="2" t="s">
        <v>34</v>
      </c>
      <c r="E3165" s="2" t="s">
        <v>14</v>
      </c>
      <c r="F3165" s="7">
        <v>1.2464040000000001</v>
      </c>
      <c r="G3165" s="4">
        <v>61</v>
      </c>
      <c r="H3165" s="2">
        <v>2.0400000000000001E-2</v>
      </c>
      <c r="I3165" t="s">
        <v>151</v>
      </c>
    </row>
    <row r="3166" spans="1:9">
      <c r="A3166" s="2">
        <v>2014</v>
      </c>
      <c r="B3166" s="2">
        <v>2</v>
      </c>
      <c r="C3166" s="2" t="s">
        <v>12</v>
      </c>
      <c r="D3166" s="2" t="s">
        <v>34</v>
      </c>
      <c r="E3166" s="2" t="s">
        <v>14</v>
      </c>
      <c r="F3166" s="7">
        <v>0.26217200000000002</v>
      </c>
      <c r="G3166" s="4">
        <v>13</v>
      </c>
      <c r="H3166" s="2">
        <v>2.01E-2</v>
      </c>
      <c r="I3166" t="s">
        <v>151</v>
      </c>
    </row>
    <row r="3167" spans="1:9">
      <c r="A3167" s="2">
        <v>2013</v>
      </c>
      <c r="B3167" s="2">
        <v>12</v>
      </c>
      <c r="C3167" s="2" t="s">
        <v>12</v>
      </c>
      <c r="D3167" s="2" t="s">
        <v>48</v>
      </c>
      <c r="E3167" s="2" t="s">
        <v>14</v>
      </c>
      <c r="F3167" s="7">
        <v>16.073291999999999</v>
      </c>
      <c r="G3167" s="4">
        <v>2389</v>
      </c>
      <c r="H3167" s="2">
        <v>6.7000000000000002E-3</v>
      </c>
      <c r="I3167" t="s">
        <v>151</v>
      </c>
    </row>
    <row r="3168" spans="1:9">
      <c r="A3168" s="2">
        <v>2013</v>
      </c>
      <c r="B3168" s="2">
        <v>5</v>
      </c>
      <c r="C3168" s="2" t="s">
        <v>12</v>
      </c>
      <c r="D3168" s="2" t="s">
        <v>55</v>
      </c>
      <c r="E3168" s="2" t="s">
        <v>14</v>
      </c>
      <c r="F3168" s="7">
        <v>4.6903E-2</v>
      </c>
      <c r="G3168" s="4">
        <v>10</v>
      </c>
      <c r="H3168" s="2">
        <v>4.5999999999999999E-3</v>
      </c>
      <c r="I3168" t="s">
        <v>151</v>
      </c>
    </row>
    <row r="3169" spans="1:9">
      <c r="A3169" s="2">
        <v>2014</v>
      </c>
      <c r="B3169" s="2">
        <v>5</v>
      </c>
      <c r="C3169" s="2" t="s">
        <v>7</v>
      </c>
      <c r="D3169" s="2" t="s">
        <v>67</v>
      </c>
      <c r="E3169" s="2" t="s">
        <v>9</v>
      </c>
      <c r="F3169" s="7">
        <v>13.8086</v>
      </c>
      <c r="G3169" s="4">
        <v>10622</v>
      </c>
      <c r="H3169" s="2">
        <v>1.2999999999999999E-3</v>
      </c>
      <c r="I3169" t="s">
        <v>151</v>
      </c>
    </row>
    <row r="3170" spans="1:9">
      <c r="A3170" s="2">
        <v>2014</v>
      </c>
      <c r="B3170" s="2">
        <v>3</v>
      </c>
      <c r="C3170" s="2" t="s">
        <v>12</v>
      </c>
      <c r="D3170" s="2" t="s">
        <v>88</v>
      </c>
      <c r="E3170" s="2" t="s">
        <v>14</v>
      </c>
      <c r="F3170" s="7">
        <v>0.523447</v>
      </c>
      <c r="G3170" s="4">
        <v>192</v>
      </c>
      <c r="H3170" s="2">
        <v>2.7000000000000001E-3</v>
      </c>
      <c r="I3170" t="s">
        <v>151</v>
      </c>
    </row>
    <row r="3171" spans="1:9">
      <c r="A3171" s="2">
        <v>2013</v>
      </c>
      <c r="B3171" s="2">
        <v>4</v>
      </c>
      <c r="C3171" s="2" t="s">
        <v>12</v>
      </c>
      <c r="D3171" s="2" t="s">
        <v>66</v>
      </c>
      <c r="E3171" s="2" t="s">
        <v>9</v>
      </c>
      <c r="F3171" s="7">
        <v>7.541E-3</v>
      </c>
      <c r="G3171" s="4">
        <v>10</v>
      </c>
      <c r="H3171" s="2">
        <v>6.9999999999999999E-4</v>
      </c>
      <c r="I3171" t="s">
        <v>151</v>
      </c>
    </row>
    <row r="3172" spans="1:9">
      <c r="A3172" s="2">
        <v>2013</v>
      </c>
      <c r="B3172" s="2">
        <v>7</v>
      </c>
      <c r="C3172" s="2" t="s">
        <v>7</v>
      </c>
      <c r="D3172" s="2" t="s">
        <v>28</v>
      </c>
      <c r="E3172" s="2" t="s">
        <v>14</v>
      </c>
      <c r="F3172" s="7">
        <v>26.147825999999998</v>
      </c>
      <c r="G3172" s="4">
        <v>13121</v>
      </c>
      <c r="H3172" s="2">
        <v>1.9E-3</v>
      </c>
      <c r="I3172" t="s">
        <v>151</v>
      </c>
    </row>
    <row r="3173" spans="1:9">
      <c r="A3173" s="2">
        <v>2014</v>
      </c>
      <c r="B3173" s="2">
        <v>1</v>
      </c>
      <c r="C3173" s="2" t="s">
        <v>12</v>
      </c>
      <c r="D3173" s="2" t="s">
        <v>21</v>
      </c>
      <c r="E3173" s="2" t="s">
        <v>14</v>
      </c>
      <c r="F3173" s="7">
        <v>380.82139999999998</v>
      </c>
      <c r="G3173" s="4">
        <v>35072</v>
      </c>
      <c r="H3173" s="2">
        <v>1.0800000000000001E-2</v>
      </c>
      <c r="I3173" t="s">
        <v>151</v>
      </c>
    </row>
    <row r="3174" spans="1:9">
      <c r="A3174" s="2">
        <v>2014</v>
      </c>
      <c r="B3174" s="2">
        <v>2</v>
      </c>
      <c r="C3174" s="2" t="s">
        <v>12</v>
      </c>
      <c r="D3174" s="2" t="s">
        <v>21</v>
      </c>
      <c r="E3174" s="2" t="s">
        <v>14</v>
      </c>
      <c r="F3174" s="7">
        <v>381.84117700000002</v>
      </c>
      <c r="G3174" s="4">
        <v>31232</v>
      </c>
      <c r="H3174" s="2">
        <v>1.2200000000000001E-2</v>
      </c>
      <c r="I3174" t="s">
        <v>151</v>
      </c>
    </row>
    <row r="3175" spans="1:9">
      <c r="A3175" s="2">
        <v>2013</v>
      </c>
      <c r="B3175" s="2">
        <v>4</v>
      </c>
      <c r="C3175" s="2" t="s">
        <v>7</v>
      </c>
      <c r="D3175" s="2" t="s">
        <v>42</v>
      </c>
      <c r="E3175" s="2" t="s">
        <v>14</v>
      </c>
      <c r="F3175" s="7">
        <v>61.935237999999998</v>
      </c>
      <c r="G3175" s="4">
        <v>48553</v>
      </c>
      <c r="H3175" s="2">
        <v>1.1999999999999999E-3</v>
      </c>
      <c r="I3175" t="s">
        <v>151</v>
      </c>
    </row>
    <row r="3176" spans="1:9">
      <c r="A3176" s="2">
        <v>2013</v>
      </c>
      <c r="B3176" s="2">
        <v>1</v>
      </c>
      <c r="C3176" s="2" t="s">
        <v>7</v>
      </c>
      <c r="D3176" s="2" t="s">
        <v>47</v>
      </c>
      <c r="E3176" s="2" t="s">
        <v>14</v>
      </c>
      <c r="F3176" s="7">
        <v>4.6510999999999997E-2</v>
      </c>
      <c r="G3176" s="4">
        <v>314</v>
      </c>
      <c r="H3176" s="2">
        <v>1E-4</v>
      </c>
      <c r="I3176" t="s">
        <v>151</v>
      </c>
    </row>
    <row r="3177" spans="1:9">
      <c r="A3177" s="2">
        <v>2014</v>
      </c>
      <c r="B3177" s="2">
        <v>1</v>
      </c>
      <c r="C3177" s="2" t="s">
        <v>12</v>
      </c>
      <c r="D3177" s="2" t="s">
        <v>86</v>
      </c>
      <c r="E3177" s="2" t="s">
        <v>9</v>
      </c>
      <c r="F3177" s="7">
        <v>440.01292599999999</v>
      </c>
      <c r="G3177" s="4">
        <v>235539</v>
      </c>
      <c r="H3177" s="2">
        <v>1.8E-3</v>
      </c>
      <c r="I3177" t="s">
        <v>151</v>
      </c>
    </row>
    <row r="3178" spans="1:9">
      <c r="A3178" s="2">
        <v>2013</v>
      </c>
      <c r="B3178" s="2">
        <v>11</v>
      </c>
      <c r="C3178" s="2" t="s">
        <v>12</v>
      </c>
      <c r="D3178" s="2" t="s">
        <v>87</v>
      </c>
      <c r="E3178" s="2" t="s">
        <v>14</v>
      </c>
      <c r="F3178" s="7">
        <v>461.877298</v>
      </c>
      <c r="G3178" s="4">
        <v>37183</v>
      </c>
      <c r="H3178" s="2">
        <v>1.24E-2</v>
      </c>
      <c r="I3178" t="s">
        <v>151</v>
      </c>
    </row>
    <row r="3179" spans="1:9">
      <c r="A3179" s="2">
        <v>2013</v>
      </c>
      <c r="B3179" s="2">
        <v>2</v>
      </c>
      <c r="C3179" s="2" t="s">
        <v>12</v>
      </c>
      <c r="D3179" s="2" t="s">
        <v>76</v>
      </c>
      <c r="E3179" s="2" t="s">
        <v>25</v>
      </c>
      <c r="F3179" s="7">
        <v>5.1636000000000001E-2</v>
      </c>
      <c r="G3179" s="4">
        <v>1</v>
      </c>
      <c r="H3179" s="2">
        <v>5.16E-2</v>
      </c>
      <c r="I3179" t="s">
        <v>151</v>
      </c>
    </row>
    <row r="3180" spans="1:9">
      <c r="A3180" s="2">
        <v>2013</v>
      </c>
      <c r="B3180" s="2">
        <v>4</v>
      </c>
      <c r="C3180" s="2" t="s">
        <v>12</v>
      </c>
      <c r="D3180" s="2" t="s">
        <v>70</v>
      </c>
      <c r="E3180" s="2" t="s">
        <v>14</v>
      </c>
      <c r="F3180" s="7">
        <v>846.34611399999994</v>
      </c>
      <c r="G3180" s="4">
        <v>104118</v>
      </c>
      <c r="H3180" s="2">
        <v>8.0999999999999996E-3</v>
      </c>
      <c r="I3180" t="s">
        <v>151</v>
      </c>
    </row>
    <row r="3181" spans="1:9">
      <c r="A3181" s="2">
        <v>2013</v>
      </c>
      <c r="B3181" s="2">
        <v>7</v>
      </c>
      <c r="C3181" s="2" t="s">
        <v>7</v>
      </c>
      <c r="D3181" s="2" t="s">
        <v>40</v>
      </c>
      <c r="E3181" s="2" t="s">
        <v>14</v>
      </c>
      <c r="F3181" s="7">
        <v>305.91205200000002</v>
      </c>
      <c r="G3181" s="4">
        <v>232774</v>
      </c>
      <c r="H3181" s="2">
        <v>1.2999999999999999E-3</v>
      </c>
      <c r="I3181" t="s">
        <v>151</v>
      </c>
    </row>
    <row r="3182" spans="1:9">
      <c r="A3182" s="2">
        <v>2014</v>
      </c>
      <c r="B3182" s="2">
        <v>5</v>
      </c>
      <c r="C3182" s="2" t="s">
        <v>7</v>
      </c>
      <c r="D3182" s="2" t="s">
        <v>56</v>
      </c>
      <c r="E3182" s="2" t="s">
        <v>14</v>
      </c>
      <c r="F3182" s="7">
        <v>87.039737000000002</v>
      </c>
      <c r="G3182" s="4">
        <v>83421</v>
      </c>
      <c r="H3182" s="2">
        <v>1E-3</v>
      </c>
      <c r="I3182" t="s">
        <v>151</v>
      </c>
    </row>
    <row r="3183" spans="1:9">
      <c r="A3183" s="2">
        <v>2014</v>
      </c>
      <c r="B3183" s="2">
        <v>1</v>
      </c>
      <c r="C3183" s="2" t="s">
        <v>7</v>
      </c>
      <c r="D3183" s="2" t="s">
        <v>23</v>
      </c>
      <c r="E3183" s="2" t="s">
        <v>14</v>
      </c>
      <c r="F3183" s="7">
        <v>8.742267</v>
      </c>
      <c r="G3183" s="4">
        <v>4001</v>
      </c>
      <c r="H3183" s="2">
        <v>2.0999999999999999E-3</v>
      </c>
      <c r="I3183" t="s">
        <v>151</v>
      </c>
    </row>
    <row r="3184" spans="1:9">
      <c r="A3184" s="2">
        <v>2014</v>
      </c>
      <c r="B3184" s="2">
        <v>5</v>
      </c>
      <c r="C3184" s="2" t="s">
        <v>12</v>
      </c>
      <c r="D3184" s="2" t="s">
        <v>34</v>
      </c>
      <c r="E3184" s="2" t="s">
        <v>14</v>
      </c>
      <c r="F3184" s="7">
        <v>0.34324500000000002</v>
      </c>
      <c r="G3184" s="4">
        <v>18</v>
      </c>
      <c r="H3184" s="2">
        <v>1.9E-2</v>
      </c>
      <c r="I3184" t="s">
        <v>151</v>
      </c>
    </row>
    <row r="3185" spans="1:9">
      <c r="A3185" s="2">
        <v>2013</v>
      </c>
      <c r="B3185" s="2">
        <v>9</v>
      </c>
      <c r="C3185" s="2" t="s">
        <v>12</v>
      </c>
      <c r="D3185" s="2" t="s">
        <v>29</v>
      </c>
      <c r="E3185" s="2" t="s">
        <v>25</v>
      </c>
      <c r="F3185" s="7">
        <v>29.396650000000001</v>
      </c>
      <c r="G3185" s="4">
        <v>3603</v>
      </c>
      <c r="H3185" s="2">
        <v>8.0999999999999996E-3</v>
      </c>
      <c r="I3185" t="s">
        <v>151</v>
      </c>
    </row>
    <row r="3186" spans="1:9">
      <c r="A3186" s="2">
        <v>2013</v>
      </c>
      <c r="B3186" s="2">
        <v>11</v>
      </c>
      <c r="C3186" s="2" t="s">
        <v>12</v>
      </c>
      <c r="D3186" s="2" t="s">
        <v>19</v>
      </c>
      <c r="E3186" s="2" t="s">
        <v>14</v>
      </c>
      <c r="F3186" s="7">
        <v>2348.5986349999998</v>
      </c>
      <c r="G3186" s="4">
        <v>190447</v>
      </c>
      <c r="H3186" s="2">
        <v>1.23E-2</v>
      </c>
      <c r="I3186" t="s">
        <v>151</v>
      </c>
    </row>
    <row r="3187" spans="1:9">
      <c r="A3187" s="2">
        <v>2013</v>
      </c>
      <c r="B3187" s="2">
        <v>11</v>
      </c>
      <c r="C3187" s="2" t="s">
        <v>53</v>
      </c>
      <c r="D3187" s="2" t="s">
        <v>19</v>
      </c>
      <c r="E3187" s="2" t="s">
        <v>14</v>
      </c>
      <c r="F3187" s="7">
        <v>5.3156100000000004</v>
      </c>
      <c r="G3187" s="4">
        <v>6</v>
      </c>
      <c r="H3187" s="2">
        <v>0.88590000000000002</v>
      </c>
      <c r="I3187" t="s">
        <v>151</v>
      </c>
    </row>
    <row r="3188" spans="1:9">
      <c r="A3188" s="2">
        <v>2014</v>
      </c>
      <c r="B3188" s="2">
        <v>5</v>
      </c>
      <c r="C3188" s="2" t="s">
        <v>7</v>
      </c>
      <c r="D3188" s="2" t="s">
        <v>46</v>
      </c>
      <c r="E3188" s="2" t="s">
        <v>25</v>
      </c>
      <c r="F3188" s="7">
        <v>2.6757179999999998</v>
      </c>
      <c r="G3188" s="4">
        <v>12724</v>
      </c>
      <c r="H3188" s="2">
        <v>2.0000000000000001E-4</v>
      </c>
      <c r="I3188" t="s">
        <v>151</v>
      </c>
    </row>
    <row r="3189" spans="1:9">
      <c r="A3189" s="2">
        <v>2014</v>
      </c>
      <c r="B3189" s="2">
        <v>2</v>
      </c>
      <c r="C3189" s="2" t="s">
        <v>7</v>
      </c>
      <c r="D3189" s="2" t="s">
        <v>15</v>
      </c>
      <c r="E3189" s="2" t="s">
        <v>16</v>
      </c>
      <c r="F3189" s="7">
        <v>94.354900000000001</v>
      </c>
      <c r="G3189" s="4">
        <v>54590</v>
      </c>
      <c r="H3189" s="2">
        <v>1.6999999999999999E-3</v>
      </c>
      <c r="I3189" t="s">
        <v>151</v>
      </c>
    </row>
    <row r="3190" spans="1:9">
      <c r="A3190" s="2">
        <v>2013</v>
      </c>
      <c r="B3190" s="2">
        <v>11</v>
      </c>
      <c r="C3190" s="2" t="s">
        <v>7</v>
      </c>
      <c r="D3190" s="2" t="s">
        <v>15</v>
      </c>
      <c r="E3190" s="2" t="s">
        <v>16</v>
      </c>
      <c r="F3190" s="7">
        <v>187.232698</v>
      </c>
      <c r="G3190" s="4">
        <v>47393</v>
      </c>
      <c r="H3190" s="2">
        <v>3.8999999999999998E-3</v>
      </c>
      <c r="I3190" t="s">
        <v>151</v>
      </c>
    </row>
    <row r="3191" spans="1:9">
      <c r="A3191" s="2">
        <v>2013</v>
      </c>
      <c r="B3191" s="2">
        <v>12</v>
      </c>
      <c r="C3191" s="2" t="s">
        <v>12</v>
      </c>
      <c r="D3191" s="2" t="s">
        <v>17</v>
      </c>
      <c r="E3191" s="2" t="s">
        <v>14</v>
      </c>
      <c r="F3191" s="7">
        <v>30.512378999999999</v>
      </c>
      <c r="G3191" s="4">
        <v>3110</v>
      </c>
      <c r="H3191" s="2">
        <v>9.7999999999999997E-3</v>
      </c>
      <c r="I3191" t="s">
        <v>151</v>
      </c>
    </row>
    <row r="3192" spans="1:9">
      <c r="A3192" s="2">
        <v>2013</v>
      </c>
      <c r="B3192" s="2">
        <v>12</v>
      </c>
      <c r="C3192" s="2" t="s">
        <v>7</v>
      </c>
      <c r="D3192" s="2" t="s">
        <v>74</v>
      </c>
      <c r="E3192" s="2" t="s">
        <v>9</v>
      </c>
      <c r="F3192" s="7">
        <v>6.6303999999999998</v>
      </c>
      <c r="G3192" s="4">
        <v>4736</v>
      </c>
      <c r="H3192" s="2">
        <v>1.4E-3</v>
      </c>
      <c r="I3192" t="s">
        <v>151</v>
      </c>
    </row>
    <row r="3193" spans="1:9">
      <c r="A3193" s="2">
        <v>2013</v>
      </c>
      <c r="B3193" s="2">
        <v>8</v>
      </c>
      <c r="C3193" s="2" t="s">
        <v>12</v>
      </c>
      <c r="D3193" s="2" t="s">
        <v>39</v>
      </c>
      <c r="E3193" s="2" t="s">
        <v>14</v>
      </c>
      <c r="F3193" s="7">
        <v>2956.6779409999999</v>
      </c>
      <c r="G3193" s="4">
        <v>275662</v>
      </c>
      <c r="H3193" s="2">
        <v>1.0699999999999999E-2</v>
      </c>
      <c r="I3193" t="s">
        <v>151</v>
      </c>
    </row>
    <row r="3194" spans="1:9">
      <c r="A3194" s="2">
        <v>2013</v>
      </c>
      <c r="B3194" s="2">
        <v>12</v>
      </c>
      <c r="C3194" s="2" t="s">
        <v>12</v>
      </c>
      <c r="D3194" s="2" t="s">
        <v>82</v>
      </c>
      <c r="E3194" s="2" t="s">
        <v>14</v>
      </c>
      <c r="F3194" s="7">
        <v>7.4232999999999993E-2</v>
      </c>
      <c r="G3194" s="4">
        <v>40</v>
      </c>
      <c r="H3194" s="2">
        <v>1.8E-3</v>
      </c>
      <c r="I3194" t="s">
        <v>151</v>
      </c>
    </row>
    <row r="3195" spans="1:9">
      <c r="A3195" s="2">
        <v>2014</v>
      </c>
      <c r="B3195" s="2">
        <v>5</v>
      </c>
      <c r="C3195" s="2" t="s">
        <v>7</v>
      </c>
      <c r="D3195" s="2" t="s">
        <v>96</v>
      </c>
      <c r="E3195" s="2" t="s">
        <v>9</v>
      </c>
      <c r="F3195" s="7">
        <v>28.378</v>
      </c>
      <c r="G3195" s="4">
        <v>20270</v>
      </c>
      <c r="H3195" s="2">
        <v>1.4E-3</v>
      </c>
      <c r="I3195" t="s">
        <v>151</v>
      </c>
    </row>
    <row r="3196" spans="1:9">
      <c r="A3196" s="2">
        <v>2014</v>
      </c>
      <c r="B3196" s="2">
        <v>5</v>
      </c>
      <c r="C3196" s="2" t="s">
        <v>12</v>
      </c>
      <c r="D3196" s="2" t="s">
        <v>101</v>
      </c>
      <c r="E3196" s="2" t="s">
        <v>62</v>
      </c>
      <c r="F3196" s="7">
        <v>1.3617000000000001E-2</v>
      </c>
      <c r="G3196" s="4">
        <v>1</v>
      </c>
      <c r="H3196" s="2">
        <v>1.3599999999999999E-2</v>
      </c>
      <c r="I3196" t="s">
        <v>151</v>
      </c>
    </row>
    <row r="3197" spans="1:9">
      <c r="A3197" s="2">
        <v>2014</v>
      </c>
      <c r="B3197" s="2">
        <v>2</v>
      </c>
      <c r="C3197" s="2" t="s">
        <v>7</v>
      </c>
      <c r="D3197" s="2" t="s">
        <v>89</v>
      </c>
      <c r="E3197" s="2" t="s">
        <v>9</v>
      </c>
      <c r="F3197" s="7">
        <v>26.066299999999998</v>
      </c>
      <c r="G3197" s="4">
        <v>20051</v>
      </c>
      <c r="H3197" s="2">
        <v>1.2999999999999999E-3</v>
      </c>
      <c r="I3197" t="s">
        <v>151</v>
      </c>
    </row>
    <row r="3198" spans="1:9">
      <c r="A3198" s="2">
        <v>2013</v>
      </c>
      <c r="B3198" s="2">
        <v>11</v>
      </c>
      <c r="C3198" s="2" t="s">
        <v>12</v>
      </c>
      <c r="D3198" s="2" t="s">
        <v>50</v>
      </c>
      <c r="E3198" s="2" t="s">
        <v>11</v>
      </c>
      <c r="F3198" s="7">
        <v>0.154665</v>
      </c>
      <c r="G3198" s="4">
        <v>15</v>
      </c>
      <c r="H3198" s="2">
        <v>1.03E-2</v>
      </c>
      <c r="I3198" t="s">
        <v>151</v>
      </c>
    </row>
    <row r="3199" spans="1:9">
      <c r="A3199" s="2">
        <v>2014</v>
      </c>
      <c r="B3199" s="2">
        <v>5</v>
      </c>
      <c r="C3199" s="2" t="s">
        <v>12</v>
      </c>
      <c r="D3199" s="2" t="s">
        <v>27</v>
      </c>
      <c r="E3199" s="2" t="s">
        <v>14</v>
      </c>
      <c r="F3199" s="7">
        <v>5.4076329999999997</v>
      </c>
      <c r="G3199" s="4">
        <v>2110</v>
      </c>
      <c r="H3199" s="2">
        <v>2.5000000000000001E-3</v>
      </c>
      <c r="I3199" t="s">
        <v>151</v>
      </c>
    </row>
    <row r="3200" spans="1:9">
      <c r="A3200" s="2">
        <v>2014</v>
      </c>
      <c r="B3200" s="2">
        <v>2</v>
      </c>
      <c r="C3200" s="2" t="s">
        <v>12</v>
      </c>
      <c r="D3200" s="2" t="s">
        <v>42</v>
      </c>
      <c r="E3200" s="2" t="s">
        <v>14</v>
      </c>
      <c r="F3200" s="7">
        <v>106.98870599999999</v>
      </c>
      <c r="G3200" s="4">
        <v>25841</v>
      </c>
      <c r="H3200" s="2">
        <v>4.1000000000000003E-3</v>
      </c>
      <c r="I3200" t="s">
        <v>151</v>
      </c>
    </row>
    <row r="3201" spans="1:9">
      <c r="A3201" s="2">
        <v>2013</v>
      </c>
      <c r="B3201" s="2">
        <v>9</v>
      </c>
      <c r="C3201" s="2" t="s">
        <v>7</v>
      </c>
      <c r="D3201" s="2" t="s">
        <v>41</v>
      </c>
      <c r="E3201" s="2" t="s">
        <v>25</v>
      </c>
      <c r="F3201" s="7">
        <v>2.089912</v>
      </c>
      <c r="G3201" s="4">
        <v>1228</v>
      </c>
      <c r="H3201" s="2">
        <v>1.6999999999999999E-3</v>
      </c>
      <c r="I3201" t="s">
        <v>151</v>
      </c>
    </row>
    <row r="3202" spans="1:9">
      <c r="A3202" s="2">
        <v>2013</v>
      </c>
      <c r="B3202" s="2">
        <v>3</v>
      </c>
      <c r="C3202" s="2" t="s">
        <v>7</v>
      </c>
      <c r="D3202" s="2" t="s">
        <v>63</v>
      </c>
      <c r="E3202" s="2" t="s">
        <v>14</v>
      </c>
      <c r="F3202" s="7">
        <v>31.036695999999999</v>
      </c>
      <c r="G3202" s="4">
        <v>19144</v>
      </c>
      <c r="H3202" s="2">
        <v>1.6000000000000001E-3</v>
      </c>
      <c r="I3202" t="s">
        <v>151</v>
      </c>
    </row>
    <row r="3203" spans="1:9">
      <c r="A3203" s="2">
        <v>2013</v>
      </c>
      <c r="B3203" s="2">
        <v>12</v>
      </c>
      <c r="C3203" s="2" t="s">
        <v>12</v>
      </c>
      <c r="D3203" s="2" t="s">
        <v>15</v>
      </c>
      <c r="E3203" s="2" t="s">
        <v>16</v>
      </c>
      <c r="F3203" s="7">
        <v>886.16002200000003</v>
      </c>
      <c r="G3203" s="4">
        <v>75035</v>
      </c>
      <c r="H3203" s="2">
        <v>1.18E-2</v>
      </c>
      <c r="I3203" t="s">
        <v>151</v>
      </c>
    </row>
    <row r="3204" spans="1:9">
      <c r="A3204" s="2">
        <v>2013</v>
      </c>
      <c r="B3204" s="2">
        <v>6</v>
      </c>
      <c r="C3204" s="2" t="s">
        <v>12</v>
      </c>
      <c r="D3204" s="2" t="s">
        <v>40</v>
      </c>
      <c r="E3204" s="2" t="s">
        <v>14</v>
      </c>
      <c r="F3204" s="7">
        <v>1592.199402</v>
      </c>
      <c r="G3204" s="4">
        <v>278370</v>
      </c>
      <c r="H3204" s="2">
        <v>5.7000000000000002E-3</v>
      </c>
      <c r="I3204" t="s">
        <v>151</v>
      </c>
    </row>
    <row r="3205" spans="1:9">
      <c r="A3205" s="2">
        <v>2013</v>
      </c>
      <c r="B3205" s="2">
        <v>11</v>
      </c>
      <c r="C3205" s="2" t="s">
        <v>7</v>
      </c>
      <c r="D3205" s="2" t="s">
        <v>45</v>
      </c>
      <c r="E3205" s="2" t="s">
        <v>14</v>
      </c>
      <c r="F3205" s="7">
        <v>2.238829</v>
      </c>
      <c r="G3205" s="4">
        <v>16828</v>
      </c>
      <c r="H3205" s="2">
        <v>1E-4</v>
      </c>
      <c r="I3205" t="s">
        <v>151</v>
      </c>
    </row>
    <row r="3206" spans="1:9">
      <c r="A3206" s="2">
        <v>2013</v>
      </c>
      <c r="B3206" s="2">
        <v>11</v>
      </c>
      <c r="C3206" s="2" t="s">
        <v>12</v>
      </c>
      <c r="D3206" s="2" t="s">
        <v>26</v>
      </c>
      <c r="E3206" s="2" t="s">
        <v>14</v>
      </c>
      <c r="F3206" s="7">
        <v>127.691727</v>
      </c>
      <c r="G3206" s="4">
        <v>10588</v>
      </c>
      <c r="H3206" s="2">
        <v>1.2E-2</v>
      </c>
      <c r="I3206" t="s">
        <v>151</v>
      </c>
    </row>
    <row r="3207" spans="1:9">
      <c r="A3207" s="2">
        <v>2014</v>
      </c>
      <c r="B3207" s="2">
        <v>3</v>
      </c>
      <c r="C3207" s="2" t="s">
        <v>12</v>
      </c>
      <c r="D3207" s="2" t="s">
        <v>66</v>
      </c>
      <c r="E3207" s="2" t="s">
        <v>9</v>
      </c>
      <c r="F3207" s="7">
        <v>1.5062120000000001</v>
      </c>
      <c r="G3207" s="4">
        <v>128</v>
      </c>
      <c r="H3207" s="2">
        <v>1.17E-2</v>
      </c>
      <c r="I3207" t="s">
        <v>151</v>
      </c>
    </row>
    <row r="3208" spans="1:9">
      <c r="A3208" s="2">
        <v>2013</v>
      </c>
      <c r="B3208" s="2">
        <v>10</v>
      </c>
      <c r="C3208" s="2" t="s">
        <v>7</v>
      </c>
      <c r="D3208" s="2" t="s">
        <v>27</v>
      </c>
      <c r="E3208" s="2" t="s">
        <v>14</v>
      </c>
      <c r="F3208" s="7">
        <v>4.494866</v>
      </c>
      <c r="G3208" s="4">
        <v>1760</v>
      </c>
      <c r="H3208" s="2">
        <v>2.5000000000000001E-3</v>
      </c>
      <c r="I3208" t="s">
        <v>151</v>
      </c>
    </row>
    <row r="3209" spans="1:9">
      <c r="A3209" s="2">
        <v>2014</v>
      </c>
      <c r="B3209" s="2">
        <v>5</v>
      </c>
      <c r="C3209" s="2" t="s">
        <v>12</v>
      </c>
      <c r="D3209" s="2" t="s">
        <v>71</v>
      </c>
      <c r="E3209" s="2" t="s">
        <v>14</v>
      </c>
      <c r="F3209" s="7">
        <v>35.470345999999999</v>
      </c>
      <c r="G3209" s="4">
        <v>2616</v>
      </c>
      <c r="H3209" s="2">
        <v>1.35E-2</v>
      </c>
      <c r="I3209" t="s">
        <v>151</v>
      </c>
    </row>
    <row r="3210" spans="1:9">
      <c r="A3210" s="2">
        <v>2013</v>
      </c>
      <c r="B3210" s="2">
        <v>4</v>
      </c>
      <c r="C3210" s="2" t="s">
        <v>12</v>
      </c>
      <c r="D3210" s="2" t="s">
        <v>28</v>
      </c>
      <c r="E3210" s="2" t="s">
        <v>14</v>
      </c>
      <c r="F3210" s="7">
        <v>4.7975969999999997</v>
      </c>
      <c r="G3210" s="4">
        <v>2465</v>
      </c>
      <c r="H3210" s="2">
        <v>1.9E-3</v>
      </c>
      <c r="I3210" t="s">
        <v>151</v>
      </c>
    </row>
    <row r="3211" spans="1:9">
      <c r="A3211" s="2">
        <v>2014</v>
      </c>
      <c r="B3211" s="2">
        <v>2</v>
      </c>
      <c r="C3211" s="2" t="s">
        <v>12</v>
      </c>
      <c r="D3211" s="2" t="s">
        <v>22</v>
      </c>
      <c r="E3211" s="2" t="s">
        <v>14</v>
      </c>
      <c r="F3211" s="7">
        <v>86.436086000000003</v>
      </c>
      <c r="G3211" s="4">
        <v>8045</v>
      </c>
      <c r="H3211" s="2">
        <v>1.0699999999999999E-2</v>
      </c>
      <c r="I3211" t="s">
        <v>151</v>
      </c>
    </row>
    <row r="3212" spans="1:9">
      <c r="A3212" s="2">
        <v>2013</v>
      </c>
      <c r="B3212" s="2">
        <v>8</v>
      </c>
      <c r="C3212" s="2" t="s">
        <v>12</v>
      </c>
      <c r="D3212" s="2" t="s">
        <v>18</v>
      </c>
      <c r="E3212" s="2" t="s">
        <v>14</v>
      </c>
      <c r="F3212" s="7">
        <v>538.82205399999998</v>
      </c>
      <c r="G3212" s="4">
        <v>60872</v>
      </c>
      <c r="H3212" s="2">
        <v>8.8000000000000005E-3</v>
      </c>
      <c r="I3212" t="s">
        <v>151</v>
      </c>
    </row>
    <row r="3213" spans="1:9">
      <c r="A3213" s="2">
        <v>2014</v>
      </c>
      <c r="B3213" s="2">
        <v>5</v>
      </c>
      <c r="C3213" s="2" t="s">
        <v>12</v>
      </c>
      <c r="D3213" s="2" t="s">
        <v>19</v>
      </c>
      <c r="E3213" s="2" t="s">
        <v>14</v>
      </c>
      <c r="F3213" s="7">
        <v>2165.4949710000001</v>
      </c>
      <c r="G3213" s="4">
        <v>193500</v>
      </c>
      <c r="H3213" s="2">
        <v>1.11E-2</v>
      </c>
      <c r="I3213" t="s">
        <v>151</v>
      </c>
    </row>
    <row r="3214" spans="1:9">
      <c r="A3214" s="2">
        <v>2013</v>
      </c>
      <c r="B3214" s="2">
        <v>6</v>
      </c>
      <c r="C3214" s="2" t="s">
        <v>12</v>
      </c>
      <c r="D3214" s="2" t="s">
        <v>46</v>
      </c>
      <c r="E3214" s="2" t="s">
        <v>25</v>
      </c>
      <c r="F3214" s="7">
        <v>10.627732999999999</v>
      </c>
      <c r="G3214" s="4">
        <v>2008</v>
      </c>
      <c r="H3214" s="2">
        <v>5.1999999999999998E-3</v>
      </c>
      <c r="I3214" t="s">
        <v>151</v>
      </c>
    </row>
    <row r="3215" spans="1:9">
      <c r="A3215" s="2">
        <v>2013</v>
      </c>
      <c r="B3215" s="2">
        <v>4</v>
      </c>
      <c r="C3215" s="2" t="s">
        <v>12</v>
      </c>
      <c r="D3215" s="2" t="s">
        <v>40</v>
      </c>
      <c r="E3215" s="2" t="s">
        <v>14</v>
      </c>
      <c r="F3215" s="7">
        <v>1516.8885809999999</v>
      </c>
      <c r="G3215" s="4">
        <v>275947</v>
      </c>
      <c r="H3215" s="2">
        <v>5.4000000000000003E-3</v>
      </c>
      <c r="I3215" t="s">
        <v>151</v>
      </c>
    </row>
    <row r="3216" spans="1:9">
      <c r="A3216" s="2">
        <v>2013</v>
      </c>
      <c r="B3216" s="2">
        <v>4</v>
      </c>
      <c r="C3216" s="2" t="s">
        <v>7</v>
      </c>
      <c r="D3216" s="2" t="s">
        <v>13</v>
      </c>
      <c r="E3216" s="2" t="s">
        <v>14</v>
      </c>
      <c r="F3216" s="7">
        <v>9.9923389999999994</v>
      </c>
      <c r="G3216" s="4">
        <v>14622</v>
      </c>
      <c r="H3216" s="2">
        <v>5.9999999999999995E-4</v>
      </c>
      <c r="I3216" t="s">
        <v>151</v>
      </c>
    </row>
    <row r="3217" spans="1:9">
      <c r="A3217" s="2">
        <v>2014</v>
      </c>
      <c r="B3217" s="2">
        <v>2</v>
      </c>
      <c r="C3217" s="2" t="s">
        <v>7</v>
      </c>
      <c r="D3217" s="2" t="s">
        <v>20</v>
      </c>
      <c r="E3217" s="2" t="s">
        <v>14</v>
      </c>
      <c r="F3217" s="7">
        <v>29.905609999999999</v>
      </c>
      <c r="G3217" s="4">
        <v>83385</v>
      </c>
      <c r="H3217" s="2">
        <v>2.9999999999999997E-4</v>
      </c>
      <c r="I3217" t="s">
        <v>151</v>
      </c>
    </row>
    <row r="3218" spans="1:9">
      <c r="A3218" s="2">
        <v>2013</v>
      </c>
      <c r="B3218" s="2">
        <v>3</v>
      </c>
      <c r="C3218" s="2" t="s">
        <v>7</v>
      </c>
      <c r="D3218" s="2" t="s">
        <v>26</v>
      </c>
      <c r="E3218" s="2" t="s">
        <v>14</v>
      </c>
      <c r="F3218" s="7">
        <v>12.317334000000001</v>
      </c>
      <c r="G3218" s="4">
        <v>8566</v>
      </c>
      <c r="H3218" s="2">
        <v>1.4E-3</v>
      </c>
      <c r="I3218" t="s">
        <v>151</v>
      </c>
    </row>
    <row r="3219" spans="1:9">
      <c r="A3219" s="2">
        <v>2013</v>
      </c>
      <c r="B3219" s="2">
        <v>9</v>
      </c>
      <c r="C3219" s="2" t="s">
        <v>12</v>
      </c>
      <c r="D3219" s="2" t="s">
        <v>44</v>
      </c>
      <c r="E3219" s="2" t="s">
        <v>16</v>
      </c>
      <c r="F3219" s="7">
        <v>165.02045699999999</v>
      </c>
      <c r="G3219" s="4">
        <v>13980</v>
      </c>
      <c r="H3219" s="2">
        <v>1.18E-2</v>
      </c>
      <c r="I3219" t="s">
        <v>151</v>
      </c>
    </row>
    <row r="3220" spans="1:9">
      <c r="A3220" s="2">
        <v>2013</v>
      </c>
      <c r="B3220" s="2">
        <v>8</v>
      </c>
      <c r="C3220" s="2" t="s">
        <v>12</v>
      </c>
      <c r="D3220" s="2" t="s">
        <v>64</v>
      </c>
      <c r="E3220" s="2" t="s">
        <v>14</v>
      </c>
      <c r="F3220" s="7">
        <v>0.43785000000000002</v>
      </c>
      <c r="G3220" s="4">
        <v>35</v>
      </c>
      <c r="H3220" s="2">
        <v>1.2500000000000001E-2</v>
      </c>
      <c r="I3220" t="s">
        <v>151</v>
      </c>
    </row>
    <row r="3221" spans="1:9">
      <c r="A3221" s="2">
        <v>2014</v>
      </c>
      <c r="B3221" s="2">
        <v>3</v>
      </c>
      <c r="C3221" s="2" t="s">
        <v>12</v>
      </c>
      <c r="D3221" s="2" t="s">
        <v>24</v>
      </c>
      <c r="E3221" s="2" t="s">
        <v>25</v>
      </c>
      <c r="F3221" s="7">
        <v>78.219612999999995</v>
      </c>
      <c r="G3221" s="4">
        <v>10272</v>
      </c>
      <c r="H3221" s="2">
        <v>7.6E-3</v>
      </c>
      <c r="I3221" t="s">
        <v>151</v>
      </c>
    </row>
    <row r="3222" spans="1:9">
      <c r="A3222" s="2">
        <v>2013</v>
      </c>
      <c r="B3222" s="2">
        <v>12</v>
      </c>
      <c r="C3222" s="2" t="s">
        <v>7</v>
      </c>
      <c r="D3222" s="2" t="s">
        <v>41</v>
      </c>
      <c r="E3222" s="2" t="s">
        <v>25</v>
      </c>
      <c r="F3222" s="7">
        <v>22.521266000000001</v>
      </c>
      <c r="G3222" s="4">
        <v>13481</v>
      </c>
      <c r="H3222" s="2">
        <v>1.6000000000000001E-3</v>
      </c>
      <c r="I3222" t="s">
        <v>151</v>
      </c>
    </row>
    <row r="3223" spans="1:9">
      <c r="A3223" s="2">
        <v>2013</v>
      </c>
      <c r="B3223" s="2">
        <v>7</v>
      </c>
      <c r="C3223" s="2" t="s">
        <v>12</v>
      </c>
      <c r="D3223" s="2" t="s">
        <v>86</v>
      </c>
      <c r="E3223" s="2" t="s">
        <v>9</v>
      </c>
      <c r="F3223" s="7">
        <v>364.94807700000001</v>
      </c>
      <c r="G3223" s="4">
        <v>92164</v>
      </c>
      <c r="H3223" s="2">
        <v>3.8999999999999998E-3</v>
      </c>
      <c r="I3223" t="s">
        <v>151</v>
      </c>
    </row>
    <row r="3224" spans="1:9">
      <c r="A3224" s="2">
        <v>2014</v>
      </c>
      <c r="B3224" s="2">
        <v>5</v>
      </c>
      <c r="C3224" s="2" t="s">
        <v>12</v>
      </c>
      <c r="D3224" s="2" t="s">
        <v>93</v>
      </c>
      <c r="E3224" s="2" t="s">
        <v>9</v>
      </c>
      <c r="F3224" s="7">
        <v>3.6861999999999999</v>
      </c>
      <c r="G3224" s="4">
        <v>2633</v>
      </c>
      <c r="H3224" s="2">
        <v>1.4E-3</v>
      </c>
      <c r="I3224" t="s">
        <v>151</v>
      </c>
    </row>
    <row r="3225" spans="1:9">
      <c r="A3225" s="2">
        <v>2014</v>
      </c>
      <c r="B3225" s="2">
        <v>3</v>
      </c>
      <c r="C3225" s="2" t="s">
        <v>7</v>
      </c>
      <c r="D3225" s="2" t="s">
        <v>20</v>
      </c>
      <c r="E3225" s="2" t="s">
        <v>14</v>
      </c>
      <c r="F3225" s="7">
        <v>64.716898999999998</v>
      </c>
      <c r="G3225" s="4">
        <v>92929</v>
      </c>
      <c r="H3225" s="2">
        <v>5.9999999999999995E-4</v>
      </c>
      <c r="I3225" t="s">
        <v>151</v>
      </c>
    </row>
    <row r="3226" spans="1:9">
      <c r="A3226" s="2">
        <v>2013</v>
      </c>
      <c r="B3226" s="2">
        <v>10</v>
      </c>
      <c r="C3226" s="2" t="s">
        <v>12</v>
      </c>
      <c r="D3226" s="2" t="s">
        <v>20</v>
      </c>
      <c r="E3226" s="2" t="s">
        <v>14</v>
      </c>
      <c r="F3226" s="7">
        <v>2324.4886750000001</v>
      </c>
      <c r="G3226" s="4">
        <v>219982</v>
      </c>
      <c r="H3226" s="2">
        <v>1.0500000000000001E-2</v>
      </c>
      <c r="I3226" t="s">
        <v>151</v>
      </c>
    </row>
    <row r="3227" spans="1:9">
      <c r="A3227" s="2">
        <v>2013</v>
      </c>
      <c r="B3227" s="2">
        <v>9</v>
      </c>
      <c r="C3227" s="2" t="s">
        <v>12</v>
      </c>
      <c r="D3227" s="2" t="s">
        <v>17</v>
      </c>
      <c r="E3227" s="2" t="s">
        <v>14</v>
      </c>
      <c r="F3227" s="7">
        <v>0.24524699999999999</v>
      </c>
      <c r="G3227" s="4">
        <v>91</v>
      </c>
      <c r="H3227" s="2">
        <v>2.5999999999999999E-3</v>
      </c>
      <c r="I3227" t="s">
        <v>151</v>
      </c>
    </row>
    <row r="3228" spans="1:9">
      <c r="A3228" s="2">
        <v>2014</v>
      </c>
      <c r="B3228" s="2">
        <v>3</v>
      </c>
      <c r="C3228" s="2" t="s">
        <v>7</v>
      </c>
      <c r="D3228" s="2" t="s">
        <v>17</v>
      </c>
      <c r="E3228" s="2" t="s">
        <v>14</v>
      </c>
      <c r="F3228" s="7">
        <v>27.121870000000001</v>
      </c>
      <c r="G3228" s="4">
        <v>9948</v>
      </c>
      <c r="H3228" s="2">
        <v>2.7000000000000001E-3</v>
      </c>
      <c r="I3228" t="s">
        <v>151</v>
      </c>
    </row>
    <row r="3229" spans="1:9">
      <c r="A3229" s="2">
        <v>2014</v>
      </c>
      <c r="B3229" s="2">
        <v>5</v>
      </c>
      <c r="C3229" s="2" t="s">
        <v>7</v>
      </c>
      <c r="D3229" s="2" t="s">
        <v>73</v>
      </c>
      <c r="E3229" s="2" t="s">
        <v>14</v>
      </c>
      <c r="F3229" s="7">
        <v>6.5779629999999996</v>
      </c>
      <c r="G3229" s="4">
        <v>4021</v>
      </c>
      <c r="H3229" s="2">
        <v>1.6000000000000001E-3</v>
      </c>
      <c r="I3229" t="s">
        <v>151</v>
      </c>
    </row>
    <row r="3230" spans="1:9">
      <c r="A3230" s="2">
        <v>2014</v>
      </c>
      <c r="B3230" s="2">
        <v>2</v>
      </c>
      <c r="C3230" s="2" t="s">
        <v>12</v>
      </c>
      <c r="D3230" s="2" t="s">
        <v>64</v>
      </c>
      <c r="E3230" s="2" t="s">
        <v>14</v>
      </c>
      <c r="F3230" s="7">
        <v>1.0433479999999999</v>
      </c>
      <c r="G3230" s="4">
        <v>252</v>
      </c>
      <c r="H3230" s="2">
        <v>4.1000000000000003E-3</v>
      </c>
      <c r="I3230" t="s">
        <v>151</v>
      </c>
    </row>
    <row r="3231" spans="1:9">
      <c r="A3231" s="2">
        <v>2014</v>
      </c>
      <c r="B3231" s="2">
        <v>4</v>
      </c>
      <c r="C3231" s="2" t="s">
        <v>12</v>
      </c>
      <c r="D3231" s="2" t="s">
        <v>30</v>
      </c>
      <c r="E3231" s="2" t="s">
        <v>9</v>
      </c>
      <c r="F3231" s="7">
        <v>14.923188</v>
      </c>
      <c r="G3231" s="4">
        <v>8387</v>
      </c>
      <c r="H3231" s="2">
        <v>1.6999999999999999E-3</v>
      </c>
      <c r="I3231" t="s">
        <v>151</v>
      </c>
    </row>
    <row r="3232" spans="1:9">
      <c r="A3232" s="2">
        <v>2014</v>
      </c>
      <c r="B3232" s="2">
        <v>3</v>
      </c>
      <c r="C3232" s="2" t="s">
        <v>7</v>
      </c>
      <c r="D3232" s="2" t="s">
        <v>82</v>
      </c>
      <c r="E3232" s="2" t="s">
        <v>14</v>
      </c>
      <c r="F3232" s="7">
        <v>8.6702980000000007</v>
      </c>
      <c r="G3232" s="4">
        <v>4664</v>
      </c>
      <c r="H3232" s="2">
        <v>1.8E-3</v>
      </c>
      <c r="I3232" t="s">
        <v>151</v>
      </c>
    </row>
    <row r="3233" spans="1:9">
      <c r="A3233" s="2">
        <v>2013</v>
      </c>
      <c r="B3233" s="2">
        <v>10</v>
      </c>
      <c r="C3233" s="2" t="s">
        <v>12</v>
      </c>
      <c r="D3233" s="2" t="s">
        <v>82</v>
      </c>
      <c r="E3233" s="2" t="s">
        <v>14</v>
      </c>
      <c r="F3233" s="7">
        <v>2.1002E-2</v>
      </c>
      <c r="G3233" s="4">
        <v>2</v>
      </c>
      <c r="H3233" s="2">
        <v>1.0500000000000001E-2</v>
      </c>
      <c r="I3233" t="s">
        <v>151</v>
      </c>
    </row>
    <row r="3234" spans="1:9">
      <c r="A3234" s="2">
        <v>2014</v>
      </c>
      <c r="B3234" s="2">
        <v>1</v>
      </c>
      <c r="C3234" s="2" t="s">
        <v>7</v>
      </c>
      <c r="D3234" s="2" t="s">
        <v>72</v>
      </c>
      <c r="E3234" s="2" t="s">
        <v>11</v>
      </c>
      <c r="F3234" s="7">
        <v>128.19922800000001</v>
      </c>
      <c r="G3234" s="4">
        <v>64749</v>
      </c>
      <c r="H3234" s="2">
        <v>1.9E-3</v>
      </c>
      <c r="I3234" t="s">
        <v>151</v>
      </c>
    </row>
    <row r="3235" spans="1:9">
      <c r="A3235" s="2">
        <v>2014</v>
      </c>
      <c r="B3235" s="2">
        <v>4</v>
      </c>
      <c r="C3235" s="2" t="s">
        <v>12</v>
      </c>
      <c r="D3235" s="2" t="s">
        <v>83</v>
      </c>
      <c r="E3235" s="2" t="s">
        <v>14</v>
      </c>
      <c r="F3235" s="7">
        <v>0.29513299999999998</v>
      </c>
      <c r="G3235" s="4">
        <v>29</v>
      </c>
      <c r="H3235" s="2">
        <v>1.01E-2</v>
      </c>
      <c r="I3235" t="s">
        <v>151</v>
      </c>
    </row>
    <row r="3236" spans="1:9">
      <c r="A3236" s="2">
        <v>2014</v>
      </c>
      <c r="B3236" s="2">
        <v>4</v>
      </c>
      <c r="C3236" s="2" t="s">
        <v>12</v>
      </c>
      <c r="D3236" s="2" t="s">
        <v>89</v>
      </c>
      <c r="E3236" s="2" t="s">
        <v>9</v>
      </c>
      <c r="F3236" s="7">
        <v>9.113626</v>
      </c>
      <c r="G3236" s="4">
        <v>5516</v>
      </c>
      <c r="H3236" s="2">
        <v>1.6000000000000001E-3</v>
      </c>
      <c r="I3236" t="s">
        <v>151</v>
      </c>
    </row>
    <row r="3237" spans="1:9">
      <c r="A3237" s="2">
        <v>2014</v>
      </c>
      <c r="B3237" s="2">
        <v>1</v>
      </c>
      <c r="C3237" s="2" t="s">
        <v>7</v>
      </c>
      <c r="D3237" s="2" t="s">
        <v>50</v>
      </c>
      <c r="E3237" s="2" t="s">
        <v>11</v>
      </c>
      <c r="F3237" s="7">
        <v>0.52151899999999995</v>
      </c>
      <c r="G3237" s="4">
        <v>296</v>
      </c>
      <c r="H3237" s="2">
        <v>1.6999999999999999E-3</v>
      </c>
      <c r="I3237" t="s">
        <v>151</v>
      </c>
    </row>
    <row r="3238" spans="1:9">
      <c r="A3238" s="2">
        <v>2013</v>
      </c>
      <c r="B3238" s="2">
        <v>3</v>
      </c>
      <c r="C3238" s="2" t="s">
        <v>12</v>
      </c>
      <c r="D3238" s="2" t="s">
        <v>100</v>
      </c>
      <c r="E3238" s="2" t="s">
        <v>14</v>
      </c>
      <c r="F3238" s="7">
        <v>0.65052200000000004</v>
      </c>
      <c r="G3238" s="4">
        <v>39</v>
      </c>
      <c r="H3238" s="2">
        <v>1.66E-2</v>
      </c>
      <c r="I3238" t="s">
        <v>151</v>
      </c>
    </row>
    <row r="3239" spans="1:9">
      <c r="A3239" s="2">
        <v>2013</v>
      </c>
      <c r="B3239" s="2">
        <v>3</v>
      </c>
      <c r="C3239" s="2" t="s">
        <v>7</v>
      </c>
      <c r="D3239" s="2" t="s">
        <v>42</v>
      </c>
      <c r="E3239" s="2" t="s">
        <v>14</v>
      </c>
      <c r="F3239" s="7">
        <v>135.38865699999999</v>
      </c>
      <c r="G3239" s="4">
        <v>55314</v>
      </c>
      <c r="H3239" s="2">
        <v>2.3999999999999998E-3</v>
      </c>
      <c r="I3239" t="s">
        <v>151</v>
      </c>
    </row>
    <row r="3240" spans="1:9">
      <c r="A3240" s="2">
        <v>2013</v>
      </c>
      <c r="B3240" s="2">
        <v>1</v>
      </c>
      <c r="C3240" s="2" t="s">
        <v>12</v>
      </c>
      <c r="D3240" s="2" t="s">
        <v>42</v>
      </c>
      <c r="E3240" s="2" t="s">
        <v>14</v>
      </c>
      <c r="F3240" s="7">
        <v>1.5297590000000001</v>
      </c>
      <c r="G3240" s="4">
        <v>77</v>
      </c>
      <c r="H3240" s="2">
        <v>1.9800000000000002E-2</v>
      </c>
      <c r="I3240" t="s">
        <v>151</v>
      </c>
    </row>
    <row r="3241" spans="1:9">
      <c r="A3241" s="2">
        <v>2014</v>
      </c>
      <c r="B3241" s="2">
        <v>5</v>
      </c>
      <c r="C3241" s="2" t="s">
        <v>7</v>
      </c>
      <c r="D3241" s="2" t="s">
        <v>87</v>
      </c>
      <c r="E3241" s="2" t="s">
        <v>14</v>
      </c>
      <c r="F3241" s="7">
        <v>22.438414999999999</v>
      </c>
      <c r="G3241" s="4">
        <v>24848</v>
      </c>
      <c r="H3241" s="2">
        <v>8.9999999999999998E-4</v>
      </c>
      <c r="I3241" t="s">
        <v>151</v>
      </c>
    </row>
    <row r="3242" spans="1:9">
      <c r="A3242" s="2">
        <v>2013</v>
      </c>
      <c r="B3242" s="2">
        <v>5</v>
      </c>
      <c r="C3242" s="2" t="s">
        <v>7</v>
      </c>
      <c r="D3242" s="2" t="s">
        <v>70</v>
      </c>
      <c r="E3242" s="2" t="s">
        <v>14</v>
      </c>
      <c r="F3242" s="7">
        <v>96.526590999999996</v>
      </c>
      <c r="G3242" s="4">
        <v>104757</v>
      </c>
      <c r="H3242" s="2">
        <v>8.9999999999999998E-4</v>
      </c>
      <c r="I3242" t="s">
        <v>151</v>
      </c>
    </row>
    <row r="3243" spans="1:9">
      <c r="A3243" s="2">
        <v>2014</v>
      </c>
      <c r="B3243" s="2">
        <v>4</v>
      </c>
      <c r="C3243" s="2" t="s">
        <v>7</v>
      </c>
      <c r="D3243" s="2" t="s">
        <v>40</v>
      </c>
      <c r="E3243" s="2" t="s">
        <v>14</v>
      </c>
      <c r="F3243" s="7">
        <v>3403.8289249999998</v>
      </c>
      <c r="G3243" s="4">
        <v>643773</v>
      </c>
      <c r="H3243" s="2">
        <v>5.1999999999999998E-3</v>
      </c>
      <c r="I3243" t="s">
        <v>151</v>
      </c>
    </row>
    <row r="3244" spans="1:9">
      <c r="A3244" s="2">
        <v>2013</v>
      </c>
      <c r="B3244" s="2">
        <v>12</v>
      </c>
      <c r="C3244" s="2" t="s">
        <v>12</v>
      </c>
      <c r="D3244" s="2" t="s">
        <v>40</v>
      </c>
      <c r="E3244" s="2" t="s">
        <v>14</v>
      </c>
      <c r="F3244" s="7">
        <v>2455.6032399999999</v>
      </c>
      <c r="G3244" s="4">
        <v>282812</v>
      </c>
      <c r="H3244" s="2">
        <v>8.6E-3</v>
      </c>
      <c r="I3244" t="s">
        <v>151</v>
      </c>
    </row>
    <row r="3245" spans="1:9">
      <c r="A3245" s="2">
        <v>2013</v>
      </c>
      <c r="B3245" s="2">
        <v>12</v>
      </c>
      <c r="C3245" s="2" t="s">
        <v>7</v>
      </c>
      <c r="D3245" s="2" t="s">
        <v>13</v>
      </c>
      <c r="E3245" s="2" t="s">
        <v>14</v>
      </c>
      <c r="F3245" s="7">
        <v>13.317</v>
      </c>
      <c r="G3245" s="4">
        <v>18454</v>
      </c>
      <c r="H3245" s="2">
        <v>6.9999999999999999E-4</v>
      </c>
      <c r="I3245" t="s">
        <v>151</v>
      </c>
    </row>
    <row r="3246" spans="1:9">
      <c r="A3246" s="2">
        <v>2013</v>
      </c>
      <c r="B3246" s="2">
        <v>11</v>
      </c>
      <c r="C3246" s="2" t="s">
        <v>7</v>
      </c>
      <c r="D3246" s="2" t="s">
        <v>20</v>
      </c>
      <c r="E3246" s="2" t="s">
        <v>14</v>
      </c>
      <c r="F3246" s="7">
        <v>76.768556000000004</v>
      </c>
      <c r="G3246" s="4">
        <v>42563</v>
      </c>
      <c r="H3246" s="2">
        <v>1.8E-3</v>
      </c>
      <c r="I3246" t="s">
        <v>151</v>
      </c>
    </row>
    <row r="3247" spans="1:9">
      <c r="A3247" s="2">
        <v>2014</v>
      </c>
      <c r="B3247" s="2">
        <v>5</v>
      </c>
      <c r="C3247" s="2" t="s">
        <v>12</v>
      </c>
      <c r="D3247" s="2" t="s">
        <v>75</v>
      </c>
      <c r="E3247" s="2" t="s">
        <v>14</v>
      </c>
      <c r="F3247" s="7">
        <v>1.0742400000000001</v>
      </c>
      <c r="G3247" s="4">
        <v>398</v>
      </c>
      <c r="H3247" s="2">
        <v>2.5999999999999999E-3</v>
      </c>
      <c r="I3247" t="s">
        <v>151</v>
      </c>
    </row>
    <row r="3248" spans="1:9">
      <c r="A3248" s="2">
        <v>2013</v>
      </c>
      <c r="B3248" s="2">
        <v>9</v>
      </c>
      <c r="C3248" s="2" t="s">
        <v>12</v>
      </c>
      <c r="D3248" s="2" t="s">
        <v>23</v>
      </c>
      <c r="E3248" s="2" t="s">
        <v>14</v>
      </c>
      <c r="F3248" s="7">
        <v>6.6379999999999995E-2</v>
      </c>
      <c r="G3248" s="4">
        <v>10</v>
      </c>
      <c r="H3248" s="2">
        <v>6.6E-3</v>
      </c>
      <c r="I3248" t="s">
        <v>151</v>
      </c>
    </row>
    <row r="3249" spans="1:9">
      <c r="A3249" s="2">
        <v>2013</v>
      </c>
      <c r="B3249" s="2">
        <v>6</v>
      </c>
      <c r="C3249" s="2" t="s">
        <v>12</v>
      </c>
      <c r="D3249" s="2" t="s">
        <v>99</v>
      </c>
      <c r="E3249" s="2" t="s">
        <v>25</v>
      </c>
      <c r="F3249" s="7">
        <v>2.5539999999999998E-3</v>
      </c>
      <c r="G3249" s="4">
        <v>2</v>
      </c>
      <c r="H3249" s="2">
        <v>1.1999999999999999E-3</v>
      </c>
      <c r="I3249" t="s">
        <v>151</v>
      </c>
    </row>
    <row r="3250" spans="1:9">
      <c r="A3250" s="2">
        <v>2013</v>
      </c>
      <c r="B3250" s="2">
        <v>10</v>
      </c>
      <c r="C3250" s="2" t="s">
        <v>12</v>
      </c>
      <c r="D3250" s="2" t="s">
        <v>10</v>
      </c>
      <c r="E3250" s="2" t="s">
        <v>11</v>
      </c>
      <c r="F3250" s="7">
        <v>3.7305079999999999</v>
      </c>
      <c r="G3250" s="4">
        <v>1978</v>
      </c>
      <c r="H3250" s="2">
        <v>1.8E-3</v>
      </c>
      <c r="I3250" t="s">
        <v>151</v>
      </c>
    </row>
    <row r="3251" spans="1:9">
      <c r="A3251" s="2">
        <v>2013</v>
      </c>
      <c r="B3251" s="2">
        <v>11</v>
      </c>
      <c r="C3251" s="2" t="s">
        <v>12</v>
      </c>
      <c r="D3251" s="2" t="s">
        <v>71</v>
      </c>
      <c r="E3251" s="2" t="s">
        <v>14</v>
      </c>
      <c r="F3251" s="7">
        <v>40.786417999999998</v>
      </c>
      <c r="G3251" s="4">
        <v>2974</v>
      </c>
      <c r="H3251" s="2">
        <v>1.37E-2</v>
      </c>
      <c r="I3251" t="s">
        <v>151</v>
      </c>
    </row>
    <row r="3252" spans="1:9">
      <c r="A3252" s="2">
        <v>2014</v>
      </c>
      <c r="B3252" s="2">
        <v>3</v>
      </c>
      <c r="C3252" s="2" t="s">
        <v>7</v>
      </c>
      <c r="D3252" s="2" t="s">
        <v>28</v>
      </c>
      <c r="E3252" s="2" t="s">
        <v>14</v>
      </c>
      <c r="F3252" s="7">
        <v>62.178055999999998</v>
      </c>
      <c r="G3252" s="4">
        <v>22806</v>
      </c>
      <c r="H3252" s="2">
        <v>2.7000000000000001E-3</v>
      </c>
      <c r="I3252" t="s">
        <v>151</v>
      </c>
    </row>
    <row r="3253" spans="1:9">
      <c r="A3253" s="2">
        <v>2013</v>
      </c>
      <c r="B3253" s="2">
        <v>9</v>
      </c>
      <c r="C3253" s="2" t="s">
        <v>7</v>
      </c>
      <c r="D3253" s="2" t="s">
        <v>63</v>
      </c>
      <c r="E3253" s="2" t="s">
        <v>14</v>
      </c>
      <c r="F3253" s="7">
        <v>16.120750999999998</v>
      </c>
      <c r="G3253" s="4">
        <v>10813</v>
      </c>
      <c r="H3253" s="2">
        <v>1.4E-3</v>
      </c>
      <c r="I3253" t="s">
        <v>151</v>
      </c>
    </row>
    <row r="3254" spans="1:9">
      <c r="A3254" s="2">
        <v>2013</v>
      </c>
      <c r="B3254" s="2">
        <v>11</v>
      </c>
      <c r="C3254" s="2" t="s">
        <v>12</v>
      </c>
      <c r="D3254" s="2" t="s">
        <v>58</v>
      </c>
      <c r="E3254" s="2" t="s">
        <v>9</v>
      </c>
      <c r="F3254" s="7">
        <v>8.1550000000000008E-3</v>
      </c>
      <c r="G3254" s="4">
        <v>2</v>
      </c>
      <c r="H3254" s="2">
        <v>4.0000000000000001E-3</v>
      </c>
      <c r="I3254" t="s">
        <v>151</v>
      </c>
    </row>
    <row r="3255" spans="1:9">
      <c r="A3255" s="2">
        <v>2013</v>
      </c>
      <c r="B3255" s="2">
        <v>1</v>
      </c>
      <c r="C3255" s="2" t="s">
        <v>7</v>
      </c>
      <c r="D3255" s="2" t="s">
        <v>70</v>
      </c>
      <c r="E3255" s="2" t="s">
        <v>14</v>
      </c>
      <c r="F3255" s="7">
        <v>59.683577999999997</v>
      </c>
      <c r="G3255" s="4">
        <v>138049</v>
      </c>
      <c r="H3255" s="2">
        <v>4.0000000000000002E-4</v>
      </c>
      <c r="I3255" t="s">
        <v>151</v>
      </c>
    </row>
    <row r="3256" spans="1:9">
      <c r="A3256" s="2">
        <v>2013</v>
      </c>
      <c r="B3256" s="2">
        <v>2</v>
      </c>
      <c r="C3256" s="2" t="s">
        <v>7</v>
      </c>
      <c r="D3256" s="2" t="s">
        <v>70</v>
      </c>
      <c r="E3256" s="2" t="s">
        <v>14</v>
      </c>
      <c r="F3256" s="7">
        <v>56.240828999999998</v>
      </c>
      <c r="G3256" s="4">
        <v>123876</v>
      </c>
      <c r="H3256" s="2">
        <v>4.0000000000000002E-4</v>
      </c>
      <c r="I3256" t="s">
        <v>151</v>
      </c>
    </row>
    <row r="3257" spans="1:9">
      <c r="A3257" s="2">
        <v>2013</v>
      </c>
      <c r="B3257" s="2">
        <v>5</v>
      </c>
      <c r="C3257" s="2" t="s">
        <v>12</v>
      </c>
      <c r="D3257" s="2" t="s">
        <v>20</v>
      </c>
      <c r="E3257" s="2" t="s">
        <v>14</v>
      </c>
      <c r="F3257" s="7">
        <v>1880.1850469999999</v>
      </c>
      <c r="G3257" s="4">
        <v>195862</v>
      </c>
      <c r="H3257" s="2">
        <v>9.4999999999999998E-3</v>
      </c>
      <c r="I3257" t="s">
        <v>151</v>
      </c>
    </row>
    <row r="3258" spans="1:9">
      <c r="A3258" s="2">
        <v>2014</v>
      </c>
      <c r="B3258" s="2">
        <v>2</v>
      </c>
      <c r="C3258" s="2" t="s">
        <v>12</v>
      </c>
      <c r="D3258" s="2" t="s">
        <v>75</v>
      </c>
      <c r="E3258" s="2" t="s">
        <v>14</v>
      </c>
      <c r="F3258" s="7">
        <v>0.54652900000000004</v>
      </c>
      <c r="G3258" s="4">
        <v>200</v>
      </c>
      <c r="H3258" s="2">
        <v>2.7000000000000001E-3</v>
      </c>
      <c r="I3258" t="s">
        <v>151</v>
      </c>
    </row>
    <row r="3259" spans="1:9">
      <c r="A3259" s="2">
        <v>2014</v>
      </c>
      <c r="B3259" s="2">
        <v>3</v>
      </c>
      <c r="C3259" s="2" t="s">
        <v>7</v>
      </c>
      <c r="D3259" s="2" t="s">
        <v>56</v>
      </c>
      <c r="E3259" s="2" t="s">
        <v>14</v>
      </c>
      <c r="F3259" s="7">
        <v>63.820261000000002</v>
      </c>
      <c r="G3259" s="4">
        <v>80544</v>
      </c>
      <c r="H3259" s="2">
        <v>6.9999999999999999E-4</v>
      </c>
      <c r="I3259" t="s">
        <v>151</v>
      </c>
    </row>
    <row r="3260" spans="1:9">
      <c r="A3260" s="2">
        <v>2013</v>
      </c>
      <c r="B3260" s="2">
        <v>7</v>
      </c>
      <c r="C3260" s="2" t="s">
        <v>7</v>
      </c>
      <c r="D3260" s="2" t="s">
        <v>48</v>
      </c>
      <c r="E3260" s="2" t="s">
        <v>14</v>
      </c>
      <c r="F3260" s="7">
        <v>0.55892500000000001</v>
      </c>
      <c r="G3260" s="4">
        <v>1690</v>
      </c>
      <c r="H3260" s="2">
        <v>2.9999999999999997E-4</v>
      </c>
      <c r="I3260" t="s">
        <v>151</v>
      </c>
    </row>
    <row r="3261" spans="1:9">
      <c r="A3261">
        <v>2014</v>
      </c>
      <c r="B3261" s="2">
        <v>6</v>
      </c>
      <c r="C3261" t="s">
        <v>7</v>
      </c>
      <c r="D3261" t="s">
        <v>8</v>
      </c>
      <c r="E3261" t="s">
        <v>9</v>
      </c>
      <c r="F3261" s="8">
        <v>10493.7033750377</v>
      </c>
      <c r="G3261" s="5">
        <v>7420258</v>
      </c>
      <c r="H3261">
        <f>F3261/G3261</f>
        <v>1.4141965650032249E-3</v>
      </c>
      <c r="I3261" t="s">
        <v>151</v>
      </c>
    </row>
    <row r="3262" spans="1:9">
      <c r="A3262">
        <v>2014</v>
      </c>
      <c r="B3262" s="2">
        <v>6</v>
      </c>
      <c r="C3262" t="s">
        <v>12</v>
      </c>
      <c r="D3262" t="s">
        <v>8</v>
      </c>
      <c r="E3262" t="s">
        <v>9</v>
      </c>
      <c r="F3262" s="8">
        <v>38830.891598188296</v>
      </c>
      <c r="G3262" s="5">
        <v>4770707</v>
      </c>
      <c r="H3262">
        <f t="shared" ref="H3262:H3325" si="2">F3262/G3262</f>
        <v>8.1394417217800826E-3</v>
      </c>
      <c r="I3262" t="s">
        <v>151</v>
      </c>
    </row>
    <row r="3263" spans="1:9">
      <c r="A3263">
        <v>2014</v>
      </c>
      <c r="B3263" s="2">
        <v>6</v>
      </c>
      <c r="C3263" t="s">
        <v>7</v>
      </c>
      <c r="D3263" t="s">
        <v>39</v>
      </c>
      <c r="E3263" t="s">
        <v>14</v>
      </c>
      <c r="F3263" s="8">
        <v>260.67864525527602</v>
      </c>
      <c r="G3263" s="5">
        <v>199073</v>
      </c>
      <c r="H3263">
        <f t="shared" si="2"/>
        <v>1.3094625853595214E-3</v>
      </c>
      <c r="I3263" t="s">
        <v>151</v>
      </c>
    </row>
    <row r="3264" spans="1:9">
      <c r="A3264">
        <v>2014</v>
      </c>
      <c r="B3264" s="2">
        <v>6</v>
      </c>
      <c r="C3264" t="s">
        <v>12</v>
      </c>
      <c r="D3264" t="s">
        <v>39</v>
      </c>
      <c r="E3264" t="s">
        <v>14</v>
      </c>
      <c r="F3264" s="8">
        <v>5072.0656647225796</v>
      </c>
      <c r="G3264" s="5">
        <v>366536</v>
      </c>
      <c r="H3264">
        <f t="shared" si="2"/>
        <v>1.3837837660482407E-2</v>
      </c>
      <c r="I3264" t="s">
        <v>151</v>
      </c>
    </row>
    <row r="3265" spans="1:9">
      <c r="A3265">
        <v>2014</v>
      </c>
      <c r="B3265" s="2">
        <v>6</v>
      </c>
      <c r="C3265" t="s">
        <v>7</v>
      </c>
      <c r="D3265" t="s">
        <v>70</v>
      </c>
      <c r="E3265" t="s">
        <v>14</v>
      </c>
      <c r="F3265" s="8">
        <v>189.26526689249999</v>
      </c>
      <c r="G3265" s="5">
        <v>154981</v>
      </c>
      <c r="H3265">
        <f t="shared" si="2"/>
        <v>1.2212159354533781E-3</v>
      </c>
      <c r="I3265" t="s">
        <v>151</v>
      </c>
    </row>
    <row r="3266" spans="1:9">
      <c r="A3266">
        <v>2014</v>
      </c>
      <c r="B3266" s="2">
        <v>6</v>
      </c>
      <c r="C3266" t="s">
        <v>12</v>
      </c>
      <c r="D3266" t="s">
        <v>70</v>
      </c>
      <c r="E3266" t="s">
        <v>14</v>
      </c>
      <c r="F3266" s="8">
        <v>1607.3924207314799</v>
      </c>
      <c r="G3266" s="5">
        <v>152951</v>
      </c>
      <c r="H3266">
        <f t="shared" si="2"/>
        <v>1.0509198506263312E-2</v>
      </c>
      <c r="I3266" t="s">
        <v>151</v>
      </c>
    </row>
    <row r="3267" spans="1:9">
      <c r="A3267">
        <v>2014</v>
      </c>
      <c r="B3267" s="2">
        <v>6</v>
      </c>
      <c r="C3267" t="s">
        <v>7</v>
      </c>
      <c r="D3267" t="s">
        <v>56</v>
      </c>
      <c r="E3267" t="s">
        <v>14</v>
      </c>
      <c r="F3267" s="8">
        <v>84.247759586432906</v>
      </c>
      <c r="G3267" s="5">
        <v>71792</v>
      </c>
      <c r="H3267">
        <f t="shared" si="2"/>
        <v>1.1734978770118246E-3</v>
      </c>
      <c r="I3267" t="s">
        <v>151</v>
      </c>
    </row>
    <row r="3268" spans="1:9">
      <c r="A3268">
        <v>2014</v>
      </c>
      <c r="B3268" s="2">
        <v>6</v>
      </c>
      <c r="C3268" t="s">
        <v>12</v>
      </c>
      <c r="D3268" t="s">
        <v>56</v>
      </c>
      <c r="E3268" t="s">
        <v>14</v>
      </c>
      <c r="F3268" s="8">
        <v>4561.6740638688198</v>
      </c>
      <c r="G3268" s="5">
        <v>420966</v>
      </c>
      <c r="H3268">
        <f t="shared" si="2"/>
        <v>1.0836205450959983E-2</v>
      </c>
      <c r="I3268" t="s">
        <v>151</v>
      </c>
    </row>
    <row r="3269" spans="1:9">
      <c r="A3269">
        <v>2014</v>
      </c>
      <c r="B3269" s="2">
        <v>6</v>
      </c>
      <c r="C3269" t="s">
        <v>7</v>
      </c>
      <c r="D3269" t="s">
        <v>18</v>
      </c>
      <c r="E3269" t="s">
        <v>14</v>
      </c>
      <c r="F3269" s="8">
        <v>166.213863700395</v>
      </c>
      <c r="G3269" s="5">
        <v>76622</v>
      </c>
      <c r="H3269">
        <f t="shared" si="2"/>
        <v>2.1692707538356476E-3</v>
      </c>
      <c r="I3269" t="s">
        <v>151</v>
      </c>
    </row>
    <row r="3270" spans="1:9">
      <c r="A3270">
        <v>2014</v>
      </c>
      <c r="B3270" s="2">
        <v>6</v>
      </c>
      <c r="C3270" t="s">
        <v>12</v>
      </c>
      <c r="D3270" t="s">
        <v>18</v>
      </c>
      <c r="E3270" t="s">
        <v>14</v>
      </c>
      <c r="F3270" s="8">
        <v>744.59552694857098</v>
      </c>
      <c r="G3270" s="5">
        <v>75515</v>
      </c>
      <c r="H3270">
        <f t="shared" si="2"/>
        <v>9.8602334231420383E-3</v>
      </c>
      <c r="I3270" t="s">
        <v>151</v>
      </c>
    </row>
    <row r="3271" spans="1:9">
      <c r="A3271">
        <v>2014</v>
      </c>
      <c r="B3271" s="2">
        <v>6</v>
      </c>
      <c r="C3271" t="s">
        <v>7</v>
      </c>
      <c r="D3271" t="s">
        <v>86</v>
      </c>
      <c r="E3271" t="s">
        <v>9</v>
      </c>
      <c r="F3271" s="8">
        <v>5530.0767655130403</v>
      </c>
      <c r="G3271" s="5">
        <v>2949261</v>
      </c>
      <c r="H3271">
        <f t="shared" si="2"/>
        <v>1.8750720148244054E-3</v>
      </c>
      <c r="I3271" t="s">
        <v>151</v>
      </c>
    </row>
    <row r="3272" spans="1:9">
      <c r="A3272">
        <v>2014</v>
      </c>
      <c r="B3272" s="2">
        <v>6</v>
      </c>
      <c r="C3272" t="s">
        <v>12</v>
      </c>
      <c r="D3272" t="s">
        <v>86</v>
      </c>
      <c r="E3272" t="s">
        <v>9</v>
      </c>
      <c r="F3272" s="8">
        <v>1085.7935541658601</v>
      </c>
      <c r="G3272" s="5">
        <v>512623</v>
      </c>
      <c r="H3272">
        <f t="shared" si="2"/>
        <v>2.1181132219308539E-3</v>
      </c>
      <c r="I3272" t="s">
        <v>151</v>
      </c>
    </row>
    <row r="3273" spans="1:9">
      <c r="A3273">
        <v>2014</v>
      </c>
      <c r="B3273" s="2">
        <v>6</v>
      </c>
      <c r="C3273" t="s">
        <v>7</v>
      </c>
      <c r="D3273" t="s">
        <v>15</v>
      </c>
      <c r="E3273" t="s">
        <v>16</v>
      </c>
      <c r="F3273" s="8">
        <v>157.575003280537</v>
      </c>
      <c r="G3273" s="5">
        <v>74971</v>
      </c>
      <c r="H3273">
        <f t="shared" si="2"/>
        <v>2.1018127446684317E-3</v>
      </c>
      <c r="I3273" t="s">
        <v>151</v>
      </c>
    </row>
    <row r="3274" spans="1:9">
      <c r="A3274">
        <v>2014</v>
      </c>
      <c r="B3274" s="2">
        <v>6</v>
      </c>
      <c r="C3274" t="s">
        <v>12</v>
      </c>
      <c r="D3274" t="s">
        <v>15</v>
      </c>
      <c r="E3274" t="s">
        <v>16</v>
      </c>
      <c r="F3274" s="8">
        <v>1115.64913554489</v>
      </c>
      <c r="G3274" s="5">
        <v>108290</v>
      </c>
      <c r="H3274">
        <f t="shared" si="2"/>
        <v>1.0302420680994458E-2</v>
      </c>
      <c r="I3274" t="s">
        <v>151</v>
      </c>
    </row>
    <row r="3275" spans="1:9">
      <c r="A3275">
        <v>2014</v>
      </c>
      <c r="B3275" s="2">
        <v>6</v>
      </c>
      <c r="C3275" t="s">
        <v>7</v>
      </c>
      <c r="D3275" t="s">
        <v>87</v>
      </c>
      <c r="E3275" t="s">
        <v>14</v>
      </c>
      <c r="F3275" s="8">
        <v>14.2671041889698</v>
      </c>
      <c r="G3275" s="5">
        <v>22657</v>
      </c>
      <c r="H3275">
        <f t="shared" si="2"/>
        <v>6.2969961552587718E-4</v>
      </c>
      <c r="I3275" t="s">
        <v>151</v>
      </c>
    </row>
    <row r="3276" spans="1:9">
      <c r="A3276">
        <v>2014</v>
      </c>
      <c r="B3276" s="2">
        <v>6</v>
      </c>
      <c r="C3276" t="s">
        <v>12</v>
      </c>
      <c r="D3276" t="s">
        <v>87</v>
      </c>
      <c r="E3276" t="s">
        <v>14</v>
      </c>
      <c r="F3276" s="8">
        <v>658.59023435041297</v>
      </c>
      <c r="G3276" s="5">
        <v>50240</v>
      </c>
      <c r="H3276">
        <f t="shared" si="2"/>
        <v>1.3108882053153125E-2</v>
      </c>
      <c r="I3276" t="s">
        <v>151</v>
      </c>
    </row>
    <row r="3277" spans="1:9">
      <c r="A3277">
        <v>2014</v>
      </c>
      <c r="B3277" s="2">
        <v>6</v>
      </c>
      <c r="C3277" t="s">
        <v>7</v>
      </c>
      <c r="D3277" t="s">
        <v>42</v>
      </c>
      <c r="E3277" t="s">
        <v>14</v>
      </c>
      <c r="F3277" s="8">
        <v>486.375354841351</v>
      </c>
      <c r="G3277" s="5">
        <v>118400</v>
      </c>
      <c r="H3277">
        <f t="shared" si="2"/>
        <v>4.107899956430329E-3</v>
      </c>
      <c r="I3277" t="s">
        <v>151</v>
      </c>
    </row>
    <row r="3278" spans="1:9">
      <c r="A3278">
        <v>2014</v>
      </c>
      <c r="B3278" s="2">
        <v>6</v>
      </c>
      <c r="C3278" t="s">
        <v>12</v>
      </c>
      <c r="D3278" t="s">
        <v>42</v>
      </c>
      <c r="E3278" t="s">
        <v>14</v>
      </c>
      <c r="F3278" s="8">
        <v>141.550646208226</v>
      </c>
      <c r="G3278" s="5">
        <v>30860</v>
      </c>
      <c r="H3278">
        <f t="shared" si="2"/>
        <v>4.5868647507526245E-3</v>
      </c>
      <c r="I3278" t="s">
        <v>151</v>
      </c>
    </row>
    <row r="3279" spans="1:9">
      <c r="A3279">
        <v>2014</v>
      </c>
      <c r="B3279" s="2">
        <v>6</v>
      </c>
      <c r="C3279" t="s">
        <v>7</v>
      </c>
      <c r="D3279" t="s">
        <v>50</v>
      </c>
      <c r="E3279" t="s">
        <v>11</v>
      </c>
      <c r="F3279" s="8">
        <v>93.556098435772498</v>
      </c>
      <c r="G3279" s="5">
        <v>48691</v>
      </c>
      <c r="H3279">
        <f t="shared" si="2"/>
        <v>1.9214248718607647E-3</v>
      </c>
      <c r="I3279" t="s">
        <v>151</v>
      </c>
    </row>
    <row r="3280" spans="1:9">
      <c r="A3280">
        <v>2014</v>
      </c>
      <c r="B3280" s="2">
        <v>6</v>
      </c>
      <c r="C3280" t="s">
        <v>12</v>
      </c>
      <c r="D3280" t="s">
        <v>50</v>
      </c>
      <c r="E3280" t="s">
        <v>11</v>
      </c>
      <c r="F3280" s="8">
        <v>13.405781396199</v>
      </c>
      <c r="G3280" s="5">
        <v>6977</v>
      </c>
      <c r="H3280">
        <f t="shared" si="2"/>
        <v>1.9214248812095456E-3</v>
      </c>
      <c r="I3280" t="s">
        <v>151</v>
      </c>
    </row>
    <row r="3281" spans="1:9">
      <c r="A3281">
        <v>2014</v>
      </c>
      <c r="B3281" s="2">
        <v>6</v>
      </c>
      <c r="C3281" t="s">
        <v>7</v>
      </c>
      <c r="D3281" t="s">
        <v>17</v>
      </c>
      <c r="E3281" t="s">
        <v>14</v>
      </c>
      <c r="F3281" s="8">
        <v>27.079604282276701</v>
      </c>
      <c r="G3281" s="5">
        <v>9988</v>
      </c>
      <c r="H3281">
        <f t="shared" si="2"/>
        <v>2.7112138848895376E-3</v>
      </c>
      <c r="I3281" t="s">
        <v>151</v>
      </c>
    </row>
    <row r="3282" spans="1:9">
      <c r="A3282">
        <v>2014</v>
      </c>
      <c r="B3282" s="2">
        <v>6</v>
      </c>
      <c r="C3282" t="s">
        <v>12</v>
      </c>
      <c r="D3282" t="s">
        <v>17</v>
      </c>
      <c r="E3282" t="s">
        <v>14</v>
      </c>
      <c r="F3282" s="8">
        <v>21.092680696397998</v>
      </c>
      <c r="G3282" s="5">
        <v>4529</v>
      </c>
      <c r="H3282">
        <f t="shared" si="2"/>
        <v>4.6572489945678952E-3</v>
      </c>
      <c r="I3282" t="s">
        <v>151</v>
      </c>
    </row>
    <row r="3283" spans="1:9">
      <c r="A3283">
        <v>2014</v>
      </c>
      <c r="B3283" s="2">
        <v>6</v>
      </c>
      <c r="C3283" t="s">
        <v>7</v>
      </c>
      <c r="D3283" t="s">
        <v>40</v>
      </c>
      <c r="E3283" t="s">
        <v>14</v>
      </c>
      <c r="F3283" s="8">
        <v>2718.7971420735098</v>
      </c>
      <c r="G3283" s="5">
        <v>661846</v>
      </c>
      <c r="H3283">
        <f t="shared" si="2"/>
        <v>4.1078999375587519E-3</v>
      </c>
      <c r="I3283" t="s">
        <v>151</v>
      </c>
    </row>
    <row r="3284" spans="1:9">
      <c r="A3284">
        <v>2014</v>
      </c>
      <c r="B3284" s="2">
        <v>6</v>
      </c>
      <c r="C3284" t="s">
        <v>12</v>
      </c>
      <c r="D3284" t="s">
        <v>40</v>
      </c>
      <c r="E3284" t="s">
        <v>14</v>
      </c>
      <c r="F3284" s="8">
        <v>1363.6521940417499</v>
      </c>
      <c r="G3284" s="5">
        <v>299446</v>
      </c>
      <c r="H3284">
        <f t="shared" si="2"/>
        <v>4.5539168799775247E-3</v>
      </c>
      <c r="I3284" t="s">
        <v>151</v>
      </c>
    </row>
    <row r="3285" spans="1:9">
      <c r="A3285">
        <v>2014</v>
      </c>
      <c r="B3285" s="2">
        <v>6</v>
      </c>
      <c r="C3285" t="s">
        <v>7</v>
      </c>
      <c r="D3285" t="s">
        <v>22</v>
      </c>
      <c r="E3285" t="s">
        <v>14</v>
      </c>
      <c r="F3285" s="8">
        <v>2.7195563651621302</v>
      </c>
      <c r="G3285" s="5">
        <v>8985</v>
      </c>
      <c r="H3285">
        <f t="shared" si="2"/>
        <v>3.0267739178209575E-4</v>
      </c>
      <c r="I3285" t="s">
        <v>151</v>
      </c>
    </row>
    <row r="3286" spans="1:9">
      <c r="A3286">
        <v>2014</v>
      </c>
      <c r="B3286" s="2">
        <v>6</v>
      </c>
      <c r="C3286" t="s">
        <v>12</v>
      </c>
      <c r="D3286" t="s">
        <v>22</v>
      </c>
      <c r="E3286" t="s">
        <v>14</v>
      </c>
      <c r="F3286" s="8">
        <v>86.9156828485429</v>
      </c>
      <c r="G3286" s="5">
        <v>8214</v>
      </c>
      <c r="H3286">
        <f t="shared" si="2"/>
        <v>1.0581407700090443E-2</v>
      </c>
      <c r="I3286" t="s">
        <v>151</v>
      </c>
    </row>
    <row r="3287" spans="1:9">
      <c r="A3287">
        <v>2014</v>
      </c>
      <c r="B3287" s="2">
        <v>6</v>
      </c>
      <c r="C3287" t="s">
        <v>7</v>
      </c>
      <c r="D3287" t="s">
        <v>64</v>
      </c>
      <c r="E3287" t="s">
        <v>14</v>
      </c>
      <c r="F3287" s="8">
        <v>2.01697843056172</v>
      </c>
      <c r="G3287" s="5">
        <v>491</v>
      </c>
      <c r="H3287">
        <f t="shared" si="2"/>
        <v>4.1078990439138898E-3</v>
      </c>
      <c r="I3287" t="s">
        <v>151</v>
      </c>
    </row>
    <row r="3288" spans="1:9">
      <c r="A3288">
        <v>2014</v>
      </c>
      <c r="B3288" s="2">
        <v>6</v>
      </c>
      <c r="C3288" t="s">
        <v>12</v>
      </c>
      <c r="D3288" t="s">
        <v>64</v>
      </c>
      <c r="E3288" t="s">
        <v>14</v>
      </c>
      <c r="F3288" s="8">
        <v>0.74353005830198504</v>
      </c>
      <c r="G3288" s="5">
        <v>181</v>
      </c>
      <c r="H3288">
        <f t="shared" si="2"/>
        <v>4.1079008745966029E-3</v>
      </c>
      <c r="I3288" t="s">
        <v>151</v>
      </c>
    </row>
    <row r="3289" spans="1:9">
      <c r="A3289">
        <v>2014</v>
      </c>
      <c r="B3289" s="2">
        <v>6</v>
      </c>
      <c r="C3289" t="s">
        <v>7</v>
      </c>
      <c r="D3289" t="s">
        <v>10</v>
      </c>
      <c r="E3289" t="s">
        <v>11</v>
      </c>
      <c r="F3289" s="8">
        <v>181.89260735921499</v>
      </c>
      <c r="G3289" s="5">
        <v>132747</v>
      </c>
      <c r="H3289">
        <f t="shared" si="2"/>
        <v>1.370220098075399E-3</v>
      </c>
      <c r="I3289" t="s">
        <v>151</v>
      </c>
    </row>
    <row r="3290" spans="1:9">
      <c r="A3290">
        <v>2014</v>
      </c>
      <c r="B3290" s="2">
        <v>6</v>
      </c>
      <c r="C3290" t="s">
        <v>12</v>
      </c>
      <c r="D3290" t="s">
        <v>10</v>
      </c>
      <c r="E3290" t="s">
        <v>11</v>
      </c>
      <c r="F3290" s="8">
        <v>39.765154069289501</v>
      </c>
      <c r="G3290" s="5">
        <v>29021</v>
      </c>
      <c r="H3290">
        <f t="shared" si="2"/>
        <v>1.3702199810237243E-3</v>
      </c>
      <c r="I3290" t="s">
        <v>151</v>
      </c>
    </row>
    <row r="3291" spans="1:9">
      <c r="A3291">
        <v>2014</v>
      </c>
      <c r="B3291" s="2">
        <v>6</v>
      </c>
      <c r="C3291" t="s">
        <v>7</v>
      </c>
      <c r="D3291" t="s">
        <v>21</v>
      </c>
      <c r="E3291" t="s">
        <v>14</v>
      </c>
      <c r="F3291" s="8">
        <v>39.806059879250803</v>
      </c>
      <c r="G3291" s="5">
        <v>31294</v>
      </c>
      <c r="H3291">
        <f t="shared" si="2"/>
        <v>1.2720029360021347E-3</v>
      </c>
      <c r="I3291" t="s">
        <v>151</v>
      </c>
    </row>
    <row r="3292" spans="1:9">
      <c r="A3292">
        <v>2014</v>
      </c>
      <c r="B3292" s="2">
        <v>6</v>
      </c>
      <c r="C3292" t="s">
        <v>12</v>
      </c>
      <c r="D3292" t="s">
        <v>21</v>
      </c>
      <c r="E3292" t="s">
        <v>14</v>
      </c>
      <c r="F3292" s="8">
        <v>427.34836261346902</v>
      </c>
      <c r="G3292" s="5">
        <v>33345</v>
      </c>
      <c r="H3292">
        <f t="shared" si="2"/>
        <v>1.2815965290552378E-2</v>
      </c>
      <c r="I3292" t="s">
        <v>151</v>
      </c>
    </row>
    <row r="3293" spans="1:9">
      <c r="A3293">
        <v>2014</v>
      </c>
      <c r="B3293" s="2">
        <v>6</v>
      </c>
      <c r="C3293" t="s">
        <v>7</v>
      </c>
      <c r="D3293" t="s">
        <v>49</v>
      </c>
      <c r="E3293" t="s">
        <v>11</v>
      </c>
      <c r="F3293" s="8">
        <v>10.7967996387742</v>
      </c>
      <c r="G3293" s="5">
        <v>7712</v>
      </c>
      <c r="H3293">
        <f t="shared" si="2"/>
        <v>1.3999999531605549E-3</v>
      </c>
      <c r="I3293" t="s">
        <v>151</v>
      </c>
    </row>
    <row r="3294" spans="1:9">
      <c r="A3294">
        <v>2014</v>
      </c>
      <c r="B3294" s="2">
        <v>6</v>
      </c>
      <c r="C3294" t="s">
        <v>12</v>
      </c>
      <c r="D3294" t="s">
        <v>49</v>
      </c>
      <c r="E3294" t="s">
        <v>11</v>
      </c>
      <c r="F3294" s="8">
        <v>0.64680003433022604</v>
      </c>
      <c r="G3294" s="5">
        <v>462</v>
      </c>
      <c r="H3294">
        <f t="shared" si="2"/>
        <v>1.4000000743078485E-3</v>
      </c>
      <c r="I3294" t="s">
        <v>151</v>
      </c>
    </row>
    <row r="3295" spans="1:9">
      <c r="A3295">
        <v>2014</v>
      </c>
      <c r="B3295" s="2">
        <v>6</v>
      </c>
      <c r="C3295" t="s">
        <v>7</v>
      </c>
      <c r="D3295" t="s">
        <v>73</v>
      </c>
      <c r="E3295" t="s">
        <v>14</v>
      </c>
      <c r="F3295" s="8">
        <v>4.9837043210863996</v>
      </c>
      <c r="G3295" s="5">
        <v>3033</v>
      </c>
      <c r="H3295">
        <f t="shared" si="2"/>
        <v>1.6431600135464555E-3</v>
      </c>
      <c r="I3295" t="s">
        <v>151</v>
      </c>
    </row>
    <row r="3296" spans="1:9">
      <c r="A3296">
        <v>2014</v>
      </c>
      <c r="B3296" s="2">
        <v>6</v>
      </c>
      <c r="C3296" t="s">
        <v>12</v>
      </c>
      <c r="D3296" t="s">
        <v>73</v>
      </c>
      <c r="E3296" t="s">
        <v>14</v>
      </c>
      <c r="F3296" s="8">
        <v>2.2281254511326498</v>
      </c>
      <c r="G3296" s="5">
        <v>1356</v>
      </c>
      <c r="H3296">
        <f t="shared" si="2"/>
        <v>1.6431603621922196E-3</v>
      </c>
      <c r="I3296" t="s">
        <v>151</v>
      </c>
    </row>
    <row r="3297" spans="1:9">
      <c r="A3297">
        <v>2014</v>
      </c>
      <c r="B3297" s="2">
        <v>6</v>
      </c>
      <c r="C3297" t="s">
        <v>7</v>
      </c>
      <c r="D3297" t="s">
        <v>59</v>
      </c>
      <c r="E3297" t="s">
        <v>11</v>
      </c>
      <c r="F3297" s="8">
        <v>403.92259732948099</v>
      </c>
      <c r="G3297" s="5">
        <v>234907</v>
      </c>
      <c r="H3297">
        <f t="shared" si="2"/>
        <v>1.7195000461011421E-3</v>
      </c>
      <c r="I3297" t="s">
        <v>151</v>
      </c>
    </row>
    <row r="3298" spans="1:9">
      <c r="A3298">
        <v>2014</v>
      </c>
      <c r="B3298" s="2">
        <v>6</v>
      </c>
      <c r="C3298" t="s">
        <v>12</v>
      </c>
      <c r="D3298" t="s">
        <v>59</v>
      </c>
      <c r="E3298" t="s">
        <v>11</v>
      </c>
      <c r="F3298" s="8">
        <v>57.240437225904301</v>
      </c>
      <c r="G3298" s="5">
        <v>33289</v>
      </c>
      <c r="H3298">
        <f t="shared" si="2"/>
        <v>1.7195000518460844E-3</v>
      </c>
      <c r="I3298" t="s">
        <v>151</v>
      </c>
    </row>
    <row r="3299" spans="1:9">
      <c r="A3299">
        <v>2014</v>
      </c>
      <c r="B3299" s="2">
        <v>6</v>
      </c>
      <c r="C3299" t="s">
        <v>7</v>
      </c>
      <c r="D3299" t="s">
        <v>72</v>
      </c>
      <c r="E3299" t="s">
        <v>11</v>
      </c>
      <c r="F3299" s="8">
        <v>360.14346045535001</v>
      </c>
      <c r="G3299" s="5">
        <v>169622</v>
      </c>
      <c r="H3299">
        <f t="shared" si="2"/>
        <v>2.1232119681135111E-3</v>
      </c>
      <c r="I3299" t="s">
        <v>151</v>
      </c>
    </row>
    <row r="3300" spans="1:9">
      <c r="A3300">
        <v>2014</v>
      </c>
      <c r="B3300" s="2">
        <v>6</v>
      </c>
      <c r="C3300" t="s">
        <v>12</v>
      </c>
      <c r="D3300" t="s">
        <v>72</v>
      </c>
      <c r="E3300" t="s">
        <v>11</v>
      </c>
      <c r="F3300" s="8">
        <v>40.661627885652699</v>
      </c>
      <c r="G3300" s="5">
        <v>19151</v>
      </c>
      <c r="H3300">
        <f t="shared" si="2"/>
        <v>2.1232117323196019E-3</v>
      </c>
      <c r="I3300" t="s">
        <v>151</v>
      </c>
    </row>
    <row r="3301" spans="1:9">
      <c r="A3301">
        <v>2014</v>
      </c>
      <c r="B3301" s="2">
        <v>6</v>
      </c>
      <c r="C3301" t="s">
        <v>7</v>
      </c>
      <c r="D3301" t="s">
        <v>30</v>
      </c>
      <c r="E3301" t="s">
        <v>9</v>
      </c>
      <c r="F3301" s="8">
        <v>71.916603914927606</v>
      </c>
      <c r="G3301" s="5">
        <v>51369</v>
      </c>
      <c r="H3301">
        <f t="shared" si="2"/>
        <v>1.400000076211871E-3</v>
      </c>
      <c r="I3301" t="s">
        <v>151</v>
      </c>
    </row>
    <row r="3302" spans="1:9">
      <c r="A3302">
        <v>2014</v>
      </c>
      <c r="B3302" s="2">
        <v>6</v>
      </c>
      <c r="C3302" t="s">
        <v>12</v>
      </c>
      <c r="D3302" t="s">
        <v>30</v>
      </c>
      <c r="E3302" t="s">
        <v>9</v>
      </c>
      <c r="F3302" s="8">
        <v>16.829400815884501</v>
      </c>
      <c r="G3302" s="5">
        <v>12021</v>
      </c>
      <c r="H3302">
        <f t="shared" si="2"/>
        <v>1.4000000678715998E-3</v>
      </c>
      <c r="I3302" t="s">
        <v>151</v>
      </c>
    </row>
    <row r="3303" spans="1:9">
      <c r="A3303">
        <v>2014</v>
      </c>
      <c r="B3303" s="2">
        <v>6</v>
      </c>
      <c r="C3303" t="s">
        <v>7</v>
      </c>
      <c r="D3303" t="s">
        <v>75</v>
      </c>
      <c r="E3303" t="s">
        <v>14</v>
      </c>
      <c r="F3303" s="8">
        <v>1.4152540187351399</v>
      </c>
      <c r="G3303" s="5">
        <v>522</v>
      </c>
      <c r="H3303">
        <f t="shared" si="2"/>
        <v>2.7112145952780456E-3</v>
      </c>
      <c r="I3303" t="s">
        <v>151</v>
      </c>
    </row>
    <row r="3304" spans="1:9">
      <c r="A3304">
        <v>2014</v>
      </c>
      <c r="B3304" s="2">
        <v>6</v>
      </c>
      <c r="C3304" t="s">
        <v>12</v>
      </c>
      <c r="D3304" t="s">
        <v>75</v>
      </c>
      <c r="E3304" t="s">
        <v>14</v>
      </c>
      <c r="F3304" s="8">
        <v>1.2715587709099001</v>
      </c>
      <c r="G3304" s="5">
        <v>469</v>
      </c>
      <c r="H3304">
        <f t="shared" si="2"/>
        <v>2.7112127311511728E-3</v>
      </c>
      <c r="I3304" t="s">
        <v>151</v>
      </c>
    </row>
    <row r="3305" spans="1:9">
      <c r="A3305">
        <v>2014</v>
      </c>
      <c r="B3305" s="2">
        <v>6</v>
      </c>
      <c r="C3305" t="s">
        <v>7</v>
      </c>
      <c r="D3305" t="s">
        <v>23</v>
      </c>
      <c r="E3305" t="s">
        <v>14</v>
      </c>
      <c r="F3305" s="8">
        <v>12.857069841586</v>
      </c>
      <c r="G3305" s="5">
        <v>5796</v>
      </c>
      <c r="H3305">
        <f t="shared" si="2"/>
        <v>2.2182660182170463E-3</v>
      </c>
      <c r="I3305" t="s">
        <v>151</v>
      </c>
    </row>
    <row r="3306" spans="1:9">
      <c r="A3306">
        <v>2014</v>
      </c>
      <c r="B3306" s="2">
        <v>6</v>
      </c>
      <c r="C3306" t="s">
        <v>12</v>
      </c>
      <c r="D3306" t="s">
        <v>23</v>
      </c>
      <c r="E3306" t="s">
        <v>14</v>
      </c>
      <c r="F3306" s="8">
        <v>5.7741458183154402</v>
      </c>
      <c r="G3306" s="5">
        <v>2603</v>
      </c>
      <c r="H3306">
        <f t="shared" si="2"/>
        <v>2.2182657773013601E-3</v>
      </c>
      <c r="I3306" t="s">
        <v>151</v>
      </c>
    </row>
    <row r="3307" spans="1:9">
      <c r="A3307">
        <v>2014</v>
      </c>
      <c r="B3307" s="2">
        <v>6</v>
      </c>
      <c r="C3307" t="s">
        <v>7</v>
      </c>
      <c r="D3307" t="s">
        <v>13</v>
      </c>
      <c r="E3307" t="s">
        <v>14</v>
      </c>
      <c r="F3307" s="8">
        <v>20.469153279263899</v>
      </c>
      <c r="G3307" s="5">
        <v>27248</v>
      </c>
      <c r="H3307">
        <f t="shared" si="2"/>
        <v>7.5121672340222763E-4</v>
      </c>
      <c r="I3307" t="s">
        <v>151</v>
      </c>
    </row>
    <row r="3308" spans="1:9">
      <c r="A3308">
        <v>2014</v>
      </c>
      <c r="B3308" s="2">
        <v>6</v>
      </c>
      <c r="C3308" t="s">
        <v>12</v>
      </c>
      <c r="D3308" t="s">
        <v>13</v>
      </c>
      <c r="E3308" t="s">
        <v>14</v>
      </c>
      <c r="F3308" s="8">
        <v>742.55286744236901</v>
      </c>
      <c r="G3308" s="5">
        <v>58481</v>
      </c>
      <c r="H3308">
        <f t="shared" si="2"/>
        <v>1.2697335330147724E-2</v>
      </c>
      <c r="I3308" t="s">
        <v>151</v>
      </c>
    </row>
    <row r="3309" spans="1:9">
      <c r="A3309">
        <v>2014</v>
      </c>
      <c r="B3309" s="2">
        <v>6</v>
      </c>
      <c r="C3309" t="s">
        <v>7</v>
      </c>
      <c r="D3309" t="s">
        <v>89</v>
      </c>
      <c r="E3309" t="s">
        <v>9</v>
      </c>
      <c r="F3309" s="8">
        <v>55.499600138282403</v>
      </c>
      <c r="G3309" s="5">
        <v>42692</v>
      </c>
      <c r="H3309">
        <f t="shared" si="2"/>
        <v>1.3000000032390706E-3</v>
      </c>
      <c r="I3309" t="s">
        <v>151</v>
      </c>
    </row>
    <row r="3310" spans="1:9">
      <c r="A3310">
        <v>2014</v>
      </c>
      <c r="B3310" s="2">
        <v>6</v>
      </c>
      <c r="C3310" t="s">
        <v>12</v>
      </c>
      <c r="D3310" t="s">
        <v>89</v>
      </c>
      <c r="E3310" t="s">
        <v>9</v>
      </c>
      <c r="F3310" s="8">
        <v>10.383100987877601</v>
      </c>
      <c r="G3310" s="5">
        <v>7987</v>
      </c>
      <c r="H3310">
        <f t="shared" si="2"/>
        <v>1.3000001236856895E-3</v>
      </c>
      <c r="I3310" t="s">
        <v>151</v>
      </c>
    </row>
    <row r="3311" spans="1:9">
      <c r="A3311">
        <v>2014</v>
      </c>
      <c r="B3311" s="2">
        <v>6</v>
      </c>
      <c r="C3311" t="s">
        <v>7</v>
      </c>
      <c r="D3311" t="s">
        <v>33</v>
      </c>
      <c r="E3311" t="s">
        <v>11</v>
      </c>
      <c r="F3311" s="8">
        <v>56.906200240366097</v>
      </c>
      <c r="G3311" s="5">
        <v>43774</v>
      </c>
      <c r="H3311">
        <f t="shared" si="2"/>
        <v>1.30000000549107E-3</v>
      </c>
      <c r="I3311" t="s">
        <v>151</v>
      </c>
    </row>
    <row r="3312" spans="1:9">
      <c r="A3312">
        <v>2014</v>
      </c>
      <c r="B3312" s="2">
        <v>6</v>
      </c>
      <c r="C3312" t="s">
        <v>12</v>
      </c>
      <c r="D3312" t="s">
        <v>33</v>
      </c>
      <c r="E3312" t="s">
        <v>11</v>
      </c>
      <c r="F3312" s="8">
        <v>6.1724000137764898</v>
      </c>
      <c r="G3312" s="5">
        <v>4748</v>
      </c>
      <c r="H3312">
        <f t="shared" si="2"/>
        <v>1.3000000029015353E-3</v>
      </c>
      <c r="I3312" t="s">
        <v>151</v>
      </c>
    </row>
    <row r="3313" spans="1:9">
      <c r="A3313">
        <v>2014</v>
      </c>
      <c r="B3313" s="2">
        <v>6</v>
      </c>
      <c r="C3313" t="s">
        <v>7</v>
      </c>
      <c r="D3313" t="s">
        <v>91</v>
      </c>
      <c r="E3313" t="s">
        <v>9</v>
      </c>
      <c r="F3313" s="8">
        <v>29.933799999649601</v>
      </c>
      <c r="G3313" s="5">
        <v>23026</v>
      </c>
      <c r="H3313">
        <f t="shared" si="2"/>
        <v>1.2999999999847825E-3</v>
      </c>
      <c r="I3313" t="s">
        <v>151</v>
      </c>
    </row>
    <row r="3314" spans="1:9">
      <c r="A3314">
        <v>2014</v>
      </c>
      <c r="B3314" s="2">
        <v>6</v>
      </c>
      <c r="C3314" t="s">
        <v>12</v>
      </c>
      <c r="D3314" t="s">
        <v>91</v>
      </c>
      <c r="E3314" t="s">
        <v>9</v>
      </c>
      <c r="F3314" s="8">
        <v>3.2590999964158902</v>
      </c>
      <c r="G3314" s="5">
        <v>2507</v>
      </c>
      <c r="H3314">
        <f t="shared" si="2"/>
        <v>1.299999998570359E-3</v>
      </c>
      <c r="I3314" t="s">
        <v>151</v>
      </c>
    </row>
    <row r="3315" spans="1:9">
      <c r="A3315">
        <v>2014</v>
      </c>
      <c r="B3315" s="2">
        <v>6</v>
      </c>
      <c r="C3315" t="s">
        <v>7</v>
      </c>
      <c r="D3315" t="s">
        <v>48</v>
      </c>
      <c r="E3315" t="s">
        <v>14</v>
      </c>
      <c r="F3315" s="8">
        <v>1.1370811314554801</v>
      </c>
      <c r="G3315" s="5">
        <v>3275</v>
      </c>
      <c r="H3315">
        <f t="shared" si="2"/>
        <v>3.4720034548258935E-4</v>
      </c>
      <c r="I3315" t="s">
        <v>151</v>
      </c>
    </row>
    <row r="3316" spans="1:9">
      <c r="A3316">
        <v>2014</v>
      </c>
      <c r="B3316" s="2">
        <v>6</v>
      </c>
      <c r="C3316" t="s">
        <v>12</v>
      </c>
      <c r="D3316" t="s">
        <v>48</v>
      </c>
      <c r="E3316" t="s">
        <v>14</v>
      </c>
      <c r="F3316" s="8">
        <v>15.422219059430001</v>
      </c>
      <c r="G3316" s="5">
        <v>2183</v>
      </c>
      <c r="H3316">
        <f t="shared" si="2"/>
        <v>7.0646903616262031E-3</v>
      </c>
      <c r="I3316" t="s">
        <v>151</v>
      </c>
    </row>
    <row r="3317" spans="1:9">
      <c r="A3317">
        <v>2014</v>
      </c>
      <c r="B3317" s="2">
        <v>6</v>
      </c>
      <c r="C3317" t="s">
        <v>7</v>
      </c>
      <c r="D3317" t="s">
        <v>63</v>
      </c>
      <c r="E3317" t="s">
        <v>14</v>
      </c>
      <c r="F3317" s="8">
        <v>28.452225220156802</v>
      </c>
      <c r="G3317" s="5">
        <v>25875</v>
      </c>
      <c r="H3317">
        <f t="shared" si="2"/>
        <v>1.0996029070592E-3</v>
      </c>
      <c r="I3317" t="s">
        <v>151</v>
      </c>
    </row>
    <row r="3318" spans="1:9">
      <c r="A3318">
        <v>2014</v>
      </c>
      <c r="B3318" s="2">
        <v>6</v>
      </c>
      <c r="C3318" t="s">
        <v>12</v>
      </c>
      <c r="D3318" t="s">
        <v>63</v>
      </c>
      <c r="E3318" t="s">
        <v>14</v>
      </c>
      <c r="F3318" s="8">
        <v>836.22422274854</v>
      </c>
      <c r="G3318" s="5">
        <v>69804</v>
      </c>
      <c r="H3318">
        <f t="shared" si="2"/>
        <v>1.1979603213978281E-2</v>
      </c>
      <c r="I3318" t="s">
        <v>151</v>
      </c>
    </row>
    <row r="3319" spans="1:9">
      <c r="A3319">
        <v>2014</v>
      </c>
      <c r="B3319" s="2">
        <v>6</v>
      </c>
      <c r="C3319" t="s">
        <v>7</v>
      </c>
      <c r="D3319" t="s">
        <v>74</v>
      </c>
      <c r="E3319" t="s">
        <v>9</v>
      </c>
      <c r="F3319" s="8">
        <v>58.617997937369999</v>
      </c>
      <c r="G3319" s="5">
        <v>41870</v>
      </c>
      <c r="H3319">
        <f t="shared" si="2"/>
        <v>1.3999999507372819E-3</v>
      </c>
      <c r="I3319" t="s">
        <v>151</v>
      </c>
    </row>
    <row r="3320" spans="1:9">
      <c r="A3320">
        <v>2014</v>
      </c>
      <c r="B3320" s="2">
        <v>6</v>
      </c>
      <c r="C3320" t="s">
        <v>12</v>
      </c>
      <c r="D3320" t="s">
        <v>74</v>
      </c>
      <c r="E3320" t="s">
        <v>9</v>
      </c>
      <c r="F3320" s="8">
        <v>6.5883997753262502</v>
      </c>
      <c r="G3320" s="5">
        <v>4706</v>
      </c>
      <c r="H3320">
        <f t="shared" si="2"/>
        <v>1.3999999522580216E-3</v>
      </c>
      <c r="I3320" t="s">
        <v>151</v>
      </c>
    </row>
    <row r="3321" spans="1:9">
      <c r="A3321">
        <v>2014</v>
      </c>
      <c r="B3321" s="2">
        <v>6</v>
      </c>
      <c r="C3321" t="s">
        <v>7</v>
      </c>
      <c r="D3321" t="s">
        <v>93</v>
      </c>
      <c r="E3321" t="s">
        <v>9</v>
      </c>
      <c r="F3321" s="8">
        <v>26.832398940809</v>
      </c>
      <c r="G3321" s="5">
        <v>19166</v>
      </c>
      <c r="H3321">
        <f t="shared" si="2"/>
        <v>1.3999999447359386E-3</v>
      </c>
      <c r="I3321" t="s">
        <v>151</v>
      </c>
    </row>
    <row r="3322" spans="1:9">
      <c r="A3322">
        <v>2014</v>
      </c>
      <c r="B3322" s="2">
        <v>6</v>
      </c>
      <c r="C3322" t="s">
        <v>12</v>
      </c>
      <c r="D3322" t="s">
        <v>93</v>
      </c>
      <c r="E3322" t="s">
        <v>9</v>
      </c>
      <c r="F3322" s="8">
        <v>3.78980018489528</v>
      </c>
      <c r="G3322" s="5">
        <v>2707</v>
      </c>
      <c r="H3322">
        <f t="shared" si="2"/>
        <v>1.4000000683026524E-3</v>
      </c>
      <c r="I3322" t="s">
        <v>151</v>
      </c>
    </row>
    <row r="3323" spans="1:9">
      <c r="A3323">
        <v>2014</v>
      </c>
      <c r="B3323" s="2">
        <v>6</v>
      </c>
      <c r="C3323" t="s">
        <v>7</v>
      </c>
      <c r="D3323" t="s">
        <v>82</v>
      </c>
      <c r="E3323" t="s">
        <v>14</v>
      </c>
      <c r="F3323" s="8">
        <v>1.45062726037576</v>
      </c>
      <c r="G3323" s="5">
        <v>5675</v>
      </c>
      <c r="H3323">
        <f t="shared" si="2"/>
        <v>2.5561713839220441E-4</v>
      </c>
      <c r="I3323" t="s">
        <v>151</v>
      </c>
    </row>
    <row r="3324" spans="1:9">
      <c r="A3324">
        <v>2014</v>
      </c>
      <c r="B3324" s="2">
        <v>6</v>
      </c>
      <c r="C3324" t="s">
        <v>12</v>
      </c>
      <c r="D3324" t="s">
        <v>82</v>
      </c>
      <c r="E3324" t="s">
        <v>14</v>
      </c>
      <c r="F3324" s="8">
        <v>13.741654252633399</v>
      </c>
      <c r="G3324" s="5">
        <v>2075</v>
      </c>
      <c r="H3324">
        <f t="shared" si="2"/>
        <v>6.6224839771727223E-3</v>
      </c>
      <c r="I3324" t="s">
        <v>151</v>
      </c>
    </row>
    <row r="3325" spans="1:9">
      <c r="A3325">
        <v>2014</v>
      </c>
      <c r="B3325" s="2">
        <v>6</v>
      </c>
      <c r="C3325" t="s">
        <v>12</v>
      </c>
      <c r="D3325" t="s">
        <v>71</v>
      </c>
      <c r="E3325" t="s">
        <v>14</v>
      </c>
      <c r="F3325" s="8">
        <v>44.706810426898301</v>
      </c>
      <c r="G3325" s="5">
        <v>2954</v>
      </c>
      <c r="H3325">
        <f t="shared" si="2"/>
        <v>1.5134329866925627E-2</v>
      </c>
      <c r="I3325" t="s">
        <v>151</v>
      </c>
    </row>
    <row r="3326" spans="1:9">
      <c r="A3326">
        <v>2014</v>
      </c>
      <c r="B3326" s="2">
        <v>6</v>
      </c>
      <c r="C3326" t="s">
        <v>12</v>
      </c>
      <c r="D3326" t="s">
        <v>65</v>
      </c>
      <c r="E3326" t="s">
        <v>25</v>
      </c>
      <c r="F3326" s="8">
        <v>3.9490649127401398E-2</v>
      </c>
      <c r="G3326" s="5">
        <v>21</v>
      </c>
      <c r="H3326">
        <f t="shared" ref="H3326:H3381" si="3">F3326/G3326</f>
        <v>1.8805071013048285E-3</v>
      </c>
      <c r="I3326" t="s">
        <v>151</v>
      </c>
    </row>
    <row r="3327" spans="1:9">
      <c r="A3327">
        <v>2014</v>
      </c>
      <c r="B3327" s="2">
        <v>6</v>
      </c>
      <c r="C3327" t="s">
        <v>12</v>
      </c>
      <c r="D3327" t="s">
        <v>84</v>
      </c>
      <c r="E3327" t="s">
        <v>25</v>
      </c>
      <c r="F3327" s="8">
        <v>2.4509157519787498E-3</v>
      </c>
      <c r="G3327" s="5">
        <v>1</v>
      </c>
      <c r="H3327">
        <f t="shared" si="3"/>
        <v>2.4509157519787498E-3</v>
      </c>
      <c r="I3327" t="s">
        <v>151</v>
      </c>
    </row>
    <row r="3328" spans="1:9">
      <c r="A3328">
        <v>2014</v>
      </c>
      <c r="B3328" s="2">
        <v>6</v>
      </c>
      <c r="C3328" t="s">
        <v>7</v>
      </c>
      <c r="D3328" t="s">
        <v>26</v>
      </c>
      <c r="E3328" t="s">
        <v>14</v>
      </c>
      <c r="F3328" s="8">
        <v>21.9905726260039</v>
      </c>
      <c r="G3328" s="5">
        <v>13369</v>
      </c>
      <c r="H3328">
        <f t="shared" si="3"/>
        <v>1.6448928585536613E-3</v>
      </c>
      <c r="I3328" t="s">
        <v>151</v>
      </c>
    </row>
    <row r="3329" spans="1:9">
      <c r="A3329">
        <v>2014</v>
      </c>
      <c r="B3329" s="2">
        <v>6</v>
      </c>
      <c r="C3329" t="s">
        <v>12</v>
      </c>
      <c r="D3329" t="s">
        <v>26</v>
      </c>
      <c r="E3329" t="s">
        <v>14</v>
      </c>
      <c r="F3329" s="8">
        <v>210.34835397638301</v>
      </c>
      <c r="G3329" s="5">
        <v>17188</v>
      </c>
      <c r="H3329">
        <f t="shared" si="3"/>
        <v>1.2238093668628288E-2</v>
      </c>
      <c r="I3329" t="s">
        <v>151</v>
      </c>
    </row>
    <row r="3330" spans="1:9">
      <c r="A3330">
        <v>2014</v>
      </c>
      <c r="B3330" s="2">
        <v>6</v>
      </c>
      <c r="C3330" t="s">
        <v>12</v>
      </c>
      <c r="D3330" t="s">
        <v>94</v>
      </c>
      <c r="E3330" t="s">
        <v>25</v>
      </c>
      <c r="F3330" s="8">
        <v>9.1736409813165595E-3</v>
      </c>
      <c r="G3330" s="5">
        <v>1</v>
      </c>
      <c r="H3330">
        <f t="shared" si="3"/>
        <v>9.1736409813165595E-3</v>
      </c>
      <c r="I3330" t="s">
        <v>151</v>
      </c>
    </row>
    <row r="3331" spans="1:9">
      <c r="A3331">
        <v>2014</v>
      </c>
      <c r="B3331" s="2">
        <v>6</v>
      </c>
      <c r="C3331" t="s">
        <v>7</v>
      </c>
      <c r="D3331" t="s">
        <v>27</v>
      </c>
      <c r="E3331" t="s">
        <v>14</v>
      </c>
      <c r="F3331" s="8">
        <v>8.7628622874617506</v>
      </c>
      <c r="G3331" s="5">
        <v>3404</v>
      </c>
      <c r="H3331">
        <f t="shared" si="3"/>
        <v>2.5742838682320068E-3</v>
      </c>
      <c r="I3331" t="s">
        <v>151</v>
      </c>
    </row>
    <row r="3332" spans="1:9">
      <c r="A3332">
        <v>2014</v>
      </c>
      <c r="B3332" s="2">
        <v>6</v>
      </c>
      <c r="C3332" t="s">
        <v>12</v>
      </c>
      <c r="D3332" t="s">
        <v>27</v>
      </c>
      <c r="E3332" t="s">
        <v>14</v>
      </c>
      <c r="F3332" s="8">
        <v>4.5255910374689803</v>
      </c>
      <c r="G3332" s="5">
        <v>1758</v>
      </c>
      <c r="H3332">
        <f t="shared" si="3"/>
        <v>2.5742838665921389E-3</v>
      </c>
      <c r="I3332" t="s">
        <v>151</v>
      </c>
    </row>
    <row r="3333" spans="1:9">
      <c r="A3333">
        <v>2014</v>
      </c>
      <c r="B3333" s="2">
        <v>6</v>
      </c>
      <c r="C3333" t="s">
        <v>12</v>
      </c>
      <c r="D3333" t="s">
        <v>34</v>
      </c>
      <c r="E3333" t="s">
        <v>14</v>
      </c>
      <c r="F3333" s="8">
        <v>0.79350813291966904</v>
      </c>
      <c r="G3333" s="5">
        <v>36</v>
      </c>
      <c r="H3333">
        <f t="shared" si="3"/>
        <v>2.2041892581101917E-2</v>
      </c>
      <c r="I3333" t="s">
        <v>151</v>
      </c>
    </row>
    <row r="3334" spans="1:9">
      <c r="A3334">
        <v>2014</v>
      </c>
      <c r="B3334" s="2">
        <v>6</v>
      </c>
      <c r="C3334" t="s">
        <v>7</v>
      </c>
      <c r="D3334" t="s">
        <v>31</v>
      </c>
      <c r="E3334" t="s">
        <v>14</v>
      </c>
      <c r="F3334" s="8">
        <v>7.7018198415171302</v>
      </c>
      <c r="G3334" s="5">
        <v>2976</v>
      </c>
      <c r="H3334">
        <f t="shared" si="3"/>
        <v>2.5879770972839821E-3</v>
      </c>
      <c r="I3334" t="s">
        <v>151</v>
      </c>
    </row>
    <row r="3335" spans="1:9">
      <c r="A3335">
        <v>2014</v>
      </c>
      <c r="B3335" s="2">
        <v>6</v>
      </c>
      <c r="C3335" t="s">
        <v>12</v>
      </c>
      <c r="D3335" t="s">
        <v>31</v>
      </c>
      <c r="E3335" t="s">
        <v>14</v>
      </c>
      <c r="F3335" s="8">
        <v>3.9058848880231301</v>
      </c>
      <c r="G3335" s="5">
        <v>1468</v>
      </c>
      <c r="H3335">
        <f t="shared" si="3"/>
        <v>2.6606845286261103E-3</v>
      </c>
      <c r="I3335" t="s">
        <v>151</v>
      </c>
    </row>
    <row r="3336" spans="1:9">
      <c r="A3336">
        <v>2014</v>
      </c>
      <c r="B3336" s="2">
        <v>6</v>
      </c>
      <c r="C3336" t="s">
        <v>12</v>
      </c>
      <c r="D3336" t="s">
        <v>47</v>
      </c>
      <c r="E3336" t="s">
        <v>14</v>
      </c>
      <c r="F3336" s="8">
        <v>10.2573993820697</v>
      </c>
      <c r="G3336" s="5">
        <v>807</v>
      </c>
      <c r="H3336">
        <f t="shared" si="3"/>
        <v>1.2710532071957497E-2</v>
      </c>
      <c r="I3336" t="s">
        <v>151</v>
      </c>
    </row>
    <row r="3337" spans="1:9">
      <c r="A3337">
        <v>2014</v>
      </c>
      <c r="B3337" s="2">
        <v>6</v>
      </c>
      <c r="C3337" t="s">
        <v>7</v>
      </c>
      <c r="D3337" t="s">
        <v>29</v>
      </c>
      <c r="E3337" t="s">
        <v>25</v>
      </c>
      <c r="F3337" s="8">
        <v>15.851715536788101</v>
      </c>
      <c r="G3337" s="5">
        <v>16332</v>
      </c>
      <c r="H3337">
        <f t="shared" si="3"/>
        <v>9.7059242816483599E-4</v>
      </c>
      <c r="I3337" t="s">
        <v>151</v>
      </c>
    </row>
    <row r="3338" spans="1:9">
      <c r="A3338">
        <v>2014</v>
      </c>
      <c r="B3338" s="2">
        <v>6</v>
      </c>
      <c r="C3338" t="s">
        <v>12</v>
      </c>
      <c r="D3338" t="s">
        <v>29</v>
      </c>
      <c r="E3338" t="s">
        <v>25</v>
      </c>
      <c r="F3338" s="8">
        <v>42.069345893338301</v>
      </c>
      <c r="G3338" s="5">
        <v>9637</v>
      </c>
      <c r="H3338">
        <f t="shared" si="3"/>
        <v>4.3653985569511574E-3</v>
      </c>
      <c r="I3338" t="s">
        <v>151</v>
      </c>
    </row>
    <row r="3339" spans="1:9">
      <c r="A3339">
        <v>2014</v>
      </c>
      <c r="B3339" s="2">
        <v>6</v>
      </c>
      <c r="C3339" t="s">
        <v>7</v>
      </c>
      <c r="D3339" t="s">
        <v>88</v>
      </c>
      <c r="E3339" t="s">
        <v>14</v>
      </c>
      <c r="F3339" s="8">
        <v>3.8851701780222299</v>
      </c>
      <c r="G3339" s="5">
        <v>1433</v>
      </c>
      <c r="H3339">
        <f t="shared" si="3"/>
        <v>2.7112143600992534E-3</v>
      </c>
      <c r="I3339" t="s">
        <v>151</v>
      </c>
    </row>
    <row r="3340" spans="1:9">
      <c r="A3340">
        <v>2014</v>
      </c>
      <c r="B3340" s="2">
        <v>6</v>
      </c>
      <c r="C3340" t="s">
        <v>12</v>
      </c>
      <c r="D3340" t="s">
        <v>88</v>
      </c>
      <c r="E3340" t="s">
        <v>14</v>
      </c>
      <c r="F3340" s="8">
        <v>2.2286166877020102</v>
      </c>
      <c r="G3340" s="5">
        <v>822</v>
      </c>
      <c r="H3340">
        <f t="shared" si="3"/>
        <v>2.7112125154525671E-3</v>
      </c>
      <c r="I3340" t="s">
        <v>151</v>
      </c>
    </row>
    <row r="3341" spans="1:9">
      <c r="A3341">
        <v>2014</v>
      </c>
      <c r="B3341" s="2">
        <v>6</v>
      </c>
      <c r="C3341" t="s">
        <v>12</v>
      </c>
      <c r="D3341" t="s">
        <v>54</v>
      </c>
      <c r="E3341" t="s">
        <v>14</v>
      </c>
      <c r="F3341" s="8">
        <v>1.2883035913109699</v>
      </c>
      <c r="G3341" s="5">
        <v>86</v>
      </c>
      <c r="H3341">
        <f t="shared" si="3"/>
        <v>1.4980274317569419E-2</v>
      </c>
      <c r="I3341" t="s">
        <v>151</v>
      </c>
    </row>
    <row r="3342" spans="1:9">
      <c r="A3342">
        <v>2014</v>
      </c>
      <c r="B3342" s="2">
        <v>6</v>
      </c>
      <c r="C3342" t="s">
        <v>7</v>
      </c>
      <c r="D3342" t="s">
        <v>20</v>
      </c>
      <c r="E3342" t="s">
        <v>14</v>
      </c>
      <c r="F3342" s="8">
        <v>75.309725065249907</v>
      </c>
      <c r="G3342" s="5">
        <v>88528</v>
      </c>
      <c r="H3342">
        <f t="shared" si="3"/>
        <v>8.5068820108044803E-4</v>
      </c>
      <c r="I3342" t="s">
        <v>151</v>
      </c>
    </row>
    <row r="3343" spans="1:9">
      <c r="A3343">
        <v>2014</v>
      </c>
      <c r="B3343" s="2">
        <v>6</v>
      </c>
      <c r="C3343" t="s">
        <v>12</v>
      </c>
      <c r="D3343" t="s">
        <v>20</v>
      </c>
      <c r="E3343" t="s">
        <v>14</v>
      </c>
      <c r="F3343" s="8">
        <v>2484.4828916043002</v>
      </c>
      <c r="G3343" s="5">
        <v>219617</v>
      </c>
      <c r="H3343">
        <f t="shared" si="3"/>
        <v>1.1312798606684821E-2</v>
      </c>
      <c r="I3343" t="s">
        <v>151</v>
      </c>
    </row>
    <row r="3344" spans="1:9">
      <c r="A3344">
        <v>2014</v>
      </c>
      <c r="B3344" s="2">
        <v>6</v>
      </c>
      <c r="C3344" t="s">
        <v>7</v>
      </c>
      <c r="D3344" t="s">
        <v>44</v>
      </c>
      <c r="E3344" t="s">
        <v>16</v>
      </c>
      <c r="F3344" s="8">
        <v>19.761280395090498</v>
      </c>
      <c r="G3344" s="5">
        <v>22805</v>
      </c>
      <c r="H3344">
        <f t="shared" si="3"/>
        <v>8.6653279522431472E-4</v>
      </c>
      <c r="I3344" t="s">
        <v>151</v>
      </c>
    </row>
    <row r="3345" spans="1:9">
      <c r="A3345">
        <v>2014</v>
      </c>
      <c r="B3345" s="2">
        <v>6</v>
      </c>
      <c r="C3345" t="s">
        <v>12</v>
      </c>
      <c r="D3345" t="s">
        <v>44</v>
      </c>
      <c r="E3345" t="s">
        <v>16</v>
      </c>
      <c r="F3345" s="8">
        <v>323.907948008738</v>
      </c>
      <c r="G3345" s="5">
        <v>29847</v>
      </c>
      <c r="H3345">
        <f t="shared" si="3"/>
        <v>1.0852278219209234E-2</v>
      </c>
      <c r="I3345" t="s">
        <v>151</v>
      </c>
    </row>
    <row r="3346" spans="1:9">
      <c r="A3346">
        <v>2014</v>
      </c>
      <c r="B3346" s="2">
        <v>6</v>
      </c>
      <c r="C3346" t="s">
        <v>7</v>
      </c>
      <c r="D3346" t="s">
        <v>67</v>
      </c>
      <c r="E3346" t="s">
        <v>9</v>
      </c>
      <c r="F3346" s="8">
        <v>11.6038000651169</v>
      </c>
      <c r="G3346" s="5">
        <v>8926</v>
      </c>
      <c r="H3346">
        <f t="shared" si="3"/>
        <v>1.3000000072951939E-3</v>
      </c>
      <c r="I3346" t="s">
        <v>151</v>
      </c>
    </row>
    <row r="3347" spans="1:9">
      <c r="A3347">
        <v>2014</v>
      </c>
      <c r="B3347" s="2">
        <v>6</v>
      </c>
      <c r="C3347" t="s">
        <v>12</v>
      </c>
      <c r="D3347" t="s">
        <v>67</v>
      </c>
      <c r="E3347" t="s">
        <v>9</v>
      </c>
      <c r="F3347" s="8">
        <v>1.94479998829774</v>
      </c>
      <c r="G3347" s="5">
        <v>1496</v>
      </c>
      <c r="H3347">
        <f t="shared" si="3"/>
        <v>1.2999999921776337E-3</v>
      </c>
      <c r="I3347" t="s">
        <v>151</v>
      </c>
    </row>
    <row r="3348" spans="1:9">
      <c r="A3348">
        <v>2014</v>
      </c>
      <c r="B3348" s="2">
        <v>6</v>
      </c>
      <c r="C3348" t="s">
        <v>7</v>
      </c>
      <c r="D3348" t="s">
        <v>19</v>
      </c>
      <c r="E3348" t="s">
        <v>14</v>
      </c>
      <c r="F3348" s="8">
        <v>48.962296535959403</v>
      </c>
      <c r="G3348" s="5">
        <v>25343</v>
      </c>
      <c r="H3348">
        <f t="shared" si="3"/>
        <v>1.9319850268697235E-3</v>
      </c>
      <c r="I3348" t="s">
        <v>151</v>
      </c>
    </row>
    <row r="3349" spans="1:9">
      <c r="A3349">
        <v>2014</v>
      </c>
      <c r="B3349" s="2">
        <v>6</v>
      </c>
      <c r="C3349" t="s">
        <v>12</v>
      </c>
      <c r="D3349" t="s">
        <v>19</v>
      </c>
      <c r="E3349" t="s">
        <v>14</v>
      </c>
      <c r="F3349" s="8">
        <v>2124.6920928992299</v>
      </c>
      <c r="G3349" s="5">
        <v>169058</v>
      </c>
      <c r="H3349">
        <f t="shared" si="3"/>
        <v>1.2567829341996415E-2</v>
      </c>
      <c r="I3349" t="s">
        <v>151</v>
      </c>
    </row>
    <row r="3350" spans="1:9">
      <c r="A3350">
        <v>2014</v>
      </c>
      <c r="B3350" s="2">
        <v>6</v>
      </c>
      <c r="C3350" t="s">
        <v>7</v>
      </c>
      <c r="D3350" t="s">
        <v>96</v>
      </c>
      <c r="E3350" t="s">
        <v>9</v>
      </c>
      <c r="F3350" s="8">
        <v>29.621198877226501</v>
      </c>
      <c r="G3350" s="5">
        <v>21158</v>
      </c>
      <c r="H3350">
        <f t="shared" si="3"/>
        <v>1.3999999469338548E-3</v>
      </c>
      <c r="I3350" t="s">
        <v>151</v>
      </c>
    </row>
    <row r="3351" spans="1:9">
      <c r="A3351">
        <v>2014</v>
      </c>
      <c r="B3351" s="2">
        <v>6</v>
      </c>
      <c r="C3351" t="s">
        <v>12</v>
      </c>
      <c r="D3351" t="s">
        <v>96</v>
      </c>
      <c r="E3351" t="s">
        <v>9</v>
      </c>
      <c r="F3351" s="8">
        <v>8.2726004149299097</v>
      </c>
      <c r="G3351" s="5">
        <v>5909</v>
      </c>
      <c r="H3351">
        <f t="shared" si="3"/>
        <v>1.400000070219988E-3</v>
      </c>
      <c r="I3351" t="s">
        <v>151</v>
      </c>
    </row>
    <row r="3352" spans="1:9">
      <c r="A3352">
        <v>2014</v>
      </c>
      <c r="B3352" s="2">
        <v>6</v>
      </c>
      <c r="C3352" t="s">
        <v>7</v>
      </c>
      <c r="D3352" t="s">
        <v>51</v>
      </c>
      <c r="E3352" t="s">
        <v>11</v>
      </c>
      <c r="F3352" s="8">
        <v>5.9247997840866402</v>
      </c>
      <c r="G3352" s="5">
        <v>4232</v>
      </c>
      <c r="H3352">
        <f t="shared" si="3"/>
        <v>1.3999999489807751E-3</v>
      </c>
      <c r="I3352" t="s">
        <v>151</v>
      </c>
    </row>
    <row r="3353" spans="1:9">
      <c r="A3353">
        <v>2014</v>
      </c>
      <c r="B3353" s="2">
        <v>6</v>
      </c>
      <c r="C3353" t="s">
        <v>12</v>
      </c>
      <c r="D3353" t="s">
        <v>51</v>
      </c>
      <c r="E3353" t="s">
        <v>11</v>
      </c>
      <c r="F3353" s="8">
        <v>1.05419996520504</v>
      </c>
      <c r="G3353" s="5">
        <v>753</v>
      </c>
      <c r="H3353">
        <f t="shared" si="3"/>
        <v>1.3999999537915538E-3</v>
      </c>
      <c r="I3353" t="s">
        <v>151</v>
      </c>
    </row>
    <row r="3354" spans="1:9">
      <c r="A3354">
        <v>2014</v>
      </c>
      <c r="B3354" s="2">
        <v>6</v>
      </c>
      <c r="C3354" t="s">
        <v>7</v>
      </c>
      <c r="D3354" t="s">
        <v>43</v>
      </c>
      <c r="E3354" t="s">
        <v>11</v>
      </c>
      <c r="F3354" s="8">
        <v>158.56360017450001</v>
      </c>
      <c r="G3354" s="5">
        <v>121972</v>
      </c>
      <c r="H3354">
        <f t="shared" si="3"/>
        <v>1.3000000014306563E-3</v>
      </c>
      <c r="I3354" t="s">
        <v>151</v>
      </c>
    </row>
    <row r="3355" spans="1:9">
      <c r="A3355">
        <v>2014</v>
      </c>
      <c r="B3355" s="2">
        <v>6</v>
      </c>
      <c r="C3355" t="s">
        <v>12</v>
      </c>
      <c r="D3355" t="s">
        <v>43</v>
      </c>
      <c r="E3355" t="s">
        <v>11</v>
      </c>
      <c r="F3355" s="8">
        <v>21.022298187948699</v>
      </c>
      <c r="G3355" s="5">
        <v>16171</v>
      </c>
      <c r="H3355">
        <f t="shared" si="3"/>
        <v>1.299999887944388E-3</v>
      </c>
      <c r="I3355" t="s">
        <v>151</v>
      </c>
    </row>
    <row r="3356" spans="1:9">
      <c r="A3356">
        <v>2014</v>
      </c>
      <c r="B3356" s="2">
        <v>6</v>
      </c>
      <c r="C3356" t="s">
        <v>7</v>
      </c>
      <c r="D3356" t="s">
        <v>32</v>
      </c>
      <c r="E3356" t="s">
        <v>25</v>
      </c>
      <c r="F3356" s="8">
        <v>25.7673017396591</v>
      </c>
      <c r="G3356" s="5">
        <v>37482</v>
      </c>
      <c r="H3356">
        <f t="shared" si="3"/>
        <v>6.8745802624350623E-4</v>
      </c>
      <c r="I3356" t="s">
        <v>151</v>
      </c>
    </row>
    <row r="3357" spans="1:9">
      <c r="A3357">
        <v>2014</v>
      </c>
      <c r="B3357" s="2">
        <v>6</v>
      </c>
      <c r="C3357" t="s">
        <v>12</v>
      </c>
      <c r="D3357" t="s">
        <v>32</v>
      </c>
      <c r="E3357" t="s">
        <v>25</v>
      </c>
      <c r="F3357" s="8">
        <v>8.7897572563961095</v>
      </c>
      <c r="G3357" s="5">
        <v>7620</v>
      </c>
      <c r="H3357">
        <f t="shared" si="3"/>
        <v>1.1535114509706181E-3</v>
      </c>
      <c r="I3357" t="s">
        <v>151</v>
      </c>
    </row>
    <row r="3358" spans="1:9">
      <c r="A3358">
        <v>2014</v>
      </c>
      <c r="B3358" s="2">
        <v>6</v>
      </c>
      <c r="C3358" t="s">
        <v>7</v>
      </c>
      <c r="D3358" t="s">
        <v>45</v>
      </c>
      <c r="E3358" t="s">
        <v>14</v>
      </c>
      <c r="F3358" s="8">
        <v>18.021649270202001</v>
      </c>
      <c r="G3358" s="5">
        <v>32270</v>
      </c>
      <c r="H3358">
        <f t="shared" si="3"/>
        <v>5.584644955129223E-4</v>
      </c>
      <c r="I3358" t="s">
        <v>151</v>
      </c>
    </row>
    <row r="3359" spans="1:9">
      <c r="A3359">
        <v>2014</v>
      </c>
      <c r="B3359" s="2">
        <v>6</v>
      </c>
      <c r="C3359" t="s">
        <v>12</v>
      </c>
      <c r="D3359" t="s">
        <v>45</v>
      </c>
      <c r="E3359" t="s">
        <v>14</v>
      </c>
      <c r="F3359" s="8">
        <v>91.1905086878687</v>
      </c>
      <c r="G3359" s="5">
        <v>20357</v>
      </c>
      <c r="H3359">
        <f t="shared" si="3"/>
        <v>4.4795651956510635E-3</v>
      </c>
      <c r="I3359" t="s">
        <v>151</v>
      </c>
    </row>
    <row r="3360" spans="1:9">
      <c r="A3360">
        <v>2014</v>
      </c>
      <c r="B3360" s="2">
        <v>6</v>
      </c>
      <c r="C3360" t="s">
        <v>7</v>
      </c>
      <c r="D3360" t="s">
        <v>28</v>
      </c>
      <c r="E3360" t="s">
        <v>14</v>
      </c>
      <c r="F3360" s="8">
        <v>80.954135291045503</v>
      </c>
      <c r="G3360" s="5">
        <v>29859</v>
      </c>
      <c r="H3360">
        <f t="shared" si="3"/>
        <v>2.7112138816117585E-3</v>
      </c>
      <c r="I3360" t="s">
        <v>151</v>
      </c>
    </row>
    <row r="3361" spans="1:9">
      <c r="A3361">
        <v>2014</v>
      </c>
      <c r="B3361" s="2">
        <v>6</v>
      </c>
      <c r="C3361" t="s">
        <v>12</v>
      </c>
      <c r="D3361" t="s">
        <v>28</v>
      </c>
      <c r="E3361" t="s">
        <v>14</v>
      </c>
      <c r="F3361" s="8">
        <v>22.828420896315901</v>
      </c>
      <c r="G3361" s="5">
        <v>8420</v>
      </c>
      <c r="H3361">
        <f t="shared" si="3"/>
        <v>2.7112138831729099E-3</v>
      </c>
      <c r="I3361" t="s">
        <v>151</v>
      </c>
    </row>
    <row r="3362" spans="1:9">
      <c r="A3362">
        <v>2014</v>
      </c>
      <c r="B3362" s="2">
        <v>6</v>
      </c>
      <c r="C3362" t="s">
        <v>12</v>
      </c>
      <c r="D3362" t="s">
        <v>55</v>
      </c>
      <c r="E3362" t="s">
        <v>14</v>
      </c>
      <c r="F3362" s="8">
        <v>8.8707420509308507E-3</v>
      </c>
      <c r="G3362" s="5">
        <v>3</v>
      </c>
      <c r="H3362">
        <f t="shared" si="3"/>
        <v>2.9569140169769504E-3</v>
      </c>
      <c r="I3362" t="s">
        <v>151</v>
      </c>
    </row>
    <row r="3363" spans="1:9">
      <c r="A3363">
        <v>2014</v>
      </c>
      <c r="B3363" s="2">
        <v>6</v>
      </c>
      <c r="C3363" t="s">
        <v>12</v>
      </c>
      <c r="D3363" t="s">
        <v>83</v>
      </c>
      <c r="E3363" t="s">
        <v>14</v>
      </c>
      <c r="F3363" s="8">
        <v>0.41242686659097599</v>
      </c>
      <c r="G3363" s="5">
        <v>37</v>
      </c>
      <c r="H3363">
        <f t="shared" si="3"/>
        <v>1.1146672070026379E-2</v>
      </c>
      <c r="I3363" t="s">
        <v>151</v>
      </c>
    </row>
    <row r="3364" spans="1:9">
      <c r="A3364">
        <v>2014</v>
      </c>
      <c r="B3364" s="2">
        <v>6</v>
      </c>
      <c r="C3364" t="s">
        <v>7</v>
      </c>
      <c r="D3364" t="s">
        <v>24</v>
      </c>
      <c r="E3364" t="s">
        <v>25</v>
      </c>
      <c r="F3364" s="8">
        <v>7.13051914796233</v>
      </c>
      <c r="G3364" s="5">
        <v>17066</v>
      </c>
      <c r="H3364">
        <f t="shared" si="3"/>
        <v>4.1782017742659849E-4</v>
      </c>
      <c r="I3364" t="s">
        <v>151</v>
      </c>
    </row>
    <row r="3365" spans="1:9">
      <c r="A3365">
        <v>2014</v>
      </c>
      <c r="B3365" s="2">
        <v>6</v>
      </c>
      <c r="C3365" t="s">
        <v>12</v>
      </c>
      <c r="D3365" t="s">
        <v>24</v>
      </c>
      <c r="E3365" t="s">
        <v>25</v>
      </c>
      <c r="F3365" s="8">
        <v>93.288749180268496</v>
      </c>
      <c r="G3365" s="5">
        <v>12352</v>
      </c>
      <c r="H3365">
        <f t="shared" si="3"/>
        <v>7.5525217924440171E-3</v>
      </c>
      <c r="I3365" t="s">
        <v>151</v>
      </c>
    </row>
    <row r="3366" spans="1:9">
      <c r="A3366">
        <v>2014</v>
      </c>
      <c r="B3366" s="2">
        <v>6</v>
      </c>
      <c r="C3366" t="s">
        <v>7</v>
      </c>
      <c r="D3366" t="s">
        <v>80</v>
      </c>
      <c r="E3366" t="s">
        <v>14</v>
      </c>
      <c r="F3366" s="8">
        <v>0.20229246825329</v>
      </c>
      <c r="G3366" s="5">
        <v>2661</v>
      </c>
      <c r="H3366">
        <f t="shared" si="3"/>
        <v>7.6021220688947771E-5</v>
      </c>
      <c r="I3366" t="s">
        <v>151</v>
      </c>
    </row>
    <row r="3367" spans="1:9">
      <c r="A3367">
        <v>2014</v>
      </c>
      <c r="B3367" s="2">
        <v>6</v>
      </c>
      <c r="C3367" t="s">
        <v>12</v>
      </c>
      <c r="D3367" t="s">
        <v>80</v>
      </c>
      <c r="E3367" t="s">
        <v>14</v>
      </c>
      <c r="F3367" s="8">
        <v>9.5175854191184008</v>
      </c>
      <c r="G3367" s="5">
        <v>1554</v>
      </c>
      <c r="H3367">
        <f t="shared" si="3"/>
        <v>6.1245723417750328E-3</v>
      </c>
      <c r="I3367" t="s">
        <v>151</v>
      </c>
    </row>
    <row r="3368" spans="1:9">
      <c r="A3368">
        <v>2014</v>
      </c>
      <c r="B3368" s="2">
        <v>6</v>
      </c>
      <c r="C3368" t="s">
        <v>12</v>
      </c>
      <c r="D3368" t="s">
        <v>101</v>
      </c>
      <c r="E3368" t="s">
        <v>62</v>
      </c>
      <c r="F3368" s="8">
        <v>5.6680249981582102E-2</v>
      </c>
      <c r="G3368" s="5">
        <v>5</v>
      </c>
      <c r="H3368">
        <f t="shared" si="3"/>
        <v>1.1336049996316421E-2</v>
      </c>
      <c r="I3368" t="s">
        <v>151</v>
      </c>
    </row>
    <row r="3369" spans="1:9">
      <c r="A3369">
        <v>2014</v>
      </c>
      <c r="B3369" s="2">
        <v>6</v>
      </c>
      <c r="C3369" t="s">
        <v>7</v>
      </c>
      <c r="D3369" t="s">
        <v>60</v>
      </c>
      <c r="E3369" t="s">
        <v>14</v>
      </c>
      <c r="F3369" s="8">
        <v>32.747908345307202</v>
      </c>
      <c r="G3369" s="5">
        <v>21735</v>
      </c>
      <c r="H3369">
        <f t="shared" si="3"/>
        <v>1.5066900549945803E-3</v>
      </c>
      <c r="I3369" t="s">
        <v>151</v>
      </c>
    </row>
    <row r="3370" spans="1:9">
      <c r="A3370">
        <v>2014</v>
      </c>
      <c r="B3370" s="2">
        <v>6</v>
      </c>
      <c r="C3370" t="s">
        <v>12</v>
      </c>
      <c r="D3370" t="s">
        <v>60</v>
      </c>
      <c r="E3370" t="s">
        <v>14</v>
      </c>
      <c r="F3370" s="8">
        <v>46.046645922120597</v>
      </c>
      <c r="G3370" s="5">
        <v>10717</v>
      </c>
      <c r="H3370">
        <f t="shared" si="3"/>
        <v>4.2965984811160398E-3</v>
      </c>
      <c r="I3370" t="s">
        <v>151</v>
      </c>
    </row>
    <row r="3371" spans="1:9">
      <c r="A3371">
        <v>2014</v>
      </c>
      <c r="B3371" s="2">
        <v>6</v>
      </c>
      <c r="C3371" t="s">
        <v>12</v>
      </c>
      <c r="D3371" t="s">
        <v>90</v>
      </c>
      <c r="E3371" t="e">
        <v>#N/A</v>
      </c>
      <c r="F3371" s="8">
        <v>1.1989583261311E-2</v>
      </c>
      <c r="G3371" s="5">
        <v>1</v>
      </c>
      <c r="H3371">
        <f t="shared" si="3"/>
        <v>1.1989583261311E-2</v>
      </c>
      <c r="I3371" t="s">
        <v>151</v>
      </c>
    </row>
    <row r="3372" spans="1:9">
      <c r="A3372">
        <v>2014</v>
      </c>
      <c r="B3372" s="2">
        <v>6</v>
      </c>
      <c r="C3372" t="s">
        <v>12</v>
      </c>
      <c r="D3372" t="s">
        <v>76</v>
      </c>
      <c r="E3372" t="s">
        <v>25</v>
      </c>
      <c r="F3372" s="8">
        <v>4.3815504759549997E-2</v>
      </c>
      <c r="G3372" s="5">
        <v>2</v>
      </c>
      <c r="H3372">
        <f t="shared" si="3"/>
        <v>2.1907752379774999E-2</v>
      </c>
      <c r="I3372" t="s">
        <v>151</v>
      </c>
    </row>
    <row r="3373" spans="1:9">
      <c r="A3373">
        <v>2014</v>
      </c>
      <c r="B3373" s="2">
        <v>6</v>
      </c>
      <c r="C3373" t="s">
        <v>7</v>
      </c>
      <c r="D3373" t="s">
        <v>81</v>
      </c>
      <c r="E3373" t="s">
        <v>11</v>
      </c>
      <c r="F3373" s="8">
        <v>5.1246417911606796</v>
      </c>
      <c r="G3373" s="5">
        <v>11950</v>
      </c>
      <c r="H3373">
        <f t="shared" si="3"/>
        <v>4.2884031725193972E-4</v>
      </c>
      <c r="I3373" t="s">
        <v>151</v>
      </c>
    </row>
    <row r="3374" spans="1:9">
      <c r="A3374">
        <v>2014</v>
      </c>
      <c r="B3374" s="2">
        <v>6</v>
      </c>
      <c r="C3374" t="s">
        <v>12</v>
      </c>
      <c r="D3374" t="s">
        <v>81</v>
      </c>
      <c r="E3374" t="s">
        <v>11</v>
      </c>
      <c r="F3374" s="8">
        <v>17.5857791304588</v>
      </c>
      <c r="G3374" s="5">
        <v>2832</v>
      </c>
      <c r="H3374">
        <f t="shared" si="3"/>
        <v>6.209667772054661E-3</v>
      </c>
      <c r="I3374" t="s">
        <v>151</v>
      </c>
    </row>
    <row r="3375" spans="1:9">
      <c r="A3375">
        <v>2014</v>
      </c>
      <c r="B3375" s="2">
        <v>6</v>
      </c>
      <c r="C3375" t="s">
        <v>7</v>
      </c>
      <c r="D3375" t="s">
        <v>41</v>
      </c>
      <c r="E3375" t="s">
        <v>25</v>
      </c>
      <c r="F3375" s="8">
        <v>25.6942267285194</v>
      </c>
      <c r="G3375" s="5">
        <v>15349</v>
      </c>
      <c r="H3375">
        <f t="shared" si="3"/>
        <v>1.6740000474636393E-3</v>
      </c>
      <c r="I3375" t="s">
        <v>151</v>
      </c>
    </row>
    <row r="3376" spans="1:9">
      <c r="A3376">
        <v>2014</v>
      </c>
      <c r="B3376" s="2">
        <v>6</v>
      </c>
      <c r="C3376" t="s">
        <v>12</v>
      </c>
      <c r="D3376" t="s">
        <v>41</v>
      </c>
      <c r="E3376" t="s">
        <v>25</v>
      </c>
      <c r="F3376" s="8">
        <v>24.497313486179301</v>
      </c>
      <c r="G3376" s="5">
        <v>14634</v>
      </c>
      <c r="H3376">
        <f t="shared" si="3"/>
        <v>1.6739998282205345E-3</v>
      </c>
      <c r="I3376" t="s">
        <v>151</v>
      </c>
    </row>
    <row r="3377" spans="1:9">
      <c r="A3377">
        <v>2014</v>
      </c>
      <c r="B3377" s="2">
        <v>6</v>
      </c>
      <c r="C3377" t="s">
        <v>12</v>
      </c>
      <c r="D3377" t="s">
        <v>68</v>
      </c>
      <c r="E3377" t="s">
        <v>14</v>
      </c>
      <c r="F3377" s="8">
        <v>1.46350422874093E-2</v>
      </c>
      <c r="G3377" s="5">
        <v>2</v>
      </c>
      <c r="H3377">
        <f t="shared" si="3"/>
        <v>7.3175211437046502E-3</v>
      </c>
      <c r="I3377" t="s">
        <v>151</v>
      </c>
    </row>
    <row r="3378" spans="1:9">
      <c r="A3378">
        <v>2014</v>
      </c>
      <c r="B3378" s="2">
        <v>6</v>
      </c>
      <c r="C3378" t="s">
        <v>7</v>
      </c>
      <c r="D3378" t="s">
        <v>46</v>
      </c>
      <c r="E3378" t="s">
        <v>25</v>
      </c>
      <c r="F3378" s="8">
        <v>3.688551165862</v>
      </c>
      <c r="G3378" s="5">
        <v>10772</v>
      </c>
      <c r="H3378">
        <f t="shared" si="3"/>
        <v>3.4242027161734127E-4</v>
      </c>
      <c r="I3378" t="s">
        <v>151</v>
      </c>
    </row>
    <row r="3379" spans="1:9">
      <c r="A3379">
        <v>2014</v>
      </c>
      <c r="B3379" s="2">
        <v>6</v>
      </c>
      <c r="C3379" t="s">
        <v>12</v>
      </c>
      <c r="D3379" t="s">
        <v>46</v>
      </c>
      <c r="E3379" t="s">
        <v>25</v>
      </c>
      <c r="F3379" s="8">
        <v>46.273680728860199</v>
      </c>
      <c r="G3379" s="5">
        <v>7623</v>
      </c>
      <c r="H3379">
        <f t="shared" si="3"/>
        <v>6.0702716422484848E-3</v>
      </c>
      <c r="I3379" t="s">
        <v>151</v>
      </c>
    </row>
    <row r="3380" spans="1:9">
      <c r="A3380">
        <v>2014</v>
      </c>
      <c r="B3380" s="2">
        <v>6</v>
      </c>
      <c r="C3380" t="s">
        <v>12</v>
      </c>
      <c r="D3380" t="s">
        <v>58</v>
      </c>
      <c r="E3380" t="s">
        <v>9</v>
      </c>
      <c r="F3380" s="8">
        <v>4.1079586371779398E-3</v>
      </c>
      <c r="G3380" s="5">
        <v>1</v>
      </c>
      <c r="H3380">
        <f t="shared" si="3"/>
        <v>4.1079586371779398E-3</v>
      </c>
      <c r="I3380" t="s">
        <v>151</v>
      </c>
    </row>
    <row r="3381" spans="1:9">
      <c r="A3381">
        <v>2014</v>
      </c>
      <c r="B3381" s="2">
        <v>6</v>
      </c>
      <c r="C3381" t="s">
        <v>12</v>
      </c>
      <c r="D3381" t="s">
        <v>66</v>
      </c>
      <c r="E3381" t="s">
        <v>9</v>
      </c>
      <c r="F3381" s="8">
        <v>0.36773113533854401</v>
      </c>
      <c r="G3381" s="5">
        <v>21</v>
      </c>
      <c r="H3381">
        <f t="shared" si="3"/>
        <v>1.7511006444692574E-2</v>
      </c>
      <c r="I3381" t="s">
        <v>151</v>
      </c>
    </row>
    <row r="3382" spans="1:9">
      <c r="A3382" s="2">
        <v>2013</v>
      </c>
      <c r="B3382" s="2">
        <v>2</v>
      </c>
      <c r="C3382" s="2" t="s">
        <v>12</v>
      </c>
      <c r="D3382" s="2" t="s">
        <v>63</v>
      </c>
      <c r="E3382" s="2" t="s">
        <v>14</v>
      </c>
      <c r="F3382" s="7">
        <v>61226.367629</v>
      </c>
      <c r="G3382" s="4">
        <v>5715405</v>
      </c>
      <c r="H3382" s="2">
        <v>1.0699999999999999E-2</v>
      </c>
      <c r="I3382" t="s">
        <v>152</v>
      </c>
    </row>
    <row r="3383" spans="1:9">
      <c r="A3383" s="2">
        <v>2013</v>
      </c>
      <c r="B3383" s="2">
        <v>12</v>
      </c>
      <c r="C3383" s="2" t="s">
        <v>7</v>
      </c>
      <c r="D3383" s="2" t="s">
        <v>8</v>
      </c>
      <c r="E3383" s="2" t="s">
        <v>9</v>
      </c>
      <c r="F3383" s="7">
        <v>157536.12095000001</v>
      </c>
      <c r="G3383" s="4">
        <v>85776878</v>
      </c>
      <c r="H3383" s="2">
        <v>1.8E-3</v>
      </c>
      <c r="I3383" t="s">
        <v>152</v>
      </c>
    </row>
    <row r="3384" spans="1:9">
      <c r="A3384" s="2">
        <v>2013</v>
      </c>
      <c r="B3384" s="2">
        <v>2</v>
      </c>
      <c r="C3384" s="2" t="s">
        <v>7</v>
      </c>
      <c r="D3384" s="2" t="s">
        <v>19</v>
      </c>
      <c r="E3384" s="2" t="s">
        <v>14</v>
      </c>
      <c r="F3384" s="7">
        <v>3602.084691</v>
      </c>
      <c r="G3384" s="4">
        <v>2294312</v>
      </c>
      <c r="H3384" s="2">
        <v>1.5E-3</v>
      </c>
      <c r="I3384" t="s">
        <v>152</v>
      </c>
    </row>
    <row r="3385" spans="1:9">
      <c r="A3385" s="2">
        <v>2013</v>
      </c>
      <c r="B3385" s="2">
        <v>8</v>
      </c>
      <c r="C3385" s="2" t="s">
        <v>7</v>
      </c>
      <c r="D3385" s="2" t="s">
        <v>42</v>
      </c>
      <c r="E3385" s="2" t="s">
        <v>14</v>
      </c>
      <c r="F3385" s="7">
        <v>5.3499999999999997E-3</v>
      </c>
      <c r="G3385" s="4">
        <v>4342617</v>
      </c>
      <c r="H3385" s="2">
        <v>0</v>
      </c>
      <c r="I3385" t="s">
        <v>152</v>
      </c>
    </row>
    <row r="3386" spans="1:9">
      <c r="A3386" s="2">
        <v>2013</v>
      </c>
      <c r="B3386" s="2">
        <v>12</v>
      </c>
      <c r="C3386" s="2" t="s">
        <v>7</v>
      </c>
      <c r="D3386" s="2" t="s">
        <v>93</v>
      </c>
      <c r="E3386" s="2" t="s">
        <v>9</v>
      </c>
      <c r="F3386" s="7">
        <v>55.978693</v>
      </c>
      <c r="G3386" s="4">
        <v>39985</v>
      </c>
      <c r="H3386" s="2">
        <v>1.2999999999999999E-3</v>
      </c>
      <c r="I3386" t="s">
        <v>152</v>
      </c>
    </row>
    <row r="3387" spans="1:9">
      <c r="A3387" s="2">
        <v>2013</v>
      </c>
      <c r="B3387" s="2">
        <v>4</v>
      </c>
      <c r="C3387" s="2" t="s">
        <v>12</v>
      </c>
      <c r="D3387" s="2" t="s">
        <v>24</v>
      </c>
      <c r="E3387" s="2" t="s">
        <v>25</v>
      </c>
      <c r="F3387" s="7">
        <v>70.854816</v>
      </c>
      <c r="G3387" s="4">
        <v>47237</v>
      </c>
      <c r="H3387" s="2">
        <v>1.4E-3</v>
      </c>
      <c r="I3387" t="s">
        <v>152</v>
      </c>
    </row>
    <row r="3388" spans="1:9">
      <c r="A3388" s="2">
        <v>2013</v>
      </c>
      <c r="B3388" s="2">
        <v>3</v>
      </c>
      <c r="C3388" s="2" t="s">
        <v>12</v>
      </c>
      <c r="D3388" s="2" t="s">
        <v>34</v>
      </c>
      <c r="E3388" s="2" t="s">
        <v>14</v>
      </c>
      <c r="F3388" s="7">
        <v>13.216021</v>
      </c>
      <c r="G3388" s="4">
        <v>1053</v>
      </c>
      <c r="H3388" s="2">
        <v>1.2500000000000001E-2</v>
      </c>
      <c r="I3388" t="s">
        <v>152</v>
      </c>
    </row>
    <row r="3389" spans="1:9">
      <c r="A3389" s="2">
        <v>2013</v>
      </c>
      <c r="B3389" s="2">
        <v>7</v>
      </c>
      <c r="C3389" s="2" t="s">
        <v>12</v>
      </c>
      <c r="D3389" s="2" t="s">
        <v>55</v>
      </c>
      <c r="E3389" s="2" t="s">
        <v>14</v>
      </c>
      <c r="F3389" s="7">
        <v>1.6274230000000001</v>
      </c>
      <c r="G3389" s="4">
        <v>293</v>
      </c>
      <c r="H3389" s="2">
        <v>5.4999999999999997E-3</v>
      </c>
      <c r="I3389" t="s">
        <v>152</v>
      </c>
    </row>
    <row r="3390" spans="1:9">
      <c r="A3390" s="2">
        <v>2013</v>
      </c>
      <c r="B3390" s="2">
        <v>10</v>
      </c>
      <c r="C3390" s="2" t="s">
        <v>53</v>
      </c>
      <c r="D3390" s="2" t="s">
        <v>63</v>
      </c>
      <c r="E3390" s="2" t="s">
        <v>14</v>
      </c>
      <c r="F3390" s="7">
        <v>30.969273000000001</v>
      </c>
      <c r="G3390" s="4">
        <v>55</v>
      </c>
      <c r="H3390" s="2">
        <v>0.56299999999999994</v>
      </c>
      <c r="I3390" t="s">
        <v>152</v>
      </c>
    </row>
    <row r="3391" spans="1:9">
      <c r="A3391" s="2">
        <v>2013</v>
      </c>
      <c r="B3391" s="2">
        <v>2</v>
      </c>
      <c r="C3391" s="2" t="s">
        <v>7</v>
      </c>
      <c r="D3391" s="2" t="s">
        <v>47</v>
      </c>
      <c r="E3391" s="2" t="s">
        <v>14</v>
      </c>
      <c r="F3391" s="7">
        <v>1.7455099999999999</v>
      </c>
      <c r="G3391" s="4">
        <v>10925</v>
      </c>
      <c r="H3391" s="2">
        <v>1E-4</v>
      </c>
      <c r="I3391" t="s">
        <v>152</v>
      </c>
    </row>
    <row r="3392" spans="1:9">
      <c r="A3392" s="2">
        <v>2013</v>
      </c>
      <c r="B3392" s="2">
        <v>11</v>
      </c>
      <c r="C3392" s="2" t="s">
        <v>12</v>
      </c>
      <c r="D3392" s="2" t="s">
        <v>65</v>
      </c>
      <c r="E3392" s="2" t="s">
        <v>25</v>
      </c>
      <c r="F3392" s="7">
        <v>2.2359580000000001</v>
      </c>
      <c r="G3392" s="4">
        <v>259</v>
      </c>
      <c r="H3392" s="2">
        <v>8.6E-3</v>
      </c>
      <c r="I3392" t="s">
        <v>152</v>
      </c>
    </row>
    <row r="3393" spans="1:9">
      <c r="A3393" s="2">
        <v>2014</v>
      </c>
      <c r="B3393" s="2">
        <v>5</v>
      </c>
      <c r="C3393" s="2" t="s">
        <v>12</v>
      </c>
      <c r="D3393" s="2" t="s">
        <v>45</v>
      </c>
      <c r="E3393" s="2" t="s">
        <v>14</v>
      </c>
      <c r="F3393" s="7">
        <v>3683.9582759999998</v>
      </c>
      <c r="G3393" s="4">
        <v>2156753</v>
      </c>
      <c r="H3393" s="2">
        <v>1.6999999999999999E-3</v>
      </c>
      <c r="I3393" t="s">
        <v>152</v>
      </c>
    </row>
    <row r="3394" spans="1:9">
      <c r="A3394" s="2">
        <v>2013</v>
      </c>
      <c r="B3394" s="2">
        <v>9</v>
      </c>
      <c r="C3394" s="2" t="s">
        <v>12</v>
      </c>
      <c r="D3394" s="2" t="s">
        <v>100</v>
      </c>
      <c r="E3394" s="2" t="s">
        <v>14</v>
      </c>
      <c r="F3394" s="7">
        <v>14.775162999999999</v>
      </c>
      <c r="G3394" s="4">
        <v>165</v>
      </c>
      <c r="H3394" s="2">
        <v>8.9499999999999996E-2</v>
      </c>
      <c r="I3394" t="s">
        <v>152</v>
      </c>
    </row>
    <row r="3395" spans="1:9">
      <c r="A3395" s="2">
        <v>2014</v>
      </c>
      <c r="B3395" s="2">
        <v>5</v>
      </c>
      <c r="C3395" s="2" t="s">
        <v>12</v>
      </c>
      <c r="D3395" s="2" t="s">
        <v>36</v>
      </c>
      <c r="E3395" s="2" t="s">
        <v>9</v>
      </c>
      <c r="F3395" s="7">
        <v>1.1700999999999999</v>
      </c>
      <c r="G3395" s="4">
        <v>10</v>
      </c>
      <c r="H3395" s="2">
        <v>0.11700000000000001</v>
      </c>
      <c r="I3395" t="s">
        <v>152</v>
      </c>
    </row>
    <row r="3396" spans="1:9">
      <c r="A3396" s="2">
        <v>2013</v>
      </c>
      <c r="B3396" s="2">
        <v>1</v>
      </c>
      <c r="C3396" s="2" t="s">
        <v>12</v>
      </c>
      <c r="D3396" s="2" t="s">
        <v>41</v>
      </c>
      <c r="E3396" s="2" t="s">
        <v>25</v>
      </c>
      <c r="F3396" s="7">
        <v>0.45866899999999999</v>
      </c>
      <c r="G3396" s="4">
        <v>20</v>
      </c>
      <c r="H3396" s="2">
        <v>2.29E-2</v>
      </c>
      <c r="I3396" t="s">
        <v>152</v>
      </c>
    </row>
    <row r="3397" spans="1:9">
      <c r="A3397" s="2">
        <v>2014</v>
      </c>
      <c r="B3397" s="2">
        <v>1</v>
      </c>
      <c r="C3397" s="2" t="s">
        <v>12</v>
      </c>
      <c r="D3397" s="2" t="s">
        <v>79</v>
      </c>
      <c r="E3397" s="2" t="s">
        <v>14</v>
      </c>
      <c r="F3397" s="7">
        <v>1.517676</v>
      </c>
      <c r="G3397" s="4">
        <v>25</v>
      </c>
      <c r="H3397" s="2">
        <v>6.0699999999999997E-2</v>
      </c>
      <c r="I3397" t="s">
        <v>152</v>
      </c>
    </row>
    <row r="3398" spans="1:9">
      <c r="A3398" s="2">
        <v>2013</v>
      </c>
      <c r="B3398" s="2">
        <v>4</v>
      </c>
      <c r="C3398" s="2" t="s">
        <v>12</v>
      </c>
      <c r="D3398" s="2" t="s">
        <v>98</v>
      </c>
      <c r="E3398" s="2" t="s">
        <v>25</v>
      </c>
      <c r="F3398" s="7">
        <v>0.31919999999999998</v>
      </c>
      <c r="G3398" s="4">
        <v>5</v>
      </c>
      <c r="H3398" s="2">
        <v>6.3799999999999996E-2</v>
      </c>
      <c r="I3398" t="s">
        <v>152</v>
      </c>
    </row>
    <row r="3399" spans="1:9">
      <c r="A3399" s="2">
        <v>2013</v>
      </c>
      <c r="B3399" s="2">
        <v>3</v>
      </c>
      <c r="C3399" s="2" t="s">
        <v>12</v>
      </c>
      <c r="D3399" s="2" t="s">
        <v>70</v>
      </c>
      <c r="E3399" s="2" t="s">
        <v>14</v>
      </c>
      <c r="F3399" s="7">
        <v>62625.861057000002</v>
      </c>
      <c r="G3399" s="4">
        <v>7570068</v>
      </c>
      <c r="H3399" s="2">
        <v>8.2000000000000007E-3</v>
      </c>
      <c r="I3399" t="s">
        <v>152</v>
      </c>
    </row>
    <row r="3400" spans="1:9">
      <c r="A3400" s="2">
        <v>2014</v>
      </c>
      <c r="B3400" s="2">
        <v>3</v>
      </c>
      <c r="C3400" s="2" t="s">
        <v>12</v>
      </c>
      <c r="D3400" s="2" t="s">
        <v>87</v>
      </c>
      <c r="E3400" s="2" t="s">
        <v>14</v>
      </c>
      <c r="F3400" s="7">
        <v>32818.258938999999</v>
      </c>
      <c r="G3400" s="4">
        <v>2743820</v>
      </c>
      <c r="H3400" s="2">
        <v>1.1900000000000001E-2</v>
      </c>
      <c r="I3400" t="s">
        <v>152</v>
      </c>
    </row>
    <row r="3401" spans="1:9">
      <c r="A3401" s="2">
        <v>2013</v>
      </c>
      <c r="B3401" s="2">
        <v>4</v>
      </c>
      <c r="C3401" s="2" t="s">
        <v>12</v>
      </c>
      <c r="D3401" s="2" t="s">
        <v>56</v>
      </c>
      <c r="E3401" s="2" t="s">
        <v>14</v>
      </c>
      <c r="F3401" s="7">
        <v>430879.40414599999</v>
      </c>
      <c r="G3401" s="4">
        <v>50720275</v>
      </c>
      <c r="H3401" s="2">
        <v>8.3999999999999995E-3</v>
      </c>
      <c r="I3401" t="s">
        <v>152</v>
      </c>
    </row>
    <row r="3402" spans="1:9">
      <c r="A3402" s="2">
        <v>2013</v>
      </c>
      <c r="B3402" s="2">
        <v>6</v>
      </c>
      <c r="C3402" s="2" t="s">
        <v>12</v>
      </c>
      <c r="D3402" s="2" t="s">
        <v>70</v>
      </c>
      <c r="E3402" s="2" t="s">
        <v>14</v>
      </c>
      <c r="F3402" s="7">
        <v>71110.114310999998</v>
      </c>
      <c r="G3402" s="4">
        <v>8632466</v>
      </c>
      <c r="H3402" s="2">
        <v>8.2000000000000007E-3</v>
      </c>
      <c r="I3402" t="s">
        <v>152</v>
      </c>
    </row>
    <row r="3403" spans="1:9">
      <c r="A3403" s="2">
        <v>2014</v>
      </c>
      <c r="B3403" s="2">
        <v>1</v>
      </c>
      <c r="C3403" s="2" t="s">
        <v>7</v>
      </c>
      <c r="D3403" s="2" t="s">
        <v>91</v>
      </c>
      <c r="E3403" s="2" t="s">
        <v>9</v>
      </c>
      <c r="F3403" s="7">
        <v>193.863112</v>
      </c>
      <c r="G3403" s="4">
        <v>149126</v>
      </c>
      <c r="H3403" s="2">
        <v>1.1999999999999999E-3</v>
      </c>
      <c r="I3403" t="s">
        <v>152</v>
      </c>
    </row>
    <row r="3404" spans="1:9">
      <c r="A3404" s="2">
        <v>2014</v>
      </c>
      <c r="B3404" s="2">
        <v>2</v>
      </c>
      <c r="C3404" s="2" t="s">
        <v>7</v>
      </c>
      <c r="D3404" s="2" t="s">
        <v>28</v>
      </c>
      <c r="E3404" s="2" t="s">
        <v>14</v>
      </c>
      <c r="F3404" s="7">
        <v>7717.9079529999999</v>
      </c>
      <c r="G3404" s="4">
        <v>2824388</v>
      </c>
      <c r="H3404" s="2">
        <v>2.7000000000000001E-3</v>
      </c>
      <c r="I3404" t="s">
        <v>152</v>
      </c>
    </row>
    <row r="3405" spans="1:9">
      <c r="A3405" s="2">
        <v>2013</v>
      </c>
      <c r="B3405" s="2">
        <v>12</v>
      </c>
      <c r="C3405" s="2" t="s">
        <v>7</v>
      </c>
      <c r="D3405" s="2" t="s">
        <v>87</v>
      </c>
      <c r="E3405" s="2" t="s">
        <v>14</v>
      </c>
      <c r="F3405" s="7">
        <v>2164.8967259999999</v>
      </c>
      <c r="G3405" s="4">
        <v>768731</v>
      </c>
      <c r="H3405" s="2">
        <v>2.8E-3</v>
      </c>
      <c r="I3405" t="s">
        <v>152</v>
      </c>
    </row>
    <row r="3406" spans="1:9">
      <c r="A3406" s="2">
        <v>2013</v>
      </c>
      <c r="B3406" s="2">
        <v>11</v>
      </c>
      <c r="C3406" s="2" t="s">
        <v>7</v>
      </c>
      <c r="D3406" s="2" t="s">
        <v>86</v>
      </c>
      <c r="E3406" s="2" t="s">
        <v>9</v>
      </c>
      <c r="F3406" s="7">
        <v>12193.255580999999</v>
      </c>
      <c r="G3406" s="4">
        <v>10743053</v>
      </c>
      <c r="H3406" s="2">
        <v>1.1000000000000001E-3</v>
      </c>
      <c r="I3406" t="s">
        <v>152</v>
      </c>
    </row>
    <row r="3407" spans="1:9">
      <c r="A3407" s="2">
        <v>2013</v>
      </c>
      <c r="B3407" s="2">
        <v>7</v>
      </c>
      <c r="C3407" s="2" t="s">
        <v>12</v>
      </c>
      <c r="D3407" s="2" t="s">
        <v>47</v>
      </c>
      <c r="E3407" s="2" t="s">
        <v>14</v>
      </c>
      <c r="F3407" s="7">
        <v>625.08454600000005</v>
      </c>
      <c r="G3407" s="4">
        <v>61076</v>
      </c>
      <c r="H3407" s="2">
        <v>1.0200000000000001E-2</v>
      </c>
      <c r="I3407" t="s">
        <v>152</v>
      </c>
    </row>
    <row r="3408" spans="1:9">
      <c r="A3408" s="2">
        <v>2013</v>
      </c>
      <c r="B3408" s="2">
        <v>8</v>
      </c>
      <c r="C3408" s="2" t="s">
        <v>12</v>
      </c>
      <c r="D3408" s="2" t="s">
        <v>46</v>
      </c>
      <c r="E3408" s="2" t="s">
        <v>25</v>
      </c>
      <c r="F3408" s="7">
        <v>995.68759699999998</v>
      </c>
      <c r="G3408" s="4">
        <v>196117</v>
      </c>
      <c r="H3408" s="2">
        <v>5.0000000000000001E-3</v>
      </c>
      <c r="I3408" t="s">
        <v>152</v>
      </c>
    </row>
    <row r="3409" spans="1:9">
      <c r="A3409" s="2">
        <v>2014</v>
      </c>
      <c r="B3409" s="2">
        <v>1</v>
      </c>
      <c r="C3409" s="2" t="s">
        <v>12</v>
      </c>
      <c r="D3409" s="2" t="s">
        <v>74</v>
      </c>
      <c r="E3409" s="2" t="s">
        <v>9</v>
      </c>
      <c r="F3409" s="7">
        <v>16.305768</v>
      </c>
      <c r="G3409" s="4">
        <v>11647</v>
      </c>
      <c r="H3409" s="2">
        <v>1.2999999999999999E-3</v>
      </c>
      <c r="I3409" t="s">
        <v>152</v>
      </c>
    </row>
    <row r="3410" spans="1:9">
      <c r="A3410" s="2">
        <v>2014</v>
      </c>
      <c r="B3410" s="2">
        <v>1</v>
      </c>
      <c r="C3410" s="2" t="s">
        <v>12</v>
      </c>
      <c r="D3410" s="2" t="s">
        <v>55</v>
      </c>
      <c r="E3410" s="2" t="s">
        <v>14</v>
      </c>
      <c r="F3410" s="7">
        <v>4.1566029999999996</v>
      </c>
      <c r="G3410" s="4">
        <v>632</v>
      </c>
      <c r="H3410" s="2">
        <v>6.4999999999999997E-3</v>
      </c>
      <c r="I3410" t="s">
        <v>152</v>
      </c>
    </row>
    <row r="3411" spans="1:9">
      <c r="A3411" s="2">
        <v>2013</v>
      </c>
      <c r="B3411" s="2">
        <v>1</v>
      </c>
      <c r="C3411" s="2" t="s">
        <v>12</v>
      </c>
      <c r="D3411" s="2" t="s">
        <v>88</v>
      </c>
      <c r="E3411" s="2" t="s">
        <v>14</v>
      </c>
      <c r="F3411" s="7">
        <v>0.804149</v>
      </c>
      <c r="G3411" s="4">
        <v>47</v>
      </c>
      <c r="H3411" s="2">
        <v>1.7100000000000001E-2</v>
      </c>
      <c r="I3411" t="s">
        <v>152</v>
      </c>
    </row>
    <row r="3412" spans="1:9">
      <c r="A3412" s="2">
        <v>2014</v>
      </c>
      <c r="B3412" s="2">
        <v>5</v>
      </c>
      <c r="C3412" s="2" t="s">
        <v>7</v>
      </c>
      <c r="D3412" s="2" t="s">
        <v>15</v>
      </c>
      <c r="E3412" s="2" t="s">
        <v>16</v>
      </c>
      <c r="F3412" s="7">
        <v>10440.210842</v>
      </c>
      <c r="G3412" s="4">
        <v>5391106</v>
      </c>
      <c r="H3412" s="2">
        <v>1.9E-3</v>
      </c>
      <c r="I3412" t="s">
        <v>152</v>
      </c>
    </row>
    <row r="3413" spans="1:9">
      <c r="A3413" s="2">
        <v>2013</v>
      </c>
      <c r="B3413" s="2">
        <v>12</v>
      </c>
      <c r="C3413" s="2" t="s">
        <v>12</v>
      </c>
      <c r="D3413" s="2" t="s">
        <v>52</v>
      </c>
      <c r="E3413" s="2" t="s">
        <v>25</v>
      </c>
      <c r="F3413" s="7">
        <v>4.4689129999999997</v>
      </c>
      <c r="G3413" s="4">
        <v>62</v>
      </c>
      <c r="H3413" s="2">
        <v>7.1999999999999995E-2</v>
      </c>
      <c r="I3413" t="s">
        <v>152</v>
      </c>
    </row>
    <row r="3414" spans="1:9">
      <c r="A3414" s="2">
        <v>2013</v>
      </c>
      <c r="B3414" s="2">
        <v>2</v>
      </c>
      <c r="C3414" s="2" t="s">
        <v>12</v>
      </c>
      <c r="D3414" s="2" t="s">
        <v>88</v>
      </c>
      <c r="E3414" s="2" t="s">
        <v>14</v>
      </c>
      <c r="F3414" s="7">
        <v>1.791568</v>
      </c>
      <c r="G3414" s="4">
        <v>95</v>
      </c>
      <c r="H3414" s="2">
        <v>1.8800000000000001E-2</v>
      </c>
      <c r="I3414" t="s">
        <v>152</v>
      </c>
    </row>
    <row r="3415" spans="1:9">
      <c r="A3415" s="2">
        <v>2013</v>
      </c>
      <c r="B3415" s="2">
        <v>12</v>
      </c>
      <c r="C3415" s="2" t="s">
        <v>12</v>
      </c>
      <c r="D3415" s="2" t="s">
        <v>87</v>
      </c>
      <c r="E3415" s="2" t="s">
        <v>14</v>
      </c>
      <c r="F3415" s="7">
        <v>32109.002407</v>
      </c>
      <c r="G3415" s="4">
        <v>2614316</v>
      </c>
      <c r="H3415" s="2">
        <v>1.2200000000000001E-2</v>
      </c>
      <c r="I3415" t="s">
        <v>152</v>
      </c>
    </row>
    <row r="3416" spans="1:9">
      <c r="A3416" s="2">
        <v>2014</v>
      </c>
      <c r="B3416" s="2">
        <v>2</v>
      </c>
      <c r="C3416" s="2" t="s">
        <v>12</v>
      </c>
      <c r="D3416" s="2" t="s">
        <v>40</v>
      </c>
      <c r="E3416" s="2" t="s">
        <v>14</v>
      </c>
      <c r="F3416" s="7">
        <v>109362.39531599999</v>
      </c>
      <c r="G3416" s="4">
        <v>23361370</v>
      </c>
      <c r="H3416" s="2">
        <v>4.5999999999999999E-3</v>
      </c>
      <c r="I3416" t="s">
        <v>152</v>
      </c>
    </row>
    <row r="3417" spans="1:9">
      <c r="A3417" s="2">
        <v>2014</v>
      </c>
      <c r="B3417" s="2">
        <v>4</v>
      </c>
      <c r="C3417" s="2" t="s">
        <v>7</v>
      </c>
      <c r="D3417" s="2" t="s">
        <v>70</v>
      </c>
      <c r="E3417" s="2" t="s">
        <v>14</v>
      </c>
      <c r="F3417" s="7">
        <v>22726.911685999999</v>
      </c>
      <c r="G3417" s="4">
        <v>13548966</v>
      </c>
      <c r="H3417" s="2">
        <v>1.6000000000000001E-3</v>
      </c>
      <c r="I3417" t="s">
        <v>152</v>
      </c>
    </row>
    <row r="3418" spans="1:9">
      <c r="A3418" s="2">
        <v>2013</v>
      </c>
      <c r="B3418" s="2">
        <v>9</v>
      </c>
      <c r="C3418" s="2" t="s">
        <v>7</v>
      </c>
      <c r="D3418" s="2" t="s">
        <v>45</v>
      </c>
      <c r="E3418" s="2" t="s">
        <v>14</v>
      </c>
      <c r="F3418" s="7">
        <v>959.60830099999998</v>
      </c>
      <c r="G3418" s="4">
        <v>2072378</v>
      </c>
      <c r="H3418" s="2">
        <v>4.0000000000000002E-4</v>
      </c>
      <c r="I3418" t="s">
        <v>152</v>
      </c>
    </row>
    <row r="3419" spans="1:9">
      <c r="A3419" s="2">
        <v>2013</v>
      </c>
      <c r="B3419" s="2">
        <v>6</v>
      </c>
      <c r="C3419" s="2" t="s">
        <v>12</v>
      </c>
      <c r="D3419" s="2" t="s">
        <v>42</v>
      </c>
      <c r="E3419" s="2" t="s">
        <v>14</v>
      </c>
      <c r="F3419" s="7">
        <v>12171.648685</v>
      </c>
      <c r="G3419" s="4">
        <v>1241689</v>
      </c>
      <c r="H3419" s="2">
        <v>9.7999999999999997E-3</v>
      </c>
      <c r="I3419" t="s">
        <v>152</v>
      </c>
    </row>
    <row r="3420" spans="1:9">
      <c r="A3420" s="2">
        <v>2014</v>
      </c>
      <c r="B3420" s="2">
        <v>2</v>
      </c>
      <c r="C3420" s="2" t="s">
        <v>12</v>
      </c>
      <c r="D3420" s="2" t="s">
        <v>28</v>
      </c>
      <c r="E3420" s="2" t="s">
        <v>14</v>
      </c>
      <c r="F3420" s="7">
        <v>1382.750131</v>
      </c>
      <c r="G3420" s="4">
        <v>506016</v>
      </c>
      <c r="H3420" s="2">
        <v>2.7000000000000001E-3</v>
      </c>
      <c r="I3420" t="s">
        <v>152</v>
      </c>
    </row>
    <row r="3421" spans="1:9">
      <c r="A3421" s="2">
        <v>2013</v>
      </c>
      <c r="B3421" s="2">
        <v>4</v>
      </c>
      <c r="C3421" s="2" t="s">
        <v>7</v>
      </c>
      <c r="D3421" s="2" t="s">
        <v>44</v>
      </c>
      <c r="E3421" s="2" t="s">
        <v>16</v>
      </c>
      <c r="F3421" s="7">
        <v>412.53443900000002</v>
      </c>
      <c r="G3421" s="4">
        <v>780727</v>
      </c>
      <c r="H3421" s="2">
        <v>5.0000000000000001E-4</v>
      </c>
      <c r="I3421" t="s">
        <v>152</v>
      </c>
    </row>
    <row r="3422" spans="1:9">
      <c r="A3422" s="2">
        <v>2013</v>
      </c>
      <c r="B3422" s="2">
        <v>10</v>
      </c>
      <c r="C3422" s="2" t="s">
        <v>12</v>
      </c>
      <c r="D3422" s="2" t="s">
        <v>28</v>
      </c>
      <c r="E3422" s="2" t="s">
        <v>14</v>
      </c>
      <c r="F3422" s="7">
        <v>1343.7863580000001</v>
      </c>
      <c r="G3422" s="4">
        <v>499616</v>
      </c>
      <c r="H3422" s="2">
        <v>2.5999999999999999E-3</v>
      </c>
      <c r="I3422" t="s">
        <v>152</v>
      </c>
    </row>
    <row r="3423" spans="1:9">
      <c r="A3423" s="2">
        <v>2014</v>
      </c>
      <c r="B3423" s="2">
        <v>2</v>
      </c>
      <c r="C3423" s="2" t="s">
        <v>7</v>
      </c>
      <c r="D3423" s="2" t="s">
        <v>13</v>
      </c>
      <c r="E3423" s="2" t="s">
        <v>14</v>
      </c>
      <c r="F3423" s="7">
        <v>2903.5738249999999</v>
      </c>
      <c r="G3423" s="4">
        <v>4437357</v>
      </c>
      <c r="H3423" s="2">
        <v>5.9999999999999995E-4</v>
      </c>
      <c r="I3423" t="s">
        <v>152</v>
      </c>
    </row>
    <row r="3424" spans="1:9">
      <c r="A3424" s="2">
        <v>2014</v>
      </c>
      <c r="B3424" s="2">
        <v>1</v>
      </c>
      <c r="C3424" s="2" t="s">
        <v>12</v>
      </c>
      <c r="D3424" s="2" t="s">
        <v>31</v>
      </c>
      <c r="E3424" s="2" t="s">
        <v>14</v>
      </c>
      <c r="F3424" s="7">
        <v>310.882251</v>
      </c>
      <c r="G3424" s="4">
        <v>121956</v>
      </c>
      <c r="H3424" s="2">
        <v>2.5000000000000001E-3</v>
      </c>
      <c r="I3424" t="s">
        <v>152</v>
      </c>
    </row>
    <row r="3425" spans="1:9">
      <c r="A3425" s="2">
        <v>2014</v>
      </c>
      <c r="B3425" s="2">
        <v>3</v>
      </c>
      <c r="C3425" s="2" t="s">
        <v>12</v>
      </c>
      <c r="D3425" s="2" t="s">
        <v>73</v>
      </c>
      <c r="E3425" s="2" t="s">
        <v>14</v>
      </c>
      <c r="F3425" s="7">
        <v>111.594059</v>
      </c>
      <c r="G3425" s="4">
        <v>67540</v>
      </c>
      <c r="H3425" s="2">
        <v>1.6000000000000001E-3</v>
      </c>
      <c r="I3425" t="s">
        <v>152</v>
      </c>
    </row>
    <row r="3426" spans="1:9">
      <c r="A3426" s="2">
        <v>2014</v>
      </c>
      <c r="B3426" s="2">
        <v>3</v>
      </c>
      <c r="C3426" s="2" t="s">
        <v>7</v>
      </c>
      <c r="D3426" s="2" t="s">
        <v>91</v>
      </c>
      <c r="E3426" s="2" t="s">
        <v>9</v>
      </c>
      <c r="F3426" s="7">
        <v>310.83663300000001</v>
      </c>
      <c r="G3426" s="4">
        <v>239106</v>
      </c>
      <c r="H3426" s="2">
        <v>1.1999999999999999E-3</v>
      </c>
      <c r="I3426" t="s">
        <v>152</v>
      </c>
    </row>
    <row r="3427" spans="1:9">
      <c r="A3427" s="2">
        <v>2014</v>
      </c>
      <c r="B3427" s="2">
        <v>1</v>
      </c>
      <c r="C3427" s="2" t="s">
        <v>12</v>
      </c>
      <c r="D3427" s="2" t="s">
        <v>91</v>
      </c>
      <c r="E3427" s="2" t="s">
        <v>9</v>
      </c>
      <c r="F3427" s="7">
        <v>11.066882</v>
      </c>
      <c r="G3427" s="4">
        <v>8513</v>
      </c>
      <c r="H3427" s="2">
        <v>1.1999999999999999E-3</v>
      </c>
      <c r="I3427" t="s">
        <v>152</v>
      </c>
    </row>
    <row r="3428" spans="1:9">
      <c r="A3428" s="2">
        <v>2014</v>
      </c>
      <c r="B3428" s="2">
        <v>4</v>
      </c>
      <c r="C3428" s="2" t="s">
        <v>12</v>
      </c>
      <c r="D3428" s="2" t="s">
        <v>64</v>
      </c>
      <c r="E3428" s="2" t="s">
        <v>14</v>
      </c>
      <c r="F3428" s="7">
        <v>79.508240000000001</v>
      </c>
      <c r="G3428" s="4">
        <v>15038</v>
      </c>
      <c r="H3428" s="2">
        <v>5.1999999999999998E-3</v>
      </c>
      <c r="I3428" t="s">
        <v>152</v>
      </c>
    </row>
    <row r="3429" spans="1:9">
      <c r="A3429" s="2">
        <v>2013</v>
      </c>
      <c r="B3429" s="2">
        <v>3</v>
      </c>
      <c r="C3429" s="2" t="s">
        <v>12</v>
      </c>
      <c r="D3429" s="2" t="s">
        <v>54</v>
      </c>
      <c r="E3429" s="2" t="s">
        <v>14</v>
      </c>
      <c r="F3429" s="7">
        <v>21.621320000000001</v>
      </c>
      <c r="G3429" s="4">
        <v>997</v>
      </c>
      <c r="H3429" s="2">
        <v>2.1600000000000001E-2</v>
      </c>
      <c r="I3429" t="s">
        <v>152</v>
      </c>
    </row>
    <row r="3430" spans="1:9">
      <c r="A3430" s="2">
        <v>2013</v>
      </c>
      <c r="B3430" s="2">
        <v>2</v>
      </c>
      <c r="C3430" s="2" t="s">
        <v>53</v>
      </c>
      <c r="D3430" s="2" t="s">
        <v>20</v>
      </c>
      <c r="E3430" s="2" t="s">
        <v>14</v>
      </c>
      <c r="F3430" s="7">
        <v>180.42388</v>
      </c>
      <c r="G3430" s="4">
        <v>248</v>
      </c>
      <c r="H3430" s="2">
        <v>0.72750000000000004</v>
      </c>
      <c r="I3430" t="s">
        <v>152</v>
      </c>
    </row>
    <row r="3431" spans="1:9">
      <c r="A3431" s="2">
        <v>2013</v>
      </c>
      <c r="B3431" s="2">
        <v>4</v>
      </c>
      <c r="C3431" s="2" t="s">
        <v>12</v>
      </c>
      <c r="D3431" s="2" t="s">
        <v>76</v>
      </c>
      <c r="E3431" s="2" t="s">
        <v>25</v>
      </c>
      <c r="F3431" s="7">
        <v>1.2938000000000001</v>
      </c>
      <c r="G3431" s="4">
        <v>275</v>
      </c>
      <c r="H3431" s="2">
        <v>4.7000000000000002E-3</v>
      </c>
      <c r="I3431" t="s">
        <v>152</v>
      </c>
    </row>
    <row r="3432" spans="1:9">
      <c r="A3432" s="2">
        <v>2014</v>
      </c>
      <c r="B3432" s="2">
        <v>5</v>
      </c>
      <c r="C3432" s="2" t="s">
        <v>12</v>
      </c>
      <c r="D3432" s="2" t="s">
        <v>59</v>
      </c>
      <c r="E3432" s="2" t="s">
        <v>11</v>
      </c>
      <c r="F3432" s="7">
        <v>1266.865415</v>
      </c>
      <c r="G3432" s="4">
        <v>732310</v>
      </c>
      <c r="H3432" s="2">
        <v>1.6999999999999999E-3</v>
      </c>
      <c r="I3432" t="s">
        <v>152</v>
      </c>
    </row>
    <row r="3433" spans="1:9">
      <c r="A3433" s="2">
        <v>2014</v>
      </c>
      <c r="B3433" s="2">
        <v>5</v>
      </c>
      <c r="C3433" s="2" t="s">
        <v>7</v>
      </c>
      <c r="D3433" s="2" t="s">
        <v>74</v>
      </c>
      <c r="E3433" s="2" t="s">
        <v>9</v>
      </c>
      <c r="F3433" s="7">
        <v>716.68908699999997</v>
      </c>
      <c r="G3433" s="4">
        <v>511922</v>
      </c>
      <c r="H3433" s="2">
        <v>1.2999999999999999E-3</v>
      </c>
      <c r="I3433" t="s">
        <v>152</v>
      </c>
    </row>
    <row r="3434" spans="1:9">
      <c r="A3434" s="2">
        <v>2013</v>
      </c>
      <c r="B3434" s="2">
        <v>3</v>
      </c>
      <c r="C3434" s="2" t="s">
        <v>53</v>
      </c>
      <c r="D3434" s="2" t="s">
        <v>19</v>
      </c>
      <c r="E3434" s="2" t="s">
        <v>14</v>
      </c>
      <c r="F3434" s="7">
        <v>86.886066999999997</v>
      </c>
      <c r="G3434" s="4">
        <v>73</v>
      </c>
      <c r="H3434" s="2">
        <v>1.1901999999999999</v>
      </c>
      <c r="I3434" t="s">
        <v>152</v>
      </c>
    </row>
    <row r="3435" spans="1:9">
      <c r="A3435" s="2">
        <v>2013</v>
      </c>
      <c r="B3435" s="2">
        <v>6</v>
      </c>
      <c r="C3435" s="2" t="s">
        <v>12</v>
      </c>
      <c r="D3435" s="2" t="s">
        <v>20</v>
      </c>
      <c r="E3435" s="2" t="s">
        <v>14</v>
      </c>
      <c r="F3435" s="7">
        <v>130598.512468</v>
      </c>
      <c r="G3435" s="4">
        <v>13354971</v>
      </c>
      <c r="H3435" s="2">
        <v>9.7000000000000003E-3</v>
      </c>
      <c r="I3435" t="s">
        <v>152</v>
      </c>
    </row>
    <row r="3436" spans="1:9">
      <c r="A3436" s="2">
        <v>2013</v>
      </c>
      <c r="B3436" s="2">
        <v>12</v>
      </c>
      <c r="C3436" s="2" t="s">
        <v>7</v>
      </c>
      <c r="D3436" s="2" t="s">
        <v>40</v>
      </c>
      <c r="E3436" s="2" t="s">
        <v>14</v>
      </c>
      <c r="F3436" s="7">
        <v>56985.713141</v>
      </c>
      <c r="G3436" s="4">
        <v>24550737</v>
      </c>
      <c r="H3436" s="2">
        <v>2.3E-3</v>
      </c>
      <c r="I3436" t="s">
        <v>152</v>
      </c>
    </row>
    <row r="3437" spans="1:9">
      <c r="A3437" s="2">
        <v>2013</v>
      </c>
      <c r="B3437" s="2">
        <v>9</v>
      </c>
      <c r="C3437" s="2" t="s">
        <v>12</v>
      </c>
      <c r="D3437" s="2" t="s">
        <v>13</v>
      </c>
      <c r="E3437" s="2" t="s">
        <v>14</v>
      </c>
      <c r="F3437" s="7">
        <v>80378.192647000003</v>
      </c>
      <c r="G3437" s="4">
        <v>5945243</v>
      </c>
      <c r="H3437" s="2">
        <v>1.35E-2</v>
      </c>
      <c r="I3437" t="s">
        <v>152</v>
      </c>
    </row>
    <row r="3438" spans="1:9">
      <c r="A3438" s="2">
        <v>2014</v>
      </c>
      <c r="B3438" s="2">
        <v>4</v>
      </c>
      <c r="C3438" s="2" t="s">
        <v>12</v>
      </c>
      <c r="D3438" s="2" t="s">
        <v>26</v>
      </c>
      <c r="E3438" s="2" t="s">
        <v>14</v>
      </c>
      <c r="F3438" s="7">
        <v>20565.227782000002</v>
      </c>
      <c r="G3438" s="4">
        <v>1385357</v>
      </c>
      <c r="H3438" s="2">
        <v>1.4800000000000001E-2</v>
      </c>
      <c r="I3438" t="s">
        <v>152</v>
      </c>
    </row>
    <row r="3439" spans="1:9">
      <c r="A3439" s="2">
        <v>2013</v>
      </c>
      <c r="B3439" s="2">
        <v>4</v>
      </c>
      <c r="C3439" s="2" t="s">
        <v>7</v>
      </c>
      <c r="D3439" s="2" t="s">
        <v>40</v>
      </c>
      <c r="E3439" s="2" t="s">
        <v>14</v>
      </c>
      <c r="F3439" s="7">
        <v>20153.879331</v>
      </c>
      <c r="G3439" s="4">
        <v>20978809</v>
      </c>
      <c r="H3439" s="2">
        <v>8.9999999999999998E-4</v>
      </c>
      <c r="I3439" t="s">
        <v>152</v>
      </c>
    </row>
    <row r="3440" spans="1:9">
      <c r="A3440" s="2">
        <v>2013</v>
      </c>
      <c r="B3440" s="2">
        <v>5</v>
      </c>
      <c r="C3440" s="2" t="s">
        <v>12</v>
      </c>
      <c r="D3440" s="2" t="s">
        <v>45</v>
      </c>
      <c r="E3440" s="2" t="s">
        <v>14</v>
      </c>
      <c r="F3440" s="7">
        <v>4071.2684199999999</v>
      </c>
      <c r="G3440" s="4">
        <v>1149441</v>
      </c>
      <c r="H3440" s="2">
        <v>3.5000000000000001E-3</v>
      </c>
      <c r="I3440" t="s">
        <v>152</v>
      </c>
    </row>
    <row r="3441" spans="1:9">
      <c r="A3441" s="2">
        <v>2014</v>
      </c>
      <c r="B3441" s="2">
        <v>4</v>
      </c>
      <c r="C3441" s="2" t="s">
        <v>12</v>
      </c>
      <c r="D3441" s="2" t="s">
        <v>50</v>
      </c>
      <c r="E3441" s="2" t="s">
        <v>11</v>
      </c>
      <c r="F3441" s="7">
        <v>170.772065</v>
      </c>
      <c r="G3441" s="4">
        <v>70520</v>
      </c>
      <c r="H3441" s="2">
        <v>2.3999999999999998E-3</v>
      </c>
      <c r="I3441" t="s">
        <v>152</v>
      </c>
    </row>
    <row r="3442" spans="1:9">
      <c r="A3442" s="2">
        <v>2013</v>
      </c>
      <c r="B3442" s="2">
        <v>6</v>
      </c>
      <c r="C3442" s="2" t="s">
        <v>7</v>
      </c>
      <c r="D3442" s="2" t="s">
        <v>46</v>
      </c>
      <c r="E3442" s="2" t="s">
        <v>25</v>
      </c>
      <c r="F3442" s="7">
        <v>120.216421</v>
      </c>
      <c r="G3442" s="4">
        <v>159234</v>
      </c>
      <c r="H3442" s="2">
        <v>6.9999999999999999E-4</v>
      </c>
      <c r="I3442" t="s">
        <v>152</v>
      </c>
    </row>
    <row r="3443" spans="1:9">
      <c r="A3443" s="2">
        <v>2013</v>
      </c>
      <c r="B3443" s="2">
        <v>7</v>
      </c>
      <c r="C3443" s="2" t="s">
        <v>7</v>
      </c>
      <c r="D3443" s="2" t="s">
        <v>31</v>
      </c>
      <c r="E3443" s="2" t="s">
        <v>14</v>
      </c>
      <c r="F3443" s="7">
        <v>216.321573</v>
      </c>
      <c r="G3443" s="4">
        <v>198079</v>
      </c>
      <c r="H3443" s="2">
        <v>1E-3</v>
      </c>
      <c r="I3443" t="s">
        <v>152</v>
      </c>
    </row>
    <row r="3444" spans="1:9">
      <c r="A3444" s="2">
        <v>2014</v>
      </c>
      <c r="B3444" s="2">
        <v>3</v>
      </c>
      <c r="C3444" s="2" t="s">
        <v>12</v>
      </c>
      <c r="D3444" s="2" t="s">
        <v>30</v>
      </c>
      <c r="E3444" s="2" t="s">
        <v>9</v>
      </c>
      <c r="F3444" s="7">
        <v>208.169129</v>
      </c>
      <c r="G3444" s="4">
        <v>148693</v>
      </c>
      <c r="H3444" s="2">
        <v>1.2999999999999999E-3</v>
      </c>
      <c r="I3444" t="s">
        <v>152</v>
      </c>
    </row>
    <row r="3445" spans="1:9">
      <c r="A3445" s="2">
        <v>2013</v>
      </c>
      <c r="B3445" s="2">
        <v>10</v>
      </c>
      <c r="C3445" s="2" t="s">
        <v>12</v>
      </c>
      <c r="D3445" s="2" t="s">
        <v>57</v>
      </c>
      <c r="E3445" s="2" t="s">
        <v>14</v>
      </c>
      <c r="F3445" s="7">
        <v>1.62649</v>
      </c>
      <c r="G3445" s="4">
        <v>206</v>
      </c>
      <c r="H3445" s="2">
        <v>7.7999999999999996E-3</v>
      </c>
      <c r="I3445" t="s">
        <v>152</v>
      </c>
    </row>
    <row r="3446" spans="1:9">
      <c r="A3446" s="2">
        <v>2013</v>
      </c>
      <c r="B3446" s="2">
        <v>6</v>
      </c>
      <c r="C3446" s="2" t="s">
        <v>53</v>
      </c>
      <c r="D3446" s="2" t="s">
        <v>39</v>
      </c>
      <c r="E3446" s="2" t="s">
        <v>14</v>
      </c>
      <c r="F3446" s="7">
        <v>132.077226</v>
      </c>
      <c r="G3446" s="4">
        <v>180</v>
      </c>
      <c r="H3446" s="2">
        <v>0.73370000000000002</v>
      </c>
      <c r="I3446" t="s">
        <v>152</v>
      </c>
    </row>
    <row r="3447" spans="1:9">
      <c r="A3447" s="2">
        <v>2013</v>
      </c>
      <c r="B3447" s="2">
        <v>10</v>
      </c>
      <c r="C3447" s="2" t="s">
        <v>12</v>
      </c>
      <c r="D3447" s="2" t="s">
        <v>79</v>
      </c>
      <c r="E3447" s="2" t="s">
        <v>14</v>
      </c>
      <c r="F3447" s="7">
        <v>1.0563130000000001</v>
      </c>
      <c r="G3447" s="4">
        <v>37</v>
      </c>
      <c r="H3447" s="2">
        <v>2.8500000000000001E-2</v>
      </c>
      <c r="I3447" t="s">
        <v>152</v>
      </c>
    </row>
    <row r="3448" spans="1:9">
      <c r="A3448" s="2">
        <v>2013</v>
      </c>
      <c r="B3448" s="2">
        <v>12</v>
      </c>
      <c r="C3448" s="2" t="s">
        <v>12</v>
      </c>
      <c r="D3448" s="2" t="s">
        <v>83</v>
      </c>
      <c r="E3448" s="2" t="s">
        <v>14</v>
      </c>
      <c r="F3448" s="7">
        <v>9.6699529999999996</v>
      </c>
      <c r="G3448" s="4">
        <v>901</v>
      </c>
      <c r="H3448" s="2">
        <v>1.0699999999999999E-2</v>
      </c>
      <c r="I3448" t="s">
        <v>152</v>
      </c>
    </row>
    <row r="3449" spans="1:9">
      <c r="A3449" s="2">
        <v>2014</v>
      </c>
      <c r="B3449" s="2">
        <v>1</v>
      </c>
      <c r="C3449" s="2" t="s">
        <v>12</v>
      </c>
      <c r="D3449" s="2" t="s">
        <v>57</v>
      </c>
      <c r="E3449" s="2" t="s">
        <v>14</v>
      </c>
      <c r="F3449" s="7">
        <v>0.88571200000000005</v>
      </c>
      <c r="G3449" s="4">
        <v>168</v>
      </c>
      <c r="H3449" s="2">
        <v>5.1999999999999998E-3</v>
      </c>
      <c r="I3449" t="s">
        <v>152</v>
      </c>
    </row>
    <row r="3450" spans="1:9">
      <c r="A3450" s="2">
        <v>2013</v>
      </c>
      <c r="B3450" s="2">
        <v>9</v>
      </c>
      <c r="C3450" s="2" t="s">
        <v>12</v>
      </c>
      <c r="D3450" s="2" t="s">
        <v>66</v>
      </c>
      <c r="E3450" s="2" t="s">
        <v>9</v>
      </c>
      <c r="F3450" s="7">
        <v>21.028037000000001</v>
      </c>
      <c r="G3450" s="4">
        <v>479</v>
      </c>
      <c r="H3450" s="2">
        <v>4.3799999999999999E-2</v>
      </c>
      <c r="I3450" t="s">
        <v>152</v>
      </c>
    </row>
    <row r="3451" spans="1:9">
      <c r="A3451" s="2">
        <v>2013</v>
      </c>
      <c r="B3451" s="2">
        <v>1</v>
      </c>
      <c r="C3451" s="2" t="s">
        <v>53</v>
      </c>
      <c r="D3451" s="2" t="s">
        <v>63</v>
      </c>
      <c r="E3451" s="2" t="s">
        <v>14</v>
      </c>
      <c r="F3451" s="7">
        <v>266.33130499999999</v>
      </c>
      <c r="G3451" s="4">
        <v>272</v>
      </c>
      <c r="H3451" s="2">
        <v>0.97909999999999997</v>
      </c>
      <c r="I3451" t="s">
        <v>152</v>
      </c>
    </row>
    <row r="3452" spans="1:9">
      <c r="A3452" s="2">
        <v>2013</v>
      </c>
      <c r="B3452" s="2">
        <v>9</v>
      </c>
      <c r="C3452" s="2" t="s">
        <v>12</v>
      </c>
      <c r="D3452" s="2" t="s">
        <v>76</v>
      </c>
      <c r="E3452" s="2" t="s">
        <v>25</v>
      </c>
      <c r="F3452" s="7">
        <v>12.990368999999999</v>
      </c>
      <c r="G3452" s="4">
        <v>307</v>
      </c>
      <c r="H3452" s="2">
        <v>4.2299999999999997E-2</v>
      </c>
      <c r="I3452" t="s">
        <v>152</v>
      </c>
    </row>
    <row r="3453" spans="1:9">
      <c r="A3453" s="2">
        <v>2013</v>
      </c>
      <c r="B3453" s="2">
        <v>6</v>
      </c>
      <c r="C3453" s="2" t="s">
        <v>53</v>
      </c>
      <c r="D3453" s="2" t="s">
        <v>20</v>
      </c>
      <c r="E3453" s="2" t="s">
        <v>14</v>
      </c>
      <c r="F3453" s="7">
        <v>140.763485</v>
      </c>
      <c r="G3453" s="4">
        <v>175</v>
      </c>
      <c r="H3453" s="2">
        <v>0.80430000000000001</v>
      </c>
      <c r="I3453" t="s">
        <v>152</v>
      </c>
    </row>
    <row r="3454" spans="1:9">
      <c r="A3454" s="2">
        <v>2014</v>
      </c>
      <c r="B3454" s="2">
        <v>5</v>
      </c>
      <c r="C3454" s="2" t="s">
        <v>7</v>
      </c>
      <c r="D3454" s="2" t="s">
        <v>71</v>
      </c>
      <c r="E3454" s="2" t="s">
        <v>14</v>
      </c>
      <c r="F3454" s="7">
        <v>23.266114999999999</v>
      </c>
      <c r="G3454" s="4">
        <v>187865</v>
      </c>
      <c r="H3454" s="2">
        <v>1E-4</v>
      </c>
      <c r="I3454" t="s">
        <v>152</v>
      </c>
    </row>
    <row r="3455" spans="1:9">
      <c r="A3455" s="2">
        <v>2014</v>
      </c>
      <c r="B3455" s="2">
        <v>5</v>
      </c>
      <c r="C3455" s="2" t="s">
        <v>12</v>
      </c>
      <c r="D3455" s="2" t="s">
        <v>48</v>
      </c>
      <c r="E3455" s="2" t="s">
        <v>14</v>
      </c>
      <c r="F3455" s="7">
        <v>1307.9225710000001</v>
      </c>
      <c r="G3455" s="4">
        <v>205327</v>
      </c>
      <c r="H3455" s="2">
        <v>6.3E-3</v>
      </c>
      <c r="I3455" t="s">
        <v>152</v>
      </c>
    </row>
    <row r="3456" spans="1:9">
      <c r="A3456" s="2">
        <v>2014</v>
      </c>
      <c r="B3456" s="2">
        <v>5</v>
      </c>
      <c r="C3456" s="2" t="s">
        <v>7</v>
      </c>
      <c r="D3456" s="2" t="s">
        <v>64</v>
      </c>
      <c r="E3456" s="2" t="s">
        <v>14</v>
      </c>
      <c r="F3456" s="7">
        <v>174.682909</v>
      </c>
      <c r="G3456" s="4">
        <v>42714</v>
      </c>
      <c r="H3456" s="2">
        <v>4.0000000000000001E-3</v>
      </c>
      <c r="I3456" t="s">
        <v>152</v>
      </c>
    </row>
    <row r="3457" spans="1:9">
      <c r="A3457" s="2">
        <v>2013</v>
      </c>
      <c r="B3457" s="2">
        <v>6</v>
      </c>
      <c r="C3457" s="2" t="s">
        <v>12</v>
      </c>
      <c r="D3457" s="2" t="s">
        <v>82</v>
      </c>
      <c r="E3457" s="2" t="s">
        <v>14</v>
      </c>
      <c r="F3457" s="7">
        <v>1.4843850000000001</v>
      </c>
      <c r="G3457" s="4">
        <v>144</v>
      </c>
      <c r="H3457" s="2">
        <v>1.03E-2</v>
      </c>
      <c r="I3457" t="s">
        <v>152</v>
      </c>
    </row>
    <row r="3458" spans="1:9">
      <c r="A3458" s="2">
        <v>2013</v>
      </c>
      <c r="B3458" s="2">
        <v>5</v>
      </c>
      <c r="C3458" s="2" t="s">
        <v>12</v>
      </c>
      <c r="D3458" s="2" t="s">
        <v>75</v>
      </c>
      <c r="E3458" s="2" t="s">
        <v>14</v>
      </c>
      <c r="F3458" s="7">
        <v>5.7840999999999997E-2</v>
      </c>
      <c r="G3458" s="4">
        <v>8</v>
      </c>
      <c r="H3458" s="2">
        <v>7.1999999999999998E-3</v>
      </c>
      <c r="I3458" t="s">
        <v>152</v>
      </c>
    </row>
    <row r="3459" spans="1:9">
      <c r="A3459" s="2">
        <v>2013</v>
      </c>
      <c r="B3459" s="2">
        <v>11</v>
      </c>
      <c r="C3459" s="2" t="s">
        <v>53</v>
      </c>
      <c r="D3459" s="2" t="s">
        <v>21</v>
      </c>
      <c r="E3459" s="2" t="s">
        <v>14</v>
      </c>
      <c r="F3459" s="7">
        <v>1.482448</v>
      </c>
      <c r="G3459" s="4">
        <v>2</v>
      </c>
      <c r="H3459" s="2">
        <v>0.74119999999999997</v>
      </c>
      <c r="I3459" t="s">
        <v>152</v>
      </c>
    </row>
    <row r="3460" spans="1:9">
      <c r="A3460" s="2">
        <v>2013</v>
      </c>
      <c r="B3460" s="2">
        <v>12</v>
      </c>
      <c r="C3460" s="2" t="s">
        <v>12</v>
      </c>
      <c r="D3460" s="2" t="s">
        <v>78</v>
      </c>
      <c r="E3460" s="2" t="s">
        <v>25</v>
      </c>
      <c r="F3460" s="7">
        <v>2.0580000000000001E-2</v>
      </c>
      <c r="G3460" s="4">
        <v>3</v>
      </c>
      <c r="H3460" s="2">
        <v>6.7999999999999996E-3</v>
      </c>
      <c r="I3460" t="s">
        <v>152</v>
      </c>
    </row>
    <row r="3461" spans="1:9">
      <c r="A3461" s="2">
        <v>2014</v>
      </c>
      <c r="B3461" s="2">
        <v>4</v>
      </c>
      <c r="C3461" s="2" t="s">
        <v>12</v>
      </c>
      <c r="D3461" s="2" t="s">
        <v>20</v>
      </c>
      <c r="E3461" s="2" t="s">
        <v>14</v>
      </c>
      <c r="F3461" s="7">
        <v>207942.48953200001</v>
      </c>
      <c r="G3461" s="4">
        <v>15906823</v>
      </c>
      <c r="H3461" s="2">
        <v>1.2999999999999999E-2</v>
      </c>
      <c r="I3461" t="s">
        <v>152</v>
      </c>
    </row>
    <row r="3462" spans="1:9">
      <c r="A3462" s="2">
        <v>2013</v>
      </c>
      <c r="B3462" s="2">
        <v>1</v>
      </c>
      <c r="C3462" s="2" t="s">
        <v>12</v>
      </c>
      <c r="D3462" s="2" t="s">
        <v>15</v>
      </c>
      <c r="E3462" s="2" t="s">
        <v>16</v>
      </c>
      <c r="F3462" s="7">
        <v>40933.285306999998</v>
      </c>
      <c r="G3462" s="4">
        <v>3592387</v>
      </c>
      <c r="H3462" s="2">
        <v>1.1299999999999999E-2</v>
      </c>
      <c r="I3462" t="s">
        <v>152</v>
      </c>
    </row>
    <row r="3463" spans="1:9">
      <c r="A3463" s="2">
        <v>2013</v>
      </c>
      <c r="B3463" s="2">
        <v>11</v>
      </c>
      <c r="C3463" s="2" t="s">
        <v>7</v>
      </c>
      <c r="D3463" s="2" t="s">
        <v>41</v>
      </c>
      <c r="E3463" s="2" t="s">
        <v>25</v>
      </c>
      <c r="F3463" s="7">
        <v>1158.9606570000001</v>
      </c>
      <c r="G3463" s="4">
        <v>687589</v>
      </c>
      <c r="H3463" s="2">
        <v>1.6000000000000001E-3</v>
      </c>
      <c r="I3463" t="s">
        <v>152</v>
      </c>
    </row>
    <row r="3464" spans="1:9">
      <c r="A3464" s="2">
        <v>2014</v>
      </c>
      <c r="B3464" s="2">
        <v>3</v>
      </c>
      <c r="C3464" s="2" t="s">
        <v>7</v>
      </c>
      <c r="D3464" s="2" t="s">
        <v>27</v>
      </c>
      <c r="E3464" s="2" t="s">
        <v>14</v>
      </c>
      <c r="F3464" s="7">
        <v>969.13549999999998</v>
      </c>
      <c r="G3464" s="4">
        <v>374361</v>
      </c>
      <c r="H3464" s="2">
        <v>2.5000000000000001E-3</v>
      </c>
      <c r="I3464" t="s">
        <v>152</v>
      </c>
    </row>
    <row r="3465" spans="1:9">
      <c r="A3465" s="2">
        <v>2013</v>
      </c>
      <c r="B3465" s="2">
        <v>4</v>
      </c>
      <c r="C3465" s="2" t="s">
        <v>7</v>
      </c>
      <c r="D3465" s="2" t="s">
        <v>56</v>
      </c>
      <c r="E3465" s="2" t="s">
        <v>14</v>
      </c>
      <c r="F3465" s="7">
        <v>6898.3783979999998</v>
      </c>
      <c r="G3465" s="4">
        <v>4535822</v>
      </c>
      <c r="H3465" s="2">
        <v>1.5E-3</v>
      </c>
      <c r="I3465" t="s">
        <v>152</v>
      </c>
    </row>
    <row r="3466" spans="1:9">
      <c r="A3466" s="2">
        <v>2014</v>
      </c>
      <c r="B3466" s="2">
        <v>3</v>
      </c>
      <c r="C3466" s="2" t="s">
        <v>12</v>
      </c>
      <c r="D3466" s="2" t="s">
        <v>41</v>
      </c>
      <c r="E3466" s="2" t="s">
        <v>25</v>
      </c>
      <c r="F3466" s="7">
        <v>716.98415999999997</v>
      </c>
      <c r="G3466" s="4">
        <v>437453</v>
      </c>
      <c r="H3466" s="2">
        <v>1.6000000000000001E-3</v>
      </c>
      <c r="I3466" t="s">
        <v>152</v>
      </c>
    </row>
    <row r="3467" spans="1:9">
      <c r="A3467" s="2">
        <v>2013</v>
      </c>
      <c r="B3467" s="2">
        <v>1</v>
      </c>
      <c r="C3467" s="2" t="s">
        <v>7</v>
      </c>
      <c r="D3467" s="2" t="s">
        <v>18</v>
      </c>
      <c r="E3467" s="2" t="s">
        <v>14</v>
      </c>
      <c r="F3467" s="7">
        <v>3429.2063370000001</v>
      </c>
      <c r="G3467" s="4">
        <v>3689219</v>
      </c>
      <c r="H3467" s="2">
        <v>8.9999999999999998E-4</v>
      </c>
      <c r="I3467" t="s">
        <v>152</v>
      </c>
    </row>
    <row r="3468" spans="1:9">
      <c r="A3468" s="2">
        <v>2014</v>
      </c>
      <c r="B3468" s="2">
        <v>1</v>
      </c>
      <c r="C3468" s="2" t="s">
        <v>7</v>
      </c>
      <c r="D3468" s="2" t="s">
        <v>46</v>
      </c>
      <c r="E3468" s="2" t="s">
        <v>25</v>
      </c>
      <c r="F3468" s="7">
        <v>73.862110000000001</v>
      </c>
      <c r="G3468" s="4">
        <v>392346</v>
      </c>
      <c r="H3468" s="2">
        <v>1E-4</v>
      </c>
      <c r="I3468" t="s">
        <v>152</v>
      </c>
    </row>
    <row r="3469" spans="1:9">
      <c r="A3469" s="2">
        <v>2013</v>
      </c>
      <c r="B3469" s="2">
        <v>10</v>
      </c>
      <c r="C3469" s="2" t="s">
        <v>7</v>
      </c>
      <c r="D3469" s="2" t="s">
        <v>46</v>
      </c>
      <c r="E3469" s="2" t="s">
        <v>25</v>
      </c>
      <c r="F3469" s="7">
        <v>16.573207</v>
      </c>
      <c r="G3469" s="4">
        <v>222026</v>
      </c>
      <c r="H3469" s="2">
        <v>0</v>
      </c>
      <c r="I3469" t="s">
        <v>152</v>
      </c>
    </row>
    <row r="3470" spans="1:9">
      <c r="A3470" s="2">
        <v>2014</v>
      </c>
      <c r="B3470" s="2">
        <v>1</v>
      </c>
      <c r="C3470" s="2" t="s">
        <v>12</v>
      </c>
      <c r="D3470" s="2" t="s">
        <v>17</v>
      </c>
      <c r="E3470" s="2" t="s">
        <v>14</v>
      </c>
      <c r="F3470" s="7">
        <v>2926.8247379999998</v>
      </c>
      <c r="G3470" s="4">
        <v>384070</v>
      </c>
      <c r="H3470" s="2">
        <v>7.6E-3</v>
      </c>
      <c r="I3470" t="s">
        <v>152</v>
      </c>
    </row>
    <row r="3471" spans="1:9">
      <c r="A3471" s="2">
        <v>2013</v>
      </c>
      <c r="B3471" s="2">
        <v>9</v>
      </c>
      <c r="C3471" s="2" t="s">
        <v>12</v>
      </c>
      <c r="D3471" s="2" t="s">
        <v>26</v>
      </c>
      <c r="E3471" s="2" t="s">
        <v>14</v>
      </c>
      <c r="F3471" s="7">
        <v>11409.355593</v>
      </c>
      <c r="G3471" s="4">
        <v>860248</v>
      </c>
      <c r="H3471" s="2">
        <v>1.32E-2</v>
      </c>
      <c r="I3471" t="s">
        <v>152</v>
      </c>
    </row>
    <row r="3472" spans="1:9">
      <c r="A3472" s="2">
        <v>2014</v>
      </c>
      <c r="B3472" s="2">
        <v>2</v>
      </c>
      <c r="C3472" s="2" t="s">
        <v>7</v>
      </c>
      <c r="D3472" s="2" t="s">
        <v>46</v>
      </c>
      <c r="E3472" s="2" t="s">
        <v>25</v>
      </c>
      <c r="F3472" s="7">
        <v>19.442944000000001</v>
      </c>
      <c r="G3472" s="4">
        <v>403441</v>
      </c>
      <c r="H3472" s="2">
        <v>0</v>
      </c>
      <c r="I3472" t="s">
        <v>152</v>
      </c>
    </row>
    <row r="3473" spans="1:9">
      <c r="A3473" s="2">
        <v>2013</v>
      </c>
      <c r="B3473" s="2">
        <v>10</v>
      </c>
      <c r="C3473" s="2" t="s">
        <v>12</v>
      </c>
      <c r="D3473" s="2" t="s">
        <v>27</v>
      </c>
      <c r="E3473" s="2" t="s">
        <v>14</v>
      </c>
      <c r="F3473" s="7">
        <v>336.19892599999997</v>
      </c>
      <c r="G3473" s="4">
        <v>131646</v>
      </c>
      <c r="H3473" s="2">
        <v>2.5000000000000001E-3</v>
      </c>
      <c r="I3473" t="s">
        <v>152</v>
      </c>
    </row>
    <row r="3474" spans="1:9">
      <c r="A3474" s="2">
        <v>2014</v>
      </c>
      <c r="B3474" s="2">
        <v>1</v>
      </c>
      <c r="C3474" s="2" t="s">
        <v>12</v>
      </c>
      <c r="D3474" s="2" t="s">
        <v>27</v>
      </c>
      <c r="E3474" s="2" t="s">
        <v>14</v>
      </c>
      <c r="F3474" s="7">
        <v>474.83549699999998</v>
      </c>
      <c r="G3474" s="4">
        <v>187257</v>
      </c>
      <c r="H3474" s="2">
        <v>2.5000000000000001E-3</v>
      </c>
      <c r="I3474" t="s">
        <v>152</v>
      </c>
    </row>
    <row r="3475" spans="1:9">
      <c r="A3475" s="2">
        <v>2014</v>
      </c>
      <c r="B3475" s="2">
        <v>1</v>
      </c>
      <c r="C3475" s="2" t="s">
        <v>7</v>
      </c>
      <c r="D3475" s="2" t="s">
        <v>96</v>
      </c>
      <c r="E3475" s="2" t="s">
        <v>9</v>
      </c>
      <c r="F3475" s="7">
        <v>122.784142</v>
      </c>
      <c r="G3475" s="4">
        <v>87703</v>
      </c>
      <c r="H3475" s="2">
        <v>1.2999999999999999E-3</v>
      </c>
      <c r="I3475" t="s">
        <v>152</v>
      </c>
    </row>
    <row r="3476" spans="1:9">
      <c r="A3476" s="2">
        <v>2013</v>
      </c>
      <c r="B3476" s="2">
        <v>2</v>
      </c>
      <c r="C3476" s="2" t="s">
        <v>12</v>
      </c>
      <c r="D3476" s="2" t="s">
        <v>34</v>
      </c>
      <c r="E3476" s="2" t="s">
        <v>14</v>
      </c>
      <c r="F3476" s="7">
        <v>9.4180060000000001</v>
      </c>
      <c r="G3476" s="4">
        <v>621</v>
      </c>
      <c r="H3476" s="2">
        <v>1.5100000000000001E-2</v>
      </c>
      <c r="I3476" t="s">
        <v>152</v>
      </c>
    </row>
    <row r="3477" spans="1:9">
      <c r="A3477" s="2">
        <v>2013</v>
      </c>
      <c r="B3477" s="2">
        <v>4</v>
      </c>
      <c r="C3477" s="2" t="s">
        <v>12</v>
      </c>
      <c r="D3477" s="2" t="s">
        <v>99</v>
      </c>
      <c r="E3477" s="2" t="s">
        <v>25</v>
      </c>
      <c r="F3477" s="7">
        <v>0.15470400000000001</v>
      </c>
      <c r="G3477" s="4">
        <v>176</v>
      </c>
      <c r="H3477" s="2">
        <v>8.0000000000000004E-4</v>
      </c>
      <c r="I3477" t="s">
        <v>152</v>
      </c>
    </row>
    <row r="3478" spans="1:9">
      <c r="A3478" s="2">
        <v>2013</v>
      </c>
      <c r="B3478" s="2">
        <v>9</v>
      </c>
      <c r="C3478" s="2" t="s">
        <v>12</v>
      </c>
      <c r="D3478" s="2" t="s">
        <v>50</v>
      </c>
      <c r="E3478" s="2" t="s">
        <v>11</v>
      </c>
      <c r="F3478" s="7">
        <v>61.464236999999997</v>
      </c>
      <c r="G3478" s="4">
        <v>3003</v>
      </c>
      <c r="H3478" s="2">
        <v>2.0400000000000001E-2</v>
      </c>
      <c r="I3478" t="s">
        <v>152</v>
      </c>
    </row>
    <row r="3479" spans="1:9">
      <c r="A3479" s="2">
        <v>2013</v>
      </c>
      <c r="B3479" s="2">
        <v>12</v>
      </c>
      <c r="C3479" s="2" t="s">
        <v>12</v>
      </c>
      <c r="D3479" s="2" t="s">
        <v>66</v>
      </c>
      <c r="E3479" s="2" t="s">
        <v>9</v>
      </c>
      <c r="F3479" s="7">
        <v>19.152830000000002</v>
      </c>
      <c r="G3479" s="4">
        <v>823</v>
      </c>
      <c r="H3479" s="2">
        <v>2.3199999999999998E-2</v>
      </c>
      <c r="I3479" t="s">
        <v>152</v>
      </c>
    </row>
    <row r="3480" spans="1:9">
      <c r="A3480" s="2">
        <v>2013</v>
      </c>
      <c r="B3480" s="2">
        <v>7</v>
      </c>
      <c r="C3480" s="2" t="s">
        <v>12</v>
      </c>
      <c r="D3480" s="2" t="s">
        <v>65</v>
      </c>
      <c r="E3480" s="2" t="s">
        <v>25</v>
      </c>
      <c r="F3480" s="7">
        <v>1.315072</v>
      </c>
      <c r="G3480" s="4">
        <v>340</v>
      </c>
      <c r="H3480" s="2">
        <v>3.8E-3</v>
      </c>
      <c r="I3480" t="s">
        <v>152</v>
      </c>
    </row>
    <row r="3481" spans="1:9">
      <c r="A3481" s="2">
        <v>2013</v>
      </c>
      <c r="B3481" s="2">
        <v>4</v>
      </c>
      <c r="C3481" s="2" t="s">
        <v>12</v>
      </c>
      <c r="D3481" s="2" t="s">
        <v>100</v>
      </c>
      <c r="E3481" s="2" t="s">
        <v>14</v>
      </c>
      <c r="F3481" s="7">
        <v>3.1686930000000002</v>
      </c>
      <c r="G3481" s="4">
        <v>261</v>
      </c>
      <c r="H3481" s="2">
        <v>1.21E-2</v>
      </c>
      <c r="I3481" t="s">
        <v>152</v>
      </c>
    </row>
    <row r="3482" spans="1:9">
      <c r="A3482" s="2">
        <v>2013</v>
      </c>
      <c r="B3482" s="2">
        <v>3</v>
      </c>
      <c r="C3482" s="2" t="s">
        <v>12</v>
      </c>
      <c r="D3482" s="2" t="s">
        <v>10</v>
      </c>
      <c r="E3482" s="2" t="s">
        <v>11</v>
      </c>
      <c r="F3482" s="7">
        <v>0.64200400000000002</v>
      </c>
      <c r="G3482" s="4">
        <v>178</v>
      </c>
      <c r="H3482" s="2">
        <v>3.5999999999999999E-3</v>
      </c>
      <c r="I3482" t="s">
        <v>152</v>
      </c>
    </row>
    <row r="3483" spans="1:9">
      <c r="A3483" s="2">
        <v>2013</v>
      </c>
      <c r="B3483" s="2">
        <v>10</v>
      </c>
      <c r="C3483" s="2" t="s">
        <v>53</v>
      </c>
      <c r="D3483" s="2" t="s">
        <v>20</v>
      </c>
      <c r="E3483" s="2" t="s">
        <v>14</v>
      </c>
      <c r="F3483" s="7">
        <v>119.792028</v>
      </c>
      <c r="G3483" s="4">
        <v>136</v>
      </c>
      <c r="H3483" s="2">
        <v>0.88080000000000003</v>
      </c>
      <c r="I3483" t="s">
        <v>152</v>
      </c>
    </row>
    <row r="3484" spans="1:9">
      <c r="A3484" s="2">
        <v>2014</v>
      </c>
      <c r="B3484" s="2">
        <v>5</v>
      </c>
      <c r="C3484" s="2" t="s">
        <v>7</v>
      </c>
      <c r="D3484" s="2" t="s">
        <v>88</v>
      </c>
      <c r="E3484" s="2" t="s">
        <v>14</v>
      </c>
      <c r="F3484" s="7">
        <v>333.45281799999998</v>
      </c>
      <c r="G3484" s="4">
        <v>123543</v>
      </c>
      <c r="H3484" s="2">
        <v>2.5999999999999999E-3</v>
      </c>
      <c r="I3484" t="s">
        <v>152</v>
      </c>
    </row>
    <row r="3485" spans="1:9">
      <c r="A3485" s="2">
        <v>2014</v>
      </c>
      <c r="B3485" s="2">
        <v>5</v>
      </c>
      <c r="C3485" s="2" t="s">
        <v>12</v>
      </c>
      <c r="D3485" s="2" t="s">
        <v>57</v>
      </c>
      <c r="E3485" s="2" t="s">
        <v>14</v>
      </c>
      <c r="F3485" s="7">
        <v>0.24332799999999999</v>
      </c>
      <c r="G3485" s="4">
        <v>36</v>
      </c>
      <c r="H3485" s="2">
        <v>6.7000000000000002E-3</v>
      </c>
      <c r="I3485" t="s">
        <v>152</v>
      </c>
    </row>
    <row r="3486" spans="1:9">
      <c r="A3486" s="2">
        <v>2013</v>
      </c>
      <c r="B3486" s="2">
        <v>12</v>
      </c>
      <c r="C3486" s="2" t="s">
        <v>53</v>
      </c>
      <c r="D3486" s="2" t="s">
        <v>63</v>
      </c>
      <c r="E3486" s="2" t="s">
        <v>14</v>
      </c>
      <c r="F3486" s="7">
        <v>5.2099359999999999</v>
      </c>
      <c r="G3486" s="4">
        <v>7</v>
      </c>
      <c r="H3486" s="2">
        <v>0.74419999999999997</v>
      </c>
      <c r="I3486" t="s">
        <v>152</v>
      </c>
    </row>
    <row r="3487" spans="1:9">
      <c r="A3487" s="2">
        <v>2013</v>
      </c>
      <c r="B3487" s="2">
        <v>9</v>
      </c>
      <c r="C3487" s="2" t="s">
        <v>53</v>
      </c>
      <c r="D3487" s="2" t="s">
        <v>21</v>
      </c>
      <c r="E3487" s="2" t="s">
        <v>14</v>
      </c>
      <c r="F3487" s="7">
        <v>1.824829</v>
      </c>
      <c r="G3487" s="4">
        <v>1</v>
      </c>
      <c r="H3487" s="2">
        <v>1.8248</v>
      </c>
      <c r="I3487" t="s">
        <v>152</v>
      </c>
    </row>
    <row r="3488" spans="1:9">
      <c r="A3488" s="2">
        <v>2013</v>
      </c>
      <c r="B3488" s="2">
        <v>11</v>
      </c>
      <c r="C3488" s="2" t="s">
        <v>7</v>
      </c>
      <c r="D3488" s="2" t="s">
        <v>8</v>
      </c>
      <c r="E3488" s="2" t="s">
        <v>9</v>
      </c>
      <c r="F3488" s="7">
        <v>99767.106027000002</v>
      </c>
      <c r="G3488" s="4">
        <v>71202443</v>
      </c>
      <c r="H3488" s="2">
        <v>1.4E-3</v>
      </c>
      <c r="I3488" t="s">
        <v>152</v>
      </c>
    </row>
    <row r="3489" spans="1:9">
      <c r="A3489" s="2">
        <v>2013</v>
      </c>
      <c r="B3489" s="2">
        <v>1</v>
      </c>
      <c r="C3489" s="2" t="s">
        <v>12</v>
      </c>
      <c r="D3489" s="2" t="s">
        <v>19</v>
      </c>
      <c r="E3489" s="2" t="s">
        <v>14</v>
      </c>
      <c r="F3489" s="7">
        <v>247861.37478300001</v>
      </c>
      <c r="G3489" s="4">
        <v>21327817</v>
      </c>
      <c r="H3489" s="2">
        <v>1.1599999999999999E-2</v>
      </c>
      <c r="I3489" t="s">
        <v>152</v>
      </c>
    </row>
    <row r="3490" spans="1:9">
      <c r="A3490" s="2">
        <v>2014</v>
      </c>
      <c r="B3490" s="2">
        <v>4</v>
      </c>
      <c r="C3490" s="2" t="s">
        <v>7</v>
      </c>
      <c r="D3490" s="2" t="s">
        <v>39</v>
      </c>
      <c r="E3490" s="2" t="s">
        <v>14</v>
      </c>
      <c r="F3490" s="7">
        <v>21052.833922999998</v>
      </c>
      <c r="G3490" s="4">
        <v>17126176</v>
      </c>
      <c r="H3490" s="2">
        <v>1.1999999999999999E-3</v>
      </c>
      <c r="I3490" t="s">
        <v>152</v>
      </c>
    </row>
    <row r="3491" spans="1:9">
      <c r="A3491" s="2">
        <v>2013</v>
      </c>
      <c r="B3491" s="2">
        <v>1</v>
      </c>
      <c r="C3491" s="2" t="s">
        <v>7</v>
      </c>
      <c r="D3491" s="2" t="s">
        <v>15</v>
      </c>
      <c r="E3491" s="2" t="s">
        <v>16</v>
      </c>
      <c r="F3491" s="7">
        <v>5315.1500809999998</v>
      </c>
      <c r="G3491" s="4">
        <v>2746500</v>
      </c>
      <c r="H3491" s="2">
        <v>1.9E-3</v>
      </c>
      <c r="I3491" t="s">
        <v>152</v>
      </c>
    </row>
    <row r="3492" spans="1:9">
      <c r="A3492" s="2">
        <v>2014</v>
      </c>
      <c r="B3492" s="2">
        <v>4</v>
      </c>
      <c r="C3492" s="2" t="s">
        <v>7</v>
      </c>
      <c r="D3492" s="2" t="s">
        <v>43</v>
      </c>
      <c r="E3492" s="2" t="s">
        <v>11</v>
      </c>
      <c r="F3492" s="7">
        <v>3713.7235169999999</v>
      </c>
      <c r="G3492" s="4">
        <v>2247721</v>
      </c>
      <c r="H3492" s="2">
        <v>1.6000000000000001E-3</v>
      </c>
      <c r="I3492" t="s">
        <v>152</v>
      </c>
    </row>
    <row r="3493" spans="1:9">
      <c r="A3493" s="2">
        <v>2013</v>
      </c>
      <c r="B3493" s="2">
        <v>7</v>
      </c>
      <c r="C3493" s="2" t="s">
        <v>12</v>
      </c>
      <c r="D3493" s="2" t="s">
        <v>18</v>
      </c>
      <c r="E3493" s="2" t="s">
        <v>14</v>
      </c>
      <c r="F3493" s="7">
        <v>45271.933947999998</v>
      </c>
      <c r="G3493" s="4">
        <v>5565746</v>
      </c>
      <c r="H3493" s="2">
        <v>8.0999999999999996E-3</v>
      </c>
      <c r="I3493" t="s">
        <v>152</v>
      </c>
    </row>
    <row r="3494" spans="1:9">
      <c r="A3494" s="2">
        <v>2014</v>
      </c>
      <c r="B3494" s="2">
        <v>1</v>
      </c>
      <c r="C3494" s="2" t="s">
        <v>7</v>
      </c>
      <c r="D3494" s="2" t="s">
        <v>17</v>
      </c>
      <c r="E3494" s="2" t="s">
        <v>14</v>
      </c>
      <c r="F3494" s="7">
        <v>2453.182276</v>
      </c>
      <c r="G3494" s="4">
        <v>918576</v>
      </c>
      <c r="H3494" s="2">
        <v>2.5999999999999999E-3</v>
      </c>
      <c r="I3494" t="s">
        <v>152</v>
      </c>
    </row>
    <row r="3495" spans="1:9">
      <c r="A3495" s="2">
        <v>2013</v>
      </c>
      <c r="B3495" s="2">
        <v>10</v>
      </c>
      <c r="C3495" s="2" t="s">
        <v>7</v>
      </c>
      <c r="D3495" s="2" t="s">
        <v>15</v>
      </c>
      <c r="E3495" s="2" t="s">
        <v>16</v>
      </c>
      <c r="F3495" s="7">
        <v>8105.5587480000004</v>
      </c>
      <c r="G3495" s="4">
        <v>3344976</v>
      </c>
      <c r="H3495" s="2">
        <v>2.3999999999999998E-3</v>
      </c>
      <c r="I3495" t="s">
        <v>152</v>
      </c>
    </row>
    <row r="3496" spans="1:9">
      <c r="A3496" s="2">
        <v>2014</v>
      </c>
      <c r="B3496" s="2">
        <v>4</v>
      </c>
      <c r="C3496" s="2" t="s">
        <v>12</v>
      </c>
      <c r="D3496" s="2" t="s">
        <v>45</v>
      </c>
      <c r="E3496" s="2" t="s">
        <v>14</v>
      </c>
      <c r="F3496" s="7">
        <v>4634.4108729999998</v>
      </c>
      <c r="G3496" s="4">
        <v>2129107</v>
      </c>
      <c r="H3496" s="2">
        <v>2.0999999999999999E-3</v>
      </c>
      <c r="I3496" t="s">
        <v>152</v>
      </c>
    </row>
    <row r="3497" spans="1:9">
      <c r="A3497" s="2">
        <v>2013</v>
      </c>
      <c r="B3497" s="2">
        <v>3</v>
      </c>
      <c r="C3497" s="2" t="s">
        <v>7</v>
      </c>
      <c r="D3497" s="2" t="s">
        <v>19</v>
      </c>
      <c r="E3497" s="2" t="s">
        <v>14</v>
      </c>
      <c r="F3497" s="7">
        <v>7943.0108449999998</v>
      </c>
      <c r="G3497" s="4">
        <v>2351946</v>
      </c>
      <c r="H3497" s="2">
        <v>3.3E-3</v>
      </c>
      <c r="I3497" t="s">
        <v>152</v>
      </c>
    </row>
    <row r="3498" spans="1:9">
      <c r="A3498" s="2">
        <v>2013</v>
      </c>
      <c r="B3498" s="2">
        <v>12</v>
      </c>
      <c r="C3498" s="2" t="s">
        <v>12</v>
      </c>
      <c r="D3498" s="2" t="s">
        <v>64</v>
      </c>
      <c r="E3498" s="2" t="s">
        <v>14</v>
      </c>
      <c r="F3498" s="7">
        <v>56.142710999999998</v>
      </c>
      <c r="G3498" s="4">
        <v>13615</v>
      </c>
      <c r="H3498" s="2">
        <v>4.1000000000000003E-3</v>
      </c>
      <c r="I3498" t="s">
        <v>152</v>
      </c>
    </row>
    <row r="3499" spans="1:9">
      <c r="A3499" s="2">
        <v>2014</v>
      </c>
      <c r="B3499" s="2">
        <v>2</v>
      </c>
      <c r="C3499" s="2" t="s">
        <v>12</v>
      </c>
      <c r="D3499" s="2" t="s">
        <v>83</v>
      </c>
      <c r="E3499" s="2" t="s">
        <v>14</v>
      </c>
      <c r="F3499" s="7">
        <v>7.7872669999999999</v>
      </c>
      <c r="G3499" s="4">
        <v>974</v>
      </c>
      <c r="H3499" s="2">
        <v>7.9000000000000008E-3</v>
      </c>
      <c r="I3499" t="s">
        <v>152</v>
      </c>
    </row>
    <row r="3500" spans="1:9">
      <c r="A3500" s="2">
        <v>2013</v>
      </c>
      <c r="B3500" s="2">
        <v>3</v>
      </c>
      <c r="C3500" s="2" t="s">
        <v>12</v>
      </c>
      <c r="D3500" s="2" t="s">
        <v>48</v>
      </c>
      <c r="E3500" s="2" t="s">
        <v>14</v>
      </c>
      <c r="F3500" s="7">
        <v>13.956397000000001</v>
      </c>
      <c r="G3500" s="4">
        <v>1350</v>
      </c>
      <c r="H3500" s="2">
        <v>1.03E-2</v>
      </c>
      <c r="I3500" t="s">
        <v>152</v>
      </c>
    </row>
    <row r="3501" spans="1:9">
      <c r="A3501" s="2">
        <v>2013</v>
      </c>
      <c r="B3501" s="2">
        <v>3</v>
      </c>
      <c r="C3501" s="2" t="s">
        <v>53</v>
      </c>
      <c r="D3501" s="2" t="s">
        <v>63</v>
      </c>
      <c r="E3501" s="2" t="s">
        <v>14</v>
      </c>
      <c r="F3501" s="7">
        <v>26.070039999999999</v>
      </c>
      <c r="G3501" s="4">
        <v>39</v>
      </c>
      <c r="H3501" s="2">
        <v>0.66839999999999999</v>
      </c>
      <c r="I3501" t="s">
        <v>152</v>
      </c>
    </row>
    <row r="3502" spans="1:9">
      <c r="A3502" s="2">
        <v>2013</v>
      </c>
      <c r="B3502" s="2">
        <v>2</v>
      </c>
      <c r="C3502" s="2" t="s">
        <v>7</v>
      </c>
      <c r="D3502" s="2" t="s">
        <v>34</v>
      </c>
      <c r="E3502" s="2" t="s">
        <v>14</v>
      </c>
      <c r="F3502" s="7">
        <v>0.30581900000000001</v>
      </c>
      <c r="G3502" s="4">
        <v>526</v>
      </c>
      <c r="H3502" s="2">
        <v>5.0000000000000001E-4</v>
      </c>
      <c r="I3502" t="s">
        <v>152</v>
      </c>
    </row>
    <row r="3503" spans="1:9">
      <c r="A3503" s="2">
        <v>2014</v>
      </c>
      <c r="B3503" s="2">
        <v>5</v>
      </c>
      <c r="C3503" s="2" t="s">
        <v>12</v>
      </c>
      <c r="D3503" s="2" t="s">
        <v>30</v>
      </c>
      <c r="E3503" s="2" t="s">
        <v>9</v>
      </c>
      <c r="F3503" s="7">
        <v>326.04082299999999</v>
      </c>
      <c r="G3503" s="4">
        <v>232887</v>
      </c>
      <c r="H3503" s="2">
        <v>1.2999999999999999E-3</v>
      </c>
      <c r="I3503" t="s">
        <v>152</v>
      </c>
    </row>
    <row r="3504" spans="1:9">
      <c r="A3504" s="2">
        <v>2014</v>
      </c>
      <c r="B3504" s="2">
        <v>5</v>
      </c>
      <c r="C3504" s="2" t="s">
        <v>12</v>
      </c>
      <c r="D3504" s="2" t="s">
        <v>96</v>
      </c>
      <c r="E3504" s="2" t="s">
        <v>9</v>
      </c>
      <c r="F3504" s="7">
        <v>82.013219000000007</v>
      </c>
      <c r="G3504" s="4">
        <v>58581</v>
      </c>
      <c r="H3504" s="2">
        <v>1.2999999999999999E-3</v>
      </c>
      <c r="I3504" t="s">
        <v>152</v>
      </c>
    </row>
    <row r="3505" spans="1:9">
      <c r="A3505" s="2">
        <v>2013</v>
      </c>
      <c r="B3505" s="2">
        <v>7</v>
      </c>
      <c r="C3505" s="2" t="s">
        <v>53</v>
      </c>
      <c r="D3505" s="2" t="s">
        <v>56</v>
      </c>
      <c r="E3505" s="2" t="s">
        <v>14</v>
      </c>
      <c r="F3505" s="7">
        <v>87.913758999999999</v>
      </c>
      <c r="G3505" s="4">
        <v>108</v>
      </c>
      <c r="H3505" s="2">
        <v>0.81399999999999995</v>
      </c>
      <c r="I3505" t="s">
        <v>152</v>
      </c>
    </row>
    <row r="3506" spans="1:9">
      <c r="A3506" s="2">
        <v>2013</v>
      </c>
      <c r="B3506" s="2">
        <v>4</v>
      </c>
      <c r="C3506" s="2" t="s">
        <v>12</v>
      </c>
      <c r="D3506" s="2" t="s">
        <v>61</v>
      </c>
      <c r="E3506" s="2" t="s">
        <v>62</v>
      </c>
      <c r="F3506" s="7">
        <v>7.5516E-2</v>
      </c>
      <c r="G3506" s="4">
        <v>6</v>
      </c>
      <c r="H3506" s="2">
        <v>1.2500000000000001E-2</v>
      </c>
      <c r="I3506" t="s">
        <v>152</v>
      </c>
    </row>
    <row r="3507" spans="1:9">
      <c r="A3507" s="2">
        <v>2013</v>
      </c>
      <c r="B3507" s="2">
        <v>7</v>
      </c>
      <c r="C3507" s="2" t="s">
        <v>12</v>
      </c>
      <c r="D3507" s="2" t="s">
        <v>88</v>
      </c>
      <c r="E3507" s="2" t="s">
        <v>14</v>
      </c>
      <c r="F3507" s="7">
        <v>1.5580830000000001</v>
      </c>
      <c r="G3507" s="4">
        <v>46</v>
      </c>
      <c r="H3507" s="2">
        <v>3.3799999999999997E-2</v>
      </c>
      <c r="I3507" t="s">
        <v>152</v>
      </c>
    </row>
    <row r="3508" spans="1:9">
      <c r="A3508" s="2">
        <v>2013</v>
      </c>
      <c r="B3508" s="2">
        <v>4</v>
      </c>
      <c r="C3508" s="2" t="s">
        <v>7</v>
      </c>
      <c r="D3508" s="2" t="s">
        <v>8</v>
      </c>
      <c r="E3508" s="2" t="s">
        <v>9</v>
      </c>
      <c r="F3508" s="7">
        <v>101375.751472</v>
      </c>
      <c r="G3508" s="4">
        <v>73365337</v>
      </c>
      <c r="H3508" s="2">
        <v>1.2999999999999999E-3</v>
      </c>
      <c r="I3508" t="s">
        <v>152</v>
      </c>
    </row>
    <row r="3509" spans="1:9">
      <c r="A3509" s="2">
        <v>2013</v>
      </c>
      <c r="B3509" s="2">
        <v>12</v>
      </c>
      <c r="C3509" s="2" t="s">
        <v>7</v>
      </c>
      <c r="D3509" s="2" t="s">
        <v>43</v>
      </c>
      <c r="E3509" s="2" t="s">
        <v>11</v>
      </c>
      <c r="F3509" s="7">
        <v>641.79012399999999</v>
      </c>
      <c r="G3509" s="4">
        <v>493687</v>
      </c>
      <c r="H3509" s="2">
        <v>1.1999999999999999E-3</v>
      </c>
      <c r="I3509" t="s">
        <v>152</v>
      </c>
    </row>
    <row r="3510" spans="1:9">
      <c r="A3510" s="2">
        <v>2014</v>
      </c>
      <c r="B3510" s="2">
        <v>1</v>
      </c>
      <c r="C3510" s="2" t="s">
        <v>7</v>
      </c>
      <c r="D3510" s="2" t="s">
        <v>19</v>
      </c>
      <c r="E3510" s="2" t="s">
        <v>14</v>
      </c>
      <c r="F3510" s="7">
        <v>2421.0399980000002</v>
      </c>
      <c r="G3510" s="4">
        <v>2649637</v>
      </c>
      <c r="H3510" s="2">
        <v>8.9999999999999998E-4</v>
      </c>
      <c r="I3510" t="s">
        <v>152</v>
      </c>
    </row>
    <row r="3511" spans="1:9">
      <c r="A3511" s="2">
        <v>2014</v>
      </c>
      <c r="B3511" s="2">
        <v>2</v>
      </c>
      <c r="C3511" s="2" t="s">
        <v>7</v>
      </c>
      <c r="D3511" s="2" t="s">
        <v>82</v>
      </c>
      <c r="E3511" s="2" t="s">
        <v>14</v>
      </c>
      <c r="F3511" s="7">
        <v>253.341454</v>
      </c>
      <c r="G3511" s="4">
        <v>434469</v>
      </c>
      <c r="H3511" s="2">
        <v>5.0000000000000001E-4</v>
      </c>
      <c r="I3511" t="s">
        <v>152</v>
      </c>
    </row>
    <row r="3512" spans="1:9">
      <c r="A3512" s="2">
        <v>2014</v>
      </c>
      <c r="B3512" s="2">
        <v>3</v>
      </c>
      <c r="C3512" s="2" t="s">
        <v>7</v>
      </c>
      <c r="D3512" s="2" t="s">
        <v>48</v>
      </c>
      <c r="E3512" s="2" t="s">
        <v>14</v>
      </c>
      <c r="F3512" s="7">
        <v>795.47492599999998</v>
      </c>
      <c r="G3512" s="4">
        <v>302462</v>
      </c>
      <c r="H3512" s="2">
        <v>2.5999999999999999E-3</v>
      </c>
      <c r="I3512" t="s">
        <v>152</v>
      </c>
    </row>
    <row r="3513" spans="1:9">
      <c r="A3513" s="2">
        <v>2013</v>
      </c>
      <c r="B3513" s="2">
        <v>6</v>
      </c>
      <c r="C3513" s="2" t="s">
        <v>12</v>
      </c>
      <c r="D3513" s="2" t="s">
        <v>34</v>
      </c>
      <c r="E3513" s="2" t="s">
        <v>14</v>
      </c>
      <c r="F3513" s="7">
        <v>15.959878</v>
      </c>
      <c r="G3513" s="4">
        <v>1362</v>
      </c>
      <c r="H3513" s="2">
        <v>1.17E-2</v>
      </c>
      <c r="I3513" t="s">
        <v>152</v>
      </c>
    </row>
    <row r="3514" spans="1:9">
      <c r="A3514" s="2">
        <v>2014</v>
      </c>
      <c r="B3514" s="2">
        <v>2</v>
      </c>
      <c r="C3514" s="2" t="s">
        <v>12</v>
      </c>
      <c r="D3514" s="2" t="s">
        <v>65</v>
      </c>
      <c r="E3514" s="2" t="s">
        <v>25</v>
      </c>
      <c r="F3514" s="7">
        <v>1.3999760000000001</v>
      </c>
      <c r="G3514" s="4">
        <v>344</v>
      </c>
      <c r="H3514" s="2">
        <v>4.0000000000000001E-3</v>
      </c>
      <c r="I3514" t="s">
        <v>152</v>
      </c>
    </row>
    <row r="3515" spans="1:9">
      <c r="A3515" s="2">
        <v>2013</v>
      </c>
      <c r="B3515" s="2">
        <v>2</v>
      </c>
      <c r="C3515" s="2" t="s">
        <v>12</v>
      </c>
      <c r="D3515" s="2" t="s">
        <v>77</v>
      </c>
      <c r="E3515" s="2" t="s">
        <v>9</v>
      </c>
      <c r="F3515" s="7">
        <v>0.46481699999999998</v>
      </c>
      <c r="G3515" s="4">
        <v>135</v>
      </c>
      <c r="H3515" s="2">
        <v>3.3999999999999998E-3</v>
      </c>
      <c r="I3515" t="s">
        <v>152</v>
      </c>
    </row>
    <row r="3516" spans="1:9">
      <c r="A3516" s="2">
        <v>2013</v>
      </c>
      <c r="B3516" s="2">
        <v>2</v>
      </c>
      <c r="C3516" s="2" t="s">
        <v>12</v>
      </c>
      <c r="D3516" s="2" t="s">
        <v>75</v>
      </c>
      <c r="E3516" s="2" t="s">
        <v>14</v>
      </c>
      <c r="F3516" s="7">
        <v>3.1805E-2</v>
      </c>
      <c r="G3516" s="4">
        <v>4</v>
      </c>
      <c r="H3516" s="2">
        <v>7.9000000000000008E-3</v>
      </c>
      <c r="I3516" t="s">
        <v>152</v>
      </c>
    </row>
    <row r="3517" spans="1:9">
      <c r="A3517" s="2">
        <v>2013</v>
      </c>
      <c r="B3517" s="2">
        <v>2</v>
      </c>
      <c r="C3517" s="2" t="s">
        <v>12</v>
      </c>
      <c r="D3517" s="2" t="s">
        <v>95</v>
      </c>
      <c r="E3517" s="2" t="s">
        <v>11</v>
      </c>
      <c r="F3517" s="7">
        <v>1.8412000000000001E-2</v>
      </c>
      <c r="G3517" s="4">
        <v>4</v>
      </c>
      <c r="H3517" s="2">
        <v>4.5999999999999999E-3</v>
      </c>
      <c r="I3517" t="s">
        <v>152</v>
      </c>
    </row>
    <row r="3518" spans="1:9">
      <c r="A3518" s="2">
        <v>2013</v>
      </c>
      <c r="B3518" s="2">
        <v>1</v>
      </c>
      <c r="C3518" s="2" t="s">
        <v>12</v>
      </c>
      <c r="D3518" s="2" t="s">
        <v>75</v>
      </c>
      <c r="E3518" s="2" t="s">
        <v>14</v>
      </c>
      <c r="F3518" s="7">
        <v>3.3799999999999997E-2</v>
      </c>
      <c r="G3518" s="4">
        <v>3</v>
      </c>
      <c r="H3518" s="2">
        <v>1.12E-2</v>
      </c>
      <c r="I3518" t="s">
        <v>152</v>
      </c>
    </row>
    <row r="3519" spans="1:9">
      <c r="A3519" s="2">
        <v>2013</v>
      </c>
      <c r="B3519" s="2">
        <v>11</v>
      </c>
      <c r="C3519" s="2" t="s">
        <v>12</v>
      </c>
      <c r="D3519" s="2" t="s">
        <v>98</v>
      </c>
      <c r="E3519" s="2" t="s">
        <v>25</v>
      </c>
      <c r="F3519" s="7">
        <v>3.1680000000000001</v>
      </c>
      <c r="G3519" s="4">
        <v>5</v>
      </c>
      <c r="H3519" s="2">
        <v>0.63360000000000005</v>
      </c>
      <c r="I3519" t="s">
        <v>152</v>
      </c>
    </row>
    <row r="3520" spans="1:9">
      <c r="A3520" s="2">
        <v>2014</v>
      </c>
      <c r="B3520" s="2">
        <v>1</v>
      </c>
      <c r="C3520" s="2" t="s">
        <v>7</v>
      </c>
      <c r="D3520" s="2" t="s">
        <v>10</v>
      </c>
      <c r="E3520" s="2" t="s">
        <v>11</v>
      </c>
      <c r="F3520" s="7">
        <v>3722.2812949999998</v>
      </c>
      <c r="G3520" s="4">
        <v>2679566</v>
      </c>
      <c r="H3520" s="2">
        <v>1.2999999999999999E-3</v>
      </c>
      <c r="I3520" t="s">
        <v>152</v>
      </c>
    </row>
    <row r="3521" spans="1:9">
      <c r="A3521" s="2">
        <v>2013</v>
      </c>
      <c r="B3521" s="2">
        <v>3</v>
      </c>
      <c r="C3521" s="2" t="s">
        <v>7</v>
      </c>
      <c r="D3521" s="2" t="s">
        <v>56</v>
      </c>
      <c r="E3521" s="2" t="s">
        <v>14</v>
      </c>
      <c r="F3521" s="7">
        <v>11339.859436999999</v>
      </c>
      <c r="G3521" s="4">
        <v>5399376</v>
      </c>
      <c r="H3521" s="2">
        <v>2.0999999999999999E-3</v>
      </c>
      <c r="I3521" t="s">
        <v>152</v>
      </c>
    </row>
    <row r="3522" spans="1:9">
      <c r="A3522" s="2">
        <v>2013</v>
      </c>
      <c r="B3522" s="2">
        <v>5</v>
      </c>
      <c r="C3522" s="2" t="s">
        <v>12</v>
      </c>
      <c r="D3522" s="2" t="s">
        <v>40</v>
      </c>
      <c r="E3522" s="2" t="s">
        <v>14</v>
      </c>
      <c r="F3522" s="7">
        <v>132376.75927099999</v>
      </c>
      <c r="G3522" s="4">
        <v>24058046</v>
      </c>
      <c r="H3522" s="2">
        <v>5.4999999999999997E-3</v>
      </c>
      <c r="I3522" t="s">
        <v>152</v>
      </c>
    </row>
    <row r="3523" spans="1:9">
      <c r="A3523" s="2">
        <v>2013</v>
      </c>
      <c r="B3523" s="2">
        <v>6</v>
      </c>
      <c r="C3523" s="2" t="s">
        <v>12</v>
      </c>
      <c r="D3523" s="2" t="s">
        <v>15</v>
      </c>
      <c r="E3523" s="2" t="s">
        <v>16</v>
      </c>
      <c r="F3523" s="7">
        <v>43985.162622000003</v>
      </c>
      <c r="G3523" s="4">
        <v>4390942</v>
      </c>
      <c r="H3523" s="2">
        <v>0.01</v>
      </c>
      <c r="I3523" t="s">
        <v>152</v>
      </c>
    </row>
    <row r="3524" spans="1:9">
      <c r="A3524" s="2">
        <v>2014</v>
      </c>
      <c r="B3524" s="2">
        <v>2</v>
      </c>
      <c r="C3524" s="2" t="s">
        <v>7</v>
      </c>
      <c r="D3524" s="2" t="s">
        <v>19</v>
      </c>
      <c r="E3524" s="2" t="s">
        <v>14</v>
      </c>
      <c r="F3524" s="7">
        <v>5659.652317</v>
      </c>
      <c r="G3524" s="4">
        <v>2775971</v>
      </c>
      <c r="H3524" s="2">
        <v>2E-3</v>
      </c>
      <c r="I3524" t="s">
        <v>152</v>
      </c>
    </row>
    <row r="3525" spans="1:9">
      <c r="A3525" s="2">
        <v>2014</v>
      </c>
      <c r="B3525" s="2">
        <v>2</v>
      </c>
      <c r="C3525" s="2" t="s">
        <v>12</v>
      </c>
      <c r="D3525" s="2" t="s">
        <v>63</v>
      </c>
      <c r="E3525" s="2" t="s">
        <v>14</v>
      </c>
      <c r="F3525" s="7">
        <v>72325.878278999997</v>
      </c>
      <c r="G3525" s="4">
        <v>5812531</v>
      </c>
      <c r="H3525" s="2">
        <v>1.24E-2</v>
      </c>
      <c r="I3525" t="s">
        <v>152</v>
      </c>
    </row>
    <row r="3526" spans="1:9">
      <c r="A3526" s="2">
        <v>2014</v>
      </c>
      <c r="B3526" s="2">
        <v>2</v>
      </c>
      <c r="C3526" s="2" t="s">
        <v>7</v>
      </c>
      <c r="D3526" s="2" t="s">
        <v>10</v>
      </c>
      <c r="E3526" s="2" t="s">
        <v>11</v>
      </c>
      <c r="F3526" s="7">
        <v>2585.3744860000002</v>
      </c>
      <c r="G3526" s="4">
        <v>3248791</v>
      </c>
      <c r="H3526" s="2">
        <v>6.9999999999999999E-4</v>
      </c>
      <c r="I3526" t="s">
        <v>152</v>
      </c>
    </row>
    <row r="3527" spans="1:9">
      <c r="A3527" s="2">
        <v>2014</v>
      </c>
      <c r="B3527" s="2">
        <v>4</v>
      </c>
      <c r="C3527" s="2" t="s">
        <v>12</v>
      </c>
      <c r="D3527" s="2" t="s">
        <v>48</v>
      </c>
      <c r="E3527" s="2" t="s">
        <v>14</v>
      </c>
      <c r="F3527" s="7">
        <v>681.66776100000004</v>
      </c>
      <c r="G3527" s="4">
        <v>202506</v>
      </c>
      <c r="H3527" s="2">
        <v>3.3E-3</v>
      </c>
      <c r="I3527" t="s">
        <v>152</v>
      </c>
    </row>
    <row r="3528" spans="1:9">
      <c r="A3528" s="2">
        <v>2014</v>
      </c>
      <c r="B3528" s="2">
        <v>4</v>
      </c>
      <c r="C3528" s="2" t="s">
        <v>7</v>
      </c>
      <c r="D3528" s="2" t="s">
        <v>19</v>
      </c>
      <c r="E3528" s="2" t="s">
        <v>14</v>
      </c>
      <c r="F3528" s="7">
        <v>6732.8467629999996</v>
      </c>
      <c r="G3528" s="4">
        <v>2804965</v>
      </c>
      <c r="H3528" s="2">
        <v>2.3999999999999998E-3</v>
      </c>
      <c r="I3528" t="s">
        <v>152</v>
      </c>
    </row>
    <row r="3529" spans="1:9">
      <c r="A3529" s="2">
        <v>2014</v>
      </c>
      <c r="B3529" s="2">
        <v>4</v>
      </c>
      <c r="C3529" s="2" t="s">
        <v>7</v>
      </c>
      <c r="D3529" s="2" t="s">
        <v>82</v>
      </c>
      <c r="E3529" s="2" t="s">
        <v>14</v>
      </c>
      <c r="F3529" s="7">
        <v>1360.435741</v>
      </c>
      <c r="G3529" s="4">
        <v>571794</v>
      </c>
      <c r="H3529" s="2">
        <v>2.3E-3</v>
      </c>
      <c r="I3529" t="s">
        <v>152</v>
      </c>
    </row>
    <row r="3530" spans="1:9">
      <c r="A3530" s="2">
        <v>2013</v>
      </c>
      <c r="B3530" s="2">
        <v>1</v>
      </c>
      <c r="C3530" s="2" t="s">
        <v>7</v>
      </c>
      <c r="D3530" s="2" t="s">
        <v>21</v>
      </c>
      <c r="E3530" s="2" t="s">
        <v>14</v>
      </c>
      <c r="F3530" s="7">
        <v>1948.9371309999999</v>
      </c>
      <c r="G3530" s="4">
        <v>2153318</v>
      </c>
      <c r="H3530" s="2">
        <v>8.9999999999999998E-4</v>
      </c>
      <c r="I3530" t="s">
        <v>152</v>
      </c>
    </row>
    <row r="3531" spans="1:9">
      <c r="A3531" s="2">
        <v>2013</v>
      </c>
      <c r="B3531" s="2">
        <v>2</v>
      </c>
      <c r="C3531" s="2" t="s">
        <v>7</v>
      </c>
      <c r="D3531" s="2" t="s">
        <v>21</v>
      </c>
      <c r="E3531" s="2" t="s">
        <v>14</v>
      </c>
      <c r="F3531" s="7">
        <v>2868.9420129999999</v>
      </c>
      <c r="G3531" s="4">
        <v>1842875</v>
      </c>
      <c r="H3531" s="2">
        <v>1.5E-3</v>
      </c>
      <c r="I3531" t="s">
        <v>152</v>
      </c>
    </row>
    <row r="3532" spans="1:9">
      <c r="A3532" s="2">
        <v>2014</v>
      </c>
      <c r="B3532" s="2">
        <v>4</v>
      </c>
      <c r="C3532" s="2" t="s">
        <v>12</v>
      </c>
      <c r="D3532" s="2" t="s">
        <v>24</v>
      </c>
      <c r="E3532" s="2" t="s">
        <v>25</v>
      </c>
      <c r="F3532" s="7">
        <v>5012.7749860000004</v>
      </c>
      <c r="G3532" s="4">
        <v>534045</v>
      </c>
      <c r="H3532" s="2">
        <v>9.2999999999999992E-3</v>
      </c>
      <c r="I3532" t="s">
        <v>152</v>
      </c>
    </row>
    <row r="3533" spans="1:9">
      <c r="A3533" s="2">
        <v>2013</v>
      </c>
      <c r="B3533" s="2">
        <v>11</v>
      </c>
      <c r="C3533" s="2" t="s">
        <v>7</v>
      </c>
      <c r="D3533" s="2" t="s">
        <v>17</v>
      </c>
      <c r="E3533" s="2" t="s">
        <v>14</v>
      </c>
      <c r="F3533" s="7">
        <v>1544.5317910000001</v>
      </c>
      <c r="G3533" s="4">
        <v>573937</v>
      </c>
      <c r="H3533" s="2">
        <v>2.5999999999999999E-3</v>
      </c>
      <c r="I3533" t="s">
        <v>152</v>
      </c>
    </row>
    <row r="3534" spans="1:9">
      <c r="A3534" s="2">
        <v>2014</v>
      </c>
      <c r="B3534" s="2">
        <v>1</v>
      </c>
      <c r="C3534" s="2" t="s">
        <v>12</v>
      </c>
      <c r="D3534" s="2" t="s">
        <v>33</v>
      </c>
      <c r="E3534" s="2" t="s">
        <v>11</v>
      </c>
      <c r="F3534" s="7">
        <v>28.232143000000001</v>
      </c>
      <c r="G3534" s="4">
        <v>21717</v>
      </c>
      <c r="H3534" s="2">
        <v>1.2999999999999999E-3</v>
      </c>
      <c r="I3534" t="s">
        <v>152</v>
      </c>
    </row>
    <row r="3535" spans="1:9">
      <c r="A3535" s="2">
        <v>2014</v>
      </c>
      <c r="B3535" s="2">
        <v>4</v>
      </c>
      <c r="C3535" s="2" t="s">
        <v>12</v>
      </c>
      <c r="D3535" s="2" t="s">
        <v>65</v>
      </c>
      <c r="E3535" s="2" t="s">
        <v>25</v>
      </c>
      <c r="F3535" s="7">
        <v>0.84791099999999997</v>
      </c>
      <c r="G3535" s="4">
        <v>147</v>
      </c>
      <c r="H3535" s="2">
        <v>5.7000000000000002E-3</v>
      </c>
      <c r="I3535" t="s">
        <v>152</v>
      </c>
    </row>
    <row r="3536" spans="1:9">
      <c r="A3536" s="2">
        <v>2013</v>
      </c>
      <c r="B3536" s="2">
        <v>5</v>
      </c>
      <c r="C3536" s="2" t="s">
        <v>12</v>
      </c>
      <c r="D3536" s="2" t="s">
        <v>61</v>
      </c>
      <c r="E3536" s="2" t="s">
        <v>62</v>
      </c>
      <c r="F3536" s="7">
        <v>0.1138</v>
      </c>
      <c r="G3536" s="4">
        <v>8</v>
      </c>
      <c r="H3536" s="2">
        <v>1.4200000000000001E-2</v>
      </c>
      <c r="I3536" t="s">
        <v>152</v>
      </c>
    </row>
    <row r="3537" spans="1:9">
      <c r="A3537" s="2">
        <v>2013</v>
      </c>
      <c r="B3537" s="2">
        <v>10</v>
      </c>
      <c r="C3537" s="2" t="s">
        <v>12</v>
      </c>
      <c r="D3537" s="2" t="s">
        <v>38</v>
      </c>
      <c r="E3537" s="2" t="s">
        <v>14</v>
      </c>
      <c r="F3537" s="7">
        <v>0.321824</v>
      </c>
      <c r="G3537" s="4">
        <v>26</v>
      </c>
      <c r="H3537" s="2">
        <v>1.23E-2</v>
      </c>
      <c r="I3537" t="s">
        <v>152</v>
      </c>
    </row>
    <row r="3538" spans="1:9">
      <c r="A3538" s="2">
        <v>2013</v>
      </c>
      <c r="B3538" s="2">
        <v>3</v>
      </c>
      <c r="C3538" s="2" t="s">
        <v>12</v>
      </c>
      <c r="D3538" s="2" t="s">
        <v>45</v>
      </c>
      <c r="E3538" s="2" t="s">
        <v>14</v>
      </c>
      <c r="F3538" s="7">
        <v>3952.7793630000001</v>
      </c>
      <c r="G3538" s="4">
        <v>806250</v>
      </c>
      <c r="H3538" s="2">
        <v>4.8999999999999998E-3</v>
      </c>
      <c r="I3538" t="s">
        <v>152</v>
      </c>
    </row>
    <row r="3539" spans="1:9">
      <c r="A3539" s="2">
        <v>2013</v>
      </c>
      <c r="B3539" s="2">
        <v>6</v>
      </c>
      <c r="C3539" s="2" t="s">
        <v>12</v>
      </c>
      <c r="D3539" s="2" t="s">
        <v>22</v>
      </c>
      <c r="E3539" s="2" t="s">
        <v>14</v>
      </c>
      <c r="F3539" s="7">
        <v>4826.0501830000003</v>
      </c>
      <c r="G3539" s="4">
        <v>543931</v>
      </c>
      <c r="H3539" s="2">
        <v>8.8000000000000005E-3</v>
      </c>
      <c r="I3539" t="s">
        <v>152</v>
      </c>
    </row>
    <row r="3540" spans="1:9">
      <c r="A3540" s="2">
        <v>2014</v>
      </c>
      <c r="B3540" s="2">
        <v>1</v>
      </c>
      <c r="C3540" s="2" t="s">
        <v>7</v>
      </c>
      <c r="D3540" s="2" t="s">
        <v>87</v>
      </c>
      <c r="E3540" s="2" t="s">
        <v>14</v>
      </c>
      <c r="F3540" s="7">
        <v>136.16531000000001</v>
      </c>
      <c r="G3540" s="4">
        <v>1081176</v>
      </c>
      <c r="H3540" s="2">
        <v>1E-4</v>
      </c>
      <c r="I3540" t="s">
        <v>152</v>
      </c>
    </row>
    <row r="3541" spans="1:9">
      <c r="A3541" s="2">
        <v>2013</v>
      </c>
      <c r="B3541" s="2">
        <v>10</v>
      </c>
      <c r="C3541" s="2" t="s">
        <v>7</v>
      </c>
      <c r="D3541" s="2" t="s">
        <v>87</v>
      </c>
      <c r="E3541" s="2" t="s">
        <v>14</v>
      </c>
      <c r="F3541" s="7">
        <v>1160.1025360000001</v>
      </c>
      <c r="G3541" s="4">
        <v>494682</v>
      </c>
      <c r="H3541" s="2">
        <v>2.3E-3</v>
      </c>
      <c r="I3541" t="s">
        <v>152</v>
      </c>
    </row>
    <row r="3542" spans="1:9">
      <c r="A3542" s="2">
        <v>2014</v>
      </c>
      <c r="B3542" s="2">
        <v>1</v>
      </c>
      <c r="C3542" s="2" t="s">
        <v>12</v>
      </c>
      <c r="D3542" s="2" t="s">
        <v>71</v>
      </c>
      <c r="E3542" s="2" t="s">
        <v>14</v>
      </c>
      <c r="F3542" s="7">
        <v>3230.5538430000001</v>
      </c>
      <c r="G3542" s="4">
        <v>231896</v>
      </c>
      <c r="H3542" s="2">
        <v>1.3899999999999999E-2</v>
      </c>
      <c r="I3542" t="s">
        <v>152</v>
      </c>
    </row>
    <row r="3543" spans="1:9">
      <c r="A3543" s="2">
        <v>2013</v>
      </c>
      <c r="B3543" s="2">
        <v>10</v>
      </c>
      <c r="C3543" s="2" t="s">
        <v>12</v>
      </c>
      <c r="D3543" s="2" t="s">
        <v>71</v>
      </c>
      <c r="E3543" s="2" t="s">
        <v>14</v>
      </c>
      <c r="F3543" s="7">
        <v>2631.9204060000002</v>
      </c>
      <c r="G3543" s="4">
        <v>193135</v>
      </c>
      <c r="H3543" s="2">
        <v>1.3599999999999999E-2</v>
      </c>
      <c r="I3543" t="s">
        <v>152</v>
      </c>
    </row>
    <row r="3544" spans="1:9">
      <c r="A3544" s="2">
        <v>2013</v>
      </c>
      <c r="B3544" s="2">
        <v>2</v>
      </c>
      <c r="C3544" s="2" t="s">
        <v>12</v>
      </c>
      <c r="D3544" s="2" t="s">
        <v>47</v>
      </c>
      <c r="E3544" s="2" t="s">
        <v>14</v>
      </c>
      <c r="F3544" s="7">
        <v>306.08282700000001</v>
      </c>
      <c r="G3544" s="4">
        <v>26545</v>
      </c>
      <c r="H3544" s="2">
        <v>1.15E-2</v>
      </c>
      <c r="I3544" t="s">
        <v>152</v>
      </c>
    </row>
    <row r="3545" spans="1:9">
      <c r="A3545" s="2">
        <v>2013</v>
      </c>
      <c r="B3545" s="2">
        <v>6</v>
      </c>
      <c r="C3545" s="2" t="s">
        <v>7</v>
      </c>
      <c r="D3545" s="2" t="s">
        <v>27</v>
      </c>
      <c r="E3545" s="2" t="s">
        <v>14</v>
      </c>
      <c r="F3545" s="7">
        <v>38.143680000000003</v>
      </c>
      <c r="G3545" s="4">
        <v>189609</v>
      </c>
      <c r="H3545" s="2">
        <v>2.0000000000000001E-4</v>
      </c>
      <c r="I3545" t="s">
        <v>152</v>
      </c>
    </row>
    <row r="3546" spans="1:9">
      <c r="A3546" s="2">
        <v>2013</v>
      </c>
      <c r="B3546" s="2">
        <v>9</v>
      </c>
      <c r="C3546" s="2" t="s">
        <v>12</v>
      </c>
      <c r="D3546" s="2" t="s">
        <v>28</v>
      </c>
      <c r="E3546" s="2" t="s">
        <v>14</v>
      </c>
      <c r="F3546" s="7">
        <v>1101.542741</v>
      </c>
      <c r="G3546" s="4">
        <v>408718</v>
      </c>
      <c r="H3546" s="2">
        <v>2.5999999999999999E-3</v>
      </c>
      <c r="I3546" t="s">
        <v>152</v>
      </c>
    </row>
    <row r="3547" spans="1:9">
      <c r="A3547" s="2">
        <v>2014</v>
      </c>
      <c r="B3547" s="2">
        <v>2</v>
      </c>
      <c r="C3547" s="2" t="s">
        <v>7</v>
      </c>
      <c r="D3547" s="2" t="s">
        <v>87</v>
      </c>
      <c r="E3547" s="2" t="s">
        <v>14</v>
      </c>
      <c r="F3547" s="7">
        <v>879.55668500000002</v>
      </c>
      <c r="G3547" s="4">
        <v>1087191</v>
      </c>
      <c r="H3547" s="2">
        <v>8.0000000000000004E-4</v>
      </c>
      <c r="I3547" t="s">
        <v>152</v>
      </c>
    </row>
    <row r="3548" spans="1:9">
      <c r="A3548" s="2">
        <v>2014</v>
      </c>
      <c r="B3548" s="2">
        <v>3</v>
      </c>
      <c r="C3548" s="2" t="s">
        <v>7</v>
      </c>
      <c r="D3548" s="2" t="s">
        <v>64</v>
      </c>
      <c r="E3548" s="2" t="s">
        <v>14</v>
      </c>
      <c r="F3548" s="7">
        <v>162.28585100000001</v>
      </c>
      <c r="G3548" s="4">
        <v>39286</v>
      </c>
      <c r="H3548" s="2">
        <v>4.1000000000000003E-3</v>
      </c>
      <c r="I3548" t="s">
        <v>152</v>
      </c>
    </row>
    <row r="3549" spans="1:9">
      <c r="A3549" s="2">
        <v>2013</v>
      </c>
      <c r="B3549" s="2">
        <v>4</v>
      </c>
      <c r="C3549" s="2" t="s">
        <v>12</v>
      </c>
      <c r="D3549" s="2" t="s">
        <v>29</v>
      </c>
      <c r="E3549" s="2" t="s">
        <v>25</v>
      </c>
      <c r="F3549" s="7">
        <v>43.533053000000002</v>
      </c>
      <c r="G3549" s="4">
        <v>21052</v>
      </c>
      <c r="H3549" s="2">
        <v>2E-3</v>
      </c>
      <c r="I3549" t="s">
        <v>152</v>
      </c>
    </row>
    <row r="3550" spans="1:9">
      <c r="A3550" s="2">
        <v>2013</v>
      </c>
      <c r="B3550" s="2">
        <v>12</v>
      </c>
      <c r="C3550" s="2" t="s">
        <v>7</v>
      </c>
      <c r="D3550" s="2" t="s">
        <v>89</v>
      </c>
      <c r="E3550" s="2" t="s">
        <v>9</v>
      </c>
      <c r="F3550" s="7">
        <v>117.699248</v>
      </c>
      <c r="G3550" s="4">
        <v>90538</v>
      </c>
      <c r="H3550" s="2">
        <v>1.1999999999999999E-3</v>
      </c>
      <c r="I3550" t="s">
        <v>152</v>
      </c>
    </row>
    <row r="3551" spans="1:9">
      <c r="A3551" s="2">
        <v>2013</v>
      </c>
      <c r="B3551" s="2">
        <v>1</v>
      </c>
      <c r="C3551" s="2" t="s">
        <v>53</v>
      </c>
      <c r="D3551" s="2" t="s">
        <v>18</v>
      </c>
      <c r="E3551" s="2" t="s">
        <v>14</v>
      </c>
      <c r="F3551" s="7">
        <v>454.60713500000003</v>
      </c>
      <c r="G3551" s="4">
        <v>331</v>
      </c>
      <c r="H3551" s="2">
        <v>1.3734</v>
      </c>
      <c r="I3551" t="s">
        <v>152</v>
      </c>
    </row>
    <row r="3552" spans="1:9">
      <c r="A3552" s="2">
        <v>2013</v>
      </c>
      <c r="B3552" s="2">
        <v>2</v>
      </c>
      <c r="C3552" s="2" t="s">
        <v>53</v>
      </c>
      <c r="D3552" s="2" t="s">
        <v>18</v>
      </c>
      <c r="E3552" s="2" t="s">
        <v>14</v>
      </c>
      <c r="F3552" s="7">
        <v>29.652301000000001</v>
      </c>
      <c r="G3552" s="4">
        <v>37</v>
      </c>
      <c r="H3552" s="2">
        <v>0.8014</v>
      </c>
      <c r="I3552" t="s">
        <v>152</v>
      </c>
    </row>
    <row r="3553" spans="1:9">
      <c r="A3553" s="2">
        <v>2013</v>
      </c>
      <c r="B3553" s="2">
        <v>12</v>
      </c>
      <c r="C3553" s="2" t="s">
        <v>12</v>
      </c>
      <c r="D3553" s="2" t="s">
        <v>93</v>
      </c>
      <c r="E3553" s="2" t="s">
        <v>9</v>
      </c>
      <c r="F3553" s="7">
        <v>0.31499899999999997</v>
      </c>
      <c r="G3553" s="4">
        <v>225</v>
      </c>
      <c r="H3553" s="2">
        <v>1.2999999999999999E-3</v>
      </c>
      <c r="I3553" t="s">
        <v>152</v>
      </c>
    </row>
    <row r="3554" spans="1:9">
      <c r="A3554" s="2">
        <v>2014</v>
      </c>
      <c r="B3554" s="2">
        <v>5</v>
      </c>
      <c r="C3554" s="2" t="s">
        <v>12</v>
      </c>
      <c r="D3554" s="2" t="s">
        <v>39</v>
      </c>
      <c r="E3554" s="2" t="s">
        <v>14</v>
      </c>
      <c r="F3554" s="7">
        <v>392750.06976699998</v>
      </c>
      <c r="G3554" s="4">
        <v>32745923</v>
      </c>
      <c r="H3554" s="2">
        <v>1.1900000000000001E-2</v>
      </c>
      <c r="I3554" t="s">
        <v>152</v>
      </c>
    </row>
    <row r="3555" spans="1:9">
      <c r="A3555" s="2">
        <v>2013</v>
      </c>
      <c r="B3555" s="2">
        <v>11</v>
      </c>
      <c r="C3555" s="2" t="s">
        <v>53</v>
      </c>
      <c r="D3555" s="2" t="s">
        <v>56</v>
      </c>
      <c r="E3555" s="2" t="s">
        <v>14</v>
      </c>
      <c r="F3555" s="7">
        <v>77.142767000000006</v>
      </c>
      <c r="G3555" s="4">
        <v>74</v>
      </c>
      <c r="H3555" s="2">
        <v>1.0424</v>
      </c>
      <c r="I3555" t="s">
        <v>152</v>
      </c>
    </row>
    <row r="3556" spans="1:9">
      <c r="A3556" s="2">
        <v>2014</v>
      </c>
      <c r="B3556" s="2">
        <v>3</v>
      </c>
      <c r="C3556" s="2" t="s">
        <v>12</v>
      </c>
      <c r="D3556" s="2" t="s">
        <v>36</v>
      </c>
      <c r="E3556" s="2" t="s">
        <v>9</v>
      </c>
      <c r="F3556" s="7">
        <v>2.4049930000000002</v>
      </c>
      <c r="G3556" s="4">
        <v>85</v>
      </c>
      <c r="H3556" s="2">
        <v>2.8199999999999999E-2</v>
      </c>
      <c r="I3556" t="s">
        <v>152</v>
      </c>
    </row>
    <row r="3557" spans="1:9">
      <c r="A3557" s="2">
        <v>2013</v>
      </c>
      <c r="B3557" s="2">
        <v>10</v>
      </c>
      <c r="C3557" s="2" t="s">
        <v>12</v>
      </c>
      <c r="D3557" s="2" t="s">
        <v>52</v>
      </c>
      <c r="E3557" s="2" t="s">
        <v>25</v>
      </c>
      <c r="F3557" s="7">
        <v>1.8311839999999999</v>
      </c>
      <c r="G3557" s="4">
        <v>41</v>
      </c>
      <c r="H3557" s="2">
        <v>4.4600000000000001E-2</v>
      </c>
      <c r="I3557" t="s">
        <v>152</v>
      </c>
    </row>
    <row r="3558" spans="1:9">
      <c r="A3558" s="2">
        <v>2013</v>
      </c>
      <c r="B3558" s="2">
        <v>6</v>
      </c>
      <c r="C3558" s="2" t="s">
        <v>12</v>
      </c>
      <c r="D3558" s="2" t="s">
        <v>95</v>
      </c>
      <c r="E3558" s="2" t="s">
        <v>11</v>
      </c>
      <c r="F3558" s="7">
        <v>5.9448000000000001E-2</v>
      </c>
      <c r="G3558" s="4">
        <v>8</v>
      </c>
      <c r="H3558" s="2">
        <v>7.4000000000000003E-3</v>
      </c>
      <c r="I3558" t="s">
        <v>152</v>
      </c>
    </row>
    <row r="3559" spans="1:9">
      <c r="A3559" s="2">
        <v>2014</v>
      </c>
      <c r="B3559" s="2">
        <v>1</v>
      </c>
      <c r="C3559" s="2" t="s">
        <v>7</v>
      </c>
      <c r="D3559" s="2" t="s">
        <v>42</v>
      </c>
      <c r="E3559" s="2" t="s">
        <v>14</v>
      </c>
      <c r="F3559" s="7">
        <v>33009.821668999997</v>
      </c>
      <c r="G3559" s="4">
        <v>8157942</v>
      </c>
      <c r="H3559" s="2">
        <v>4.0000000000000001E-3</v>
      </c>
      <c r="I3559" t="s">
        <v>152</v>
      </c>
    </row>
    <row r="3560" spans="1:9">
      <c r="A3560" s="2">
        <v>2014</v>
      </c>
      <c r="B3560" s="2">
        <v>3</v>
      </c>
      <c r="C3560" s="2" t="s">
        <v>12</v>
      </c>
      <c r="D3560" s="2" t="s">
        <v>20</v>
      </c>
      <c r="E3560" s="2" t="s">
        <v>14</v>
      </c>
      <c r="F3560" s="7">
        <v>165078.066513</v>
      </c>
      <c r="G3560" s="4">
        <v>16403012</v>
      </c>
      <c r="H3560" s="2">
        <v>0.01</v>
      </c>
      <c r="I3560" t="s">
        <v>152</v>
      </c>
    </row>
    <row r="3561" spans="1:9">
      <c r="A3561" s="2">
        <v>2013</v>
      </c>
      <c r="B3561" s="2">
        <v>10</v>
      </c>
      <c r="C3561" s="2" t="s">
        <v>7</v>
      </c>
      <c r="D3561" s="2" t="s">
        <v>42</v>
      </c>
      <c r="E3561" s="2" t="s">
        <v>14</v>
      </c>
      <c r="F3561" s="7">
        <v>8350.3316510000004</v>
      </c>
      <c r="G3561" s="4">
        <v>4788183</v>
      </c>
      <c r="H3561" s="2">
        <v>1.6999999999999999E-3</v>
      </c>
      <c r="I3561" t="s">
        <v>152</v>
      </c>
    </row>
    <row r="3562" spans="1:9">
      <c r="A3562" s="2">
        <v>2013</v>
      </c>
      <c r="B3562" s="2">
        <v>12</v>
      </c>
      <c r="C3562" s="2" t="s">
        <v>7</v>
      </c>
      <c r="D3562" s="2" t="s">
        <v>20</v>
      </c>
      <c r="E3562" s="2" t="s">
        <v>14</v>
      </c>
      <c r="F3562" s="7">
        <v>6310.6935890000004</v>
      </c>
      <c r="G3562" s="4">
        <v>4453985</v>
      </c>
      <c r="H3562" s="2">
        <v>1.4E-3</v>
      </c>
      <c r="I3562" t="s">
        <v>152</v>
      </c>
    </row>
    <row r="3563" spans="1:9">
      <c r="A3563" s="2">
        <v>2014</v>
      </c>
      <c r="B3563" s="2">
        <v>2</v>
      </c>
      <c r="C3563" s="2" t="s">
        <v>12</v>
      </c>
      <c r="D3563" s="2" t="s">
        <v>87</v>
      </c>
      <c r="E3563" s="2" t="s">
        <v>14</v>
      </c>
      <c r="F3563" s="7">
        <v>31304.556117</v>
      </c>
      <c r="G3563" s="4">
        <v>2391212</v>
      </c>
      <c r="H3563" s="2">
        <v>1.2999999999999999E-2</v>
      </c>
      <c r="I3563" t="s">
        <v>152</v>
      </c>
    </row>
    <row r="3564" spans="1:9">
      <c r="A3564" s="2">
        <v>2014</v>
      </c>
      <c r="B3564" s="2">
        <v>3</v>
      </c>
      <c r="C3564" s="2" t="s">
        <v>12</v>
      </c>
      <c r="D3564" s="2" t="s">
        <v>39</v>
      </c>
      <c r="E3564" s="2" t="s">
        <v>14</v>
      </c>
      <c r="F3564" s="7">
        <v>396801.06840699998</v>
      </c>
      <c r="G3564" s="4">
        <v>32166124</v>
      </c>
      <c r="H3564" s="2">
        <v>1.23E-2</v>
      </c>
      <c r="I3564" t="s">
        <v>152</v>
      </c>
    </row>
    <row r="3565" spans="1:9">
      <c r="A3565" s="2">
        <v>2014</v>
      </c>
      <c r="B3565" s="2">
        <v>4</v>
      </c>
      <c r="C3565" s="2" t="s">
        <v>7</v>
      </c>
      <c r="D3565" s="2" t="s">
        <v>88</v>
      </c>
      <c r="E3565" s="2" t="s">
        <v>14</v>
      </c>
      <c r="F3565" s="7">
        <v>341.69971399999997</v>
      </c>
      <c r="G3565" s="4">
        <v>97918</v>
      </c>
      <c r="H3565" s="2">
        <v>3.3999999999999998E-3</v>
      </c>
      <c r="I3565" t="s">
        <v>152</v>
      </c>
    </row>
    <row r="3566" spans="1:9">
      <c r="A3566" s="2">
        <v>2013</v>
      </c>
      <c r="B3566" s="2">
        <v>11</v>
      </c>
      <c r="C3566" s="2" t="s">
        <v>7</v>
      </c>
      <c r="D3566" s="2" t="s">
        <v>40</v>
      </c>
      <c r="E3566" s="2" t="s">
        <v>14</v>
      </c>
      <c r="F3566" s="7">
        <v>23863.465144999998</v>
      </c>
      <c r="G3566" s="4">
        <v>16224194</v>
      </c>
      <c r="H3566" s="2">
        <v>1.4E-3</v>
      </c>
      <c r="I3566" t="s">
        <v>152</v>
      </c>
    </row>
    <row r="3567" spans="1:9">
      <c r="A3567" s="2">
        <v>2013</v>
      </c>
      <c r="B3567" s="2">
        <v>1</v>
      </c>
      <c r="C3567" s="2" t="s">
        <v>7</v>
      </c>
      <c r="D3567" s="2" t="s">
        <v>26</v>
      </c>
      <c r="E3567" s="2" t="s">
        <v>14</v>
      </c>
      <c r="F3567" s="7">
        <v>377.878041</v>
      </c>
      <c r="G3567" s="4">
        <v>539424</v>
      </c>
      <c r="H3567" s="2">
        <v>6.9999999999999999E-4</v>
      </c>
      <c r="I3567" t="s">
        <v>152</v>
      </c>
    </row>
    <row r="3568" spans="1:9">
      <c r="A3568" s="2">
        <v>2013</v>
      </c>
      <c r="B3568" s="2">
        <v>9</v>
      </c>
      <c r="C3568" s="2" t="s">
        <v>12</v>
      </c>
      <c r="D3568" s="2" t="s">
        <v>46</v>
      </c>
      <c r="E3568" s="2" t="s">
        <v>25</v>
      </c>
      <c r="F3568" s="7">
        <v>2027.1400120000001</v>
      </c>
      <c r="G3568" s="4">
        <v>197214</v>
      </c>
      <c r="H3568" s="2">
        <v>1.0200000000000001E-2</v>
      </c>
      <c r="I3568" t="s">
        <v>152</v>
      </c>
    </row>
    <row r="3569" spans="1:9">
      <c r="A3569" s="2">
        <v>2013</v>
      </c>
      <c r="B3569" s="2">
        <v>6</v>
      </c>
      <c r="C3569" s="2" t="s">
        <v>12</v>
      </c>
      <c r="D3569" s="2" t="s">
        <v>27</v>
      </c>
      <c r="E3569" s="2" t="s">
        <v>14</v>
      </c>
      <c r="F3569" s="7">
        <v>283.84342900000001</v>
      </c>
      <c r="G3569" s="4">
        <v>76595</v>
      </c>
      <c r="H3569" s="2">
        <v>3.7000000000000002E-3</v>
      </c>
      <c r="I3569" t="s">
        <v>152</v>
      </c>
    </row>
    <row r="3570" spans="1:9">
      <c r="A3570" s="2">
        <v>2013</v>
      </c>
      <c r="B3570" s="2">
        <v>8</v>
      </c>
      <c r="C3570" s="2" t="s">
        <v>12</v>
      </c>
      <c r="D3570" s="2" t="s">
        <v>83</v>
      </c>
      <c r="E3570" s="2" t="s">
        <v>14</v>
      </c>
      <c r="F3570" s="7">
        <v>11.124193</v>
      </c>
      <c r="G3570" s="4">
        <v>1516</v>
      </c>
      <c r="H3570" s="2">
        <v>7.3000000000000001E-3</v>
      </c>
      <c r="I3570" t="s">
        <v>152</v>
      </c>
    </row>
    <row r="3571" spans="1:9">
      <c r="A3571" s="2">
        <v>2013</v>
      </c>
      <c r="B3571" s="2">
        <v>1</v>
      </c>
      <c r="C3571" s="2" t="s">
        <v>12</v>
      </c>
      <c r="D3571" s="2" t="s">
        <v>94</v>
      </c>
      <c r="E3571" s="2" t="s">
        <v>25</v>
      </c>
      <c r="F3571" s="7">
        <v>2.7142490000000001</v>
      </c>
      <c r="G3571" s="4">
        <v>87</v>
      </c>
      <c r="H3571" s="2">
        <v>3.1099999999999999E-2</v>
      </c>
      <c r="I3571" t="s">
        <v>152</v>
      </c>
    </row>
    <row r="3572" spans="1:9">
      <c r="A3572" s="2">
        <v>2014</v>
      </c>
      <c r="B3572" s="2">
        <v>2</v>
      </c>
      <c r="C3572" s="2" t="s">
        <v>12</v>
      </c>
      <c r="D3572" s="2" t="s">
        <v>57</v>
      </c>
      <c r="E3572" s="2" t="s">
        <v>14</v>
      </c>
      <c r="F3572" s="7">
        <v>0.26781500000000003</v>
      </c>
      <c r="G3572" s="4">
        <v>31</v>
      </c>
      <c r="H3572" s="2">
        <v>8.6E-3</v>
      </c>
      <c r="I3572" t="s">
        <v>152</v>
      </c>
    </row>
    <row r="3573" spans="1:9">
      <c r="A3573" s="2">
        <v>2013</v>
      </c>
      <c r="B3573" s="2">
        <v>9</v>
      </c>
      <c r="C3573" s="2" t="s">
        <v>12</v>
      </c>
      <c r="D3573" s="2" t="s">
        <v>105</v>
      </c>
      <c r="E3573" s="2" t="s">
        <v>62</v>
      </c>
      <c r="F3573" s="7">
        <v>1.55735</v>
      </c>
      <c r="G3573" s="4">
        <v>6</v>
      </c>
      <c r="H3573" s="2">
        <v>0.25950000000000001</v>
      </c>
      <c r="I3573" t="s">
        <v>152</v>
      </c>
    </row>
    <row r="3574" spans="1:9">
      <c r="A3574" s="2">
        <v>2013</v>
      </c>
      <c r="B3574" s="2">
        <v>4</v>
      </c>
      <c r="C3574" s="2" t="s">
        <v>12</v>
      </c>
      <c r="D3574" s="2" t="s">
        <v>41</v>
      </c>
      <c r="E3574" s="2" t="s">
        <v>25</v>
      </c>
      <c r="F3574" s="7">
        <v>5.9499999999999997E-2</v>
      </c>
      <c r="G3574" s="4">
        <v>10</v>
      </c>
      <c r="H3574" s="2">
        <v>5.8999999999999999E-3</v>
      </c>
      <c r="I3574" t="s">
        <v>152</v>
      </c>
    </row>
    <row r="3575" spans="1:9">
      <c r="A3575" s="2">
        <v>2013</v>
      </c>
      <c r="B3575" s="2">
        <v>6</v>
      </c>
      <c r="C3575" s="2" t="s">
        <v>7</v>
      </c>
      <c r="D3575" s="2" t="s">
        <v>8</v>
      </c>
      <c r="E3575" s="2" t="s">
        <v>9</v>
      </c>
      <c r="F3575" s="7">
        <v>117641.78881500001</v>
      </c>
      <c r="G3575" s="4">
        <v>64072990</v>
      </c>
      <c r="H3575" s="2">
        <v>1.8E-3</v>
      </c>
      <c r="I3575" t="s">
        <v>152</v>
      </c>
    </row>
    <row r="3576" spans="1:9">
      <c r="A3576" s="2">
        <v>2013</v>
      </c>
      <c r="B3576" s="2">
        <v>7</v>
      </c>
      <c r="C3576" s="2" t="s">
        <v>12</v>
      </c>
      <c r="D3576" s="2" t="s">
        <v>8</v>
      </c>
      <c r="E3576" s="2" t="s">
        <v>9</v>
      </c>
      <c r="F3576" s="7">
        <v>579576.06477000006</v>
      </c>
      <c r="G3576" s="4">
        <v>79849367</v>
      </c>
      <c r="H3576" s="2">
        <v>7.1999999999999998E-3</v>
      </c>
      <c r="I3576" t="s">
        <v>152</v>
      </c>
    </row>
    <row r="3577" spans="1:9">
      <c r="A3577" s="2">
        <v>2013</v>
      </c>
      <c r="B3577" s="2">
        <v>7</v>
      </c>
      <c r="C3577" s="2" t="s">
        <v>12</v>
      </c>
      <c r="D3577" s="2" t="s">
        <v>20</v>
      </c>
      <c r="E3577" s="2" t="s">
        <v>14</v>
      </c>
      <c r="F3577" s="7">
        <v>139799.40889799999</v>
      </c>
      <c r="G3577" s="4">
        <v>13216823</v>
      </c>
      <c r="H3577" s="2">
        <v>1.0500000000000001E-2</v>
      </c>
      <c r="I3577" t="s">
        <v>152</v>
      </c>
    </row>
    <row r="3578" spans="1:9">
      <c r="A3578" s="2">
        <v>2013</v>
      </c>
      <c r="B3578" s="2">
        <v>7</v>
      </c>
      <c r="C3578" s="2" t="s">
        <v>12</v>
      </c>
      <c r="D3578" s="2" t="s">
        <v>15</v>
      </c>
      <c r="E3578" s="2" t="s">
        <v>16</v>
      </c>
      <c r="F3578" s="7">
        <v>48988.802582999997</v>
      </c>
      <c r="G3578" s="4">
        <v>4963139</v>
      </c>
      <c r="H3578" s="2">
        <v>9.7999999999999997E-3</v>
      </c>
      <c r="I3578" t="s">
        <v>152</v>
      </c>
    </row>
    <row r="3579" spans="1:9">
      <c r="A3579" s="2">
        <v>2013</v>
      </c>
      <c r="B3579" s="2">
        <v>9</v>
      </c>
      <c r="C3579" s="2" t="s">
        <v>12</v>
      </c>
      <c r="D3579" s="2" t="s">
        <v>39</v>
      </c>
      <c r="E3579" s="2" t="s">
        <v>14</v>
      </c>
      <c r="F3579" s="7">
        <v>344822.15385</v>
      </c>
      <c r="G3579" s="4">
        <v>24888930</v>
      </c>
      <c r="H3579" s="2">
        <v>1.38E-2</v>
      </c>
      <c r="I3579" t="s">
        <v>152</v>
      </c>
    </row>
    <row r="3580" spans="1:9">
      <c r="A3580" s="2">
        <v>2013</v>
      </c>
      <c r="B3580" s="2">
        <v>10</v>
      </c>
      <c r="C3580" s="2" t="s">
        <v>12</v>
      </c>
      <c r="D3580" s="2" t="s">
        <v>18</v>
      </c>
      <c r="E3580" s="2" t="s">
        <v>14</v>
      </c>
      <c r="F3580" s="7">
        <v>56209.401385999998</v>
      </c>
      <c r="G3580" s="4">
        <v>5977494</v>
      </c>
      <c r="H3580" s="2">
        <v>9.4000000000000004E-3</v>
      </c>
      <c r="I3580" t="s">
        <v>152</v>
      </c>
    </row>
    <row r="3581" spans="1:9">
      <c r="A3581" s="2">
        <v>2013</v>
      </c>
      <c r="B3581" s="2">
        <v>12</v>
      </c>
      <c r="C3581" s="2" t="s">
        <v>7</v>
      </c>
      <c r="D3581" s="2" t="s">
        <v>45</v>
      </c>
      <c r="E3581" s="2" t="s">
        <v>14</v>
      </c>
      <c r="F3581" s="7">
        <v>1177.125603</v>
      </c>
      <c r="G3581" s="4">
        <v>2447037</v>
      </c>
      <c r="H3581" s="2">
        <v>4.0000000000000002E-4</v>
      </c>
      <c r="I3581" t="s">
        <v>152</v>
      </c>
    </row>
    <row r="3582" spans="1:9">
      <c r="A3582" s="2">
        <v>2014</v>
      </c>
      <c r="B3582" s="2">
        <v>2</v>
      </c>
      <c r="C3582" s="2" t="s">
        <v>7</v>
      </c>
      <c r="D3582" s="2" t="s">
        <v>21</v>
      </c>
      <c r="E3582" s="2" t="s">
        <v>14</v>
      </c>
      <c r="F3582" s="7">
        <v>1836.840058</v>
      </c>
      <c r="G3582" s="4">
        <v>2726377</v>
      </c>
      <c r="H3582" s="2">
        <v>5.9999999999999995E-4</v>
      </c>
      <c r="I3582" t="s">
        <v>152</v>
      </c>
    </row>
    <row r="3583" spans="1:9">
      <c r="A3583" s="2">
        <v>2014</v>
      </c>
      <c r="B3583" s="2">
        <v>3</v>
      </c>
      <c r="C3583" s="2" t="s">
        <v>12</v>
      </c>
      <c r="D3583" s="2" t="s">
        <v>45</v>
      </c>
      <c r="E3583" s="2" t="s">
        <v>14</v>
      </c>
      <c r="F3583" s="7">
        <v>8811.3569810000008</v>
      </c>
      <c r="G3583" s="4">
        <v>2186078</v>
      </c>
      <c r="H3583" s="2">
        <v>4.0000000000000001E-3</v>
      </c>
      <c r="I3583" t="s">
        <v>152</v>
      </c>
    </row>
    <row r="3584" spans="1:9">
      <c r="A3584" s="2">
        <v>2013</v>
      </c>
      <c r="B3584" s="2">
        <v>10</v>
      </c>
      <c r="C3584" s="2" t="s">
        <v>12</v>
      </c>
      <c r="D3584" s="2" t="s">
        <v>29</v>
      </c>
      <c r="E3584" s="2" t="s">
        <v>25</v>
      </c>
      <c r="F3584" s="7">
        <v>1215.7494119999999</v>
      </c>
      <c r="G3584" s="4">
        <v>226510</v>
      </c>
      <c r="H3584" s="2">
        <v>5.3E-3</v>
      </c>
      <c r="I3584" t="s">
        <v>152</v>
      </c>
    </row>
    <row r="3585" spans="1:9">
      <c r="A3585" s="2">
        <v>2013</v>
      </c>
      <c r="B3585" s="2">
        <v>12</v>
      </c>
      <c r="C3585" s="2" t="s">
        <v>12</v>
      </c>
      <c r="D3585" s="2" t="s">
        <v>21</v>
      </c>
      <c r="E3585" s="2" t="s">
        <v>14</v>
      </c>
      <c r="F3585" s="7">
        <v>35808.513348</v>
      </c>
      <c r="G3585" s="4">
        <v>2942693</v>
      </c>
      <c r="H3585" s="2">
        <v>1.21E-2</v>
      </c>
      <c r="I3585" t="s">
        <v>152</v>
      </c>
    </row>
    <row r="3586" spans="1:9">
      <c r="A3586" s="2">
        <v>2013</v>
      </c>
      <c r="B3586" s="2">
        <v>5</v>
      </c>
      <c r="C3586" s="2" t="s">
        <v>12</v>
      </c>
      <c r="D3586" s="2" t="s">
        <v>27</v>
      </c>
      <c r="E3586" s="2" t="s">
        <v>14</v>
      </c>
      <c r="F3586" s="7">
        <v>190.554091</v>
      </c>
      <c r="G3586" s="4">
        <v>61624</v>
      </c>
      <c r="H3586" s="2">
        <v>3.0000000000000001E-3</v>
      </c>
      <c r="I3586" t="s">
        <v>152</v>
      </c>
    </row>
    <row r="3587" spans="1:9">
      <c r="A3587" s="2">
        <v>2013</v>
      </c>
      <c r="B3587" s="2">
        <v>11</v>
      </c>
      <c r="C3587" s="2" t="s">
        <v>12</v>
      </c>
      <c r="D3587" s="2" t="s">
        <v>10</v>
      </c>
      <c r="E3587" s="2" t="s">
        <v>11</v>
      </c>
      <c r="F3587" s="7">
        <v>2573.1269699999998</v>
      </c>
      <c r="G3587" s="4">
        <v>463860</v>
      </c>
      <c r="H3587" s="2">
        <v>5.4999999999999997E-3</v>
      </c>
      <c r="I3587" t="s">
        <v>152</v>
      </c>
    </row>
    <row r="3588" spans="1:9">
      <c r="A3588" s="2">
        <v>2013</v>
      </c>
      <c r="B3588" s="2">
        <v>12</v>
      </c>
      <c r="C3588" s="2" t="s">
        <v>12</v>
      </c>
      <c r="D3588" s="2" t="s">
        <v>49</v>
      </c>
      <c r="E3588" s="2" t="s">
        <v>11</v>
      </c>
      <c r="F3588" s="7">
        <v>0.13020000000000001</v>
      </c>
      <c r="G3588" s="4">
        <v>93</v>
      </c>
      <c r="H3588" s="2">
        <v>1.4E-3</v>
      </c>
      <c r="I3588" t="s">
        <v>152</v>
      </c>
    </row>
    <row r="3589" spans="1:9">
      <c r="A3589" s="2">
        <v>2014</v>
      </c>
      <c r="B3589" s="2">
        <v>5</v>
      </c>
      <c r="C3589" s="2" t="s">
        <v>12</v>
      </c>
      <c r="D3589" s="2" t="s">
        <v>54</v>
      </c>
      <c r="E3589" s="2" t="s">
        <v>14</v>
      </c>
      <c r="F3589" s="7">
        <v>72.827359000000001</v>
      </c>
      <c r="G3589" s="4">
        <v>5061</v>
      </c>
      <c r="H3589" s="2">
        <v>1.43E-2</v>
      </c>
      <c r="I3589" t="s">
        <v>152</v>
      </c>
    </row>
    <row r="3590" spans="1:9">
      <c r="A3590" s="2">
        <v>2014</v>
      </c>
      <c r="B3590" s="2">
        <v>5</v>
      </c>
      <c r="C3590" s="2" t="s">
        <v>12</v>
      </c>
      <c r="D3590" s="2" t="s">
        <v>91</v>
      </c>
      <c r="E3590" s="2" t="s">
        <v>9</v>
      </c>
      <c r="F3590" s="7">
        <v>59.130324999999999</v>
      </c>
      <c r="G3590" s="4">
        <v>45485</v>
      </c>
      <c r="H3590" s="2">
        <v>1.1999999999999999E-3</v>
      </c>
      <c r="I3590" t="s">
        <v>152</v>
      </c>
    </row>
    <row r="3591" spans="1:9">
      <c r="A3591" s="2">
        <v>2014</v>
      </c>
      <c r="B3591" s="2">
        <v>2</v>
      </c>
      <c r="C3591" s="2" t="s">
        <v>12</v>
      </c>
      <c r="D3591" s="2" t="s">
        <v>35</v>
      </c>
      <c r="E3591" s="2" t="s">
        <v>9</v>
      </c>
      <c r="F3591" s="7">
        <v>5.2888840000000004</v>
      </c>
      <c r="G3591" s="4">
        <v>35</v>
      </c>
      <c r="H3591" s="2">
        <v>0.15110000000000001</v>
      </c>
      <c r="I3591" t="s">
        <v>152</v>
      </c>
    </row>
    <row r="3592" spans="1:9">
      <c r="A3592" s="2">
        <v>2013</v>
      </c>
      <c r="B3592" s="2">
        <v>9</v>
      </c>
      <c r="C3592" s="2" t="s">
        <v>12</v>
      </c>
      <c r="D3592" s="2" t="s">
        <v>92</v>
      </c>
      <c r="E3592" s="2" t="s">
        <v>14</v>
      </c>
      <c r="F3592" s="7">
        <v>4.084E-3</v>
      </c>
      <c r="G3592" s="4">
        <v>1</v>
      </c>
      <c r="H3592" s="2">
        <v>4.0000000000000001E-3</v>
      </c>
      <c r="I3592" t="s">
        <v>152</v>
      </c>
    </row>
    <row r="3593" spans="1:9">
      <c r="A3593" s="2">
        <v>2013</v>
      </c>
      <c r="B3593" s="2">
        <v>11</v>
      </c>
      <c r="C3593" s="2" t="s">
        <v>12</v>
      </c>
      <c r="D3593" s="2" t="s">
        <v>15</v>
      </c>
      <c r="E3593" s="2" t="s">
        <v>16</v>
      </c>
      <c r="F3593" s="7">
        <v>64187.602085999999</v>
      </c>
      <c r="G3593" s="4">
        <v>5843494</v>
      </c>
      <c r="H3593" s="2">
        <v>1.09E-2</v>
      </c>
      <c r="I3593" t="s">
        <v>152</v>
      </c>
    </row>
    <row r="3594" spans="1:9">
      <c r="A3594" s="2">
        <v>2013</v>
      </c>
      <c r="B3594" s="2">
        <v>2</v>
      </c>
      <c r="C3594" s="2" t="s">
        <v>7</v>
      </c>
      <c r="D3594" s="2" t="s">
        <v>40</v>
      </c>
      <c r="E3594" s="2" t="s">
        <v>14</v>
      </c>
      <c r="F3594" s="7">
        <v>18335.054401000001</v>
      </c>
      <c r="G3594" s="4">
        <v>22345561</v>
      </c>
      <c r="H3594" s="2">
        <v>8.0000000000000004E-4</v>
      </c>
      <c r="I3594" t="s">
        <v>152</v>
      </c>
    </row>
    <row r="3595" spans="1:9">
      <c r="A3595" s="2">
        <v>2013</v>
      </c>
      <c r="B3595" s="2">
        <v>6</v>
      </c>
      <c r="C3595" s="2" t="s">
        <v>12</v>
      </c>
      <c r="D3595" s="2" t="s">
        <v>39</v>
      </c>
      <c r="E3595" s="2" t="s">
        <v>14</v>
      </c>
      <c r="F3595" s="7">
        <v>237048.57759500001</v>
      </c>
      <c r="G3595" s="4">
        <v>23921295</v>
      </c>
      <c r="H3595" s="2">
        <v>9.9000000000000008E-3</v>
      </c>
      <c r="I3595" t="s">
        <v>152</v>
      </c>
    </row>
    <row r="3596" spans="1:9">
      <c r="A3596" s="2">
        <v>2013</v>
      </c>
      <c r="B3596" s="2">
        <v>1</v>
      </c>
      <c r="C3596" s="2" t="s">
        <v>7</v>
      </c>
      <c r="D3596" s="2" t="s">
        <v>40</v>
      </c>
      <c r="E3596" s="2" t="s">
        <v>14</v>
      </c>
      <c r="F3596" s="7">
        <v>18944.375994000002</v>
      </c>
      <c r="G3596" s="4">
        <v>23436309</v>
      </c>
      <c r="H3596" s="2">
        <v>8.0000000000000004E-4</v>
      </c>
      <c r="I3596" t="s">
        <v>152</v>
      </c>
    </row>
    <row r="3597" spans="1:9">
      <c r="A3597" s="2">
        <v>2013</v>
      </c>
      <c r="B3597" s="2">
        <v>8</v>
      </c>
      <c r="C3597" s="2" t="s">
        <v>7</v>
      </c>
      <c r="D3597" s="2" t="s">
        <v>56</v>
      </c>
      <c r="E3597" s="2" t="s">
        <v>14</v>
      </c>
      <c r="F3597" s="7">
        <v>6192.7688479999997</v>
      </c>
      <c r="G3597" s="4">
        <v>3659307</v>
      </c>
      <c r="H3597" s="2">
        <v>1.6000000000000001E-3</v>
      </c>
      <c r="I3597" t="s">
        <v>152</v>
      </c>
    </row>
    <row r="3598" spans="1:9">
      <c r="A3598" s="2">
        <v>2014</v>
      </c>
      <c r="B3598" s="2">
        <v>1</v>
      </c>
      <c r="C3598" s="2" t="s">
        <v>12</v>
      </c>
      <c r="D3598" s="2" t="s">
        <v>26</v>
      </c>
      <c r="E3598" s="2" t="s">
        <v>14</v>
      </c>
      <c r="F3598" s="7">
        <v>15326.690531</v>
      </c>
      <c r="G3598" s="4">
        <v>1327942</v>
      </c>
      <c r="H3598" s="2">
        <v>1.15E-2</v>
      </c>
      <c r="I3598" t="s">
        <v>152</v>
      </c>
    </row>
    <row r="3599" spans="1:9">
      <c r="A3599" s="2">
        <v>2014</v>
      </c>
      <c r="B3599" s="2">
        <v>2</v>
      </c>
      <c r="C3599" s="2" t="s">
        <v>12</v>
      </c>
      <c r="D3599" s="2" t="s">
        <v>26</v>
      </c>
      <c r="E3599" s="2" t="s">
        <v>14</v>
      </c>
      <c r="F3599" s="7">
        <v>15827.969902000001</v>
      </c>
      <c r="G3599" s="4">
        <v>1228328</v>
      </c>
      <c r="H3599" s="2">
        <v>1.2800000000000001E-2</v>
      </c>
      <c r="I3599" t="s">
        <v>152</v>
      </c>
    </row>
    <row r="3600" spans="1:9">
      <c r="A3600" s="2">
        <v>2014</v>
      </c>
      <c r="B3600" s="2">
        <v>2</v>
      </c>
      <c r="C3600" s="2" t="s">
        <v>7</v>
      </c>
      <c r="D3600" s="2" t="s">
        <v>45</v>
      </c>
      <c r="E3600" s="2" t="s">
        <v>14</v>
      </c>
      <c r="F3600" s="7">
        <v>5657.3221670000003</v>
      </c>
      <c r="G3600" s="4">
        <v>3286212</v>
      </c>
      <c r="H3600" s="2">
        <v>1.6999999999999999E-3</v>
      </c>
      <c r="I3600" t="s">
        <v>152</v>
      </c>
    </row>
    <row r="3601" spans="1:9">
      <c r="A3601" s="2">
        <v>2014</v>
      </c>
      <c r="B3601" s="2">
        <v>3</v>
      </c>
      <c r="C3601" s="2" t="s">
        <v>12</v>
      </c>
      <c r="D3601" s="2" t="s">
        <v>18</v>
      </c>
      <c r="E3601" s="2" t="s">
        <v>14</v>
      </c>
      <c r="F3601" s="7">
        <v>54219.948999</v>
      </c>
      <c r="G3601" s="4">
        <v>6014442</v>
      </c>
      <c r="H3601" s="2">
        <v>8.9999999999999993E-3</v>
      </c>
      <c r="I3601" t="s">
        <v>152</v>
      </c>
    </row>
    <row r="3602" spans="1:9">
      <c r="A3602" s="2">
        <v>2013</v>
      </c>
      <c r="B3602" s="2">
        <v>5</v>
      </c>
      <c r="C3602" s="2" t="s">
        <v>12</v>
      </c>
      <c r="D3602" s="2" t="s">
        <v>46</v>
      </c>
      <c r="E3602" s="2" t="s">
        <v>25</v>
      </c>
      <c r="F3602" s="7">
        <v>414.43431700000002</v>
      </c>
      <c r="G3602" s="4">
        <v>94572</v>
      </c>
      <c r="H3602" s="2">
        <v>4.3E-3</v>
      </c>
      <c r="I3602" t="s">
        <v>152</v>
      </c>
    </row>
    <row r="3603" spans="1:9">
      <c r="A3603" s="2">
        <v>2013</v>
      </c>
      <c r="B3603" s="2">
        <v>12</v>
      </c>
      <c r="C3603" s="2" t="s">
        <v>7</v>
      </c>
      <c r="D3603" s="2" t="s">
        <v>18</v>
      </c>
      <c r="E3603" s="2" t="s">
        <v>14</v>
      </c>
      <c r="F3603" s="7">
        <v>8120.676262</v>
      </c>
      <c r="G3603" s="4">
        <v>3980894</v>
      </c>
      <c r="H3603" s="2">
        <v>2E-3</v>
      </c>
      <c r="I3603" t="s">
        <v>152</v>
      </c>
    </row>
    <row r="3604" spans="1:9">
      <c r="A3604" s="2">
        <v>2013</v>
      </c>
      <c r="B3604" s="2">
        <v>5</v>
      </c>
      <c r="C3604" s="2" t="s">
        <v>7</v>
      </c>
      <c r="D3604" s="2" t="s">
        <v>29</v>
      </c>
      <c r="E3604" s="2" t="s">
        <v>25</v>
      </c>
      <c r="F3604" s="7">
        <v>190.400375</v>
      </c>
      <c r="G3604" s="4">
        <v>276286</v>
      </c>
      <c r="H3604" s="2">
        <v>5.9999999999999995E-4</v>
      </c>
      <c r="I3604" t="s">
        <v>152</v>
      </c>
    </row>
    <row r="3605" spans="1:9">
      <c r="A3605" s="2">
        <v>2014</v>
      </c>
      <c r="B3605" s="2">
        <v>1</v>
      </c>
      <c r="C3605" s="2" t="s">
        <v>7</v>
      </c>
      <c r="D3605" s="2" t="s">
        <v>22</v>
      </c>
      <c r="E3605" s="2" t="s">
        <v>14</v>
      </c>
      <c r="F3605" s="7">
        <v>272.25770899999998</v>
      </c>
      <c r="G3605" s="4">
        <v>682644</v>
      </c>
      <c r="H3605" s="2">
        <v>2.9999999999999997E-4</v>
      </c>
      <c r="I3605" t="s">
        <v>152</v>
      </c>
    </row>
    <row r="3606" spans="1:9">
      <c r="A3606" s="2">
        <v>2014</v>
      </c>
      <c r="B3606" s="2">
        <v>4</v>
      </c>
      <c r="C3606" s="2" t="s">
        <v>7</v>
      </c>
      <c r="D3606" s="2" t="s">
        <v>51</v>
      </c>
      <c r="E3606" s="2" t="s">
        <v>11</v>
      </c>
      <c r="F3606" s="7">
        <v>255.63145900000001</v>
      </c>
      <c r="G3606" s="4">
        <v>143671</v>
      </c>
      <c r="H3606" s="2">
        <v>1.6999999999999999E-3</v>
      </c>
      <c r="I3606" t="s">
        <v>152</v>
      </c>
    </row>
    <row r="3607" spans="1:9">
      <c r="A3607" s="2">
        <v>2014</v>
      </c>
      <c r="B3607" s="2">
        <v>2</v>
      </c>
      <c r="C3607" s="2" t="s">
        <v>12</v>
      </c>
      <c r="D3607" s="2" t="s">
        <v>50</v>
      </c>
      <c r="E3607" s="2" t="s">
        <v>11</v>
      </c>
      <c r="F3607" s="7">
        <v>11.429916</v>
      </c>
      <c r="G3607" s="4">
        <v>6295</v>
      </c>
      <c r="H3607" s="2">
        <v>1.8E-3</v>
      </c>
      <c r="I3607" t="s">
        <v>152</v>
      </c>
    </row>
    <row r="3608" spans="1:9">
      <c r="A3608" s="2">
        <v>2013</v>
      </c>
      <c r="B3608" s="2">
        <v>8</v>
      </c>
      <c r="C3608" s="2" t="s">
        <v>12</v>
      </c>
      <c r="D3608" s="2" t="s">
        <v>34</v>
      </c>
      <c r="E3608" s="2" t="s">
        <v>14</v>
      </c>
      <c r="F3608" s="7">
        <v>29.689630999999999</v>
      </c>
      <c r="G3608" s="4">
        <v>2476</v>
      </c>
      <c r="H3608" s="2">
        <v>1.1900000000000001E-2</v>
      </c>
      <c r="I3608" t="s">
        <v>152</v>
      </c>
    </row>
    <row r="3609" spans="1:9">
      <c r="A3609" s="2">
        <v>2014</v>
      </c>
      <c r="B3609" s="2">
        <v>2</v>
      </c>
      <c r="C3609" s="2" t="s">
        <v>12</v>
      </c>
      <c r="D3609" s="2" t="s">
        <v>49</v>
      </c>
      <c r="E3609" s="2" t="s">
        <v>11</v>
      </c>
      <c r="F3609" s="7">
        <v>5.6881839999999997</v>
      </c>
      <c r="G3609" s="4">
        <v>4063</v>
      </c>
      <c r="H3609" s="2">
        <v>1.2999999999999999E-3</v>
      </c>
      <c r="I3609" t="s">
        <v>152</v>
      </c>
    </row>
    <row r="3610" spans="1:9">
      <c r="A3610" s="2">
        <v>2013</v>
      </c>
      <c r="B3610" s="2">
        <v>4</v>
      </c>
      <c r="C3610" s="2" t="s">
        <v>12</v>
      </c>
      <c r="D3610" s="2" t="s">
        <v>36</v>
      </c>
      <c r="E3610" s="2" t="s">
        <v>9</v>
      </c>
      <c r="F3610" s="7">
        <v>0.97237799999999996</v>
      </c>
      <c r="G3610" s="4">
        <v>147</v>
      </c>
      <c r="H3610" s="2">
        <v>6.6E-3</v>
      </c>
      <c r="I3610" t="s">
        <v>152</v>
      </c>
    </row>
    <row r="3611" spans="1:9">
      <c r="A3611" s="2">
        <v>2013</v>
      </c>
      <c r="B3611" s="2">
        <v>8</v>
      </c>
      <c r="C3611" s="2" t="s">
        <v>12</v>
      </c>
      <c r="D3611" s="2" t="s">
        <v>59</v>
      </c>
      <c r="E3611" s="2" t="s">
        <v>11</v>
      </c>
      <c r="F3611" s="7">
        <v>3.1221890000000001</v>
      </c>
      <c r="G3611" s="4">
        <v>155</v>
      </c>
      <c r="H3611" s="2">
        <v>2.01E-2</v>
      </c>
      <c r="I3611" t="s">
        <v>152</v>
      </c>
    </row>
    <row r="3612" spans="1:9">
      <c r="A3612" s="2">
        <v>2013</v>
      </c>
      <c r="B3612" s="2">
        <v>10</v>
      </c>
      <c r="C3612" s="2" t="s">
        <v>12</v>
      </c>
      <c r="D3612" s="2" t="s">
        <v>59</v>
      </c>
      <c r="E3612" s="2" t="s">
        <v>11</v>
      </c>
      <c r="F3612" s="7">
        <v>2.4414060000000002</v>
      </c>
      <c r="G3612" s="4">
        <v>196</v>
      </c>
      <c r="H3612" s="2">
        <v>1.24E-2</v>
      </c>
      <c r="I3612" t="s">
        <v>152</v>
      </c>
    </row>
    <row r="3613" spans="1:9">
      <c r="A3613" s="2">
        <v>2014</v>
      </c>
      <c r="B3613" s="2">
        <v>5</v>
      </c>
      <c r="C3613" s="2" t="s">
        <v>7</v>
      </c>
      <c r="D3613" s="2" t="s">
        <v>44</v>
      </c>
      <c r="E3613" s="2" t="s">
        <v>16</v>
      </c>
      <c r="F3613" s="7">
        <v>558.63443800000005</v>
      </c>
      <c r="G3613" s="4">
        <v>1388984</v>
      </c>
      <c r="H3613" s="2">
        <v>4.0000000000000002E-4</v>
      </c>
      <c r="I3613" t="s">
        <v>152</v>
      </c>
    </row>
    <row r="3614" spans="1:9">
      <c r="A3614" s="2">
        <v>2014</v>
      </c>
      <c r="B3614" s="2">
        <v>5</v>
      </c>
      <c r="C3614" s="2" t="s">
        <v>12</v>
      </c>
      <c r="D3614" s="2" t="s">
        <v>72</v>
      </c>
      <c r="E3614" s="2" t="s">
        <v>11</v>
      </c>
      <c r="F3614" s="7">
        <v>1020.202053</v>
      </c>
      <c r="G3614" s="4">
        <v>484961</v>
      </c>
      <c r="H3614" s="2">
        <v>2.0999999999999999E-3</v>
      </c>
      <c r="I3614" t="s">
        <v>152</v>
      </c>
    </row>
    <row r="3615" spans="1:9">
      <c r="A3615" s="2">
        <v>2013</v>
      </c>
      <c r="B3615" s="2">
        <v>3</v>
      </c>
      <c r="C3615" s="2" t="s">
        <v>12</v>
      </c>
      <c r="D3615" s="2" t="s">
        <v>31</v>
      </c>
      <c r="E3615" s="2" t="s">
        <v>14</v>
      </c>
      <c r="F3615" s="7">
        <v>0.67929799999999996</v>
      </c>
      <c r="G3615" s="4">
        <v>103</v>
      </c>
      <c r="H3615" s="2">
        <v>6.4999999999999997E-3</v>
      </c>
      <c r="I3615" t="s">
        <v>152</v>
      </c>
    </row>
    <row r="3616" spans="1:9">
      <c r="A3616" s="2">
        <v>2013</v>
      </c>
      <c r="B3616" s="2">
        <v>7</v>
      </c>
      <c r="C3616" s="2" t="s">
        <v>12</v>
      </c>
      <c r="D3616" s="2" t="s">
        <v>100</v>
      </c>
      <c r="E3616" s="2" t="s">
        <v>14</v>
      </c>
      <c r="F3616" s="7">
        <v>1.8619479999999999</v>
      </c>
      <c r="G3616" s="4">
        <v>111</v>
      </c>
      <c r="H3616" s="2">
        <v>1.67E-2</v>
      </c>
      <c r="I3616" t="s">
        <v>152</v>
      </c>
    </row>
    <row r="3617" spans="1:9">
      <c r="A3617" s="2">
        <v>2013</v>
      </c>
      <c r="B3617" s="2">
        <v>7</v>
      </c>
      <c r="C3617" s="2" t="s">
        <v>12</v>
      </c>
      <c r="D3617" s="2" t="s">
        <v>105</v>
      </c>
      <c r="E3617" s="2" t="s">
        <v>62</v>
      </c>
      <c r="F3617" s="7">
        <v>2E-3</v>
      </c>
      <c r="G3617" s="4">
        <v>4</v>
      </c>
      <c r="H3617" s="2">
        <v>5.0000000000000001E-4</v>
      </c>
      <c r="I3617" t="s">
        <v>152</v>
      </c>
    </row>
    <row r="3618" spans="1:9">
      <c r="A3618" s="2">
        <v>2013</v>
      </c>
      <c r="B3618" s="2">
        <v>9</v>
      </c>
      <c r="C3618" s="2" t="s">
        <v>12</v>
      </c>
      <c r="D3618" s="2" t="s">
        <v>79</v>
      </c>
      <c r="E3618" s="2" t="s">
        <v>14</v>
      </c>
      <c r="F3618" s="7">
        <v>7.7130000000000002E-3</v>
      </c>
      <c r="G3618" s="4">
        <v>5</v>
      </c>
      <c r="H3618" s="2">
        <v>1.5E-3</v>
      </c>
      <c r="I3618" t="s">
        <v>152</v>
      </c>
    </row>
    <row r="3619" spans="1:9">
      <c r="A3619" s="2">
        <v>2014</v>
      </c>
      <c r="B3619" s="2">
        <v>2</v>
      </c>
      <c r="C3619" s="2" t="s">
        <v>12</v>
      </c>
      <c r="D3619" s="2" t="s">
        <v>17</v>
      </c>
      <c r="E3619" s="2" t="s">
        <v>14</v>
      </c>
      <c r="F3619" s="7">
        <v>4662.1670860000004</v>
      </c>
      <c r="G3619" s="4">
        <v>347202</v>
      </c>
      <c r="H3619" s="2">
        <v>1.34E-2</v>
      </c>
      <c r="I3619" t="s">
        <v>152</v>
      </c>
    </row>
    <row r="3620" spans="1:9">
      <c r="A3620" s="2">
        <v>2013</v>
      </c>
      <c r="B3620" s="2">
        <v>4</v>
      </c>
      <c r="C3620" s="2" t="s">
        <v>12</v>
      </c>
      <c r="D3620" s="2" t="s">
        <v>15</v>
      </c>
      <c r="E3620" s="2" t="s">
        <v>16</v>
      </c>
      <c r="F3620" s="7">
        <v>39778.286237</v>
      </c>
      <c r="G3620" s="4">
        <v>3814083</v>
      </c>
      <c r="H3620" s="2">
        <v>1.04E-2</v>
      </c>
      <c r="I3620" t="s">
        <v>152</v>
      </c>
    </row>
    <row r="3621" spans="1:9">
      <c r="A3621" s="2">
        <v>2013</v>
      </c>
      <c r="B3621" s="2">
        <v>5</v>
      </c>
      <c r="C3621" s="2" t="s">
        <v>12</v>
      </c>
      <c r="D3621" s="2" t="s">
        <v>70</v>
      </c>
      <c r="E3621" s="2" t="s">
        <v>14</v>
      </c>
      <c r="F3621" s="7">
        <v>65794.981824999995</v>
      </c>
      <c r="G3621" s="4">
        <v>8335046</v>
      </c>
      <c r="H3621" s="2">
        <v>7.7999999999999996E-3</v>
      </c>
      <c r="I3621" t="s">
        <v>152</v>
      </c>
    </row>
    <row r="3622" spans="1:9">
      <c r="A3622" s="2">
        <v>2013</v>
      </c>
      <c r="B3622" s="2">
        <v>12</v>
      </c>
      <c r="C3622" s="2" t="s">
        <v>12</v>
      </c>
      <c r="D3622" s="2" t="s">
        <v>13</v>
      </c>
      <c r="E3622" s="2" t="s">
        <v>14</v>
      </c>
      <c r="F3622" s="7">
        <v>92958.315115000005</v>
      </c>
      <c r="G3622" s="4">
        <v>7522284</v>
      </c>
      <c r="H3622" s="2">
        <v>1.23E-2</v>
      </c>
      <c r="I3622" t="s">
        <v>152</v>
      </c>
    </row>
    <row r="3623" spans="1:9">
      <c r="A3623" s="2">
        <v>2013</v>
      </c>
      <c r="B3623" s="2">
        <v>2</v>
      </c>
      <c r="C3623" s="2" t="s">
        <v>12</v>
      </c>
      <c r="D3623" s="2" t="s">
        <v>15</v>
      </c>
      <c r="E3623" s="2" t="s">
        <v>16</v>
      </c>
      <c r="F3623" s="7">
        <v>39604.438958999999</v>
      </c>
      <c r="G3623" s="4">
        <v>3371146</v>
      </c>
      <c r="H3623" s="2">
        <v>1.17E-2</v>
      </c>
      <c r="I3623" t="s">
        <v>152</v>
      </c>
    </row>
    <row r="3624" spans="1:9">
      <c r="A3624" s="2">
        <v>2013</v>
      </c>
      <c r="B3624" s="2">
        <v>5</v>
      </c>
      <c r="C3624" s="2" t="s">
        <v>7</v>
      </c>
      <c r="D3624" s="2" t="s">
        <v>26</v>
      </c>
      <c r="E3624" s="2" t="s">
        <v>14</v>
      </c>
      <c r="F3624" s="7">
        <v>628.65109700000005</v>
      </c>
      <c r="G3624" s="4">
        <v>720644</v>
      </c>
      <c r="H3624" s="2">
        <v>8.0000000000000004E-4</v>
      </c>
      <c r="I3624" t="s">
        <v>152</v>
      </c>
    </row>
    <row r="3625" spans="1:9">
      <c r="A3625" s="2">
        <v>2014</v>
      </c>
      <c r="B3625" s="2">
        <v>1</v>
      </c>
      <c r="C3625" s="2" t="s">
        <v>12</v>
      </c>
      <c r="D3625" s="2" t="s">
        <v>50</v>
      </c>
      <c r="E3625" s="2" t="s">
        <v>11</v>
      </c>
      <c r="F3625" s="7">
        <v>8.784046</v>
      </c>
      <c r="G3625" s="4">
        <v>4986</v>
      </c>
      <c r="H3625" s="2">
        <v>1.6999999999999999E-3</v>
      </c>
      <c r="I3625" t="s">
        <v>152</v>
      </c>
    </row>
    <row r="3626" spans="1:9">
      <c r="A3626" s="2">
        <v>2014</v>
      </c>
      <c r="B3626" s="2">
        <v>1</v>
      </c>
      <c r="C3626" s="2" t="s">
        <v>7</v>
      </c>
      <c r="D3626" s="2" t="s">
        <v>45</v>
      </c>
      <c r="E3626" s="2" t="s">
        <v>14</v>
      </c>
      <c r="F3626" s="7">
        <v>5612.9171859999997</v>
      </c>
      <c r="G3626" s="4">
        <v>3408418</v>
      </c>
      <c r="H3626" s="2">
        <v>1.6000000000000001E-3</v>
      </c>
      <c r="I3626" t="s">
        <v>152</v>
      </c>
    </row>
    <row r="3627" spans="1:9">
      <c r="A3627" s="2">
        <v>2014</v>
      </c>
      <c r="B3627" s="2">
        <v>4</v>
      </c>
      <c r="C3627" s="2" t="s">
        <v>7</v>
      </c>
      <c r="D3627" s="2" t="s">
        <v>46</v>
      </c>
      <c r="E3627" s="2" t="s">
        <v>25</v>
      </c>
      <c r="F3627" s="7">
        <v>299.14196199999998</v>
      </c>
      <c r="G3627" s="4">
        <v>560412</v>
      </c>
      <c r="H3627" s="2">
        <v>5.0000000000000001E-4</v>
      </c>
      <c r="I3627" t="s">
        <v>152</v>
      </c>
    </row>
    <row r="3628" spans="1:9">
      <c r="A3628" s="2">
        <v>2013</v>
      </c>
      <c r="B3628" s="2">
        <v>7</v>
      </c>
      <c r="C3628" s="2" t="s">
        <v>7</v>
      </c>
      <c r="D3628" s="2" t="s">
        <v>19</v>
      </c>
      <c r="E3628" s="2" t="s">
        <v>14</v>
      </c>
      <c r="F3628" s="7">
        <v>4432.7173659999999</v>
      </c>
      <c r="G3628" s="4">
        <v>1240902</v>
      </c>
      <c r="H3628" s="2">
        <v>3.5000000000000001E-3</v>
      </c>
      <c r="I3628" t="s">
        <v>152</v>
      </c>
    </row>
    <row r="3629" spans="1:9">
      <c r="A3629" s="2">
        <v>2014</v>
      </c>
      <c r="B3629" s="2">
        <v>4</v>
      </c>
      <c r="C3629" s="2" t="s">
        <v>12</v>
      </c>
      <c r="D3629" s="2" t="s">
        <v>17</v>
      </c>
      <c r="E3629" s="2" t="s">
        <v>14</v>
      </c>
      <c r="F3629" s="7">
        <v>2688.273749</v>
      </c>
      <c r="G3629" s="4">
        <v>399159</v>
      </c>
      <c r="H3629" s="2">
        <v>6.7000000000000002E-3</v>
      </c>
      <c r="I3629" t="s">
        <v>152</v>
      </c>
    </row>
    <row r="3630" spans="1:9">
      <c r="A3630" s="2">
        <v>2014</v>
      </c>
      <c r="B3630" s="2">
        <v>1</v>
      </c>
      <c r="C3630" s="2" t="s">
        <v>7</v>
      </c>
      <c r="D3630" s="2" t="s">
        <v>51</v>
      </c>
      <c r="E3630" s="2" t="s">
        <v>11</v>
      </c>
      <c r="F3630" s="7">
        <v>100.71536999999999</v>
      </c>
      <c r="G3630" s="4">
        <v>71940</v>
      </c>
      <c r="H3630" s="2">
        <v>1.2999999999999999E-3</v>
      </c>
      <c r="I3630" t="s">
        <v>152</v>
      </c>
    </row>
    <row r="3631" spans="1:9">
      <c r="A3631" s="2">
        <v>2014</v>
      </c>
      <c r="B3631" s="2">
        <v>2</v>
      </c>
      <c r="C3631" s="2" t="s">
        <v>7</v>
      </c>
      <c r="D3631" s="2" t="s">
        <v>51</v>
      </c>
      <c r="E3631" s="2" t="s">
        <v>11</v>
      </c>
      <c r="F3631" s="7">
        <v>132.84123299999999</v>
      </c>
      <c r="G3631" s="4">
        <v>94887</v>
      </c>
      <c r="H3631" s="2">
        <v>1.2999999999999999E-3</v>
      </c>
      <c r="I3631" t="s">
        <v>152</v>
      </c>
    </row>
    <row r="3632" spans="1:9">
      <c r="A3632" s="2">
        <v>2014</v>
      </c>
      <c r="B3632" s="2">
        <v>4</v>
      </c>
      <c r="C3632" s="2" t="s">
        <v>7</v>
      </c>
      <c r="D3632" s="2" t="s">
        <v>96</v>
      </c>
      <c r="E3632" s="2" t="s">
        <v>9</v>
      </c>
      <c r="F3632" s="7">
        <v>323.52577500000001</v>
      </c>
      <c r="G3632" s="4">
        <v>181829</v>
      </c>
      <c r="H3632" s="2">
        <v>1.6999999999999999E-3</v>
      </c>
      <c r="I3632" t="s">
        <v>152</v>
      </c>
    </row>
    <row r="3633" spans="1:9">
      <c r="A3633" s="2">
        <v>2013</v>
      </c>
      <c r="B3633" s="2">
        <v>10</v>
      </c>
      <c r="C3633" s="2" t="s">
        <v>12</v>
      </c>
      <c r="D3633" s="2" t="s">
        <v>50</v>
      </c>
      <c r="E3633" s="2" t="s">
        <v>11</v>
      </c>
      <c r="F3633" s="7">
        <v>29.277965999999999</v>
      </c>
      <c r="G3633" s="4">
        <v>2932</v>
      </c>
      <c r="H3633" s="2">
        <v>9.9000000000000008E-3</v>
      </c>
      <c r="I3633" t="s">
        <v>152</v>
      </c>
    </row>
    <row r="3634" spans="1:9">
      <c r="A3634" s="2">
        <v>2013</v>
      </c>
      <c r="B3634" s="2">
        <v>9</v>
      </c>
      <c r="C3634" s="2" t="s">
        <v>12</v>
      </c>
      <c r="D3634" s="2" t="s">
        <v>57</v>
      </c>
      <c r="E3634" s="2" t="s">
        <v>14</v>
      </c>
      <c r="F3634" s="7">
        <v>0.50582400000000005</v>
      </c>
      <c r="G3634" s="4">
        <v>44</v>
      </c>
      <c r="H3634" s="2">
        <v>1.14E-2</v>
      </c>
      <c r="I3634" t="s">
        <v>152</v>
      </c>
    </row>
    <row r="3635" spans="1:9">
      <c r="A3635" s="2">
        <v>2013</v>
      </c>
      <c r="B3635" s="2">
        <v>1</v>
      </c>
      <c r="C3635" s="2" t="s">
        <v>12</v>
      </c>
      <c r="D3635" s="2" t="s">
        <v>83</v>
      </c>
      <c r="E3635" s="2" t="s">
        <v>14</v>
      </c>
      <c r="F3635" s="7">
        <v>10.316254000000001</v>
      </c>
      <c r="G3635" s="4">
        <v>815</v>
      </c>
      <c r="H3635" s="2">
        <v>1.26E-2</v>
      </c>
      <c r="I3635" t="s">
        <v>152</v>
      </c>
    </row>
    <row r="3636" spans="1:9">
      <c r="A3636" s="2">
        <v>2013</v>
      </c>
      <c r="B3636" s="2">
        <v>1</v>
      </c>
      <c r="C3636" s="2" t="s">
        <v>7</v>
      </c>
      <c r="D3636" s="2" t="s">
        <v>64</v>
      </c>
      <c r="E3636" s="2" t="s">
        <v>14</v>
      </c>
      <c r="F3636" s="7">
        <v>2.0696590000000001</v>
      </c>
      <c r="G3636" s="4">
        <v>10685</v>
      </c>
      <c r="H3636" s="2">
        <v>1E-4</v>
      </c>
      <c r="I3636" t="s">
        <v>152</v>
      </c>
    </row>
    <row r="3637" spans="1:9">
      <c r="A3637" s="2">
        <v>2014</v>
      </c>
      <c r="B3637" s="2">
        <v>5</v>
      </c>
      <c r="C3637" s="2" t="s">
        <v>12</v>
      </c>
      <c r="D3637" s="2" t="s">
        <v>87</v>
      </c>
      <c r="E3637" s="2" t="s">
        <v>14</v>
      </c>
      <c r="F3637" s="7">
        <v>31206.492767</v>
      </c>
      <c r="G3637" s="4">
        <v>2694236</v>
      </c>
      <c r="H3637" s="2">
        <v>1.15E-2</v>
      </c>
      <c r="I3637" t="s">
        <v>152</v>
      </c>
    </row>
    <row r="3638" spans="1:9">
      <c r="A3638" s="2">
        <v>2014</v>
      </c>
      <c r="B3638" s="2">
        <v>5</v>
      </c>
      <c r="C3638" s="2" t="s">
        <v>12</v>
      </c>
      <c r="D3638" s="2" t="s">
        <v>76</v>
      </c>
      <c r="E3638" s="2" t="s">
        <v>25</v>
      </c>
      <c r="F3638" s="7">
        <v>14.720204000000001</v>
      </c>
      <c r="G3638" s="4">
        <v>498</v>
      </c>
      <c r="H3638" s="2">
        <v>2.9499999999999998E-2</v>
      </c>
      <c r="I3638" t="s">
        <v>152</v>
      </c>
    </row>
    <row r="3639" spans="1:9">
      <c r="A3639" s="2">
        <v>2013</v>
      </c>
      <c r="B3639" s="2">
        <v>12</v>
      </c>
      <c r="C3639" s="2" t="s">
        <v>12</v>
      </c>
      <c r="D3639" s="2" t="s">
        <v>100</v>
      </c>
      <c r="E3639" s="2" t="s">
        <v>14</v>
      </c>
      <c r="F3639" s="7">
        <v>7.9826410000000001</v>
      </c>
      <c r="G3639" s="4">
        <v>188</v>
      </c>
      <c r="H3639" s="2">
        <v>4.24E-2</v>
      </c>
      <c r="I3639" t="s">
        <v>152</v>
      </c>
    </row>
    <row r="3640" spans="1:9">
      <c r="A3640" s="2">
        <v>2013</v>
      </c>
      <c r="B3640" s="2">
        <v>7</v>
      </c>
      <c r="C3640" s="2" t="s">
        <v>53</v>
      </c>
      <c r="D3640" s="2" t="s">
        <v>63</v>
      </c>
      <c r="E3640" s="2" t="s">
        <v>14</v>
      </c>
      <c r="F3640" s="7">
        <v>36.938386999999999</v>
      </c>
      <c r="G3640" s="4">
        <v>59</v>
      </c>
      <c r="H3640" s="2">
        <v>0.626</v>
      </c>
      <c r="I3640" t="s">
        <v>152</v>
      </c>
    </row>
    <row r="3641" spans="1:9">
      <c r="A3641" s="2">
        <v>2013</v>
      </c>
      <c r="B3641" s="2">
        <v>10</v>
      </c>
      <c r="C3641" s="2" t="s">
        <v>53</v>
      </c>
      <c r="D3641" s="2" t="s">
        <v>21</v>
      </c>
      <c r="E3641" s="2" t="s">
        <v>14</v>
      </c>
      <c r="F3641" s="7">
        <v>1.8979029999999999</v>
      </c>
      <c r="G3641" s="4">
        <v>1</v>
      </c>
      <c r="H3641" s="2">
        <v>1.8978999999999999</v>
      </c>
      <c r="I3641" t="s">
        <v>152</v>
      </c>
    </row>
    <row r="3642" spans="1:9">
      <c r="A3642" s="2">
        <v>2014</v>
      </c>
      <c r="B3642" s="2">
        <v>1</v>
      </c>
      <c r="C3642" s="2" t="s">
        <v>7</v>
      </c>
      <c r="D3642" s="2" t="s">
        <v>8</v>
      </c>
      <c r="E3642" s="2" t="s">
        <v>9</v>
      </c>
      <c r="F3642" s="7">
        <v>86961.879172999994</v>
      </c>
      <c r="G3642" s="4">
        <v>95623400</v>
      </c>
      <c r="H3642" s="2">
        <v>8.9999999999999998E-4</v>
      </c>
      <c r="I3642" t="s">
        <v>152</v>
      </c>
    </row>
    <row r="3643" spans="1:9">
      <c r="A3643" s="2">
        <v>2013</v>
      </c>
      <c r="B3643" s="2">
        <v>7</v>
      </c>
      <c r="C3643" s="2" t="s">
        <v>7</v>
      </c>
      <c r="D3643" s="2" t="s">
        <v>13</v>
      </c>
      <c r="E3643" s="2" t="s">
        <v>14</v>
      </c>
      <c r="F3643" s="7">
        <v>1154.5136729999999</v>
      </c>
      <c r="G3643" s="4">
        <v>1320317</v>
      </c>
      <c r="H3643" s="2">
        <v>8.0000000000000004E-4</v>
      </c>
      <c r="I3643" t="s">
        <v>152</v>
      </c>
    </row>
    <row r="3644" spans="1:9">
      <c r="A3644" s="2">
        <v>2013</v>
      </c>
      <c r="B3644" s="2">
        <v>7</v>
      </c>
      <c r="C3644" s="2" t="s">
        <v>12</v>
      </c>
      <c r="D3644" s="2" t="s">
        <v>40</v>
      </c>
      <c r="E3644" s="2" t="s">
        <v>14</v>
      </c>
      <c r="F3644" s="7">
        <v>139469.864309</v>
      </c>
      <c r="G3644" s="4">
        <v>23904682</v>
      </c>
      <c r="H3644" s="2">
        <v>5.7999999999999996E-3</v>
      </c>
      <c r="I3644" t="s">
        <v>152</v>
      </c>
    </row>
    <row r="3645" spans="1:9">
      <c r="A3645" s="2">
        <v>2014</v>
      </c>
      <c r="B3645" s="2">
        <v>3</v>
      </c>
      <c r="C3645" s="2" t="s">
        <v>7</v>
      </c>
      <c r="D3645" s="2" t="s">
        <v>19</v>
      </c>
      <c r="E3645" s="2" t="s">
        <v>14</v>
      </c>
      <c r="F3645" s="7">
        <v>6375.0231139999996</v>
      </c>
      <c r="G3645" s="4">
        <v>3136654</v>
      </c>
      <c r="H3645" s="2">
        <v>2E-3</v>
      </c>
      <c r="I3645" t="s">
        <v>152</v>
      </c>
    </row>
    <row r="3646" spans="1:9">
      <c r="A3646" s="2">
        <v>2013</v>
      </c>
      <c r="B3646" s="2">
        <v>8</v>
      </c>
      <c r="C3646" s="2" t="s">
        <v>7</v>
      </c>
      <c r="D3646" s="2" t="s">
        <v>13</v>
      </c>
      <c r="E3646" s="2" t="s">
        <v>14</v>
      </c>
      <c r="F3646" s="7">
        <v>1515.2074210000001</v>
      </c>
      <c r="G3646" s="4">
        <v>1486477</v>
      </c>
      <c r="H3646" s="2">
        <v>1E-3</v>
      </c>
      <c r="I3646" t="s">
        <v>152</v>
      </c>
    </row>
    <row r="3647" spans="1:9">
      <c r="A3647" s="2">
        <v>2013</v>
      </c>
      <c r="B3647" s="2">
        <v>2</v>
      </c>
      <c r="C3647" s="2" t="s">
        <v>12</v>
      </c>
      <c r="D3647" s="2" t="s">
        <v>44</v>
      </c>
      <c r="E3647" s="2" t="s">
        <v>16</v>
      </c>
      <c r="F3647" s="7">
        <v>7423.1838850000004</v>
      </c>
      <c r="G3647" s="4">
        <v>649092</v>
      </c>
      <c r="H3647" s="2">
        <v>1.14E-2</v>
      </c>
      <c r="I3647" t="s">
        <v>152</v>
      </c>
    </row>
    <row r="3648" spans="1:9">
      <c r="A3648" s="2">
        <v>2013</v>
      </c>
      <c r="B3648" s="2">
        <v>9</v>
      </c>
      <c r="C3648" s="2" t="s">
        <v>12</v>
      </c>
      <c r="D3648" s="2" t="s">
        <v>10</v>
      </c>
      <c r="E3648" s="2" t="s">
        <v>11</v>
      </c>
      <c r="F3648" s="7">
        <v>49.217916000000002</v>
      </c>
      <c r="G3648" s="4">
        <v>25422</v>
      </c>
      <c r="H3648" s="2">
        <v>1.9E-3</v>
      </c>
      <c r="I3648" t="s">
        <v>152</v>
      </c>
    </row>
    <row r="3649" spans="1:9">
      <c r="A3649" s="2">
        <v>2013</v>
      </c>
      <c r="B3649" s="2">
        <v>6</v>
      </c>
      <c r="C3649" s="2" t="s">
        <v>12</v>
      </c>
      <c r="D3649" s="2" t="s">
        <v>48</v>
      </c>
      <c r="E3649" s="2" t="s">
        <v>14</v>
      </c>
      <c r="F3649" s="7">
        <v>423.026948</v>
      </c>
      <c r="G3649" s="4">
        <v>88009</v>
      </c>
      <c r="H3649" s="2">
        <v>4.7999999999999996E-3</v>
      </c>
      <c r="I3649" t="s">
        <v>152</v>
      </c>
    </row>
    <row r="3650" spans="1:9">
      <c r="A3650" s="2">
        <v>2014</v>
      </c>
      <c r="B3650" s="2">
        <v>2</v>
      </c>
      <c r="C3650" s="2" t="s">
        <v>7</v>
      </c>
      <c r="D3650" s="2" t="s">
        <v>43</v>
      </c>
      <c r="E3650" s="2" t="s">
        <v>11</v>
      </c>
      <c r="F3650" s="7">
        <v>1810.838677</v>
      </c>
      <c r="G3650" s="4">
        <v>1392955</v>
      </c>
      <c r="H3650" s="2">
        <v>1.1999999999999999E-3</v>
      </c>
      <c r="I3650" t="s">
        <v>152</v>
      </c>
    </row>
    <row r="3651" spans="1:9">
      <c r="A3651" s="2">
        <v>2013</v>
      </c>
      <c r="B3651" s="2">
        <v>5</v>
      </c>
      <c r="C3651" s="2" t="s">
        <v>7</v>
      </c>
      <c r="D3651" s="2" t="s">
        <v>24</v>
      </c>
      <c r="E3651" s="2" t="s">
        <v>25</v>
      </c>
      <c r="F3651" s="7">
        <v>653.26308700000004</v>
      </c>
      <c r="G3651" s="4">
        <v>308732</v>
      </c>
      <c r="H3651" s="2">
        <v>2.0999999999999999E-3</v>
      </c>
      <c r="I3651" t="s">
        <v>152</v>
      </c>
    </row>
    <row r="3652" spans="1:9">
      <c r="A3652" s="2">
        <v>2013</v>
      </c>
      <c r="B3652" s="2">
        <v>1</v>
      </c>
      <c r="C3652" s="2" t="s">
        <v>12</v>
      </c>
      <c r="D3652" s="2" t="s">
        <v>47</v>
      </c>
      <c r="E3652" s="2" t="s">
        <v>14</v>
      </c>
      <c r="F3652" s="7">
        <v>248.47861700000001</v>
      </c>
      <c r="G3652" s="4">
        <v>23303</v>
      </c>
      <c r="H3652" s="2">
        <v>1.06E-2</v>
      </c>
      <c r="I3652" t="s">
        <v>152</v>
      </c>
    </row>
    <row r="3653" spans="1:9">
      <c r="A3653" s="2">
        <v>2013</v>
      </c>
      <c r="B3653" s="2">
        <v>7</v>
      </c>
      <c r="C3653" s="2" t="s">
        <v>12</v>
      </c>
      <c r="D3653" s="2" t="s">
        <v>28</v>
      </c>
      <c r="E3653" s="2" t="s">
        <v>14</v>
      </c>
      <c r="F3653" s="7">
        <v>711.00088000000005</v>
      </c>
      <c r="G3653" s="4">
        <v>356786</v>
      </c>
      <c r="H3653" s="2">
        <v>1.9E-3</v>
      </c>
      <c r="I3653" t="s">
        <v>152</v>
      </c>
    </row>
    <row r="3654" spans="1:9">
      <c r="A3654" s="2">
        <v>2013</v>
      </c>
      <c r="B3654" s="2">
        <v>12</v>
      </c>
      <c r="C3654" s="2" t="s">
        <v>7</v>
      </c>
      <c r="D3654" s="2" t="s">
        <v>48</v>
      </c>
      <c r="E3654" s="2" t="s">
        <v>14</v>
      </c>
      <c r="F3654" s="7">
        <v>58.057502999999997</v>
      </c>
      <c r="G3654" s="4">
        <v>217306</v>
      </c>
      <c r="H3654" s="2">
        <v>2.0000000000000001E-4</v>
      </c>
      <c r="I3654" t="s">
        <v>152</v>
      </c>
    </row>
    <row r="3655" spans="1:9">
      <c r="A3655" s="2">
        <v>2014</v>
      </c>
      <c r="B3655" s="2">
        <v>1</v>
      </c>
      <c r="C3655" s="2" t="s">
        <v>7</v>
      </c>
      <c r="D3655" s="2" t="s">
        <v>43</v>
      </c>
      <c r="E3655" s="2" t="s">
        <v>11</v>
      </c>
      <c r="F3655" s="7">
        <v>1473.0397390000001</v>
      </c>
      <c r="G3655" s="4">
        <v>1133112</v>
      </c>
      <c r="H3655" s="2">
        <v>1.1999999999999999E-3</v>
      </c>
      <c r="I3655" t="s">
        <v>152</v>
      </c>
    </row>
    <row r="3656" spans="1:9">
      <c r="A3656" s="2">
        <v>2013</v>
      </c>
      <c r="B3656" s="2">
        <v>1</v>
      </c>
      <c r="C3656" s="2" t="s">
        <v>12</v>
      </c>
      <c r="D3656" s="2" t="s">
        <v>82</v>
      </c>
      <c r="E3656" s="2" t="s">
        <v>14</v>
      </c>
      <c r="F3656" s="7">
        <v>4.3323530000000003</v>
      </c>
      <c r="G3656" s="4">
        <v>444</v>
      </c>
      <c r="H3656" s="2">
        <v>9.7000000000000003E-3</v>
      </c>
      <c r="I3656" t="s">
        <v>152</v>
      </c>
    </row>
    <row r="3657" spans="1:9">
      <c r="A3657" s="2">
        <v>2013</v>
      </c>
      <c r="B3657" s="2">
        <v>12</v>
      </c>
      <c r="C3657" s="2" t="s">
        <v>12</v>
      </c>
      <c r="D3657" s="2" t="s">
        <v>54</v>
      </c>
      <c r="E3657" s="2" t="s">
        <v>14</v>
      </c>
      <c r="F3657" s="7">
        <v>54.655611</v>
      </c>
      <c r="G3657" s="4">
        <v>3073</v>
      </c>
      <c r="H3657" s="2">
        <v>1.77E-2</v>
      </c>
      <c r="I3657" t="s">
        <v>152</v>
      </c>
    </row>
    <row r="3658" spans="1:9">
      <c r="A3658" s="2">
        <v>2013</v>
      </c>
      <c r="B3658" s="2">
        <v>3</v>
      </c>
      <c r="C3658" s="2" t="s">
        <v>7</v>
      </c>
      <c r="D3658" s="2" t="s">
        <v>47</v>
      </c>
      <c r="E3658" s="2" t="s">
        <v>14</v>
      </c>
      <c r="F3658" s="7">
        <v>2.361103</v>
      </c>
      <c r="G3658" s="4">
        <v>13953</v>
      </c>
      <c r="H3658" s="2">
        <v>1E-4</v>
      </c>
      <c r="I3658" t="s">
        <v>152</v>
      </c>
    </row>
    <row r="3659" spans="1:9">
      <c r="A3659" s="2">
        <v>2014</v>
      </c>
      <c r="B3659" s="2">
        <v>4</v>
      </c>
      <c r="C3659" s="2" t="s">
        <v>12</v>
      </c>
      <c r="D3659" s="2" t="s">
        <v>55</v>
      </c>
      <c r="E3659" s="2" t="s">
        <v>14</v>
      </c>
      <c r="F3659" s="7">
        <v>1.1827049999999999</v>
      </c>
      <c r="G3659" s="4">
        <v>210</v>
      </c>
      <c r="H3659" s="2">
        <v>5.5999999999999999E-3</v>
      </c>
      <c r="I3659" t="s">
        <v>152</v>
      </c>
    </row>
    <row r="3660" spans="1:9">
      <c r="A3660" s="2">
        <v>2013</v>
      </c>
      <c r="B3660" s="2">
        <v>2</v>
      </c>
      <c r="C3660" s="2" t="s">
        <v>12</v>
      </c>
      <c r="D3660" s="2" t="s">
        <v>58</v>
      </c>
      <c r="E3660" s="2" t="s">
        <v>9</v>
      </c>
      <c r="F3660" s="7">
        <v>0.30082700000000001</v>
      </c>
      <c r="G3660" s="4">
        <v>85</v>
      </c>
      <c r="H3660" s="2">
        <v>3.5000000000000001E-3</v>
      </c>
      <c r="I3660" t="s">
        <v>152</v>
      </c>
    </row>
    <row r="3661" spans="1:9">
      <c r="A3661" s="2">
        <v>2013</v>
      </c>
      <c r="B3661" s="2">
        <v>1</v>
      </c>
      <c r="C3661" s="2" t="s">
        <v>12</v>
      </c>
      <c r="D3661" s="2" t="s">
        <v>58</v>
      </c>
      <c r="E3661" s="2" t="s">
        <v>9</v>
      </c>
      <c r="F3661" s="7">
        <v>0.15523400000000001</v>
      </c>
      <c r="G3661" s="4">
        <v>5</v>
      </c>
      <c r="H3661" s="2">
        <v>3.1E-2</v>
      </c>
      <c r="I3661" t="s">
        <v>152</v>
      </c>
    </row>
    <row r="3662" spans="1:9">
      <c r="A3662" s="2">
        <v>2013</v>
      </c>
      <c r="B3662" s="2">
        <v>3</v>
      </c>
      <c r="C3662" s="2" t="s">
        <v>53</v>
      </c>
      <c r="D3662" s="2" t="s">
        <v>13</v>
      </c>
      <c r="E3662" s="2" t="s">
        <v>14</v>
      </c>
      <c r="F3662" s="7">
        <v>4.0444300000000002</v>
      </c>
      <c r="G3662" s="4">
        <v>6</v>
      </c>
      <c r="H3662" s="2">
        <v>0.67400000000000004</v>
      </c>
      <c r="I3662" t="s">
        <v>152</v>
      </c>
    </row>
    <row r="3663" spans="1:9">
      <c r="A3663" s="2">
        <v>2014</v>
      </c>
      <c r="B3663" s="2">
        <v>1</v>
      </c>
      <c r="C3663" s="2" t="s">
        <v>12</v>
      </c>
      <c r="D3663" s="2" t="s">
        <v>37</v>
      </c>
      <c r="E3663" s="2" t="s">
        <v>9</v>
      </c>
      <c r="F3663" s="7">
        <v>2.0768010000000001</v>
      </c>
      <c r="G3663" s="4">
        <v>3</v>
      </c>
      <c r="H3663" s="2">
        <v>0.69220000000000004</v>
      </c>
      <c r="I3663" t="s">
        <v>152</v>
      </c>
    </row>
    <row r="3664" spans="1:9">
      <c r="A3664" s="2">
        <v>2013</v>
      </c>
      <c r="B3664" s="2">
        <v>3</v>
      </c>
      <c r="C3664" s="2" t="s">
        <v>12</v>
      </c>
      <c r="D3664" s="2" t="s">
        <v>75</v>
      </c>
      <c r="E3664" s="2" t="s">
        <v>14</v>
      </c>
      <c r="F3664" s="7">
        <v>2.1846000000000001E-2</v>
      </c>
      <c r="G3664" s="4">
        <v>2</v>
      </c>
      <c r="H3664" s="2">
        <v>1.09E-2</v>
      </c>
      <c r="I3664" t="s">
        <v>152</v>
      </c>
    </row>
    <row r="3665" spans="1:9">
      <c r="A3665" s="2">
        <v>2013</v>
      </c>
      <c r="B3665" s="2">
        <v>11</v>
      </c>
      <c r="C3665" s="2" t="s">
        <v>12</v>
      </c>
      <c r="D3665" s="2" t="s">
        <v>27</v>
      </c>
      <c r="E3665" s="2" t="s">
        <v>14</v>
      </c>
      <c r="F3665" s="7">
        <v>380.07551999999998</v>
      </c>
      <c r="G3665" s="4">
        <v>148745</v>
      </c>
      <c r="H3665" s="2">
        <v>2.5000000000000001E-3</v>
      </c>
      <c r="I3665" t="s">
        <v>152</v>
      </c>
    </row>
    <row r="3666" spans="1:9">
      <c r="A3666" s="2">
        <v>2013</v>
      </c>
      <c r="B3666" s="2">
        <v>6</v>
      </c>
      <c r="C3666" s="2" t="s">
        <v>12</v>
      </c>
      <c r="D3666" s="2" t="s">
        <v>29</v>
      </c>
      <c r="E3666" s="2" t="s">
        <v>25</v>
      </c>
      <c r="F3666" s="7">
        <v>525.31092100000001</v>
      </c>
      <c r="G3666" s="4">
        <v>130815</v>
      </c>
      <c r="H3666" s="2">
        <v>4.0000000000000001E-3</v>
      </c>
      <c r="I3666" t="s">
        <v>152</v>
      </c>
    </row>
    <row r="3667" spans="1:9">
      <c r="A3667" s="2">
        <v>2013</v>
      </c>
      <c r="B3667" s="2">
        <v>7</v>
      </c>
      <c r="C3667" s="2" t="s">
        <v>12</v>
      </c>
      <c r="D3667" s="2" t="s">
        <v>70</v>
      </c>
      <c r="E3667" s="2" t="s">
        <v>14</v>
      </c>
      <c r="F3667" s="7">
        <v>78062.695372000002</v>
      </c>
      <c r="G3667" s="4">
        <v>9376541</v>
      </c>
      <c r="H3667" s="2">
        <v>8.3000000000000001E-3</v>
      </c>
      <c r="I3667" t="s">
        <v>152</v>
      </c>
    </row>
    <row r="3668" spans="1:9">
      <c r="A3668" s="2">
        <v>2014</v>
      </c>
      <c r="B3668" s="2">
        <v>3</v>
      </c>
      <c r="C3668" s="2" t="s">
        <v>12</v>
      </c>
      <c r="D3668" s="2" t="s">
        <v>44</v>
      </c>
      <c r="E3668" s="2" t="s">
        <v>16</v>
      </c>
      <c r="F3668" s="7">
        <v>16045.793737</v>
      </c>
      <c r="G3668" s="4">
        <v>1551973</v>
      </c>
      <c r="H3668" s="2">
        <v>1.03E-2</v>
      </c>
      <c r="I3668" t="s">
        <v>152</v>
      </c>
    </row>
    <row r="3669" spans="1:9">
      <c r="A3669" s="2">
        <v>2014</v>
      </c>
      <c r="B3669" s="2">
        <v>4</v>
      </c>
      <c r="C3669" s="2" t="s">
        <v>7</v>
      </c>
      <c r="D3669" s="2" t="s">
        <v>75</v>
      </c>
      <c r="E3669" s="2" t="s">
        <v>14</v>
      </c>
      <c r="F3669" s="7">
        <v>197.65529100000001</v>
      </c>
      <c r="G3669" s="4">
        <v>56640</v>
      </c>
      <c r="H3669" s="2">
        <v>3.3999999999999998E-3</v>
      </c>
      <c r="I3669" t="s">
        <v>152</v>
      </c>
    </row>
    <row r="3670" spans="1:9">
      <c r="A3670" s="2">
        <v>2013</v>
      </c>
      <c r="B3670" s="2">
        <v>4</v>
      </c>
      <c r="C3670" s="2" t="s">
        <v>7</v>
      </c>
      <c r="D3670" s="2" t="s">
        <v>18</v>
      </c>
      <c r="E3670" s="2" t="s">
        <v>14</v>
      </c>
      <c r="F3670" s="7">
        <v>5975.1356370000003</v>
      </c>
      <c r="G3670" s="4">
        <v>2974161</v>
      </c>
      <c r="H3670" s="2">
        <v>2E-3</v>
      </c>
      <c r="I3670" t="s">
        <v>152</v>
      </c>
    </row>
    <row r="3671" spans="1:9">
      <c r="A3671" s="2">
        <v>2013</v>
      </c>
      <c r="B3671" s="2">
        <v>9</v>
      </c>
      <c r="C3671" s="2" t="s">
        <v>7</v>
      </c>
      <c r="D3671" s="2" t="s">
        <v>56</v>
      </c>
      <c r="E3671" s="2" t="s">
        <v>14</v>
      </c>
      <c r="F3671" s="7">
        <v>13181.678378000001</v>
      </c>
      <c r="G3671" s="4">
        <v>3573329</v>
      </c>
      <c r="H3671" s="2">
        <v>3.5999999999999999E-3</v>
      </c>
      <c r="I3671" t="s">
        <v>152</v>
      </c>
    </row>
    <row r="3672" spans="1:9">
      <c r="A3672" s="2">
        <v>2013</v>
      </c>
      <c r="B3672" s="2">
        <v>3</v>
      </c>
      <c r="C3672" s="2" t="s">
        <v>7</v>
      </c>
      <c r="D3672" s="2" t="s">
        <v>22</v>
      </c>
      <c r="E3672" s="2" t="s">
        <v>14</v>
      </c>
      <c r="F3672" s="7">
        <v>263.86980199999999</v>
      </c>
      <c r="G3672" s="4">
        <v>467206</v>
      </c>
      <c r="H3672" s="2">
        <v>5.0000000000000001E-4</v>
      </c>
      <c r="I3672" t="s">
        <v>152</v>
      </c>
    </row>
    <row r="3673" spans="1:9">
      <c r="A3673" s="2">
        <v>2014</v>
      </c>
      <c r="B3673" s="2">
        <v>3</v>
      </c>
      <c r="C3673" s="2" t="s">
        <v>7</v>
      </c>
      <c r="D3673" s="2" t="s">
        <v>80</v>
      </c>
      <c r="E3673" s="2" t="s">
        <v>14</v>
      </c>
      <c r="F3673" s="7">
        <v>524.39002400000004</v>
      </c>
      <c r="G3673" s="4">
        <v>266317</v>
      </c>
      <c r="H3673" s="2">
        <v>1.9E-3</v>
      </c>
      <c r="I3673" t="s">
        <v>152</v>
      </c>
    </row>
    <row r="3674" spans="1:9">
      <c r="A3674" s="2">
        <v>2014</v>
      </c>
      <c r="B3674" s="2">
        <v>4</v>
      </c>
      <c r="C3674" s="2" t="s">
        <v>7</v>
      </c>
      <c r="D3674" s="2" t="s">
        <v>71</v>
      </c>
      <c r="E3674" s="2" t="s">
        <v>14</v>
      </c>
      <c r="F3674" s="7">
        <v>37.052219000000001</v>
      </c>
      <c r="G3674" s="4">
        <v>181792</v>
      </c>
      <c r="H3674" s="2">
        <v>2.0000000000000001E-4</v>
      </c>
      <c r="I3674" t="s">
        <v>152</v>
      </c>
    </row>
    <row r="3675" spans="1:9">
      <c r="A3675" s="2">
        <v>2013</v>
      </c>
      <c r="B3675" s="2">
        <v>2</v>
      </c>
      <c r="C3675" s="2" t="s">
        <v>12</v>
      </c>
      <c r="D3675" s="2" t="s">
        <v>48</v>
      </c>
      <c r="E3675" s="2" t="s">
        <v>14</v>
      </c>
      <c r="F3675" s="7">
        <v>11.562015000000001</v>
      </c>
      <c r="G3675" s="4">
        <v>1392</v>
      </c>
      <c r="H3675" s="2">
        <v>8.3000000000000001E-3</v>
      </c>
      <c r="I3675" t="s">
        <v>152</v>
      </c>
    </row>
    <row r="3676" spans="1:9">
      <c r="A3676" s="2">
        <v>2013</v>
      </c>
      <c r="B3676" s="2">
        <v>8</v>
      </c>
      <c r="C3676" s="2" t="s">
        <v>12</v>
      </c>
      <c r="D3676" s="2" t="s">
        <v>66</v>
      </c>
      <c r="E3676" s="2" t="s">
        <v>9</v>
      </c>
      <c r="F3676" s="7">
        <v>9.9276719999999994</v>
      </c>
      <c r="G3676" s="4">
        <v>663</v>
      </c>
      <c r="H3676" s="2">
        <v>1.49E-2</v>
      </c>
      <c r="I3676" t="s">
        <v>152</v>
      </c>
    </row>
    <row r="3677" spans="1:9">
      <c r="A3677" s="2">
        <v>2013</v>
      </c>
      <c r="B3677" s="2">
        <v>2</v>
      </c>
      <c r="C3677" s="2" t="s">
        <v>7</v>
      </c>
      <c r="D3677" s="2" t="s">
        <v>64</v>
      </c>
      <c r="E3677" s="2" t="s">
        <v>14</v>
      </c>
      <c r="F3677" s="7">
        <v>4.1085000000000003</v>
      </c>
      <c r="G3677" s="4">
        <v>11048</v>
      </c>
      <c r="H3677" s="2">
        <v>2.9999999999999997E-4</v>
      </c>
      <c r="I3677" t="s">
        <v>152</v>
      </c>
    </row>
    <row r="3678" spans="1:9">
      <c r="A3678" s="2">
        <v>2014</v>
      </c>
      <c r="B3678" s="2">
        <v>3</v>
      </c>
      <c r="C3678" s="2" t="s">
        <v>12</v>
      </c>
      <c r="D3678" s="2" t="s">
        <v>58</v>
      </c>
      <c r="E3678" s="2" t="s">
        <v>9</v>
      </c>
      <c r="F3678" s="7">
        <v>0.16109899999999999</v>
      </c>
      <c r="G3678" s="4">
        <v>39</v>
      </c>
      <c r="H3678" s="2">
        <v>4.1000000000000003E-3</v>
      </c>
      <c r="I3678" t="s">
        <v>152</v>
      </c>
    </row>
    <row r="3679" spans="1:9">
      <c r="A3679" s="2">
        <v>2014</v>
      </c>
      <c r="B3679" s="2">
        <v>5</v>
      </c>
      <c r="C3679" s="2" t="s">
        <v>12</v>
      </c>
      <c r="D3679" s="2" t="s">
        <v>83</v>
      </c>
      <c r="E3679" s="2" t="s">
        <v>14</v>
      </c>
      <c r="F3679" s="7">
        <v>12.30795</v>
      </c>
      <c r="G3679" s="4">
        <v>1299</v>
      </c>
      <c r="H3679" s="2">
        <v>9.4000000000000004E-3</v>
      </c>
      <c r="I3679" t="s">
        <v>152</v>
      </c>
    </row>
    <row r="3680" spans="1:9">
      <c r="A3680" s="2">
        <v>2013</v>
      </c>
      <c r="B3680" s="2">
        <v>11</v>
      </c>
      <c r="C3680" s="2" t="s">
        <v>12</v>
      </c>
      <c r="D3680" s="2" t="s">
        <v>101</v>
      </c>
      <c r="E3680" s="2" t="s">
        <v>62</v>
      </c>
      <c r="F3680" s="7">
        <v>1.084757</v>
      </c>
      <c r="G3680" s="4">
        <v>58</v>
      </c>
      <c r="H3680" s="2">
        <v>1.8700000000000001E-2</v>
      </c>
      <c r="I3680" t="s">
        <v>152</v>
      </c>
    </row>
    <row r="3681" spans="1:9">
      <c r="A3681" s="2">
        <v>2013</v>
      </c>
      <c r="B3681" s="2">
        <v>10</v>
      </c>
      <c r="C3681" s="2" t="s">
        <v>12</v>
      </c>
      <c r="D3681" s="2" t="s">
        <v>80</v>
      </c>
      <c r="E3681" s="2" t="s">
        <v>14</v>
      </c>
      <c r="F3681" s="7">
        <v>0.16139999999999999</v>
      </c>
      <c r="G3681" s="4">
        <v>25</v>
      </c>
      <c r="H3681" s="2">
        <v>6.4000000000000003E-3</v>
      </c>
      <c r="I3681" t="s">
        <v>152</v>
      </c>
    </row>
    <row r="3682" spans="1:9">
      <c r="A3682" s="2">
        <v>2014</v>
      </c>
      <c r="B3682" s="2">
        <v>4</v>
      </c>
      <c r="C3682" s="2" t="s">
        <v>12</v>
      </c>
      <c r="D3682" s="2" t="s">
        <v>97</v>
      </c>
      <c r="E3682" s="2" t="s">
        <v>14</v>
      </c>
      <c r="F3682" s="7">
        <v>1.0762449999999999</v>
      </c>
      <c r="G3682" s="4">
        <v>12</v>
      </c>
      <c r="H3682" s="2">
        <v>8.9599999999999999E-2</v>
      </c>
      <c r="I3682" t="s">
        <v>152</v>
      </c>
    </row>
    <row r="3683" spans="1:9">
      <c r="A3683" s="2">
        <v>2013</v>
      </c>
      <c r="B3683" s="2">
        <v>11</v>
      </c>
      <c r="C3683" s="2" t="s">
        <v>12</v>
      </c>
      <c r="D3683" s="2" t="s">
        <v>39</v>
      </c>
      <c r="E3683" s="2" t="s">
        <v>14</v>
      </c>
      <c r="F3683" s="7">
        <v>402290.82227499998</v>
      </c>
      <c r="G3683" s="4">
        <v>28071486</v>
      </c>
      <c r="H3683" s="2">
        <v>1.43E-2</v>
      </c>
      <c r="I3683" t="s">
        <v>152</v>
      </c>
    </row>
    <row r="3684" spans="1:9">
      <c r="A3684" s="2">
        <v>2013</v>
      </c>
      <c r="B3684" s="2">
        <v>6</v>
      </c>
      <c r="C3684" s="2" t="s">
        <v>7</v>
      </c>
      <c r="D3684" s="2" t="s">
        <v>21</v>
      </c>
      <c r="E3684" s="2" t="s">
        <v>14</v>
      </c>
      <c r="F3684" s="7">
        <v>2625.9517080000001</v>
      </c>
      <c r="G3684" s="4">
        <v>1501527</v>
      </c>
      <c r="H3684" s="2">
        <v>1.6999999999999999E-3</v>
      </c>
      <c r="I3684" t="s">
        <v>152</v>
      </c>
    </row>
    <row r="3685" spans="1:9">
      <c r="A3685" s="2">
        <v>2014</v>
      </c>
      <c r="B3685" s="2">
        <v>1</v>
      </c>
      <c r="C3685" s="2" t="s">
        <v>12</v>
      </c>
      <c r="D3685" s="2" t="s">
        <v>40</v>
      </c>
      <c r="E3685" s="2" t="s">
        <v>14</v>
      </c>
      <c r="F3685" s="7">
        <v>115530.164511</v>
      </c>
      <c r="G3685" s="4">
        <v>25790576</v>
      </c>
      <c r="H3685" s="2">
        <v>4.4000000000000003E-3</v>
      </c>
      <c r="I3685" t="s">
        <v>152</v>
      </c>
    </row>
    <row r="3686" spans="1:9">
      <c r="A3686" s="2">
        <v>2013</v>
      </c>
      <c r="B3686" s="2">
        <v>10</v>
      </c>
      <c r="C3686" s="2" t="s">
        <v>12</v>
      </c>
      <c r="D3686" s="2" t="s">
        <v>19</v>
      </c>
      <c r="E3686" s="2" t="s">
        <v>14</v>
      </c>
      <c r="F3686" s="7">
        <v>260709.100484</v>
      </c>
      <c r="G3686" s="4">
        <v>20273993</v>
      </c>
      <c r="H3686" s="2">
        <v>1.2800000000000001E-2</v>
      </c>
      <c r="I3686" t="s">
        <v>152</v>
      </c>
    </row>
    <row r="3687" spans="1:9">
      <c r="A3687" s="2">
        <v>2014</v>
      </c>
      <c r="B3687" s="2">
        <v>3</v>
      </c>
      <c r="C3687" s="2" t="s">
        <v>12</v>
      </c>
      <c r="D3687" s="2" t="s">
        <v>63</v>
      </c>
      <c r="E3687" s="2" t="s">
        <v>14</v>
      </c>
      <c r="F3687" s="7">
        <v>72868.899959000002</v>
      </c>
      <c r="G3687" s="4">
        <v>6803906</v>
      </c>
      <c r="H3687" s="2">
        <v>1.0699999999999999E-2</v>
      </c>
      <c r="I3687" t="s">
        <v>152</v>
      </c>
    </row>
    <row r="3688" spans="1:9">
      <c r="A3688" s="2">
        <v>2014</v>
      </c>
      <c r="B3688" s="2">
        <v>4</v>
      </c>
      <c r="C3688" s="2" t="s">
        <v>12</v>
      </c>
      <c r="D3688" s="2" t="s">
        <v>44</v>
      </c>
      <c r="E3688" s="2" t="s">
        <v>16</v>
      </c>
      <c r="F3688" s="7">
        <v>21397.030624999999</v>
      </c>
      <c r="G3688" s="4">
        <v>1578447</v>
      </c>
      <c r="H3688" s="2">
        <v>1.35E-2</v>
      </c>
      <c r="I3688" t="s">
        <v>152</v>
      </c>
    </row>
    <row r="3689" spans="1:9">
      <c r="A3689" s="2">
        <v>2013</v>
      </c>
      <c r="B3689" s="2">
        <v>6</v>
      </c>
      <c r="C3689" s="2" t="s">
        <v>7</v>
      </c>
      <c r="D3689" s="2" t="s">
        <v>86</v>
      </c>
      <c r="E3689" s="2" t="s">
        <v>9</v>
      </c>
      <c r="F3689" s="7">
        <v>14043.727744</v>
      </c>
      <c r="G3689" s="4">
        <v>7204805</v>
      </c>
      <c r="H3689" s="2">
        <v>1.9E-3</v>
      </c>
      <c r="I3689" t="s">
        <v>152</v>
      </c>
    </row>
    <row r="3690" spans="1:9">
      <c r="A3690" s="2">
        <v>2013</v>
      </c>
      <c r="B3690" s="2">
        <v>8</v>
      </c>
      <c r="C3690" s="2" t="s">
        <v>12</v>
      </c>
      <c r="D3690" s="2" t="s">
        <v>54</v>
      </c>
      <c r="E3690" s="2" t="s">
        <v>14</v>
      </c>
      <c r="F3690" s="7">
        <v>28.654658999999999</v>
      </c>
      <c r="G3690" s="4">
        <v>2201</v>
      </c>
      <c r="H3690" s="2">
        <v>1.2999999999999999E-2</v>
      </c>
      <c r="I3690" t="s">
        <v>152</v>
      </c>
    </row>
    <row r="3691" spans="1:9">
      <c r="A3691" s="2">
        <v>2013</v>
      </c>
      <c r="B3691" s="2">
        <v>8</v>
      </c>
      <c r="C3691" s="2" t="s">
        <v>12</v>
      </c>
      <c r="D3691" s="2" t="s">
        <v>60</v>
      </c>
      <c r="E3691" s="2" t="s">
        <v>14</v>
      </c>
      <c r="F3691" s="7">
        <v>9.8471689999999992</v>
      </c>
      <c r="G3691" s="4">
        <v>909</v>
      </c>
      <c r="H3691" s="2">
        <v>1.0800000000000001E-2</v>
      </c>
      <c r="I3691" t="s">
        <v>152</v>
      </c>
    </row>
    <row r="3692" spans="1:9">
      <c r="A3692" s="2">
        <v>2014</v>
      </c>
      <c r="B3692" s="2">
        <v>2</v>
      </c>
      <c r="C3692" s="2" t="s">
        <v>12</v>
      </c>
      <c r="D3692" s="2" t="s">
        <v>58</v>
      </c>
      <c r="E3692" s="2" t="s">
        <v>9</v>
      </c>
      <c r="F3692" s="7">
        <v>1.6974899999999999</v>
      </c>
      <c r="G3692" s="4">
        <v>410</v>
      </c>
      <c r="H3692" s="2">
        <v>4.1000000000000003E-3</v>
      </c>
      <c r="I3692" t="s">
        <v>152</v>
      </c>
    </row>
    <row r="3693" spans="1:9">
      <c r="A3693" s="2">
        <v>2013</v>
      </c>
      <c r="B3693" s="2">
        <v>9</v>
      </c>
      <c r="C3693" s="2" t="s">
        <v>12</v>
      </c>
      <c r="D3693" s="2" t="s">
        <v>52</v>
      </c>
      <c r="E3693" s="2" t="s">
        <v>25</v>
      </c>
      <c r="F3693" s="7">
        <v>9.0788250000000001</v>
      </c>
      <c r="G3693" s="4">
        <v>140</v>
      </c>
      <c r="H3693" s="2">
        <v>6.4799999999999996E-2</v>
      </c>
      <c r="I3693" t="s">
        <v>152</v>
      </c>
    </row>
    <row r="3694" spans="1:9">
      <c r="A3694" s="2">
        <v>2014</v>
      </c>
      <c r="B3694" s="2">
        <v>5</v>
      </c>
      <c r="C3694" s="2" t="s">
        <v>7</v>
      </c>
      <c r="D3694" s="2" t="s">
        <v>24</v>
      </c>
      <c r="E3694" s="2" t="s">
        <v>25</v>
      </c>
      <c r="F3694" s="7">
        <v>695.90038300000003</v>
      </c>
      <c r="G3694" s="4">
        <v>1034004</v>
      </c>
      <c r="H3694" s="2">
        <v>5.9999999999999995E-4</v>
      </c>
      <c r="I3694" t="s">
        <v>152</v>
      </c>
    </row>
    <row r="3695" spans="1:9">
      <c r="A3695" s="2">
        <v>2014</v>
      </c>
      <c r="B3695" s="2">
        <v>2</v>
      </c>
      <c r="C3695" s="2" t="s">
        <v>12</v>
      </c>
      <c r="D3695" s="2" t="s">
        <v>37</v>
      </c>
      <c r="E3695" s="2" t="s">
        <v>9</v>
      </c>
      <c r="F3695" s="7">
        <v>3.4897</v>
      </c>
      <c r="G3695" s="4">
        <v>2</v>
      </c>
      <c r="H3695" s="2">
        <v>1.7447999999999999</v>
      </c>
      <c r="I3695" t="s">
        <v>152</v>
      </c>
    </row>
    <row r="3696" spans="1:9">
      <c r="A3696" s="2">
        <v>2013</v>
      </c>
      <c r="B3696" s="2">
        <v>6</v>
      </c>
      <c r="C3696" s="2" t="s">
        <v>12</v>
      </c>
      <c r="D3696" s="2" t="s">
        <v>35</v>
      </c>
      <c r="E3696" s="2" t="s">
        <v>9</v>
      </c>
      <c r="F3696" s="7">
        <v>0.72022799999999998</v>
      </c>
      <c r="G3696" s="4">
        <v>13</v>
      </c>
      <c r="H3696" s="2">
        <v>5.5399999999999998E-2</v>
      </c>
      <c r="I3696" t="s">
        <v>152</v>
      </c>
    </row>
    <row r="3697" spans="1:9">
      <c r="A3697" s="2">
        <v>2013</v>
      </c>
      <c r="B3697" s="2">
        <v>1</v>
      </c>
      <c r="C3697" s="2" t="s">
        <v>12</v>
      </c>
      <c r="D3697" s="2" t="s">
        <v>56</v>
      </c>
      <c r="E3697" s="2" t="s">
        <v>14</v>
      </c>
      <c r="F3697" s="7">
        <v>546978.92871699994</v>
      </c>
      <c r="G3697" s="4">
        <v>54467340</v>
      </c>
      <c r="H3697" s="2">
        <v>0.01</v>
      </c>
      <c r="I3697" t="s">
        <v>152</v>
      </c>
    </row>
    <row r="3698" spans="1:9">
      <c r="A3698" s="2">
        <v>2014</v>
      </c>
      <c r="B3698" s="2">
        <v>3</v>
      </c>
      <c r="C3698" s="2" t="s">
        <v>12</v>
      </c>
      <c r="D3698" s="2" t="s">
        <v>8</v>
      </c>
      <c r="E3698" s="2" t="s">
        <v>9</v>
      </c>
      <c r="F3698" s="7">
        <v>782111.68494900002</v>
      </c>
      <c r="G3698" s="4">
        <v>101019662</v>
      </c>
      <c r="H3698" s="2">
        <v>7.7000000000000002E-3</v>
      </c>
      <c r="I3698" t="s">
        <v>152</v>
      </c>
    </row>
    <row r="3699" spans="1:9">
      <c r="A3699" s="2">
        <v>2014</v>
      </c>
      <c r="B3699" s="2">
        <v>1</v>
      </c>
      <c r="C3699" s="2" t="s">
        <v>7</v>
      </c>
      <c r="D3699" s="2" t="s">
        <v>86</v>
      </c>
      <c r="E3699" s="2" t="s">
        <v>9</v>
      </c>
      <c r="F3699" s="7">
        <v>28703.602685999998</v>
      </c>
      <c r="G3699" s="4">
        <v>15757619</v>
      </c>
      <c r="H3699" s="2">
        <v>1.8E-3</v>
      </c>
      <c r="I3699" t="s">
        <v>152</v>
      </c>
    </row>
    <row r="3700" spans="1:9">
      <c r="A3700" s="2">
        <v>2014</v>
      </c>
      <c r="B3700" s="2">
        <v>2</v>
      </c>
      <c r="C3700" s="2" t="s">
        <v>12</v>
      </c>
      <c r="D3700" s="2" t="s">
        <v>48</v>
      </c>
      <c r="E3700" s="2" t="s">
        <v>14</v>
      </c>
      <c r="F3700" s="7">
        <v>1210.7200620000001</v>
      </c>
      <c r="G3700" s="4">
        <v>170688</v>
      </c>
      <c r="H3700" s="2">
        <v>7.0000000000000001E-3</v>
      </c>
      <c r="I3700" t="s">
        <v>152</v>
      </c>
    </row>
    <row r="3701" spans="1:9">
      <c r="A3701" s="2">
        <v>2013</v>
      </c>
      <c r="B3701" s="2">
        <v>10</v>
      </c>
      <c r="C3701" s="2" t="s">
        <v>7</v>
      </c>
      <c r="D3701" s="2" t="s">
        <v>86</v>
      </c>
      <c r="E3701" s="2" t="s">
        <v>9</v>
      </c>
      <c r="F3701" s="7">
        <v>15421.42433</v>
      </c>
      <c r="G3701" s="4">
        <v>11393508</v>
      </c>
      <c r="H3701" s="2">
        <v>1.2999999999999999E-3</v>
      </c>
      <c r="I3701" t="s">
        <v>152</v>
      </c>
    </row>
    <row r="3702" spans="1:9">
      <c r="A3702" s="2">
        <v>2013</v>
      </c>
      <c r="B3702" s="2">
        <v>12</v>
      </c>
      <c r="C3702" s="2" t="s">
        <v>12</v>
      </c>
      <c r="D3702" s="2" t="s">
        <v>71</v>
      </c>
      <c r="E3702" s="2" t="s">
        <v>14</v>
      </c>
      <c r="F3702" s="7">
        <v>3386.5176839999999</v>
      </c>
      <c r="G3702" s="4">
        <v>229192</v>
      </c>
      <c r="H3702" s="2">
        <v>1.47E-2</v>
      </c>
      <c r="I3702" t="s">
        <v>152</v>
      </c>
    </row>
    <row r="3703" spans="1:9">
      <c r="A3703" s="2">
        <v>2014</v>
      </c>
      <c r="B3703" s="2">
        <v>1</v>
      </c>
      <c r="C3703" s="2" t="s">
        <v>7</v>
      </c>
      <c r="D3703" s="2" t="s">
        <v>21</v>
      </c>
      <c r="E3703" s="2" t="s">
        <v>14</v>
      </c>
      <c r="F3703" s="7">
        <v>2594.6675380000001</v>
      </c>
      <c r="G3703" s="4">
        <v>2778429</v>
      </c>
      <c r="H3703" s="2">
        <v>8.9999999999999998E-4</v>
      </c>
      <c r="I3703" t="s">
        <v>152</v>
      </c>
    </row>
    <row r="3704" spans="1:9">
      <c r="A3704" s="2">
        <v>2014</v>
      </c>
      <c r="B3704" s="2">
        <v>3</v>
      </c>
      <c r="C3704" s="2" t="s">
        <v>7</v>
      </c>
      <c r="D3704" s="2" t="s">
        <v>22</v>
      </c>
      <c r="E3704" s="2" t="s">
        <v>14</v>
      </c>
      <c r="F3704" s="7">
        <v>784.79060900000002</v>
      </c>
      <c r="G3704" s="4">
        <v>776126</v>
      </c>
      <c r="H3704" s="2">
        <v>1E-3</v>
      </c>
      <c r="I3704" t="s">
        <v>152</v>
      </c>
    </row>
    <row r="3705" spans="1:9">
      <c r="A3705" s="2">
        <v>2013</v>
      </c>
      <c r="B3705" s="2">
        <v>8</v>
      </c>
      <c r="C3705" s="2" t="s">
        <v>7</v>
      </c>
      <c r="D3705" s="2" t="s">
        <v>26</v>
      </c>
      <c r="E3705" s="2" t="s">
        <v>14</v>
      </c>
      <c r="F3705" s="7">
        <v>1080.854092</v>
      </c>
      <c r="G3705" s="4">
        <v>482586</v>
      </c>
      <c r="H3705" s="2">
        <v>2.2000000000000001E-3</v>
      </c>
      <c r="I3705" t="s">
        <v>152</v>
      </c>
    </row>
    <row r="3706" spans="1:9">
      <c r="A3706" s="2">
        <v>2013</v>
      </c>
      <c r="B3706" s="2">
        <v>7</v>
      </c>
      <c r="C3706" s="2" t="s">
        <v>12</v>
      </c>
      <c r="D3706" s="2" t="s">
        <v>44</v>
      </c>
      <c r="E3706" s="2" t="s">
        <v>16</v>
      </c>
      <c r="F3706" s="7">
        <v>9456.3328920000004</v>
      </c>
      <c r="G3706" s="4">
        <v>1009144</v>
      </c>
      <c r="H3706" s="2">
        <v>9.2999999999999992E-3</v>
      </c>
      <c r="I3706" t="s">
        <v>152</v>
      </c>
    </row>
    <row r="3707" spans="1:9">
      <c r="A3707" s="2">
        <v>2013</v>
      </c>
      <c r="B3707" s="2">
        <v>10</v>
      </c>
      <c r="C3707" s="2" t="s">
        <v>7</v>
      </c>
      <c r="D3707" s="2" t="s">
        <v>21</v>
      </c>
      <c r="E3707" s="2" t="s">
        <v>14</v>
      </c>
      <c r="F3707" s="7">
        <v>3781.6030559999999</v>
      </c>
      <c r="G3707" s="4">
        <v>1368101</v>
      </c>
      <c r="H3707" s="2">
        <v>2.7000000000000001E-3</v>
      </c>
      <c r="I3707" t="s">
        <v>152</v>
      </c>
    </row>
    <row r="3708" spans="1:9">
      <c r="A3708" s="2">
        <v>2014</v>
      </c>
      <c r="B3708" s="2">
        <v>3</v>
      </c>
      <c r="C3708" s="2" t="s">
        <v>12</v>
      </c>
      <c r="D3708" s="2" t="s">
        <v>59</v>
      </c>
      <c r="E3708" s="2" t="s">
        <v>11</v>
      </c>
      <c r="F3708" s="7">
        <v>786.00922800000001</v>
      </c>
      <c r="G3708" s="4">
        <v>454607</v>
      </c>
      <c r="H3708" s="2">
        <v>1.6999999999999999E-3</v>
      </c>
      <c r="I3708" t="s">
        <v>152</v>
      </c>
    </row>
    <row r="3709" spans="1:9">
      <c r="A3709" s="2">
        <v>2014</v>
      </c>
      <c r="B3709" s="2">
        <v>4</v>
      </c>
      <c r="C3709" s="2" t="s">
        <v>7</v>
      </c>
      <c r="D3709" s="2" t="s">
        <v>29</v>
      </c>
      <c r="E3709" s="2" t="s">
        <v>25</v>
      </c>
      <c r="F3709" s="7">
        <v>782.51585</v>
      </c>
      <c r="G3709" s="4">
        <v>886219</v>
      </c>
      <c r="H3709" s="2">
        <v>8.0000000000000004E-4</v>
      </c>
      <c r="I3709" t="s">
        <v>152</v>
      </c>
    </row>
    <row r="3710" spans="1:9">
      <c r="A3710" s="2">
        <v>2014</v>
      </c>
      <c r="B3710" s="2">
        <v>4</v>
      </c>
      <c r="C3710" s="2" t="s">
        <v>12</v>
      </c>
      <c r="D3710" s="2" t="s">
        <v>81</v>
      </c>
      <c r="E3710" s="2" t="s">
        <v>11</v>
      </c>
      <c r="F3710" s="7">
        <v>106.579229</v>
      </c>
      <c r="G3710" s="4">
        <v>64509</v>
      </c>
      <c r="H3710" s="2">
        <v>1.6000000000000001E-3</v>
      </c>
      <c r="I3710" t="s">
        <v>152</v>
      </c>
    </row>
    <row r="3711" spans="1:9">
      <c r="A3711" s="2">
        <v>2014</v>
      </c>
      <c r="B3711" s="2">
        <v>1</v>
      </c>
      <c r="C3711" s="2" t="s">
        <v>7</v>
      </c>
      <c r="D3711" s="2" t="s">
        <v>49</v>
      </c>
      <c r="E3711" s="2" t="s">
        <v>11</v>
      </c>
      <c r="F3711" s="7">
        <v>108.978441</v>
      </c>
      <c r="G3711" s="4">
        <v>77842</v>
      </c>
      <c r="H3711" s="2">
        <v>1.2999999999999999E-3</v>
      </c>
      <c r="I3711" t="s">
        <v>152</v>
      </c>
    </row>
    <row r="3712" spans="1:9">
      <c r="A3712" s="2">
        <v>2014</v>
      </c>
      <c r="B3712" s="2">
        <v>4</v>
      </c>
      <c r="C3712" s="2" t="s">
        <v>12</v>
      </c>
      <c r="D3712" s="2" t="s">
        <v>75</v>
      </c>
      <c r="E3712" s="2" t="s">
        <v>14</v>
      </c>
      <c r="F3712" s="7">
        <v>58.566853000000002</v>
      </c>
      <c r="G3712" s="4">
        <v>16783</v>
      </c>
      <c r="H3712" s="2">
        <v>3.3999999999999998E-3</v>
      </c>
      <c r="I3712" t="s">
        <v>152</v>
      </c>
    </row>
    <row r="3713" spans="1:9">
      <c r="A3713" s="2">
        <v>2014</v>
      </c>
      <c r="B3713" s="2">
        <v>3</v>
      </c>
      <c r="C3713" s="2" t="s">
        <v>12</v>
      </c>
      <c r="D3713" s="2" t="s">
        <v>93</v>
      </c>
      <c r="E3713" s="2" t="s">
        <v>9</v>
      </c>
      <c r="F3713" s="7">
        <v>29.538505000000001</v>
      </c>
      <c r="G3713" s="4">
        <v>21099</v>
      </c>
      <c r="H3713" s="2">
        <v>1.2999999999999999E-3</v>
      </c>
      <c r="I3713" t="s">
        <v>152</v>
      </c>
    </row>
    <row r="3714" spans="1:9">
      <c r="A3714" s="2">
        <v>2013</v>
      </c>
      <c r="B3714" s="2">
        <v>8</v>
      </c>
      <c r="C3714" s="2" t="s">
        <v>12</v>
      </c>
      <c r="D3714" s="2" t="s">
        <v>23</v>
      </c>
      <c r="E3714" s="2" t="s">
        <v>14</v>
      </c>
      <c r="F3714" s="7">
        <v>2.6644030000000001</v>
      </c>
      <c r="G3714" s="4">
        <v>497</v>
      </c>
      <c r="H3714" s="2">
        <v>5.3E-3</v>
      </c>
      <c r="I3714" t="s">
        <v>152</v>
      </c>
    </row>
    <row r="3715" spans="1:9">
      <c r="A3715" s="2">
        <v>2013</v>
      </c>
      <c r="B3715" s="2">
        <v>6</v>
      </c>
      <c r="C3715" s="2" t="s">
        <v>12</v>
      </c>
      <c r="D3715" s="2" t="s">
        <v>57</v>
      </c>
      <c r="E3715" s="2" t="s">
        <v>14</v>
      </c>
      <c r="F3715" s="7">
        <v>0.91742999999999997</v>
      </c>
      <c r="G3715" s="4">
        <v>97</v>
      </c>
      <c r="H3715" s="2">
        <v>9.4000000000000004E-3</v>
      </c>
      <c r="I3715" t="s">
        <v>152</v>
      </c>
    </row>
    <row r="3716" spans="1:9">
      <c r="A3716" s="2">
        <v>2013</v>
      </c>
      <c r="B3716" s="2">
        <v>5</v>
      </c>
      <c r="C3716" s="2" t="s">
        <v>12</v>
      </c>
      <c r="D3716" s="2" t="s">
        <v>82</v>
      </c>
      <c r="E3716" s="2" t="s">
        <v>14</v>
      </c>
      <c r="F3716" s="7">
        <v>1.9409270000000001</v>
      </c>
      <c r="G3716" s="4">
        <v>143</v>
      </c>
      <c r="H3716" s="2">
        <v>1.35E-2</v>
      </c>
      <c r="I3716" t="s">
        <v>152</v>
      </c>
    </row>
    <row r="3717" spans="1:9">
      <c r="A3717" s="2">
        <v>2014</v>
      </c>
      <c r="B3717" s="2">
        <v>5</v>
      </c>
      <c r="C3717" s="2" t="s">
        <v>7</v>
      </c>
      <c r="D3717" s="2" t="s">
        <v>43</v>
      </c>
      <c r="E3717" s="2" t="s">
        <v>11</v>
      </c>
      <c r="F3717" s="7">
        <v>3768.5103949999998</v>
      </c>
      <c r="G3717" s="4">
        <v>2898861</v>
      </c>
      <c r="H3717" s="2">
        <v>1.1999999999999999E-3</v>
      </c>
      <c r="I3717" t="s">
        <v>152</v>
      </c>
    </row>
    <row r="3718" spans="1:9">
      <c r="A3718" s="2">
        <v>2014</v>
      </c>
      <c r="B3718" s="2">
        <v>1</v>
      </c>
      <c r="C3718" s="2" t="s">
        <v>12</v>
      </c>
      <c r="D3718" s="2" t="s">
        <v>38</v>
      </c>
      <c r="E3718" s="2" t="s">
        <v>14</v>
      </c>
      <c r="F3718" s="7">
        <v>0.74978800000000001</v>
      </c>
      <c r="G3718" s="4">
        <v>53</v>
      </c>
      <c r="H3718" s="2">
        <v>1.41E-2</v>
      </c>
      <c r="I3718" t="s">
        <v>152</v>
      </c>
    </row>
    <row r="3719" spans="1:9">
      <c r="A3719" s="2">
        <v>2014</v>
      </c>
      <c r="B3719" s="2">
        <v>1</v>
      </c>
      <c r="C3719" s="2" t="s">
        <v>12</v>
      </c>
      <c r="D3719" s="2" t="s">
        <v>35</v>
      </c>
      <c r="E3719" s="2" t="s">
        <v>9</v>
      </c>
      <c r="F3719" s="7">
        <v>0.45428600000000002</v>
      </c>
      <c r="G3719" s="4">
        <v>2</v>
      </c>
      <c r="H3719" s="2">
        <v>0.2271</v>
      </c>
      <c r="I3719" t="s">
        <v>152</v>
      </c>
    </row>
    <row r="3720" spans="1:9">
      <c r="A3720" s="2">
        <v>2013</v>
      </c>
      <c r="B3720" s="2">
        <v>10</v>
      </c>
      <c r="C3720" s="2" t="s">
        <v>12</v>
      </c>
      <c r="D3720" s="2" t="s">
        <v>35</v>
      </c>
      <c r="E3720" s="2" t="s">
        <v>9</v>
      </c>
      <c r="F3720" s="7">
        <v>0.37166700000000003</v>
      </c>
      <c r="G3720" s="4">
        <v>1</v>
      </c>
      <c r="H3720" s="2">
        <v>0.37159999999999999</v>
      </c>
      <c r="I3720" t="s">
        <v>152</v>
      </c>
    </row>
    <row r="3721" spans="1:9">
      <c r="A3721" s="2">
        <v>2013</v>
      </c>
      <c r="B3721" s="2">
        <v>11</v>
      </c>
      <c r="C3721" s="2" t="s">
        <v>12</v>
      </c>
      <c r="D3721" s="2" t="s">
        <v>19</v>
      </c>
      <c r="E3721" s="2" t="s">
        <v>14</v>
      </c>
      <c r="F3721" s="7">
        <v>253822.69718399999</v>
      </c>
      <c r="G3721" s="4">
        <v>20582694</v>
      </c>
      <c r="H3721" s="2">
        <v>1.23E-2</v>
      </c>
      <c r="I3721" t="s">
        <v>152</v>
      </c>
    </row>
    <row r="3722" spans="1:9">
      <c r="A3722" s="2">
        <v>2014</v>
      </c>
      <c r="B3722" s="2">
        <v>2</v>
      </c>
      <c r="C3722" s="2" t="s">
        <v>7</v>
      </c>
      <c r="D3722" s="2" t="s">
        <v>15</v>
      </c>
      <c r="E3722" s="2" t="s">
        <v>16</v>
      </c>
      <c r="F3722" s="7">
        <v>6545.2374570000002</v>
      </c>
      <c r="G3722" s="4">
        <v>3786815</v>
      </c>
      <c r="H3722" s="2">
        <v>1.6999999999999999E-3</v>
      </c>
      <c r="I3722" t="s">
        <v>152</v>
      </c>
    </row>
    <row r="3723" spans="1:9">
      <c r="A3723" s="2">
        <v>2013</v>
      </c>
      <c r="B3723" s="2">
        <v>8</v>
      </c>
      <c r="C3723" s="2" t="s">
        <v>12</v>
      </c>
      <c r="D3723" s="2" t="s">
        <v>39</v>
      </c>
      <c r="E3723" s="2" t="s">
        <v>14</v>
      </c>
      <c r="F3723" s="7">
        <v>277024.79293499998</v>
      </c>
      <c r="G3723" s="4">
        <v>25828559</v>
      </c>
      <c r="H3723" s="2">
        <v>1.0699999999999999E-2</v>
      </c>
      <c r="I3723" t="s">
        <v>152</v>
      </c>
    </row>
    <row r="3724" spans="1:9">
      <c r="A3724" s="2">
        <v>2013</v>
      </c>
      <c r="B3724" s="2">
        <v>9</v>
      </c>
      <c r="C3724" s="2" t="s">
        <v>12</v>
      </c>
      <c r="D3724" s="2" t="s">
        <v>29</v>
      </c>
      <c r="E3724" s="2" t="s">
        <v>25</v>
      </c>
      <c r="F3724" s="7">
        <v>1588.4525619999999</v>
      </c>
      <c r="G3724" s="4">
        <v>194689</v>
      </c>
      <c r="H3724" s="2">
        <v>8.0999999999999996E-3</v>
      </c>
      <c r="I3724" t="s">
        <v>152</v>
      </c>
    </row>
    <row r="3725" spans="1:9">
      <c r="A3725" s="2">
        <v>2013</v>
      </c>
      <c r="B3725" s="2">
        <v>12</v>
      </c>
      <c r="C3725" s="2" t="s">
        <v>12</v>
      </c>
      <c r="D3725" s="2" t="s">
        <v>17</v>
      </c>
      <c r="E3725" s="2" t="s">
        <v>14</v>
      </c>
      <c r="F3725" s="7">
        <v>3254.2005129999998</v>
      </c>
      <c r="G3725" s="4">
        <v>331693</v>
      </c>
      <c r="H3725" s="2">
        <v>9.7999999999999997E-3</v>
      </c>
      <c r="I3725" t="s">
        <v>152</v>
      </c>
    </row>
    <row r="3726" spans="1:9">
      <c r="A3726" s="2">
        <v>2013</v>
      </c>
      <c r="B3726" s="2">
        <v>11</v>
      </c>
      <c r="C3726" s="2" t="s">
        <v>7</v>
      </c>
      <c r="D3726" s="2" t="s">
        <v>15</v>
      </c>
      <c r="E3726" s="2" t="s">
        <v>16</v>
      </c>
      <c r="F3726" s="7">
        <v>12555.943668</v>
      </c>
      <c r="G3726" s="4">
        <v>3178303</v>
      </c>
      <c r="H3726" s="2">
        <v>3.8999999999999998E-3</v>
      </c>
      <c r="I3726" t="s">
        <v>152</v>
      </c>
    </row>
    <row r="3727" spans="1:9">
      <c r="A3727" s="2">
        <v>2013</v>
      </c>
      <c r="B3727" s="2">
        <v>12</v>
      </c>
      <c r="C3727" s="2" t="s">
        <v>12</v>
      </c>
      <c r="D3727" s="2" t="s">
        <v>82</v>
      </c>
      <c r="E3727" s="2" t="s">
        <v>14</v>
      </c>
      <c r="F3727" s="7">
        <v>11.158461000000001</v>
      </c>
      <c r="G3727" s="4">
        <v>6013</v>
      </c>
      <c r="H3727" s="2">
        <v>1.8E-3</v>
      </c>
      <c r="I3727" t="s">
        <v>152</v>
      </c>
    </row>
    <row r="3728" spans="1:9">
      <c r="A3728" s="2">
        <v>2013</v>
      </c>
      <c r="B3728" s="2">
        <v>12</v>
      </c>
      <c r="C3728" s="2" t="s">
        <v>7</v>
      </c>
      <c r="D3728" s="2" t="s">
        <v>74</v>
      </c>
      <c r="E3728" s="2" t="s">
        <v>9</v>
      </c>
      <c r="F3728" s="7">
        <v>120.47357700000001</v>
      </c>
      <c r="G3728" s="4">
        <v>86053</v>
      </c>
      <c r="H3728" s="2">
        <v>1.2999999999999999E-3</v>
      </c>
      <c r="I3728" t="s">
        <v>152</v>
      </c>
    </row>
    <row r="3729" spans="1:9">
      <c r="A3729" s="2">
        <v>2013</v>
      </c>
      <c r="B3729" s="2">
        <v>10</v>
      </c>
      <c r="C3729" s="2" t="s">
        <v>53</v>
      </c>
      <c r="D3729" s="2" t="s">
        <v>56</v>
      </c>
      <c r="E3729" s="2" t="s">
        <v>14</v>
      </c>
      <c r="F3729" s="7">
        <v>38.067985999999998</v>
      </c>
      <c r="G3729" s="4">
        <v>32</v>
      </c>
      <c r="H3729" s="2">
        <v>1.1896</v>
      </c>
      <c r="I3729" t="s">
        <v>152</v>
      </c>
    </row>
    <row r="3730" spans="1:9">
      <c r="A3730" s="2">
        <v>2014</v>
      </c>
      <c r="B3730" s="2">
        <v>3</v>
      </c>
      <c r="C3730" s="2" t="s">
        <v>12</v>
      </c>
      <c r="D3730" s="2" t="s">
        <v>100</v>
      </c>
      <c r="E3730" s="2" t="s">
        <v>14</v>
      </c>
      <c r="F3730" s="7">
        <v>4.9960069999999996</v>
      </c>
      <c r="G3730" s="4">
        <v>238</v>
      </c>
      <c r="H3730" s="2">
        <v>2.0899999999999998E-2</v>
      </c>
      <c r="I3730" t="s">
        <v>152</v>
      </c>
    </row>
    <row r="3731" spans="1:9">
      <c r="A3731" s="2">
        <v>2014</v>
      </c>
      <c r="B3731" s="2">
        <v>5</v>
      </c>
      <c r="C3731" s="2" t="s">
        <v>7</v>
      </c>
      <c r="D3731" s="2" t="s">
        <v>46</v>
      </c>
      <c r="E3731" s="2" t="s">
        <v>25</v>
      </c>
      <c r="F3731" s="7">
        <v>138.003648</v>
      </c>
      <c r="G3731" s="4">
        <v>656262</v>
      </c>
      <c r="H3731" s="2">
        <v>2.0000000000000001E-4</v>
      </c>
      <c r="I3731" t="s">
        <v>152</v>
      </c>
    </row>
    <row r="3732" spans="1:9">
      <c r="A3732" s="2">
        <v>2013</v>
      </c>
      <c r="B3732" s="2">
        <v>11</v>
      </c>
      <c r="C3732" s="2" t="s">
        <v>53</v>
      </c>
      <c r="D3732" s="2" t="s">
        <v>19</v>
      </c>
      <c r="E3732" s="2" t="s">
        <v>14</v>
      </c>
      <c r="F3732" s="7">
        <v>96.321241999999998</v>
      </c>
      <c r="G3732" s="4">
        <v>74</v>
      </c>
      <c r="H3732" s="2">
        <v>1.3016000000000001</v>
      </c>
      <c r="I3732" t="s">
        <v>152</v>
      </c>
    </row>
    <row r="3733" spans="1:9">
      <c r="A3733" s="2">
        <v>2013</v>
      </c>
      <c r="B3733" s="2">
        <v>9</v>
      </c>
      <c r="C3733" s="2" t="s">
        <v>53</v>
      </c>
      <c r="D3733" s="2" t="s">
        <v>18</v>
      </c>
      <c r="E3733" s="2" t="s">
        <v>14</v>
      </c>
      <c r="F3733" s="7">
        <v>8.2810020000000009</v>
      </c>
      <c r="G3733" s="4">
        <v>10</v>
      </c>
      <c r="H3733" s="2">
        <v>0.82809999999999995</v>
      </c>
      <c r="I3733" t="s">
        <v>152</v>
      </c>
    </row>
    <row r="3734" spans="1:9">
      <c r="A3734" s="2">
        <v>2014</v>
      </c>
      <c r="B3734" s="2">
        <v>1</v>
      </c>
      <c r="C3734" s="2" t="s">
        <v>12</v>
      </c>
      <c r="D3734" s="2" t="s">
        <v>63</v>
      </c>
      <c r="E3734" s="2" t="s">
        <v>14</v>
      </c>
      <c r="F3734" s="7">
        <v>71688.825704000003</v>
      </c>
      <c r="G3734" s="4">
        <v>6515044</v>
      </c>
      <c r="H3734" s="2">
        <v>1.0999999999999999E-2</v>
      </c>
      <c r="I3734" t="s">
        <v>152</v>
      </c>
    </row>
    <row r="3735" spans="1:9">
      <c r="A3735" s="2">
        <v>2013</v>
      </c>
      <c r="B3735" s="2">
        <v>10</v>
      </c>
      <c r="C3735" s="2" t="s">
        <v>7</v>
      </c>
      <c r="D3735" s="2" t="s">
        <v>10</v>
      </c>
      <c r="E3735" s="2" t="s">
        <v>11</v>
      </c>
      <c r="F3735" s="7">
        <v>2817.108608</v>
      </c>
      <c r="G3735" s="4">
        <v>1493702</v>
      </c>
      <c r="H3735" s="2">
        <v>1.8E-3</v>
      </c>
      <c r="I3735" t="s">
        <v>152</v>
      </c>
    </row>
    <row r="3736" spans="1:9">
      <c r="A3736" s="2">
        <v>2013</v>
      </c>
      <c r="B3736" s="2">
        <v>10</v>
      </c>
      <c r="C3736" s="2" t="s">
        <v>12</v>
      </c>
      <c r="D3736" s="2" t="s">
        <v>63</v>
      </c>
      <c r="E3736" s="2" t="s">
        <v>14</v>
      </c>
      <c r="F3736" s="7">
        <v>70005.782057999997</v>
      </c>
      <c r="G3736" s="4">
        <v>6304809</v>
      </c>
      <c r="H3736" s="2">
        <v>1.11E-2</v>
      </c>
      <c r="I3736" t="s">
        <v>152</v>
      </c>
    </row>
    <row r="3737" spans="1:9">
      <c r="A3737" s="2">
        <v>2013</v>
      </c>
      <c r="B3737" s="2">
        <v>9</v>
      </c>
      <c r="C3737" s="2" t="s">
        <v>7</v>
      </c>
      <c r="D3737" s="2" t="s">
        <v>28</v>
      </c>
      <c r="E3737" s="2" t="s">
        <v>14</v>
      </c>
      <c r="F3737" s="7">
        <v>4442.5126870000004</v>
      </c>
      <c r="G3737" s="4">
        <v>1648341</v>
      </c>
      <c r="H3737" s="2">
        <v>2.5999999999999999E-3</v>
      </c>
      <c r="I3737" t="s">
        <v>152</v>
      </c>
    </row>
    <row r="3738" spans="1:9">
      <c r="A3738" s="2">
        <v>2013</v>
      </c>
      <c r="B3738" s="2">
        <v>11</v>
      </c>
      <c r="C3738" s="2" t="s">
        <v>12</v>
      </c>
      <c r="D3738" s="2" t="s">
        <v>24</v>
      </c>
      <c r="E3738" s="2" t="s">
        <v>25</v>
      </c>
      <c r="F3738" s="7">
        <v>4014.1128659999999</v>
      </c>
      <c r="G3738" s="4">
        <v>442298</v>
      </c>
      <c r="H3738" s="2">
        <v>8.9999999999999993E-3</v>
      </c>
      <c r="I3738" t="s">
        <v>152</v>
      </c>
    </row>
    <row r="3739" spans="1:9">
      <c r="A3739" s="2">
        <v>2013</v>
      </c>
      <c r="B3739" s="2">
        <v>9</v>
      </c>
      <c r="C3739" s="2" t="s">
        <v>7</v>
      </c>
      <c r="D3739" s="2" t="s">
        <v>31</v>
      </c>
      <c r="E3739" s="2" t="s">
        <v>14</v>
      </c>
      <c r="F3739" s="7">
        <v>572.71392100000003</v>
      </c>
      <c r="G3739" s="4">
        <v>222614</v>
      </c>
      <c r="H3739" s="2">
        <v>2.5000000000000001E-3</v>
      </c>
      <c r="I3739" t="s">
        <v>152</v>
      </c>
    </row>
    <row r="3740" spans="1:9">
      <c r="A3740" s="2">
        <v>2013</v>
      </c>
      <c r="B3740" s="2">
        <v>9</v>
      </c>
      <c r="C3740" s="2" t="s">
        <v>7</v>
      </c>
      <c r="D3740" s="2" t="s">
        <v>60</v>
      </c>
      <c r="E3740" s="2" t="s">
        <v>14</v>
      </c>
      <c r="F3740" s="7">
        <v>495.54168199999998</v>
      </c>
      <c r="G3740" s="4">
        <v>138405</v>
      </c>
      <c r="H3740" s="2">
        <v>3.5000000000000001E-3</v>
      </c>
      <c r="I3740" t="s">
        <v>152</v>
      </c>
    </row>
    <row r="3741" spans="1:9">
      <c r="A3741" s="2">
        <v>2013</v>
      </c>
      <c r="B3741" s="2">
        <v>11</v>
      </c>
      <c r="C3741" s="2" t="s">
        <v>7</v>
      </c>
      <c r="D3741" s="2" t="s">
        <v>47</v>
      </c>
      <c r="E3741" s="2" t="s">
        <v>14</v>
      </c>
      <c r="F3741" s="7">
        <v>51.649304000000001</v>
      </c>
      <c r="G3741" s="4">
        <v>27478</v>
      </c>
      <c r="H3741" s="2">
        <v>1.8E-3</v>
      </c>
      <c r="I3741" t="s">
        <v>152</v>
      </c>
    </row>
    <row r="3742" spans="1:9">
      <c r="A3742" s="2">
        <v>2013</v>
      </c>
      <c r="B3742" s="2">
        <v>11</v>
      </c>
      <c r="C3742" s="2" t="s">
        <v>12</v>
      </c>
      <c r="D3742" s="2" t="s">
        <v>72</v>
      </c>
      <c r="E3742" s="2" t="s">
        <v>11</v>
      </c>
      <c r="F3742" s="7">
        <v>4.0408480000000004</v>
      </c>
      <c r="G3742" s="4">
        <v>314</v>
      </c>
      <c r="H3742" s="2">
        <v>1.2800000000000001E-2</v>
      </c>
      <c r="I3742" t="s">
        <v>152</v>
      </c>
    </row>
    <row r="3743" spans="1:9">
      <c r="A3743" s="2">
        <v>2014</v>
      </c>
      <c r="B3743" s="2">
        <v>2</v>
      </c>
      <c r="C3743" s="2" t="s">
        <v>12</v>
      </c>
      <c r="D3743" s="2" t="s">
        <v>101</v>
      </c>
      <c r="E3743" s="2" t="s">
        <v>62</v>
      </c>
      <c r="F3743" s="7">
        <v>1.466521</v>
      </c>
      <c r="G3743" s="4">
        <v>60</v>
      </c>
      <c r="H3743" s="2">
        <v>2.4400000000000002E-2</v>
      </c>
      <c r="I3743" t="s">
        <v>152</v>
      </c>
    </row>
    <row r="3744" spans="1:9">
      <c r="A3744" s="2">
        <v>2013</v>
      </c>
      <c r="B3744" s="2">
        <v>3</v>
      </c>
      <c r="C3744" s="2" t="s">
        <v>12</v>
      </c>
      <c r="D3744" s="2" t="s">
        <v>59</v>
      </c>
      <c r="E3744" s="2" t="s">
        <v>11</v>
      </c>
      <c r="F3744" s="7">
        <v>1.6047419999999999</v>
      </c>
      <c r="G3744" s="4">
        <v>90</v>
      </c>
      <c r="H3744" s="2">
        <v>1.78E-2</v>
      </c>
      <c r="I3744" t="s">
        <v>152</v>
      </c>
    </row>
    <row r="3745" spans="1:9">
      <c r="A3745" s="2">
        <v>2013</v>
      </c>
      <c r="B3745" s="2">
        <v>11</v>
      </c>
      <c r="C3745" s="2" t="s">
        <v>12</v>
      </c>
      <c r="D3745" s="2" t="s">
        <v>105</v>
      </c>
      <c r="E3745" s="2" t="s">
        <v>62</v>
      </c>
      <c r="F3745" s="7">
        <v>0.98780000000000001</v>
      </c>
      <c r="G3745" s="4">
        <v>11</v>
      </c>
      <c r="H3745" s="2">
        <v>8.9800000000000005E-2</v>
      </c>
      <c r="I3745" t="s">
        <v>152</v>
      </c>
    </row>
    <row r="3746" spans="1:9">
      <c r="A3746" s="2">
        <v>2013</v>
      </c>
      <c r="B3746" s="2">
        <v>2</v>
      </c>
      <c r="C3746" s="2" t="s">
        <v>7</v>
      </c>
      <c r="D3746" s="2" t="s">
        <v>8</v>
      </c>
      <c r="E3746" s="2" t="s">
        <v>9</v>
      </c>
      <c r="F3746" s="7">
        <v>98584.051504999996</v>
      </c>
      <c r="G3746" s="4">
        <v>78029069</v>
      </c>
      <c r="H3746" s="2">
        <v>1.1999999999999999E-3</v>
      </c>
      <c r="I3746" t="s">
        <v>152</v>
      </c>
    </row>
    <row r="3747" spans="1:9">
      <c r="A3747" s="2">
        <v>2013</v>
      </c>
      <c r="B3747" s="2">
        <v>1</v>
      </c>
      <c r="C3747" s="2" t="s">
        <v>7</v>
      </c>
      <c r="D3747" s="2" t="s">
        <v>8</v>
      </c>
      <c r="E3747" s="2" t="s">
        <v>9</v>
      </c>
      <c r="F3747" s="7">
        <v>121958.738984</v>
      </c>
      <c r="G3747" s="4">
        <v>77089925</v>
      </c>
      <c r="H3747" s="2">
        <v>1.5E-3</v>
      </c>
      <c r="I3747" t="s">
        <v>152</v>
      </c>
    </row>
    <row r="3748" spans="1:9">
      <c r="A3748" s="2">
        <v>2014</v>
      </c>
      <c r="B3748" s="2">
        <v>1</v>
      </c>
      <c r="C3748" s="2" t="s">
        <v>7</v>
      </c>
      <c r="D3748" s="2" t="s">
        <v>39</v>
      </c>
      <c r="E3748" s="2" t="s">
        <v>14</v>
      </c>
      <c r="F3748" s="7">
        <v>15576.008196000001</v>
      </c>
      <c r="G3748" s="4">
        <v>12999614</v>
      </c>
      <c r="H3748" s="2">
        <v>1.1000000000000001E-3</v>
      </c>
      <c r="I3748" t="s">
        <v>152</v>
      </c>
    </row>
    <row r="3749" spans="1:9">
      <c r="A3749" s="2">
        <v>2013</v>
      </c>
      <c r="B3749" s="2">
        <v>10</v>
      </c>
      <c r="C3749" s="2" t="s">
        <v>7</v>
      </c>
      <c r="D3749" s="2" t="s">
        <v>39</v>
      </c>
      <c r="E3749" s="2" t="s">
        <v>14</v>
      </c>
      <c r="F3749" s="7">
        <v>44555.580418999998</v>
      </c>
      <c r="G3749" s="4">
        <v>6490828</v>
      </c>
      <c r="H3749" s="2">
        <v>6.7999999999999996E-3</v>
      </c>
      <c r="I3749" t="s">
        <v>152</v>
      </c>
    </row>
    <row r="3750" spans="1:9">
      <c r="A3750" s="2">
        <v>2013</v>
      </c>
      <c r="B3750" s="2">
        <v>7</v>
      </c>
      <c r="C3750" s="2" t="s">
        <v>7</v>
      </c>
      <c r="D3750" s="2" t="s">
        <v>86</v>
      </c>
      <c r="E3750" s="2" t="s">
        <v>9</v>
      </c>
      <c r="F3750" s="7">
        <v>13040.843677999999</v>
      </c>
      <c r="G3750" s="4">
        <v>8827120</v>
      </c>
      <c r="H3750" s="2">
        <v>1.4E-3</v>
      </c>
      <c r="I3750" t="s">
        <v>152</v>
      </c>
    </row>
    <row r="3751" spans="1:9">
      <c r="A3751" s="2">
        <v>2013</v>
      </c>
      <c r="B3751" s="2">
        <v>8</v>
      </c>
      <c r="C3751" s="2" t="s">
        <v>7</v>
      </c>
      <c r="D3751" s="2" t="s">
        <v>28</v>
      </c>
      <c r="E3751" s="2" t="s">
        <v>14</v>
      </c>
      <c r="F3751" s="7">
        <v>2066.6045749999998</v>
      </c>
      <c r="G3751" s="4">
        <v>1694040</v>
      </c>
      <c r="H3751" s="2">
        <v>1.1999999999999999E-3</v>
      </c>
      <c r="I3751" t="s">
        <v>152</v>
      </c>
    </row>
    <row r="3752" spans="1:9">
      <c r="A3752" s="2">
        <v>2013</v>
      </c>
      <c r="B3752" s="2">
        <v>10</v>
      </c>
      <c r="C3752" s="2" t="s">
        <v>7</v>
      </c>
      <c r="D3752" s="2" t="s">
        <v>40</v>
      </c>
      <c r="E3752" s="2" t="s">
        <v>14</v>
      </c>
      <c r="F3752" s="7">
        <v>23906.257352000001</v>
      </c>
      <c r="G3752" s="4">
        <v>17285238</v>
      </c>
      <c r="H3752" s="2">
        <v>1.2999999999999999E-3</v>
      </c>
      <c r="I3752" t="s">
        <v>152</v>
      </c>
    </row>
    <row r="3753" spans="1:9">
      <c r="A3753" s="2">
        <v>2013</v>
      </c>
      <c r="B3753" s="2">
        <v>11</v>
      </c>
      <c r="C3753" s="2" t="s">
        <v>7</v>
      </c>
      <c r="D3753" s="2" t="s">
        <v>39</v>
      </c>
      <c r="E3753" s="2" t="s">
        <v>14</v>
      </c>
      <c r="F3753" s="7">
        <v>32993.495938</v>
      </c>
      <c r="G3753" s="4">
        <v>6305796</v>
      </c>
      <c r="H3753" s="2">
        <v>5.1999999999999998E-3</v>
      </c>
      <c r="I3753" t="s">
        <v>152</v>
      </c>
    </row>
    <row r="3754" spans="1:9">
      <c r="A3754" s="2">
        <v>2014</v>
      </c>
      <c r="B3754" s="2">
        <v>1</v>
      </c>
      <c r="C3754" s="2" t="s">
        <v>7</v>
      </c>
      <c r="D3754" s="2" t="s">
        <v>82</v>
      </c>
      <c r="E3754" s="2" t="s">
        <v>14</v>
      </c>
      <c r="F3754" s="7">
        <v>811.74033599999996</v>
      </c>
      <c r="G3754" s="4">
        <v>445792</v>
      </c>
      <c r="H3754" s="2">
        <v>1.8E-3</v>
      </c>
      <c r="I3754" t="s">
        <v>152</v>
      </c>
    </row>
    <row r="3755" spans="1:9">
      <c r="A3755" s="2">
        <v>2013</v>
      </c>
      <c r="B3755" s="2">
        <v>5</v>
      </c>
      <c r="C3755" s="2" t="s">
        <v>12</v>
      </c>
      <c r="D3755" s="2" t="s">
        <v>18</v>
      </c>
      <c r="E3755" s="2" t="s">
        <v>14</v>
      </c>
      <c r="F3755" s="7">
        <v>41109.135005999997</v>
      </c>
      <c r="G3755" s="4">
        <v>5400021</v>
      </c>
      <c r="H3755" s="2">
        <v>7.6E-3</v>
      </c>
      <c r="I3755" t="s">
        <v>152</v>
      </c>
    </row>
    <row r="3756" spans="1:9">
      <c r="A3756" s="2">
        <v>2014</v>
      </c>
      <c r="B3756" s="2">
        <v>3</v>
      </c>
      <c r="C3756" s="2" t="s">
        <v>7</v>
      </c>
      <c r="D3756" s="2" t="s">
        <v>24</v>
      </c>
      <c r="E3756" s="2" t="s">
        <v>25</v>
      </c>
      <c r="F3756" s="7">
        <v>633.11936900000001</v>
      </c>
      <c r="G3756" s="4">
        <v>802006</v>
      </c>
      <c r="H3756" s="2">
        <v>6.9999999999999999E-4</v>
      </c>
      <c r="I3756" t="s">
        <v>152</v>
      </c>
    </row>
    <row r="3757" spans="1:9">
      <c r="A3757" s="2">
        <v>2014</v>
      </c>
      <c r="B3757" s="2">
        <v>3</v>
      </c>
      <c r="C3757" s="2" t="s">
        <v>7</v>
      </c>
      <c r="D3757" s="2" t="s">
        <v>81</v>
      </c>
      <c r="E3757" s="2" t="s">
        <v>11</v>
      </c>
      <c r="F3757" s="7">
        <v>411.47831500000001</v>
      </c>
      <c r="G3757" s="4">
        <v>316523</v>
      </c>
      <c r="H3757" s="2">
        <v>1.1999999999999999E-3</v>
      </c>
      <c r="I3757" t="s">
        <v>152</v>
      </c>
    </row>
    <row r="3758" spans="1:9">
      <c r="A3758" s="2">
        <v>2014</v>
      </c>
      <c r="B3758" s="2">
        <v>1</v>
      </c>
      <c r="C3758" s="2" t="s">
        <v>12</v>
      </c>
      <c r="D3758" s="2" t="s">
        <v>78</v>
      </c>
      <c r="E3758" s="2" t="s">
        <v>25</v>
      </c>
      <c r="F3758" s="7">
        <v>5.5912000000000003E-2</v>
      </c>
      <c r="G3758" s="4">
        <v>8</v>
      </c>
      <c r="H3758" s="2">
        <v>6.8999999999999999E-3</v>
      </c>
      <c r="I3758" t="s">
        <v>152</v>
      </c>
    </row>
    <row r="3759" spans="1:9">
      <c r="A3759" s="2">
        <v>2013</v>
      </c>
      <c r="B3759" s="2">
        <v>8</v>
      </c>
      <c r="C3759" s="2" t="s">
        <v>12</v>
      </c>
      <c r="D3759" s="2" t="s">
        <v>55</v>
      </c>
      <c r="E3759" s="2" t="s">
        <v>14</v>
      </c>
      <c r="F3759" s="7">
        <v>0.95432300000000003</v>
      </c>
      <c r="G3759" s="4">
        <v>193</v>
      </c>
      <c r="H3759" s="2">
        <v>4.8999999999999998E-3</v>
      </c>
      <c r="I3759" t="s">
        <v>152</v>
      </c>
    </row>
    <row r="3760" spans="1:9">
      <c r="A3760" s="2">
        <v>2013</v>
      </c>
      <c r="B3760" s="2">
        <v>12</v>
      </c>
      <c r="C3760" s="2" t="s">
        <v>12</v>
      </c>
      <c r="D3760" s="2" t="s">
        <v>74</v>
      </c>
      <c r="E3760" s="2" t="s">
        <v>9</v>
      </c>
      <c r="F3760" s="7">
        <v>1.087788</v>
      </c>
      <c r="G3760" s="4">
        <v>777</v>
      </c>
      <c r="H3760" s="2">
        <v>1.2999999999999999E-3</v>
      </c>
      <c r="I3760" t="s">
        <v>152</v>
      </c>
    </row>
    <row r="3761" spans="1:9">
      <c r="A3761" s="2">
        <v>2013</v>
      </c>
      <c r="B3761" s="2">
        <v>12</v>
      </c>
      <c r="C3761" s="2" t="s">
        <v>12</v>
      </c>
      <c r="D3761" s="2" t="s">
        <v>51</v>
      </c>
      <c r="E3761" s="2" t="s">
        <v>11</v>
      </c>
      <c r="F3761" s="7">
        <v>1.2515849999999999</v>
      </c>
      <c r="G3761" s="4">
        <v>894</v>
      </c>
      <c r="H3761" s="2">
        <v>1.2999999999999999E-3</v>
      </c>
      <c r="I3761" t="s">
        <v>152</v>
      </c>
    </row>
    <row r="3762" spans="1:9">
      <c r="A3762" s="2">
        <v>2013</v>
      </c>
      <c r="B3762" s="2">
        <v>5</v>
      </c>
      <c r="C3762" s="2" t="s">
        <v>53</v>
      </c>
      <c r="D3762" s="2" t="s">
        <v>18</v>
      </c>
      <c r="E3762" s="2" t="s">
        <v>14</v>
      </c>
      <c r="F3762" s="7">
        <v>33.397981999999999</v>
      </c>
      <c r="G3762" s="4">
        <v>32</v>
      </c>
      <c r="H3762" s="2">
        <v>1.0436000000000001</v>
      </c>
      <c r="I3762" t="s">
        <v>152</v>
      </c>
    </row>
    <row r="3763" spans="1:9">
      <c r="A3763" s="2">
        <v>2014</v>
      </c>
      <c r="B3763" s="2">
        <v>5</v>
      </c>
      <c r="C3763" s="2" t="s">
        <v>12</v>
      </c>
      <c r="D3763" s="2" t="s">
        <v>46</v>
      </c>
      <c r="E3763" s="2" t="s">
        <v>25</v>
      </c>
      <c r="F3763" s="7">
        <v>2098.3620930000002</v>
      </c>
      <c r="G3763" s="4">
        <v>370566</v>
      </c>
      <c r="H3763" s="2">
        <v>5.5999999999999999E-3</v>
      </c>
      <c r="I3763" t="s">
        <v>152</v>
      </c>
    </row>
    <row r="3764" spans="1:9">
      <c r="A3764" s="2">
        <v>2014</v>
      </c>
      <c r="B3764" s="2">
        <v>3</v>
      </c>
      <c r="C3764" s="2" t="s">
        <v>12</v>
      </c>
      <c r="D3764" s="2" t="s">
        <v>32</v>
      </c>
      <c r="E3764" s="2" t="s">
        <v>25</v>
      </c>
      <c r="F3764" s="7">
        <v>0.202101</v>
      </c>
      <c r="G3764" s="4">
        <v>30</v>
      </c>
      <c r="H3764" s="2">
        <v>6.7000000000000002E-3</v>
      </c>
      <c r="I3764" t="s">
        <v>152</v>
      </c>
    </row>
    <row r="3765" spans="1:9">
      <c r="A3765" s="2">
        <v>2013</v>
      </c>
      <c r="B3765" s="2">
        <v>4</v>
      </c>
      <c r="C3765" s="2" t="s">
        <v>12</v>
      </c>
      <c r="D3765" s="2" t="s">
        <v>26</v>
      </c>
      <c r="E3765" s="2" t="s">
        <v>14</v>
      </c>
      <c r="F3765" s="7">
        <v>5610.1011410000001</v>
      </c>
      <c r="G3765" s="4">
        <v>575761</v>
      </c>
      <c r="H3765" s="2">
        <v>9.7000000000000003E-3</v>
      </c>
      <c r="I3765" t="s">
        <v>152</v>
      </c>
    </row>
    <row r="3766" spans="1:9">
      <c r="A3766" s="2">
        <v>2013</v>
      </c>
      <c r="B3766" s="2">
        <v>1</v>
      </c>
      <c r="C3766" s="2" t="s">
        <v>7</v>
      </c>
      <c r="D3766" s="2" t="s">
        <v>22</v>
      </c>
      <c r="E3766" s="2" t="s">
        <v>14</v>
      </c>
      <c r="F3766" s="7">
        <v>244.844121</v>
      </c>
      <c r="G3766" s="4">
        <v>501697</v>
      </c>
      <c r="H3766" s="2">
        <v>4.0000000000000002E-4</v>
      </c>
      <c r="I3766" t="s">
        <v>152</v>
      </c>
    </row>
    <row r="3767" spans="1:9">
      <c r="A3767" s="2">
        <v>2013</v>
      </c>
      <c r="B3767" s="2">
        <v>4</v>
      </c>
      <c r="C3767" s="2" t="s">
        <v>7</v>
      </c>
      <c r="D3767" s="2" t="s">
        <v>45</v>
      </c>
      <c r="E3767" s="2" t="s">
        <v>14</v>
      </c>
      <c r="F3767" s="7">
        <v>1947.8428409999999</v>
      </c>
      <c r="G3767" s="4">
        <v>2117245</v>
      </c>
      <c r="H3767" s="2">
        <v>8.9999999999999998E-4</v>
      </c>
      <c r="I3767" t="s">
        <v>152</v>
      </c>
    </row>
    <row r="3768" spans="1:9">
      <c r="A3768" s="2">
        <v>2013</v>
      </c>
      <c r="B3768" s="2">
        <v>8</v>
      </c>
      <c r="C3768" s="2" t="s">
        <v>12</v>
      </c>
      <c r="D3768" s="2" t="s">
        <v>20</v>
      </c>
      <c r="E3768" s="2" t="s">
        <v>14</v>
      </c>
      <c r="F3768" s="7">
        <v>148442.16645799999</v>
      </c>
      <c r="G3768" s="4">
        <v>13638451</v>
      </c>
      <c r="H3768" s="2">
        <v>1.0800000000000001E-2</v>
      </c>
      <c r="I3768" t="s">
        <v>152</v>
      </c>
    </row>
    <row r="3769" spans="1:9">
      <c r="A3769" s="2">
        <v>2014</v>
      </c>
      <c r="B3769" s="2">
        <v>2</v>
      </c>
      <c r="C3769" s="2" t="s">
        <v>12</v>
      </c>
      <c r="D3769" s="2" t="s">
        <v>44</v>
      </c>
      <c r="E3769" s="2" t="s">
        <v>16</v>
      </c>
      <c r="F3769" s="7">
        <v>12861.39824</v>
      </c>
      <c r="G3769" s="4">
        <v>1267916</v>
      </c>
      <c r="H3769" s="2">
        <v>1.01E-2</v>
      </c>
      <c r="I3769" t="s">
        <v>152</v>
      </c>
    </row>
    <row r="3770" spans="1:9">
      <c r="A3770" s="2">
        <v>2013</v>
      </c>
      <c r="B3770" s="2">
        <v>3</v>
      </c>
      <c r="C3770" s="2" t="s">
        <v>7</v>
      </c>
      <c r="D3770" s="2" t="s">
        <v>87</v>
      </c>
      <c r="E3770" s="2" t="s">
        <v>14</v>
      </c>
      <c r="F3770" s="7">
        <v>602.12290499999995</v>
      </c>
      <c r="G3770" s="4">
        <v>618149</v>
      </c>
      <c r="H3770" s="2">
        <v>8.9999999999999998E-4</v>
      </c>
      <c r="I3770" t="s">
        <v>152</v>
      </c>
    </row>
    <row r="3771" spans="1:9">
      <c r="A3771" s="2">
        <v>2013</v>
      </c>
      <c r="B3771" s="2">
        <v>6</v>
      </c>
      <c r="C3771" s="2" t="s">
        <v>7</v>
      </c>
      <c r="D3771" s="2" t="s">
        <v>87</v>
      </c>
      <c r="E3771" s="2" t="s">
        <v>14</v>
      </c>
      <c r="F3771" s="7">
        <v>1293.1135750000001</v>
      </c>
      <c r="G3771" s="4">
        <v>528252</v>
      </c>
      <c r="H3771" s="2">
        <v>2.3999999999999998E-3</v>
      </c>
      <c r="I3771" t="s">
        <v>152</v>
      </c>
    </row>
    <row r="3772" spans="1:9">
      <c r="A3772" s="2">
        <v>2014</v>
      </c>
      <c r="B3772" s="2">
        <v>3</v>
      </c>
      <c r="C3772" s="2" t="s">
        <v>7</v>
      </c>
      <c r="D3772" s="2" t="s">
        <v>29</v>
      </c>
      <c r="E3772" s="2" t="s">
        <v>25</v>
      </c>
      <c r="F3772" s="7">
        <v>660.991219</v>
      </c>
      <c r="G3772" s="4">
        <v>773281</v>
      </c>
      <c r="H3772" s="2">
        <v>8.0000000000000004E-4</v>
      </c>
      <c r="I3772" t="s">
        <v>152</v>
      </c>
    </row>
    <row r="3773" spans="1:9">
      <c r="A3773" s="2">
        <v>2014</v>
      </c>
      <c r="B3773" s="2">
        <v>3</v>
      </c>
      <c r="C3773" s="2" t="s">
        <v>12</v>
      </c>
      <c r="D3773" s="2" t="s">
        <v>46</v>
      </c>
      <c r="E3773" s="2" t="s">
        <v>25</v>
      </c>
      <c r="F3773" s="7">
        <v>1998.292637</v>
      </c>
      <c r="G3773" s="4">
        <v>332628</v>
      </c>
      <c r="H3773" s="2">
        <v>6.0000000000000001E-3</v>
      </c>
      <c r="I3773" t="s">
        <v>152</v>
      </c>
    </row>
    <row r="3774" spans="1:9">
      <c r="A3774" s="2">
        <v>2013</v>
      </c>
      <c r="B3774" s="2">
        <v>12</v>
      </c>
      <c r="C3774" s="2" t="s">
        <v>7</v>
      </c>
      <c r="D3774" s="2" t="s">
        <v>51</v>
      </c>
      <c r="E3774" s="2" t="s">
        <v>11</v>
      </c>
      <c r="F3774" s="7">
        <v>40.893293</v>
      </c>
      <c r="G3774" s="4">
        <v>29210</v>
      </c>
      <c r="H3774" s="2">
        <v>1.2999999999999999E-3</v>
      </c>
      <c r="I3774" t="s">
        <v>152</v>
      </c>
    </row>
    <row r="3775" spans="1:9">
      <c r="A3775" s="2">
        <v>2013</v>
      </c>
      <c r="B3775" s="2">
        <v>11</v>
      </c>
      <c r="C3775" s="2" t="s">
        <v>12</v>
      </c>
      <c r="D3775" s="2" t="s">
        <v>54</v>
      </c>
      <c r="E3775" s="2" t="s">
        <v>14</v>
      </c>
      <c r="F3775" s="7">
        <v>46.489308999999999</v>
      </c>
      <c r="G3775" s="4">
        <v>2433</v>
      </c>
      <c r="H3775" s="2">
        <v>1.9099999999999999E-2</v>
      </c>
      <c r="I3775" t="s">
        <v>152</v>
      </c>
    </row>
    <row r="3776" spans="1:9">
      <c r="A3776" s="2">
        <v>2013</v>
      </c>
      <c r="B3776" s="2">
        <v>8</v>
      </c>
      <c r="C3776" s="2" t="s">
        <v>12</v>
      </c>
      <c r="D3776" s="2" t="s">
        <v>17</v>
      </c>
      <c r="E3776" s="2" t="s">
        <v>14</v>
      </c>
      <c r="F3776" s="7">
        <v>13.74685</v>
      </c>
      <c r="G3776" s="4">
        <v>581</v>
      </c>
      <c r="H3776" s="2">
        <v>2.3599999999999999E-2</v>
      </c>
      <c r="I3776" t="s">
        <v>152</v>
      </c>
    </row>
    <row r="3777" spans="1:9">
      <c r="A3777" s="2">
        <v>2013</v>
      </c>
      <c r="B3777" s="2">
        <v>3</v>
      </c>
      <c r="C3777" s="2" t="s">
        <v>12</v>
      </c>
      <c r="D3777" s="2" t="s">
        <v>71</v>
      </c>
      <c r="E3777" s="2" t="s">
        <v>14</v>
      </c>
      <c r="F3777" s="7">
        <v>3.7554759999999998</v>
      </c>
      <c r="G3777" s="4">
        <v>282</v>
      </c>
      <c r="H3777" s="2">
        <v>1.3299999999999999E-2</v>
      </c>
      <c r="I3777" t="s">
        <v>152</v>
      </c>
    </row>
    <row r="3778" spans="1:9">
      <c r="A3778" s="2">
        <v>2013</v>
      </c>
      <c r="B3778" s="2">
        <v>4</v>
      </c>
      <c r="C3778" s="2" t="s">
        <v>12</v>
      </c>
      <c r="D3778" s="2" t="s">
        <v>50</v>
      </c>
      <c r="E3778" s="2" t="s">
        <v>11</v>
      </c>
      <c r="F3778" s="7">
        <v>10.070432</v>
      </c>
      <c r="G3778" s="4">
        <v>1537</v>
      </c>
      <c r="H3778" s="2">
        <v>6.4999999999999997E-3</v>
      </c>
      <c r="I3778" t="s">
        <v>152</v>
      </c>
    </row>
    <row r="3779" spans="1:9">
      <c r="A3779" s="2">
        <v>2013</v>
      </c>
      <c r="B3779" s="2">
        <v>8</v>
      </c>
      <c r="C3779" s="2" t="s">
        <v>12</v>
      </c>
      <c r="D3779" s="2" t="s">
        <v>82</v>
      </c>
      <c r="E3779" s="2" t="s">
        <v>14</v>
      </c>
      <c r="F3779" s="7">
        <v>1.074843</v>
      </c>
      <c r="G3779" s="4">
        <v>99</v>
      </c>
      <c r="H3779" s="2">
        <v>1.0800000000000001E-2</v>
      </c>
      <c r="I3779" t="s">
        <v>152</v>
      </c>
    </row>
    <row r="3780" spans="1:9">
      <c r="A3780" s="2">
        <v>2013</v>
      </c>
      <c r="B3780" s="2">
        <v>5</v>
      </c>
      <c r="C3780" s="2" t="s">
        <v>12</v>
      </c>
      <c r="D3780" s="2" t="s">
        <v>101</v>
      </c>
      <c r="E3780" s="2" t="s">
        <v>62</v>
      </c>
      <c r="F3780" s="7">
        <v>0.19850400000000001</v>
      </c>
      <c r="G3780" s="4">
        <v>26</v>
      </c>
      <c r="H3780" s="2">
        <v>7.6E-3</v>
      </c>
      <c r="I3780" t="s">
        <v>152</v>
      </c>
    </row>
    <row r="3781" spans="1:9">
      <c r="A3781" s="2">
        <v>2013</v>
      </c>
      <c r="B3781" s="2">
        <v>1</v>
      </c>
      <c r="C3781" s="2" t="s">
        <v>12</v>
      </c>
      <c r="D3781" s="2" t="s">
        <v>34</v>
      </c>
      <c r="E3781" s="2" t="s">
        <v>14</v>
      </c>
      <c r="F3781" s="7">
        <v>4.1019050000000004</v>
      </c>
      <c r="G3781" s="4">
        <v>325</v>
      </c>
      <c r="H3781" s="2">
        <v>1.26E-2</v>
      </c>
      <c r="I3781" t="s">
        <v>152</v>
      </c>
    </row>
    <row r="3782" spans="1:9">
      <c r="A3782" s="2">
        <v>2013</v>
      </c>
      <c r="B3782" s="2">
        <v>1</v>
      </c>
      <c r="C3782" s="2" t="s">
        <v>12</v>
      </c>
      <c r="D3782" s="2" t="s">
        <v>59</v>
      </c>
      <c r="E3782" s="2" t="s">
        <v>11</v>
      </c>
      <c r="F3782" s="7">
        <v>0.47093800000000002</v>
      </c>
      <c r="G3782" s="4">
        <v>54</v>
      </c>
      <c r="H3782" s="2">
        <v>8.6999999999999994E-3</v>
      </c>
      <c r="I3782" t="s">
        <v>152</v>
      </c>
    </row>
    <row r="3783" spans="1:9">
      <c r="A3783" s="2">
        <v>2014</v>
      </c>
      <c r="B3783" s="2">
        <v>3</v>
      </c>
      <c r="C3783" s="2" t="s">
        <v>7</v>
      </c>
      <c r="D3783" s="2" t="s">
        <v>70</v>
      </c>
      <c r="E3783" s="2" t="s">
        <v>14</v>
      </c>
      <c r="F3783" s="7">
        <v>17109.662383999999</v>
      </c>
      <c r="G3783" s="4">
        <v>13507061</v>
      </c>
      <c r="H3783" s="2">
        <v>1.1999999999999999E-3</v>
      </c>
      <c r="I3783" t="s">
        <v>152</v>
      </c>
    </row>
    <row r="3784" spans="1:9">
      <c r="A3784" s="2">
        <v>2014</v>
      </c>
      <c r="B3784" s="2">
        <v>2</v>
      </c>
      <c r="C3784" s="2" t="s">
        <v>7</v>
      </c>
      <c r="D3784" s="2" t="s">
        <v>22</v>
      </c>
      <c r="E3784" s="2" t="s">
        <v>14</v>
      </c>
      <c r="F3784" s="7">
        <v>721.804528</v>
      </c>
      <c r="G3784" s="4">
        <v>665828</v>
      </c>
      <c r="H3784" s="2">
        <v>1E-3</v>
      </c>
      <c r="I3784" t="s">
        <v>152</v>
      </c>
    </row>
    <row r="3785" spans="1:9">
      <c r="A3785" s="2">
        <v>2013</v>
      </c>
      <c r="B3785" s="2">
        <v>5</v>
      </c>
      <c r="C3785" s="2" t="s">
        <v>7</v>
      </c>
      <c r="D3785" s="2" t="s">
        <v>21</v>
      </c>
      <c r="E3785" s="2" t="s">
        <v>14</v>
      </c>
      <c r="F3785" s="7">
        <v>2665.3630899999998</v>
      </c>
      <c r="G3785" s="4">
        <v>1723711</v>
      </c>
      <c r="H3785" s="2">
        <v>1.5E-3</v>
      </c>
      <c r="I3785" t="s">
        <v>152</v>
      </c>
    </row>
    <row r="3786" spans="1:9">
      <c r="A3786" s="2">
        <v>2013</v>
      </c>
      <c r="B3786" s="2">
        <v>11</v>
      </c>
      <c r="C3786" s="2" t="s">
        <v>7</v>
      </c>
      <c r="D3786" s="2" t="s">
        <v>60</v>
      </c>
      <c r="E3786" s="2" t="s">
        <v>14</v>
      </c>
      <c r="F3786" s="7">
        <v>3607.7091340000002</v>
      </c>
      <c r="G3786" s="4">
        <v>1130149</v>
      </c>
      <c r="H3786" s="2">
        <v>3.0999999999999999E-3</v>
      </c>
      <c r="I3786" t="s">
        <v>152</v>
      </c>
    </row>
    <row r="3787" spans="1:9">
      <c r="A3787" s="2">
        <v>2014</v>
      </c>
      <c r="B3787" s="2">
        <v>2</v>
      </c>
      <c r="C3787" s="2" t="s">
        <v>7</v>
      </c>
      <c r="D3787" s="2" t="s">
        <v>73</v>
      </c>
      <c r="E3787" s="2" t="s">
        <v>14</v>
      </c>
      <c r="F3787" s="7">
        <v>407.42295899999999</v>
      </c>
      <c r="G3787" s="4">
        <v>246019</v>
      </c>
      <c r="H3787" s="2">
        <v>1.6000000000000001E-3</v>
      </c>
      <c r="I3787" t="s">
        <v>152</v>
      </c>
    </row>
    <row r="3788" spans="1:9">
      <c r="A3788" s="2">
        <v>2014</v>
      </c>
      <c r="B3788" s="2">
        <v>1</v>
      </c>
      <c r="C3788" s="2" t="s">
        <v>7</v>
      </c>
      <c r="D3788" s="2" t="s">
        <v>88</v>
      </c>
      <c r="E3788" s="2" t="s">
        <v>14</v>
      </c>
      <c r="F3788" s="7">
        <v>147.155068</v>
      </c>
      <c r="G3788" s="4">
        <v>55100</v>
      </c>
      <c r="H3788" s="2">
        <v>2.5999999999999999E-3</v>
      </c>
      <c r="I3788" t="s">
        <v>152</v>
      </c>
    </row>
    <row r="3789" spans="1:9">
      <c r="A3789" s="2">
        <v>2014</v>
      </c>
      <c r="B3789" s="2">
        <v>4</v>
      </c>
      <c r="C3789" s="2" t="s">
        <v>12</v>
      </c>
      <c r="D3789" s="2" t="s">
        <v>59</v>
      </c>
      <c r="E3789" s="2" t="s">
        <v>11</v>
      </c>
      <c r="F3789" s="7">
        <v>1214.3308569999999</v>
      </c>
      <c r="G3789" s="4">
        <v>567252</v>
      </c>
      <c r="H3789" s="2">
        <v>2.0999999999999999E-3</v>
      </c>
      <c r="I3789" t="s">
        <v>152</v>
      </c>
    </row>
    <row r="3790" spans="1:9">
      <c r="A3790" s="2">
        <v>2014</v>
      </c>
      <c r="B3790" s="2">
        <v>3</v>
      </c>
      <c r="C3790" s="2" t="s">
        <v>12</v>
      </c>
      <c r="D3790" s="2" t="s">
        <v>64</v>
      </c>
      <c r="E3790" s="2" t="s">
        <v>14</v>
      </c>
      <c r="F3790" s="7">
        <v>70.180098999999998</v>
      </c>
      <c r="G3790" s="4">
        <v>16989</v>
      </c>
      <c r="H3790" s="2">
        <v>4.1000000000000003E-3</v>
      </c>
      <c r="I3790" t="s">
        <v>152</v>
      </c>
    </row>
    <row r="3791" spans="1:9">
      <c r="A3791" s="2">
        <v>2013</v>
      </c>
      <c r="B3791" s="2">
        <v>8</v>
      </c>
      <c r="C3791" s="2" t="s">
        <v>12</v>
      </c>
      <c r="D3791" s="2" t="s">
        <v>36</v>
      </c>
      <c r="E3791" s="2" t="s">
        <v>9</v>
      </c>
      <c r="F3791" s="7">
        <v>2.000524</v>
      </c>
      <c r="G3791" s="4">
        <v>181</v>
      </c>
      <c r="H3791" s="2">
        <v>1.0999999999999999E-2</v>
      </c>
      <c r="I3791" t="s">
        <v>152</v>
      </c>
    </row>
    <row r="3792" spans="1:9">
      <c r="A3792" s="2">
        <v>2013</v>
      </c>
      <c r="B3792" s="2">
        <v>11</v>
      </c>
      <c r="C3792" s="2" t="s">
        <v>12</v>
      </c>
      <c r="D3792" s="2" t="s">
        <v>80</v>
      </c>
      <c r="E3792" s="2" t="s">
        <v>14</v>
      </c>
      <c r="F3792" s="7">
        <v>5.3589440000000002</v>
      </c>
      <c r="G3792" s="4">
        <v>1041</v>
      </c>
      <c r="H3792" s="2">
        <v>5.1000000000000004E-3</v>
      </c>
      <c r="I3792" t="s">
        <v>152</v>
      </c>
    </row>
    <row r="3793" spans="1:9">
      <c r="A3793" s="2">
        <v>2013</v>
      </c>
      <c r="B3793" s="2">
        <v>2</v>
      </c>
      <c r="C3793" s="2" t="s">
        <v>12</v>
      </c>
      <c r="D3793" s="2" t="s">
        <v>55</v>
      </c>
      <c r="E3793" s="2" t="s">
        <v>14</v>
      </c>
      <c r="F3793" s="7">
        <v>3.0869010000000001</v>
      </c>
      <c r="G3793" s="4">
        <v>498</v>
      </c>
      <c r="H3793" s="2">
        <v>6.1000000000000004E-3</v>
      </c>
      <c r="I3793" t="s">
        <v>152</v>
      </c>
    </row>
    <row r="3794" spans="1:9">
      <c r="A3794" s="2">
        <v>2013</v>
      </c>
      <c r="B3794" s="2">
        <v>2</v>
      </c>
      <c r="C3794" s="2" t="s">
        <v>7</v>
      </c>
      <c r="D3794" s="2" t="s">
        <v>54</v>
      </c>
      <c r="E3794" s="2" t="s">
        <v>14</v>
      </c>
      <c r="F3794" s="7">
        <v>2.6432000000000001E-2</v>
      </c>
      <c r="G3794" s="4">
        <v>517</v>
      </c>
      <c r="H3794" s="2">
        <v>0</v>
      </c>
      <c r="I3794" t="s">
        <v>152</v>
      </c>
    </row>
    <row r="3795" spans="1:9">
      <c r="A3795" s="2">
        <v>2014</v>
      </c>
      <c r="B3795" s="2">
        <v>5</v>
      </c>
      <c r="C3795" s="2" t="s">
        <v>12</v>
      </c>
      <c r="D3795" s="2" t="s">
        <v>63</v>
      </c>
      <c r="E3795" s="2" t="s">
        <v>14</v>
      </c>
      <c r="F3795" s="7">
        <v>66730.210594999997</v>
      </c>
      <c r="G3795" s="4">
        <v>6067022</v>
      </c>
      <c r="H3795" s="2">
        <v>1.09E-2</v>
      </c>
      <c r="I3795" t="s">
        <v>152</v>
      </c>
    </row>
    <row r="3796" spans="1:9">
      <c r="A3796" s="2">
        <v>2014</v>
      </c>
      <c r="B3796" s="2">
        <v>5</v>
      </c>
      <c r="C3796" s="2" t="s">
        <v>7</v>
      </c>
      <c r="D3796" s="2" t="s">
        <v>49</v>
      </c>
      <c r="E3796" s="2" t="s">
        <v>11</v>
      </c>
      <c r="F3796" s="7">
        <v>320.16388699999999</v>
      </c>
      <c r="G3796" s="4">
        <v>228689</v>
      </c>
      <c r="H3796" s="2">
        <v>1.2999999999999999E-3</v>
      </c>
      <c r="I3796" t="s">
        <v>152</v>
      </c>
    </row>
    <row r="3797" spans="1:9">
      <c r="A3797" s="2">
        <v>2013</v>
      </c>
      <c r="B3797" s="2">
        <v>5</v>
      </c>
      <c r="C3797" s="2" t="s">
        <v>12</v>
      </c>
      <c r="D3797" s="2" t="s">
        <v>35</v>
      </c>
      <c r="E3797" s="2" t="s">
        <v>9</v>
      </c>
      <c r="F3797" s="7">
        <v>0.29064800000000002</v>
      </c>
      <c r="G3797" s="4">
        <v>19</v>
      </c>
      <c r="H3797" s="2">
        <v>1.52E-2</v>
      </c>
      <c r="I3797" t="s">
        <v>152</v>
      </c>
    </row>
    <row r="3798" spans="1:9">
      <c r="A3798" s="2">
        <v>2013</v>
      </c>
      <c r="B3798" s="2">
        <v>7</v>
      </c>
      <c r="C3798" s="2" t="s">
        <v>12</v>
      </c>
      <c r="D3798" s="2" t="s">
        <v>75</v>
      </c>
      <c r="E3798" s="2" t="s">
        <v>14</v>
      </c>
      <c r="F3798" s="7">
        <v>0.52355799999999997</v>
      </c>
      <c r="G3798" s="4">
        <v>11</v>
      </c>
      <c r="H3798" s="2">
        <v>4.7500000000000001E-2</v>
      </c>
      <c r="I3798" t="s">
        <v>152</v>
      </c>
    </row>
    <row r="3799" spans="1:9">
      <c r="A3799" s="2">
        <v>2014</v>
      </c>
      <c r="B3799" s="2">
        <v>2</v>
      </c>
      <c r="C3799" s="2" t="s">
        <v>12</v>
      </c>
      <c r="D3799" s="2" t="s">
        <v>15</v>
      </c>
      <c r="E3799" s="2" t="s">
        <v>16</v>
      </c>
      <c r="F3799" s="7">
        <v>61065.963303999997</v>
      </c>
      <c r="G3799" s="4">
        <v>5822077</v>
      </c>
      <c r="H3799" s="2">
        <v>1.04E-2</v>
      </c>
      <c r="I3799" t="s">
        <v>152</v>
      </c>
    </row>
    <row r="3800" spans="1:9">
      <c r="A3800" s="2">
        <v>2013</v>
      </c>
      <c r="B3800" s="2">
        <v>11</v>
      </c>
      <c r="C3800" s="2" t="s">
        <v>12</v>
      </c>
      <c r="D3800" s="2" t="s">
        <v>13</v>
      </c>
      <c r="E3800" s="2" t="s">
        <v>14</v>
      </c>
      <c r="F3800" s="7">
        <v>80974.020405000003</v>
      </c>
      <c r="G3800" s="4">
        <v>6508922</v>
      </c>
      <c r="H3800" s="2">
        <v>1.24E-2</v>
      </c>
      <c r="I3800" t="s">
        <v>152</v>
      </c>
    </row>
    <row r="3801" spans="1:9">
      <c r="A3801" s="2">
        <v>2013</v>
      </c>
      <c r="B3801" s="2">
        <v>8</v>
      </c>
      <c r="C3801" s="2" t="s">
        <v>12</v>
      </c>
      <c r="D3801" s="2" t="s">
        <v>63</v>
      </c>
      <c r="E3801" s="2" t="s">
        <v>14</v>
      </c>
      <c r="F3801" s="7">
        <v>63285.121541</v>
      </c>
      <c r="G3801" s="4">
        <v>6205968</v>
      </c>
      <c r="H3801" s="2">
        <v>1.01E-2</v>
      </c>
      <c r="I3801" t="s">
        <v>152</v>
      </c>
    </row>
    <row r="3802" spans="1:9">
      <c r="A3802" s="2">
        <v>2013</v>
      </c>
      <c r="B3802" s="2">
        <v>2</v>
      </c>
      <c r="C3802" s="2" t="s">
        <v>7</v>
      </c>
      <c r="D3802" s="2" t="s">
        <v>18</v>
      </c>
      <c r="E3802" s="2" t="s">
        <v>14</v>
      </c>
      <c r="F3802" s="7">
        <v>3933.7075620000001</v>
      </c>
      <c r="G3802" s="4">
        <v>3308468</v>
      </c>
      <c r="H3802" s="2">
        <v>1.1000000000000001E-3</v>
      </c>
      <c r="I3802" t="s">
        <v>152</v>
      </c>
    </row>
    <row r="3803" spans="1:9">
      <c r="A3803" s="2">
        <v>2014</v>
      </c>
      <c r="B3803" s="2">
        <v>4</v>
      </c>
      <c r="C3803" s="2" t="s">
        <v>12</v>
      </c>
      <c r="D3803" s="2" t="s">
        <v>13</v>
      </c>
      <c r="E3803" s="2" t="s">
        <v>14</v>
      </c>
      <c r="F3803" s="7">
        <v>103831.23784</v>
      </c>
      <c r="G3803" s="4">
        <v>6671118</v>
      </c>
      <c r="H3803" s="2">
        <v>1.55E-2</v>
      </c>
      <c r="I3803" t="s">
        <v>152</v>
      </c>
    </row>
    <row r="3804" spans="1:9">
      <c r="A3804" s="2">
        <v>2014</v>
      </c>
      <c r="B3804" s="2">
        <v>4</v>
      </c>
      <c r="C3804" s="2" t="s">
        <v>7</v>
      </c>
      <c r="D3804" s="2" t="s">
        <v>23</v>
      </c>
      <c r="E3804" s="2" t="s">
        <v>14</v>
      </c>
      <c r="F3804" s="7">
        <v>2251.5287840000001</v>
      </c>
      <c r="G3804" s="4">
        <v>788602</v>
      </c>
      <c r="H3804" s="2">
        <v>2.8E-3</v>
      </c>
      <c r="I3804" t="s">
        <v>152</v>
      </c>
    </row>
    <row r="3805" spans="1:9">
      <c r="A3805" s="2">
        <v>2013</v>
      </c>
      <c r="B3805" s="2">
        <v>3</v>
      </c>
      <c r="C3805" s="2" t="s">
        <v>12</v>
      </c>
      <c r="D3805" s="2" t="s">
        <v>26</v>
      </c>
      <c r="E3805" s="2" t="s">
        <v>14</v>
      </c>
      <c r="F3805" s="7">
        <v>5455.7294259999999</v>
      </c>
      <c r="G3805" s="4">
        <v>540818</v>
      </c>
      <c r="H3805" s="2">
        <v>0.01</v>
      </c>
      <c r="I3805" t="s">
        <v>152</v>
      </c>
    </row>
    <row r="3806" spans="1:9">
      <c r="A3806" s="2">
        <v>2014</v>
      </c>
      <c r="B3806" s="2">
        <v>1</v>
      </c>
      <c r="C3806" s="2" t="s">
        <v>7</v>
      </c>
      <c r="D3806" s="2" t="s">
        <v>64</v>
      </c>
      <c r="E3806" s="2" t="s">
        <v>14</v>
      </c>
      <c r="F3806" s="7">
        <v>144.950244</v>
      </c>
      <c r="G3806" s="4">
        <v>35824</v>
      </c>
      <c r="H3806" s="2">
        <v>4.0000000000000001E-3</v>
      </c>
      <c r="I3806" t="s">
        <v>152</v>
      </c>
    </row>
    <row r="3807" spans="1:9">
      <c r="A3807" s="2">
        <v>2013</v>
      </c>
      <c r="B3807" s="2">
        <v>4</v>
      </c>
      <c r="C3807" s="2" t="s">
        <v>12</v>
      </c>
      <c r="D3807" s="2" t="s">
        <v>46</v>
      </c>
      <c r="E3807" s="2" t="s">
        <v>25</v>
      </c>
      <c r="F3807" s="7">
        <v>40.866320999999999</v>
      </c>
      <c r="G3807" s="4">
        <v>15670</v>
      </c>
      <c r="H3807" s="2">
        <v>2.5999999999999999E-3</v>
      </c>
      <c r="I3807" t="s">
        <v>152</v>
      </c>
    </row>
    <row r="3808" spans="1:9">
      <c r="A3808" s="2">
        <v>2014</v>
      </c>
      <c r="B3808" s="2">
        <v>2</v>
      </c>
      <c r="C3808" s="2" t="s">
        <v>12</v>
      </c>
      <c r="D3808" s="2" t="s">
        <v>27</v>
      </c>
      <c r="E3808" s="2" t="s">
        <v>14</v>
      </c>
      <c r="F3808" s="7">
        <v>439.76202599999999</v>
      </c>
      <c r="G3808" s="4">
        <v>169489</v>
      </c>
      <c r="H3808" s="2">
        <v>2.5000000000000001E-3</v>
      </c>
      <c r="I3808" t="s">
        <v>152</v>
      </c>
    </row>
    <row r="3809" spans="1:9">
      <c r="A3809" s="2">
        <v>2013</v>
      </c>
      <c r="B3809" s="2">
        <v>12</v>
      </c>
      <c r="C3809" s="2" t="s">
        <v>12</v>
      </c>
      <c r="D3809" s="2" t="s">
        <v>46</v>
      </c>
      <c r="E3809" s="2" t="s">
        <v>25</v>
      </c>
      <c r="F3809" s="7">
        <v>2038.3473100000001</v>
      </c>
      <c r="G3809" s="4">
        <v>277566</v>
      </c>
      <c r="H3809" s="2">
        <v>7.3000000000000001E-3</v>
      </c>
      <c r="I3809" t="s">
        <v>152</v>
      </c>
    </row>
    <row r="3810" spans="1:9">
      <c r="A3810" s="2">
        <v>2014</v>
      </c>
      <c r="B3810" s="2">
        <v>2</v>
      </c>
      <c r="C3810" s="2" t="s">
        <v>7</v>
      </c>
      <c r="D3810" s="2" t="s">
        <v>96</v>
      </c>
      <c r="E3810" s="2" t="s">
        <v>9</v>
      </c>
      <c r="F3810" s="7">
        <v>154.287229</v>
      </c>
      <c r="G3810" s="4">
        <v>110205</v>
      </c>
      <c r="H3810" s="2">
        <v>1.4E-3</v>
      </c>
      <c r="I3810" t="s">
        <v>152</v>
      </c>
    </row>
    <row r="3811" spans="1:9">
      <c r="A3811" s="2">
        <v>2013</v>
      </c>
      <c r="B3811" s="2">
        <v>1</v>
      </c>
      <c r="C3811" s="2" t="s">
        <v>12</v>
      </c>
      <c r="D3811" s="2" t="s">
        <v>45</v>
      </c>
      <c r="E3811" s="2" t="s">
        <v>14</v>
      </c>
      <c r="F3811" s="7">
        <v>68.346295999999995</v>
      </c>
      <c r="G3811" s="4">
        <v>8978</v>
      </c>
      <c r="H3811" s="2">
        <v>7.6E-3</v>
      </c>
      <c r="I3811" t="s">
        <v>152</v>
      </c>
    </row>
    <row r="3812" spans="1:9">
      <c r="A3812" s="2">
        <v>2013</v>
      </c>
      <c r="B3812" s="2">
        <v>3</v>
      </c>
      <c r="C3812" s="2" t="s">
        <v>12</v>
      </c>
      <c r="D3812" s="2" t="s">
        <v>50</v>
      </c>
      <c r="E3812" s="2" t="s">
        <v>11</v>
      </c>
      <c r="F3812" s="7">
        <v>12.100982</v>
      </c>
      <c r="G3812" s="4">
        <v>965</v>
      </c>
      <c r="H3812" s="2">
        <v>1.2500000000000001E-2</v>
      </c>
      <c r="I3812" t="s">
        <v>152</v>
      </c>
    </row>
    <row r="3813" spans="1:9">
      <c r="A3813" s="2">
        <v>2013</v>
      </c>
      <c r="B3813" s="2">
        <v>11</v>
      </c>
      <c r="C3813" s="2" t="s">
        <v>12</v>
      </c>
      <c r="D3813" s="2" t="s">
        <v>66</v>
      </c>
      <c r="E3813" s="2" t="s">
        <v>9</v>
      </c>
      <c r="F3813" s="7">
        <v>13.531091</v>
      </c>
      <c r="G3813" s="4">
        <v>531</v>
      </c>
      <c r="H3813" s="2">
        <v>2.5399999999999999E-2</v>
      </c>
      <c r="I3813" t="s">
        <v>152</v>
      </c>
    </row>
    <row r="3814" spans="1:9">
      <c r="A3814" s="2">
        <v>2013</v>
      </c>
      <c r="B3814" s="2">
        <v>5</v>
      </c>
      <c r="C3814" s="2" t="s">
        <v>12</v>
      </c>
      <c r="D3814" s="2" t="s">
        <v>94</v>
      </c>
      <c r="E3814" s="2" t="s">
        <v>25</v>
      </c>
      <c r="F3814" s="7">
        <v>3.6031810000000002</v>
      </c>
      <c r="G3814" s="4">
        <v>634</v>
      </c>
      <c r="H3814" s="2">
        <v>5.5999999999999999E-3</v>
      </c>
      <c r="I3814" t="s">
        <v>152</v>
      </c>
    </row>
    <row r="3815" spans="1:9">
      <c r="A3815" s="2">
        <v>2014</v>
      </c>
      <c r="B3815" s="2">
        <v>5</v>
      </c>
      <c r="C3815" s="2" t="s">
        <v>7</v>
      </c>
      <c r="D3815" s="2" t="s">
        <v>42</v>
      </c>
      <c r="E3815" s="2" t="s">
        <v>14</v>
      </c>
      <c r="F3815" s="7">
        <v>43472.291001999998</v>
      </c>
      <c r="G3815" s="4">
        <v>10630000</v>
      </c>
      <c r="H3815" s="2">
        <v>4.0000000000000001E-3</v>
      </c>
      <c r="I3815" t="s">
        <v>152</v>
      </c>
    </row>
    <row r="3816" spans="1:9">
      <c r="A3816" s="2">
        <v>2014</v>
      </c>
      <c r="B3816" s="2">
        <v>2</v>
      </c>
      <c r="C3816" s="2" t="s">
        <v>12</v>
      </c>
      <c r="D3816" s="2" t="s">
        <v>97</v>
      </c>
      <c r="E3816" s="2" t="s">
        <v>14</v>
      </c>
      <c r="F3816" s="7">
        <v>0.23960100000000001</v>
      </c>
      <c r="G3816" s="4">
        <v>3</v>
      </c>
      <c r="H3816" s="2">
        <v>7.9799999999999996E-2</v>
      </c>
      <c r="I3816" t="s">
        <v>152</v>
      </c>
    </row>
    <row r="3817" spans="1:9">
      <c r="A3817" s="2">
        <v>2013</v>
      </c>
      <c r="B3817" s="2">
        <v>7</v>
      </c>
      <c r="C3817" s="2" t="s">
        <v>12</v>
      </c>
      <c r="D3817" s="2" t="s">
        <v>41</v>
      </c>
      <c r="E3817" s="2" t="s">
        <v>25</v>
      </c>
      <c r="F3817" s="7">
        <v>0.02</v>
      </c>
      <c r="G3817" s="4">
        <v>20</v>
      </c>
      <c r="H3817" s="2">
        <v>1E-3</v>
      </c>
      <c r="I3817" t="s">
        <v>152</v>
      </c>
    </row>
    <row r="3818" spans="1:9">
      <c r="A3818" s="2">
        <v>2013</v>
      </c>
      <c r="B3818" s="2">
        <v>3</v>
      </c>
      <c r="C3818" s="2" t="s">
        <v>53</v>
      </c>
      <c r="D3818" s="2" t="s">
        <v>21</v>
      </c>
      <c r="E3818" s="2" t="s">
        <v>14</v>
      </c>
      <c r="F3818" s="7">
        <v>6.5826000000000002</v>
      </c>
      <c r="G3818" s="4">
        <v>10</v>
      </c>
      <c r="H3818" s="2">
        <v>0.65820000000000001</v>
      </c>
      <c r="I3818" t="s">
        <v>152</v>
      </c>
    </row>
    <row r="3819" spans="1:9">
      <c r="A3819" s="2">
        <v>2013</v>
      </c>
      <c r="B3819" s="2">
        <v>7</v>
      </c>
      <c r="C3819" s="2" t="s">
        <v>7</v>
      </c>
      <c r="D3819" s="2" t="s">
        <v>56</v>
      </c>
      <c r="E3819" s="2" t="s">
        <v>14</v>
      </c>
      <c r="F3819" s="7">
        <v>3531.9109250000001</v>
      </c>
      <c r="G3819" s="4">
        <v>3310627</v>
      </c>
      <c r="H3819" s="2">
        <v>1E-3</v>
      </c>
      <c r="I3819" t="s">
        <v>152</v>
      </c>
    </row>
    <row r="3820" spans="1:9">
      <c r="A3820" s="2">
        <v>2013</v>
      </c>
      <c r="B3820" s="2">
        <v>12</v>
      </c>
      <c r="C3820" s="2" t="s">
        <v>7</v>
      </c>
      <c r="D3820" s="2" t="s">
        <v>44</v>
      </c>
      <c r="E3820" s="2" t="s">
        <v>16</v>
      </c>
      <c r="F3820" s="7">
        <v>761.553583</v>
      </c>
      <c r="G3820" s="4">
        <v>968170</v>
      </c>
      <c r="H3820" s="2">
        <v>6.9999999999999999E-4</v>
      </c>
      <c r="I3820" t="s">
        <v>152</v>
      </c>
    </row>
    <row r="3821" spans="1:9">
      <c r="A3821" s="2">
        <v>2013</v>
      </c>
      <c r="B3821" s="2">
        <v>11</v>
      </c>
      <c r="C3821" s="2" t="s">
        <v>12</v>
      </c>
      <c r="D3821" s="2" t="s">
        <v>21</v>
      </c>
      <c r="E3821" s="2" t="s">
        <v>14</v>
      </c>
      <c r="F3821" s="7">
        <v>30188.560554</v>
      </c>
      <c r="G3821" s="4">
        <v>2501828</v>
      </c>
      <c r="H3821" s="2">
        <v>1.2E-2</v>
      </c>
      <c r="I3821" t="s">
        <v>152</v>
      </c>
    </row>
    <row r="3822" spans="1:9">
      <c r="A3822" s="2">
        <v>2013</v>
      </c>
      <c r="B3822" s="2">
        <v>11</v>
      </c>
      <c r="C3822" s="2" t="s">
        <v>12</v>
      </c>
      <c r="D3822" s="2" t="s">
        <v>86</v>
      </c>
      <c r="E3822" s="2" t="s">
        <v>9</v>
      </c>
      <c r="F3822" s="7">
        <v>21430.606910999999</v>
      </c>
      <c r="G3822" s="4">
        <v>3245625</v>
      </c>
      <c r="H3822" s="2">
        <v>6.6E-3</v>
      </c>
      <c r="I3822" t="s">
        <v>152</v>
      </c>
    </row>
    <row r="3823" spans="1:9">
      <c r="A3823" s="2">
        <v>2014</v>
      </c>
      <c r="B3823" s="2">
        <v>4</v>
      </c>
      <c r="C3823" s="2" t="s">
        <v>12</v>
      </c>
      <c r="D3823" s="2" t="s">
        <v>21</v>
      </c>
      <c r="E3823" s="2" t="s">
        <v>14</v>
      </c>
      <c r="F3823" s="7">
        <v>40118.385054999999</v>
      </c>
      <c r="G3823" s="4">
        <v>2689813</v>
      </c>
      <c r="H3823" s="2">
        <v>1.49E-2</v>
      </c>
      <c r="I3823" t="s">
        <v>152</v>
      </c>
    </row>
    <row r="3824" spans="1:9">
      <c r="A3824" s="2">
        <v>2013</v>
      </c>
      <c r="B3824" s="2">
        <v>1</v>
      </c>
      <c r="C3824" s="2" t="s">
        <v>7</v>
      </c>
      <c r="D3824" s="2" t="s">
        <v>19</v>
      </c>
      <c r="E3824" s="2" t="s">
        <v>14</v>
      </c>
      <c r="F3824" s="7">
        <v>6163.2306699999999</v>
      </c>
      <c r="G3824" s="4">
        <v>2696697</v>
      </c>
      <c r="H3824" s="2">
        <v>2.2000000000000001E-3</v>
      </c>
      <c r="I3824" t="s">
        <v>152</v>
      </c>
    </row>
    <row r="3825" spans="1:9">
      <c r="A3825" s="2">
        <v>2014</v>
      </c>
      <c r="B3825" s="2">
        <v>3</v>
      </c>
      <c r="C3825" s="2" t="s">
        <v>12</v>
      </c>
      <c r="D3825" s="2" t="s">
        <v>74</v>
      </c>
      <c r="E3825" s="2" t="s">
        <v>9</v>
      </c>
      <c r="F3825" s="7">
        <v>57.902340000000002</v>
      </c>
      <c r="G3825" s="4">
        <v>41359</v>
      </c>
      <c r="H3825" s="2">
        <v>1.2999999999999999E-3</v>
      </c>
      <c r="I3825" t="s">
        <v>152</v>
      </c>
    </row>
    <row r="3826" spans="1:9">
      <c r="A3826" s="2">
        <v>2014</v>
      </c>
      <c r="B3826" s="2">
        <v>2</v>
      </c>
      <c r="C3826" s="2" t="s">
        <v>12</v>
      </c>
      <c r="D3826" s="2" t="s">
        <v>91</v>
      </c>
      <c r="E3826" s="2" t="s">
        <v>9</v>
      </c>
      <c r="F3826" s="7">
        <v>25.487746000000001</v>
      </c>
      <c r="G3826" s="4">
        <v>19606</v>
      </c>
      <c r="H3826" s="2">
        <v>1.1999999999999999E-3</v>
      </c>
      <c r="I3826" t="s">
        <v>152</v>
      </c>
    </row>
    <row r="3827" spans="1:9">
      <c r="A3827" s="2">
        <v>2014</v>
      </c>
      <c r="B3827" s="2">
        <v>4</v>
      </c>
      <c r="C3827" s="2" t="s">
        <v>12</v>
      </c>
      <c r="D3827" s="2" t="s">
        <v>49</v>
      </c>
      <c r="E3827" s="2" t="s">
        <v>11</v>
      </c>
      <c r="F3827" s="7">
        <v>13.712686</v>
      </c>
      <c r="G3827" s="4">
        <v>7707</v>
      </c>
      <c r="H3827" s="2">
        <v>1.6999999999999999E-3</v>
      </c>
      <c r="I3827" t="s">
        <v>152</v>
      </c>
    </row>
    <row r="3828" spans="1:9">
      <c r="A3828" s="2">
        <v>2014</v>
      </c>
      <c r="B3828" s="2">
        <v>3</v>
      </c>
      <c r="C3828" s="2" t="s">
        <v>12</v>
      </c>
      <c r="D3828" s="2" t="s">
        <v>84</v>
      </c>
      <c r="E3828" s="2" t="s">
        <v>25</v>
      </c>
      <c r="F3828" s="7">
        <v>0.44111699999999998</v>
      </c>
      <c r="G3828" s="4">
        <v>304</v>
      </c>
      <c r="H3828" s="2">
        <v>1.4E-3</v>
      </c>
      <c r="I3828" t="s">
        <v>152</v>
      </c>
    </row>
    <row r="3829" spans="1:9">
      <c r="A3829" s="2">
        <v>2014</v>
      </c>
      <c r="B3829" s="2">
        <v>5</v>
      </c>
      <c r="C3829" s="2" t="s">
        <v>12</v>
      </c>
      <c r="D3829" s="2" t="s">
        <v>15</v>
      </c>
      <c r="E3829" s="2" t="s">
        <v>16</v>
      </c>
      <c r="F3829" s="7">
        <v>67815.477488999997</v>
      </c>
      <c r="G3829" s="4">
        <v>7126634</v>
      </c>
      <c r="H3829" s="2">
        <v>9.4999999999999998E-3</v>
      </c>
      <c r="I3829" t="s">
        <v>152</v>
      </c>
    </row>
    <row r="3830" spans="1:9">
      <c r="A3830" s="2">
        <v>2014</v>
      </c>
      <c r="B3830" s="2">
        <v>5</v>
      </c>
      <c r="C3830" s="2" t="s">
        <v>7</v>
      </c>
      <c r="D3830" s="2" t="s">
        <v>18</v>
      </c>
      <c r="E3830" s="2" t="s">
        <v>14</v>
      </c>
      <c r="F3830" s="7">
        <v>8722.3057829999998</v>
      </c>
      <c r="G3830" s="4">
        <v>6421706</v>
      </c>
      <c r="H3830" s="2">
        <v>1.2999999999999999E-3</v>
      </c>
      <c r="I3830" t="s">
        <v>152</v>
      </c>
    </row>
    <row r="3831" spans="1:9">
      <c r="A3831" s="2">
        <v>2014</v>
      </c>
      <c r="B3831" s="2">
        <v>5</v>
      </c>
      <c r="C3831" s="2" t="s">
        <v>7</v>
      </c>
      <c r="D3831" s="2" t="s">
        <v>30</v>
      </c>
      <c r="E3831" s="2" t="s">
        <v>9</v>
      </c>
      <c r="F3831" s="7">
        <v>1237.4013890000001</v>
      </c>
      <c r="G3831" s="4">
        <v>883861</v>
      </c>
      <c r="H3831" s="2">
        <v>1.2999999999999999E-3</v>
      </c>
      <c r="I3831" t="s">
        <v>152</v>
      </c>
    </row>
    <row r="3832" spans="1:9">
      <c r="A3832" s="2">
        <v>2013</v>
      </c>
      <c r="B3832" s="2">
        <v>8</v>
      </c>
      <c r="C3832" s="2" t="s">
        <v>12</v>
      </c>
      <c r="D3832" s="2" t="s">
        <v>57</v>
      </c>
      <c r="E3832" s="2" t="s">
        <v>14</v>
      </c>
      <c r="F3832" s="7">
        <v>0.99084000000000005</v>
      </c>
      <c r="G3832" s="4">
        <v>94</v>
      </c>
      <c r="H3832" s="2">
        <v>1.0500000000000001E-2</v>
      </c>
      <c r="I3832" t="s">
        <v>152</v>
      </c>
    </row>
    <row r="3833" spans="1:9">
      <c r="A3833" s="2">
        <v>2013</v>
      </c>
      <c r="B3833" s="2">
        <v>2</v>
      </c>
      <c r="C3833" s="2" t="s">
        <v>12</v>
      </c>
      <c r="D3833" s="2" t="s">
        <v>65</v>
      </c>
      <c r="E3833" s="2" t="s">
        <v>25</v>
      </c>
      <c r="F3833" s="7">
        <v>3.9701840000000002</v>
      </c>
      <c r="G3833" s="4">
        <v>128</v>
      </c>
      <c r="H3833" s="2">
        <v>3.1E-2</v>
      </c>
      <c r="I3833" t="s">
        <v>152</v>
      </c>
    </row>
    <row r="3834" spans="1:9">
      <c r="A3834" s="2">
        <v>2013</v>
      </c>
      <c r="B3834" s="2">
        <v>4</v>
      </c>
      <c r="C3834" s="2" t="s">
        <v>53</v>
      </c>
      <c r="D3834" s="2" t="s">
        <v>13</v>
      </c>
      <c r="E3834" s="2" t="s">
        <v>14</v>
      </c>
      <c r="F3834" s="7">
        <v>3.1678289999999998</v>
      </c>
      <c r="G3834" s="4">
        <v>4</v>
      </c>
      <c r="H3834" s="2">
        <v>0.79190000000000005</v>
      </c>
      <c r="I3834" t="s">
        <v>152</v>
      </c>
    </row>
    <row r="3835" spans="1:9">
      <c r="A3835" s="2">
        <v>2013</v>
      </c>
      <c r="B3835" s="2">
        <v>9</v>
      </c>
      <c r="C3835" s="2" t="s">
        <v>12</v>
      </c>
      <c r="D3835" s="2" t="s">
        <v>8</v>
      </c>
      <c r="E3835" s="2" t="s">
        <v>9</v>
      </c>
      <c r="F3835" s="7">
        <v>740887.42828400002</v>
      </c>
      <c r="G3835" s="4">
        <v>80973736</v>
      </c>
      <c r="H3835" s="2">
        <v>9.1000000000000004E-3</v>
      </c>
      <c r="I3835" t="s">
        <v>152</v>
      </c>
    </row>
    <row r="3836" spans="1:9">
      <c r="A3836" s="2">
        <v>2013</v>
      </c>
      <c r="B3836" s="2">
        <v>11</v>
      </c>
      <c r="C3836" s="2" t="s">
        <v>12</v>
      </c>
      <c r="D3836" s="2" t="s">
        <v>20</v>
      </c>
      <c r="E3836" s="2" t="s">
        <v>14</v>
      </c>
      <c r="F3836" s="7">
        <v>158694.278968</v>
      </c>
      <c r="G3836" s="4">
        <v>15227480</v>
      </c>
      <c r="H3836" s="2">
        <v>1.04E-2</v>
      </c>
      <c r="I3836" t="s">
        <v>152</v>
      </c>
    </row>
    <row r="3837" spans="1:9">
      <c r="A3837" s="2">
        <v>2014</v>
      </c>
      <c r="B3837" s="2">
        <v>1</v>
      </c>
      <c r="C3837" s="2" t="s">
        <v>12</v>
      </c>
      <c r="D3837" s="2" t="s">
        <v>60</v>
      </c>
      <c r="E3837" s="2" t="s">
        <v>14</v>
      </c>
      <c r="F3837" s="7">
        <v>2802.781035</v>
      </c>
      <c r="G3837" s="4">
        <v>718787</v>
      </c>
      <c r="H3837" s="2">
        <v>3.8E-3</v>
      </c>
      <c r="I3837" t="s">
        <v>152</v>
      </c>
    </row>
    <row r="3838" spans="1:9">
      <c r="A3838" s="2">
        <v>2013</v>
      </c>
      <c r="B3838" s="2">
        <v>7</v>
      </c>
      <c r="C3838" s="2" t="s">
        <v>12</v>
      </c>
      <c r="D3838" s="2" t="s">
        <v>87</v>
      </c>
      <c r="E3838" s="2" t="s">
        <v>14</v>
      </c>
      <c r="F3838" s="7">
        <v>18875.429071999999</v>
      </c>
      <c r="G3838" s="4">
        <v>1682432</v>
      </c>
      <c r="H3838" s="2">
        <v>1.12E-2</v>
      </c>
      <c r="I3838" t="s">
        <v>152</v>
      </c>
    </row>
    <row r="3839" spans="1:9">
      <c r="A3839" s="2">
        <v>2013</v>
      </c>
      <c r="B3839" s="2">
        <v>9</v>
      </c>
      <c r="C3839" s="2" t="s">
        <v>7</v>
      </c>
      <c r="D3839" s="2" t="s">
        <v>22</v>
      </c>
      <c r="E3839" s="2" t="s">
        <v>14</v>
      </c>
      <c r="F3839" s="7">
        <v>297.20733799999999</v>
      </c>
      <c r="G3839" s="4">
        <v>316550</v>
      </c>
      <c r="H3839" s="2">
        <v>8.9999999999999998E-4</v>
      </c>
      <c r="I3839" t="s">
        <v>152</v>
      </c>
    </row>
    <row r="3840" spans="1:9">
      <c r="A3840" s="2">
        <v>2013</v>
      </c>
      <c r="B3840" s="2">
        <v>3</v>
      </c>
      <c r="C3840" s="2" t="s">
        <v>12</v>
      </c>
      <c r="D3840" s="2" t="s">
        <v>42</v>
      </c>
      <c r="E3840" s="2" t="s">
        <v>14</v>
      </c>
      <c r="F3840" s="7">
        <v>4797.8022039999996</v>
      </c>
      <c r="G3840" s="4">
        <v>639230</v>
      </c>
      <c r="H3840" s="2">
        <v>7.4999999999999997E-3</v>
      </c>
      <c r="I3840" t="s">
        <v>152</v>
      </c>
    </row>
    <row r="3841" spans="1:9">
      <c r="A3841" s="2">
        <v>2014</v>
      </c>
      <c r="B3841" s="2">
        <v>4</v>
      </c>
      <c r="C3841" s="2" t="s">
        <v>12</v>
      </c>
      <c r="D3841" s="2" t="s">
        <v>28</v>
      </c>
      <c r="E3841" s="2" t="s">
        <v>14</v>
      </c>
      <c r="F3841" s="7">
        <v>2012.9094110000001</v>
      </c>
      <c r="G3841" s="4">
        <v>576830</v>
      </c>
      <c r="H3841" s="2">
        <v>3.3999999999999998E-3</v>
      </c>
      <c r="I3841" t="s">
        <v>152</v>
      </c>
    </row>
    <row r="3842" spans="1:9">
      <c r="A3842" s="2">
        <v>2014</v>
      </c>
      <c r="B3842" s="2">
        <v>1</v>
      </c>
      <c r="C3842" s="2" t="s">
        <v>7</v>
      </c>
      <c r="D3842" s="2" t="s">
        <v>75</v>
      </c>
      <c r="E3842" s="2" t="s">
        <v>14</v>
      </c>
      <c r="F3842" s="7">
        <v>89.722649000000004</v>
      </c>
      <c r="G3842" s="4">
        <v>33595</v>
      </c>
      <c r="H3842" s="2">
        <v>2.5999999999999999E-3</v>
      </c>
      <c r="I3842" t="s">
        <v>152</v>
      </c>
    </row>
    <row r="3843" spans="1:9">
      <c r="A3843" s="2">
        <v>2014</v>
      </c>
      <c r="B3843" s="2">
        <v>2</v>
      </c>
      <c r="C3843" s="2" t="s">
        <v>12</v>
      </c>
      <c r="D3843" s="2" t="s">
        <v>60</v>
      </c>
      <c r="E3843" s="2" t="s">
        <v>14</v>
      </c>
      <c r="F3843" s="7">
        <v>3152.0878280000002</v>
      </c>
      <c r="G3843" s="4">
        <v>777391</v>
      </c>
      <c r="H3843" s="2">
        <v>4.0000000000000001E-3</v>
      </c>
      <c r="I3843" t="s">
        <v>152</v>
      </c>
    </row>
    <row r="3844" spans="1:9">
      <c r="A3844" s="2">
        <v>2014</v>
      </c>
      <c r="B3844" s="2">
        <v>2</v>
      </c>
      <c r="C3844" s="2" t="s">
        <v>7</v>
      </c>
      <c r="D3844" s="2" t="s">
        <v>72</v>
      </c>
      <c r="E3844" s="2" t="s">
        <v>11</v>
      </c>
      <c r="F3844" s="7">
        <v>4603.5541020000001</v>
      </c>
      <c r="G3844" s="4">
        <v>2357926</v>
      </c>
      <c r="H3844" s="2">
        <v>1.9E-3</v>
      </c>
      <c r="I3844" t="s">
        <v>152</v>
      </c>
    </row>
    <row r="3845" spans="1:9">
      <c r="A3845" s="2">
        <v>2014</v>
      </c>
      <c r="B3845" s="2">
        <v>3</v>
      </c>
      <c r="C3845" s="2" t="s">
        <v>7</v>
      </c>
      <c r="D3845" s="2" t="s">
        <v>26</v>
      </c>
      <c r="E3845" s="2" t="s">
        <v>14</v>
      </c>
      <c r="F3845" s="7">
        <v>1167.2954789999999</v>
      </c>
      <c r="G3845" s="4">
        <v>1289245</v>
      </c>
      <c r="H3845" s="2">
        <v>8.9999999999999998E-4</v>
      </c>
      <c r="I3845" t="s">
        <v>152</v>
      </c>
    </row>
    <row r="3846" spans="1:9">
      <c r="A3846" s="2">
        <v>2014</v>
      </c>
      <c r="B3846" s="2">
        <v>1</v>
      </c>
      <c r="C3846" s="2" t="s">
        <v>7</v>
      </c>
      <c r="D3846" s="2" t="s">
        <v>81</v>
      </c>
      <c r="E3846" s="2" t="s">
        <v>11</v>
      </c>
      <c r="F3846" s="7">
        <v>236.08931100000001</v>
      </c>
      <c r="G3846" s="4">
        <v>181608</v>
      </c>
      <c r="H3846" s="2">
        <v>1.1999999999999999E-3</v>
      </c>
      <c r="I3846" t="s">
        <v>152</v>
      </c>
    </row>
    <row r="3847" spans="1:9">
      <c r="A3847" s="2">
        <v>2013</v>
      </c>
      <c r="B3847" s="2">
        <v>12</v>
      </c>
      <c r="C3847" s="2" t="s">
        <v>12</v>
      </c>
      <c r="D3847" s="2" t="s">
        <v>72</v>
      </c>
      <c r="E3847" s="2" t="s">
        <v>11</v>
      </c>
      <c r="F3847" s="7">
        <v>52.614640000000001</v>
      </c>
      <c r="G3847" s="4">
        <v>9278</v>
      </c>
      <c r="H3847" s="2">
        <v>5.5999999999999999E-3</v>
      </c>
      <c r="I3847" t="s">
        <v>152</v>
      </c>
    </row>
    <row r="3848" spans="1:9">
      <c r="A3848" s="2">
        <v>2014</v>
      </c>
      <c r="B3848" s="2">
        <v>3</v>
      </c>
      <c r="C3848" s="2" t="s">
        <v>7</v>
      </c>
      <c r="D3848" s="2" t="s">
        <v>50</v>
      </c>
      <c r="E3848" s="2" t="s">
        <v>11</v>
      </c>
      <c r="F3848" s="7">
        <v>84.529268999999999</v>
      </c>
      <c r="G3848" s="4">
        <v>45181</v>
      </c>
      <c r="H3848" s="2">
        <v>1.8E-3</v>
      </c>
      <c r="I3848" t="s">
        <v>152</v>
      </c>
    </row>
    <row r="3849" spans="1:9">
      <c r="A3849" s="2">
        <v>2014</v>
      </c>
      <c r="B3849" s="2">
        <v>4</v>
      </c>
      <c r="C3849" s="2" t="s">
        <v>12</v>
      </c>
      <c r="D3849" s="2" t="s">
        <v>91</v>
      </c>
      <c r="E3849" s="2" t="s">
        <v>9</v>
      </c>
      <c r="F3849" s="7">
        <v>60.486924000000002</v>
      </c>
      <c r="G3849" s="4">
        <v>36611</v>
      </c>
      <c r="H3849" s="2">
        <v>1.6000000000000001E-3</v>
      </c>
      <c r="I3849" t="s">
        <v>152</v>
      </c>
    </row>
    <row r="3850" spans="1:9">
      <c r="A3850" s="2">
        <v>2013</v>
      </c>
      <c r="B3850" s="2">
        <v>6</v>
      </c>
      <c r="C3850" s="2" t="s">
        <v>53</v>
      </c>
      <c r="D3850" s="2" t="s">
        <v>18</v>
      </c>
      <c r="E3850" s="2" t="s">
        <v>14</v>
      </c>
      <c r="F3850" s="7">
        <v>11.081764</v>
      </c>
      <c r="G3850" s="4">
        <v>12</v>
      </c>
      <c r="H3850" s="2">
        <v>0.9234</v>
      </c>
      <c r="I3850" t="s">
        <v>152</v>
      </c>
    </row>
    <row r="3851" spans="1:9">
      <c r="A3851" s="2">
        <v>2013</v>
      </c>
      <c r="B3851" s="2">
        <v>2</v>
      </c>
      <c r="C3851" s="2" t="s">
        <v>12</v>
      </c>
      <c r="D3851" s="2" t="s">
        <v>27</v>
      </c>
      <c r="E3851" s="2" t="s">
        <v>14</v>
      </c>
      <c r="F3851" s="7">
        <v>0.57290300000000005</v>
      </c>
      <c r="G3851" s="4">
        <v>84</v>
      </c>
      <c r="H3851" s="2">
        <v>6.7999999999999996E-3</v>
      </c>
      <c r="I3851" t="s">
        <v>152</v>
      </c>
    </row>
    <row r="3852" spans="1:9">
      <c r="A3852" s="2">
        <v>2013</v>
      </c>
      <c r="B3852" s="2">
        <v>11</v>
      </c>
      <c r="C3852" s="2" t="s">
        <v>53</v>
      </c>
      <c r="D3852" s="2" t="s">
        <v>20</v>
      </c>
      <c r="E3852" s="2" t="s">
        <v>14</v>
      </c>
      <c r="F3852" s="7">
        <v>148.137924</v>
      </c>
      <c r="G3852" s="4">
        <v>62</v>
      </c>
      <c r="H3852" s="2">
        <v>2.3893</v>
      </c>
      <c r="I3852" t="s">
        <v>152</v>
      </c>
    </row>
    <row r="3853" spans="1:9">
      <c r="A3853" s="2">
        <v>2013</v>
      </c>
      <c r="B3853" s="2">
        <v>2</v>
      </c>
      <c r="C3853" s="2" t="s">
        <v>12</v>
      </c>
      <c r="D3853" s="2" t="s">
        <v>101</v>
      </c>
      <c r="E3853" s="2" t="s">
        <v>62</v>
      </c>
      <c r="F3853" s="7">
        <v>1.246864</v>
      </c>
      <c r="G3853" s="4">
        <v>27</v>
      </c>
      <c r="H3853" s="2">
        <v>4.6100000000000002E-2</v>
      </c>
      <c r="I3853" t="s">
        <v>152</v>
      </c>
    </row>
    <row r="3854" spans="1:9">
      <c r="A3854" s="2">
        <v>2014</v>
      </c>
      <c r="B3854" s="2">
        <v>3</v>
      </c>
      <c r="C3854" s="2" t="s">
        <v>12</v>
      </c>
      <c r="D3854" s="2" t="s">
        <v>94</v>
      </c>
      <c r="E3854" s="2" t="s">
        <v>25</v>
      </c>
      <c r="F3854" s="7">
        <v>1.1378999999999999</v>
      </c>
      <c r="G3854" s="4">
        <v>20</v>
      </c>
      <c r="H3854" s="2">
        <v>5.6800000000000003E-2</v>
      </c>
      <c r="I3854" t="s">
        <v>152</v>
      </c>
    </row>
    <row r="3855" spans="1:9">
      <c r="A3855" s="2">
        <v>2013</v>
      </c>
      <c r="B3855" s="2">
        <v>11</v>
      </c>
      <c r="C3855" s="2" t="s">
        <v>12</v>
      </c>
      <c r="D3855" s="2" t="s">
        <v>104</v>
      </c>
      <c r="E3855" s="2" t="s">
        <v>14</v>
      </c>
      <c r="F3855" s="7">
        <v>5.3265000000000002</v>
      </c>
      <c r="G3855" s="4">
        <v>18</v>
      </c>
      <c r="H3855" s="2">
        <v>0.2959</v>
      </c>
      <c r="I3855" t="s">
        <v>152</v>
      </c>
    </row>
    <row r="3856" spans="1:9">
      <c r="A3856" s="2">
        <v>2013</v>
      </c>
      <c r="B3856" s="2">
        <v>6</v>
      </c>
      <c r="C3856" s="2" t="s">
        <v>12</v>
      </c>
      <c r="D3856" s="2" t="s">
        <v>58</v>
      </c>
      <c r="E3856" s="2" t="s">
        <v>9</v>
      </c>
      <c r="F3856" s="7">
        <v>2.9552999999999999E-2</v>
      </c>
      <c r="G3856" s="4">
        <v>65</v>
      </c>
      <c r="H3856" s="2">
        <v>4.0000000000000002E-4</v>
      </c>
      <c r="I3856" t="s">
        <v>152</v>
      </c>
    </row>
    <row r="3857" spans="1:9">
      <c r="A3857" s="2">
        <v>2013</v>
      </c>
      <c r="B3857" s="2">
        <v>11</v>
      </c>
      <c r="C3857" s="2" t="s">
        <v>7</v>
      </c>
      <c r="D3857" s="2" t="s">
        <v>70</v>
      </c>
      <c r="E3857" s="2" t="s">
        <v>14</v>
      </c>
      <c r="F3857" s="7">
        <v>12895.709853</v>
      </c>
      <c r="G3857" s="4">
        <v>6995086</v>
      </c>
      <c r="H3857" s="2">
        <v>1.8E-3</v>
      </c>
      <c r="I3857" t="s">
        <v>152</v>
      </c>
    </row>
    <row r="3858" spans="1:9">
      <c r="A3858" s="2">
        <v>2014</v>
      </c>
      <c r="B3858" s="2">
        <v>1</v>
      </c>
      <c r="C3858" s="2" t="s">
        <v>12</v>
      </c>
      <c r="D3858" s="2" t="s">
        <v>18</v>
      </c>
      <c r="E3858" s="2" t="s">
        <v>14</v>
      </c>
      <c r="F3858" s="7">
        <v>53032.901222</v>
      </c>
      <c r="G3858" s="4">
        <v>6065126</v>
      </c>
      <c r="H3858" s="2">
        <v>8.6999999999999994E-3</v>
      </c>
      <c r="I3858" t="s">
        <v>152</v>
      </c>
    </row>
    <row r="3859" spans="1:9">
      <c r="A3859" s="2">
        <v>2014</v>
      </c>
      <c r="B3859" s="2">
        <v>2</v>
      </c>
      <c r="C3859" s="2" t="s">
        <v>7</v>
      </c>
      <c r="D3859" s="2" t="s">
        <v>24</v>
      </c>
      <c r="E3859" s="2" t="s">
        <v>25</v>
      </c>
      <c r="F3859" s="7">
        <v>900.45671700000003</v>
      </c>
      <c r="G3859" s="4">
        <v>671964</v>
      </c>
      <c r="H3859" s="2">
        <v>1.2999999999999999E-3</v>
      </c>
      <c r="I3859" t="s">
        <v>152</v>
      </c>
    </row>
    <row r="3860" spans="1:9">
      <c r="A3860" s="2">
        <v>2014</v>
      </c>
      <c r="B3860" s="2">
        <v>1</v>
      </c>
      <c r="C3860" s="2" t="s">
        <v>7</v>
      </c>
      <c r="D3860" s="2" t="s">
        <v>24</v>
      </c>
      <c r="E3860" s="2" t="s">
        <v>25</v>
      </c>
      <c r="F3860" s="7">
        <v>364.24421699999999</v>
      </c>
      <c r="G3860" s="4">
        <v>601911</v>
      </c>
      <c r="H3860" s="2">
        <v>5.9999999999999995E-4</v>
      </c>
      <c r="I3860" t="s">
        <v>152</v>
      </c>
    </row>
    <row r="3861" spans="1:9">
      <c r="A3861" s="2">
        <v>2013</v>
      </c>
      <c r="B3861" s="2">
        <v>3</v>
      </c>
      <c r="C3861" s="2" t="s">
        <v>12</v>
      </c>
      <c r="D3861" s="2" t="s">
        <v>44</v>
      </c>
      <c r="E3861" s="2" t="s">
        <v>16</v>
      </c>
      <c r="F3861" s="7">
        <v>8094.4293440000001</v>
      </c>
      <c r="G3861" s="4">
        <v>762296</v>
      </c>
      <c r="H3861" s="2">
        <v>1.06E-2</v>
      </c>
      <c r="I3861" t="s">
        <v>152</v>
      </c>
    </row>
    <row r="3862" spans="1:9">
      <c r="A3862" s="2">
        <v>2013</v>
      </c>
      <c r="B3862" s="2">
        <v>10</v>
      </c>
      <c r="C3862" s="2" t="s">
        <v>7</v>
      </c>
      <c r="D3862" s="2" t="s">
        <v>24</v>
      </c>
      <c r="E3862" s="2" t="s">
        <v>25</v>
      </c>
      <c r="F3862" s="7">
        <v>83.168982999999997</v>
      </c>
      <c r="G3862" s="4">
        <v>428300</v>
      </c>
      <c r="H3862" s="2">
        <v>1E-4</v>
      </c>
      <c r="I3862" t="s">
        <v>152</v>
      </c>
    </row>
    <row r="3863" spans="1:9">
      <c r="A3863" s="2">
        <v>2013</v>
      </c>
      <c r="B3863" s="2">
        <v>11</v>
      </c>
      <c r="C3863" s="2" t="s">
        <v>7</v>
      </c>
      <c r="D3863" s="2" t="s">
        <v>24</v>
      </c>
      <c r="E3863" s="2" t="s">
        <v>25</v>
      </c>
      <c r="F3863" s="7">
        <v>1900.2235410000001</v>
      </c>
      <c r="G3863" s="4">
        <v>443326</v>
      </c>
      <c r="H3863" s="2">
        <v>4.1999999999999997E-3</v>
      </c>
      <c r="I3863" t="s">
        <v>152</v>
      </c>
    </row>
    <row r="3864" spans="1:9">
      <c r="A3864" s="2">
        <v>2013</v>
      </c>
      <c r="B3864" s="2">
        <v>4</v>
      </c>
      <c r="C3864" s="2" t="s">
        <v>12</v>
      </c>
      <c r="D3864" s="2" t="s">
        <v>86</v>
      </c>
      <c r="E3864" s="2" t="s">
        <v>9</v>
      </c>
      <c r="F3864" s="7">
        <v>483.09454299999999</v>
      </c>
      <c r="G3864" s="4">
        <v>402580</v>
      </c>
      <c r="H3864" s="2">
        <v>1.1000000000000001E-3</v>
      </c>
      <c r="I3864" t="s">
        <v>152</v>
      </c>
    </row>
    <row r="3865" spans="1:9">
      <c r="A3865" s="2">
        <v>2014</v>
      </c>
      <c r="B3865" s="2">
        <v>1</v>
      </c>
      <c r="C3865" s="2" t="s">
        <v>7</v>
      </c>
      <c r="D3865" s="2" t="s">
        <v>48</v>
      </c>
      <c r="E3865" s="2" t="s">
        <v>14</v>
      </c>
      <c r="F3865" s="7">
        <v>715.01423499999999</v>
      </c>
      <c r="G3865" s="4">
        <v>277553</v>
      </c>
      <c r="H3865" s="2">
        <v>2.5000000000000001E-3</v>
      </c>
      <c r="I3865" t="s">
        <v>152</v>
      </c>
    </row>
    <row r="3866" spans="1:9">
      <c r="A3866" s="2">
        <v>2013</v>
      </c>
      <c r="B3866" s="2">
        <v>6</v>
      </c>
      <c r="C3866" s="2" t="s">
        <v>12</v>
      </c>
      <c r="D3866" s="2" t="s">
        <v>71</v>
      </c>
      <c r="E3866" s="2" t="s">
        <v>14</v>
      </c>
      <c r="F3866" s="7">
        <v>885.90936699999997</v>
      </c>
      <c r="G3866" s="4">
        <v>84285</v>
      </c>
      <c r="H3866" s="2">
        <v>1.0500000000000001E-2</v>
      </c>
      <c r="I3866" t="s">
        <v>152</v>
      </c>
    </row>
    <row r="3867" spans="1:9">
      <c r="A3867" s="2">
        <v>2014</v>
      </c>
      <c r="B3867" s="2">
        <v>3</v>
      </c>
      <c r="C3867" s="2" t="s">
        <v>12</v>
      </c>
      <c r="D3867" s="2" t="s">
        <v>55</v>
      </c>
      <c r="E3867" s="2" t="s">
        <v>14</v>
      </c>
      <c r="F3867" s="7">
        <v>1.5159990000000001</v>
      </c>
      <c r="G3867" s="4">
        <v>479</v>
      </c>
      <c r="H3867" s="2">
        <v>3.0999999999999999E-3</v>
      </c>
      <c r="I3867" t="s">
        <v>152</v>
      </c>
    </row>
    <row r="3868" spans="1:9">
      <c r="A3868" s="2">
        <v>2013</v>
      </c>
      <c r="B3868" s="2">
        <v>4</v>
      </c>
      <c r="C3868" s="2" t="s">
        <v>12</v>
      </c>
      <c r="D3868" s="2" t="s">
        <v>104</v>
      </c>
      <c r="E3868" s="2" t="s">
        <v>14</v>
      </c>
      <c r="F3868" s="7">
        <v>0.86833199999999999</v>
      </c>
      <c r="G3868" s="4">
        <v>280</v>
      </c>
      <c r="H3868" s="2">
        <v>3.0999999999999999E-3</v>
      </c>
      <c r="I3868" t="s">
        <v>152</v>
      </c>
    </row>
    <row r="3869" spans="1:9">
      <c r="A3869" s="2">
        <v>2013</v>
      </c>
      <c r="B3869" s="2">
        <v>7</v>
      </c>
      <c r="C3869" s="2" t="s">
        <v>12</v>
      </c>
      <c r="D3869" s="2" t="s">
        <v>57</v>
      </c>
      <c r="E3869" s="2" t="s">
        <v>14</v>
      </c>
      <c r="F3869" s="7">
        <v>1.015077</v>
      </c>
      <c r="G3869" s="4">
        <v>165</v>
      </c>
      <c r="H3869" s="2">
        <v>6.1000000000000004E-3</v>
      </c>
      <c r="I3869" t="s">
        <v>152</v>
      </c>
    </row>
    <row r="3870" spans="1:9">
      <c r="A3870" s="2">
        <v>2014</v>
      </c>
      <c r="B3870" s="2">
        <v>2</v>
      </c>
      <c r="C3870" s="2" t="s">
        <v>12</v>
      </c>
      <c r="D3870" s="2" t="s">
        <v>85</v>
      </c>
      <c r="E3870" s="2" t="s">
        <v>25</v>
      </c>
      <c r="F3870" s="7">
        <v>2.4500000000000001E-2</v>
      </c>
      <c r="G3870" s="4">
        <v>1</v>
      </c>
      <c r="H3870" s="2">
        <v>2.4500000000000001E-2</v>
      </c>
      <c r="I3870" t="s">
        <v>152</v>
      </c>
    </row>
    <row r="3871" spans="1:9">
      <c r="A3871" s="2">
        <v>2014</v>
      </c>
      <c r="B3871" s="2">
        <v>2</v>
      </c>
      <c r="C3871" s="2" t="s">
        <v>12</v>
      </c>
      <c r="D3871" s="2" t="s">
        <v>8</v>
      </c>
      <c r="E3871" s="2" t="s">
        <v>9</v>
      </c>
      <c r="F3871" s="7">
        <v>785946.69706799998</v>
      </c>
      <c r="G3871" s="4">
        <v>91300817</v>
      </c>
      <c r="H3871" s="2">
        <v>8.6E-3</v>
      </c>
      <c r="I3871" t="s">
        <v>152</v>
      </c>
    </row>
    <row r="3872" spans="1:9">
      <c r="A3872" s="2">
        <v>2014</v>
      </c>
      <c r="B3872" s="2">
        <v>2</v>
      </c>
      <c r="C3872" s="2" t="s">
        <v>12</v>
      </c>
      <c r="D3872" s="2" t="s">
        <v>20</v>
      </c>
      <c r="E3872" s="2" t="s">
        <v>14</v>
      </c>
      <c r="F3872" s="7">
        <v>161484.530268</v>
      </c>
      <c r="G3872" s="4">
        <v>14561880</v>
      </c>
      <c r="H3872" s="2">
        <v>1.0999999999999999E-2</v>
      </c>
      <c r="I3872" t="s">
        <v>152</v>
      </c>
    </row>
    <row r="3873" spans="1:9">
      <c r="A3873" s="2">
        <v>2014</v>
      </c>
      <c r="B3873" s="2">
        <v>3</v>
      </c>
      <c r="C3873" s="2" t="s">
        <v>12</v>
      </c>
      <c r="D3873" s="2" t="s">
        <v>10</v>
      </c>
      <c r="E3873" s="2" t="s">
        <v>11</v>
      </c>
      <c r="F3873" s="7">
        <v>7932.5302499999998</v>
      </c>
      <c r="G3873" s="4">
        <v>1051470</v>
      </c>
      <c r="H3873" s="2">
        <v>7.4999999999999997E-3</v>
      </c>
      <c r="I3873" t="s">
        <v>152</v>
      </c>
    </row>
    <row r="3874" spans="1:9">
      <c r="A3874" s="2">
        <v>2013</v>
      </c>
      <c r="B3874" s="2">
        <v>3</v>
      </c>
      <c r="C3874" s="2" t="s">
        <v>12</v>
      </c>
      <c r="D3874" s="2" t="s">
        <v>21</v>
      </c>
      <c r="E3874" s="2" t="s">
        <v>14</v>
      </c>
      <c r="F3874" s="7">
        <v>18861.142191999999</v>
      </c>
      <c r="G3874" s="4">
        <v>2063915</v>
      </c>
      <c r="H3874" s="2">
        <v>9.1000000000000004E-3</v>
      </c>
      <c r="I3874" t="s">
        <v>152</v>
      </c>
    </row>
    <row r="3875" spans="1:9">
      <c r="A3875" s="2">
        <v>2013</v>
      </c>
      <c r="B3875" s="2">
        <v>9</v>
      </c>
      <c r="C3875" s="2" t="s">
        <v>7</v>
      </c>
      <c r="D3875" s="2" t="s">
        <v>40</v>
      </c>
      <c r="E3875" s="2" t="s">
        <v>14</v>
      </c>
      <c r="F3875" s="7">
        <v>21086.911714000002</v>
      </c>
      <c r="G3875" s="4">
        <v>16134331</v>
      </c>
      <c r="H3875" s="2">
        <v>1.2999999999999999E-3</v>
      </c>
      <c r="I3875" t="s">
        <v>152</v>
      </c>
    </row>
    <row r="3876" spans="1:9">
      <c r="A3876" s="2">
        <v>2013</v>
      </c>
      <c r="B3876" s="2">
        <v>10</v>
      </c>
      <c r="C3876" s="2" t="s">
        <v>12</v>
      </c>
      <c r="D3876" s="2" t="s">
        <v>15</v>
      </c>
      <c r="E3876" s="2" t="s">
        <v>16</v>
      </c>
      <c r="F3876" s="7">
        <v>64535.970966000001</v>
      </c>
      <c r="G3876" s="4">
        <v>5860645</v>
      </c>
      <c r="H3876" s="2">
        <v>1.0999999999999999E-2</v>
      </c>
      <c r="I3876" t="s">
        <v>152</v>
      </c>
    </row>
    <row r="3877" spans="1:9">
      <c r="A3877" s="2">
        <v>2014</v>
      </c>
      <c r="B3877" s="2">
        <v>1</v>
      </c>
      <c r="C3877" s="2" t="s">
        <v>12</v>
      </c>
      <c r="D3877" s="2" t="s">
        <v>15</v>
      </c>
      <c r="E3877" s="2" t="s">
        <v>16</v>
      </c>
      <c r="F3877" s="7">
        <v>58886.345774000001</v>
      </c>
      <c r="G3877" s="4">
        <v>5977407</v>
      </c>
      <c r="H3877" s="2">
        <v>9.7999999999999997E-3</v>
      </c>
      <c r="I3877" t="s">
        <v>152</v>
      </c>
    </row>
    <row r="3878" spans="1:9">
      <c r="A3878" s="2">
        <v>2013</v>
      </c>
      <c r="B3878" s="2">
        <v>2</v>
      </c>
      <c r="C3878" s="2" t="s">
        <v>7</v>
      </c>
      <c r="D3878" s="2" t="s">
        <v>56</v>
      </c>
      <c r="E3878" s="2" t="s">
        <v>14</v>
      </c>
      <c r="F3878" s="7">
        <v>9424.0694330000006</v>
      </c>
      <c r="G3878" s="4">
        <v>5117168</v>
      </c>
      <c r="H3878" s="2">
        <v>1.8E-3</v>
      </c>
      <c r="I3878" t="s">
        <v>152</v>
      </c>
    </row>
    <row r="3879" spans="1:9">
      <c r="A3879" s="2">
        <v>2013</v>
      </c>
      <c r="B3879" s="2">
        <v>6</v>
      </c>
      <c r="C3879" s="2" t="s">
        <v>7</v>
      </c>
      <c r="D3879" s="2" t="s">
        <v>24</v>
      </c>
      <c r="E3879" s="2" t="s">
        <v>25</v>
      </c>
      <c r="F3879" s="7">
        <v>685.32431299999996</v>
      </c>
      <c r="G3879" s="4">
        <v>297580</v>
      </c>
      <c r="H3879" s="2">
        <v>2.3E-3</v>
      </c>
      <c r="I3879" t="s">
        <v>152</v>
      </c>
    </row>
    <row r="3880" spans="1:9">
      <c r="A3880" s="2">
        <v>2013</v>
      </c>
      <c r="B3880" s="2">
        <v>7</v>
      </c>
      <c r="C3880" s="2" t="s">
        <v>12</v>
      </c>
      <c r="D3880" s="2" t="s">
        <v>24</v>
      </c>
      <c r="E3880" s="2" t="s">
        <v>25</v>
      </c>
      <c r="F3880" s="7">
        <v>2035.0024410000001</v>
      </c>
      <c r="G3880" s="4">
        <v>333619</v>
      </c>
      <c r="H3880" s="2">
        <v>6.0000000000000001E-3</v>
      </c>
      <c r="I3880" t="s">
        <v>152</v>
      </c>
    </row>
    <row r="3881" spans="1:9">
      <c r="A3881" s="2">
        <v>2014</v>
      </c>
      <c r="B3881" s="2">
        <v>3</v>
      </c>
      <c r="C3881" s="2" t="s">
        <v>7</v>
      </c>
      <c r="D3881" s="2" t="s">
        <v>15</v>
      </c>
      <c r="E3881" s="2" t="s">
        <v>16</v>
      </c>
      <c r="F3881" s="7">
        <v>12503.435629</v>
      </c>
      <c r="G3881" s="4">
        <v>4646352</v>
      </c>
      <c r="H3881" s="2">
        <v>2.5999999999999999E-3</v>
      </c>
      <c r="I3881" t="s">
        <v>152</v>
      </c>
    </row>
    <row r="3882" spans="1:9">
      <c r="A3882" s="2">
        <v>2014</v>
      </c>
      <c r="B3882" s="2">
        <v>4</v>
      </c>
      <c r="C3882" s="2" t="s">
        <v>12</v>
      </c>
      <c r="D3882" s="2" t="s">
        <v>43</v>
      </c>
      <c r="E3882" s="2" t="s">
        <v>11</v>
      </c>
      <c r="F3882" s="7">
        <v>471.575424</v>
      </c>
      <c r="G3882" s="4">
        <v>285424</v>
      </c>
      <c r="H3882" s="2">
        <v>1.6000000000000001E-3</v>
      </c>
      <c r="I3882" t="s">
        <v>152</v>
      </c>
    </row>
    <row r="3883" spans="1:9">
      <c r="A3883" s="2">
        <v>2013</v>
      </c>
      <c r="B3883" s="2">
        <v>8</v>
      </c>
      <c r="C3883" s="2" t="s">
        <v>7</v>
      </c>
      <c r="D3883" s="2" t="s">
        <v>71</v>
      </c>
      <c r="E3883" s="2" t="s">
        <v>14</v>
      </c>
      <c r="F3883" s="7">
        <v>106.33756099999999</v>
      </c>
      <c r="G3883" s="4">
        <v>142674</v>
      </c>
      <c r="H3883" s="2">
        <v>6.9999999999999999E-4</v>
      </c>
      <c r="I3883" t="s">
        <v>152</v>
      </c>
    </row>
    <row r="3884" spans="1:9">
      <c r="A3884" s="2">
        <v>2014</v>
      </c>
      <c r="B3884" s="2">
        <v>4</v>
      </c>
      <c r="C3884" s="2" t="s">
        <v>12</v>
      </c>
      <c r="D3884" s="2" t="s">
        <v>34</v>
      </c>
      <c r="E3884" s="2" t="s">
        <v>14</v>
      </c>
      <c r="F3884" s="7">
        <v>65.513585000000006</v>
      </c>
      <c r="G3884" s="4">
        <v>2645</v>
      </c>
      <c r="H3884" s="2">
        <v>2.47E-2</v>
      </c>
      <c r="I3884" t="s">
        <v>152</v>
      </c>
    </row>
    <row r="3885" spans="1:9">
      <c r="A3885" s="2">
        <v>2013</v>
      </c>
      <c r="B3885" s="2">
        <v>7</v>
      </c>
      <c r="C3885" s="2" t="s">
        <v>53</v>
      </c>
      <c r="D3885" s="2" t="s">
        <v>13</v>
      </c>
      <c r="E3885" s="2" t="s">
        <v>14</v>
      </c>
      <c r="F3885" s="7">
        <v>2.0957089999999998</v>
      </c>
      <c r="G3885" s="4">
        <v>2</v>
      </c>
      <c r="H3885" s="2">
        <v>1.0478000000000001</v>
      </c>
      <c r="I3885" t="s">
        <v>152</v>
      </c>
    </row>
    <row r="3886" spans="1:9">
      <c r="A3886" s="2">
        <v>2014</v>
      </c>
      <c r="B3886" s="2">
        <v>5</v>
      </c>
      <c r="C3886" s="2" t="s">
        <v>12</v>
      </c>
      <c r="D3886" s="2" t="s">
        <v>79</v>
      </c>
      <c r="E3886" s="2" t="s">
        <v>14</v>
      </c>
      <c r="F3886" s="7">
        <v>1.5244</v>
      </c>
      <c r="G3886" s="4">
        <v>4</v>
      </c>
      <c r="H3886" s="2">
        <v>0.38109999999999999</v>
      </c>
      <c r="I3886" t="s">
        <v>152</v>
      </c>
    </row>
    <row r="3887" spans="1:9">
      <c r="A3887" s="2">
        <v>2014</v>
      </c>
      <c r="B3887" s="2">
        <v>3</v>
      </c>
      <c r="C3887" s="2" t="s">
        <v>12</v>
      </c>
      <c r="D3887" s="2" t="s">
        <v>52</v>
      </c>
      <c r="E3887" s="2" t="s">
        <v>25</v>
      </c>
      <c r="F3887" s="7">
        <v>0.54834099999999997</v>
      </c>
      <c r="G3887" s="4">
        <v>15</v>
      </c>
      <c r="H3887" s="2">
        <v>3.6499999999999998E-2</v>
      </c>
      <c r="I3887" t="s">
        <v>152</v>
      </c>
    </row>
    <row r="3888" spans="1:9">
      <c r="A3888" s="2">
        <v>2013</v>
      </c>
      <c r="B3888" s="2">
        <v>5</v>
      </c>
      <c r="C3888" s="2" t="s">
        <v>12</v>
      </c>
      <c r="D3888" s="2" t="s">
        <v>41</v>
      </c>
      <c r="E3888" s="2" t="s">
        <v>25</v>
      </c>
      <c r="F3888" s="7">
        <v>9.3299999999999994E-2</v>
      </c>
      <c r="G3888" s="4">
        <v>2</v>
      </c>
      <c r="H3888" s="2">
        <v>4.6600000000000003E-2</v>
      </c>
      <c r="I3888" t="s">
        <v>152</v>
      </c>
    </row>
    <row r="3889" spans="1:9">
      <c r="A3889" s="2">
        <v>2013</v>
      </c>
      <c r="B3889" s="2">
        <v>4</v>
      </c>
      <c r="C3889" s="2" t="s">
        <v>12</v>
      </c>
      <c r="D3889" s="2" t="s">
        <v>80</v>
      </c>
      <c r="E3889" s="2" t="s">
        <v>14</v>
      </c>
      <c r="F3889" s="7">
        <v>2.5952000000000002</v>
      </c>
      <c r="G3889" s="4">
        <v>2</v>
      </c>
      <c r="H3889" s="2">
        <v>1.2976000000000001</v>
      </c>
      <c r="I3889" t="s">
        <v>152</v>
      </c>
    </row>
    <row r="3890" spans="1:9">
      <c r="A3890" s="2">
        <v>2013</v>
      </c>
      <c r="B3890" s="2">
        <v>10</v>
      </c>
      <c r="C3890" s="2" t="s">
        <v>12</v>
      </c>
      <c r="D3890" s="2" t="s">
        <v>39</v>
      </c>
      <c r="E3890" s="2" t="s">
        <v>14</v>
      </c>
      <c r="F3890" s="7">
        <v>368549.06789200002</v>
      </c>
      <c r="G3890" s="4">
        <v>27992450</v>
      </c>
      <c r="H3890" s="2">
        <v>1.3100000000000001E-2</v>
      </c>
      <c r="I3890" t="s">
        <v>152</v>
      </c>
    </row>
    <row r="3891" spans="1:9">
      <c r="A3891" s="2">
        <v>2014</v>
      </c>
      <c r="B3891" s="2">
        <v>4</v>
      </c>
      <c r="C3891" s="2" t="s">
        <v>12</v>
      </c>
      <c r="D3891" s="2" t="s">
        <v>56</v>
      </c>
      <c r="E3891" s="2" t="s">
        <v>14</v>
      </c>
      <c r="F3891" s="7">
        <v>650460.84985400003</v>
      </c>
      <c r="G3891" s="4">
        <v>49480641</v>
      </c>
      <c r="H3891" s="2">
        <v>1.3100000000000001E-2</v>
      </c>
      <c r="I3891" t="s">
        <v>152</v>
      </c>
    </row>
    <row r="3892" spans="1:9">
      <c r="A3892" s="2">
        <v>2013</v>
      </c>
      <c r="B3892" s="2">
        <v>10</v>
      </c>
      <c r="C3892" s="2" t="s">
        <v>7</v>
      </c>
      <c r="D3892" s="2" t="s">
        <v>63</v>
      </c>
      <c r="E3892" s="2" t="s">
        <v>14</v>
      </c>
      <c r="F3892" s="7">
        <v>2022.35743</v>
      </c>
      <c r="G3892" s="4">
        <v>1353564</v>
      </c>
      <c r="H3892" s="2">
        <v>1.4E-3</v>
      </c>
      <c r="I3892" t="s">
        <v>152</v>
      </c>
    </row>
    <row r="3893" spans="1:9">
      <c r="A3893" s="2">
        <v>2013</v>
      </c>
      <c r="B3893" s="2">
        <v>12</v>
      </c>
      <c r="C3893" s="2" t="s">
        <v>7</v>
      </c>
      <c r="D3893" s="2" t="s">
        <v>70</v>
      </c>
      <c r="E3893" s="2" t="s">
        <v>14</v>
      </c>
      <c r="F3893" s="7">
        <v>20445.167325999999</v>
      </c>
      <c r="G3893" s="4">
        <v>9684814</v>
      </c>
      <c r="H3893" s="2">
        <v>2.0999999999999999E-3</v>
      </c>
      <c r="I3893" t="s">
        <v>152</v>
      </c>
    </row>
    <row r="3894" spans="1:9">
      <c r="A3894" s="2">
        <v>2013</v>
      </c>
      <c r="B3894" s="2">
        <v>12</v>
      </c>
      <c r="C3894" s="2" t="s">
        <v>12</v>
      </c>
      <c r="D3894" s="2" t="s">
        <v>86</v>
      </c>
      <c r="E3894" s="2" t="s">
        <v>9</v>
      </c>
      <c r="F3894" s="7">
        <v>23946.209557999999</v>
      </c>
      <c r="G3894" s="4">
        <v>3590102</v>
      </c>
      <c r="H3894" s="2">
        <v>6.6E-3</v>
      </c>
      <c r="I3894" t="s">
        <v>152</v>
      </c>
    </row>
    <row r="3895" spans="1:9">
      <c r="A3895" s="2">
        <v>2014</v>
      </c>
      <c r="B3895" s="2">
        <v>4</v>
      </c>
      <c r="C3895" s="2" t="s">
        <v>7</v>
      </c>
      <c r="D3895" s="2" t="s">
        <v>86</v>
      </c>
      <c r="E3895" s="2" t="s">
        <v>9</v>
      </c>
      <c r="F3895" s="7">
        <v>51438.181984000003</v>
      </c>
      <c r="G3895" s="4">
        <v>21753544</v>
      </c>
      <c r="H3895" s="2">
        <v>2.3E-3</v>
      </c>
      <c r="I3895" t="s">
        <v>152</v>
      </c>
    </row>
    <row r="3896" spans="1:9">
      <c r="A3896" s="2">
        <v>2014</v>
      </c>
      <c r="B3896" s="2">
        <v>1</v>
      </c>
      <c r="C3896" s="2" t="s">
        <v>7</v>
      </c>
      <c r="D3896" s="2" t="s">
        <v>63</v>
      </c>
      <c r="E3896" s="2" t="s">
        <v>14</v>
      </c>
      <c r="F3896" s="7">
        <v>627.53001300000005</v>
      </c>
      <c r="G3896" s="4">
        <v>2526105</v>
      </c>
      <c r="H3896" s="2">
        <v>2.0000000000000001E-4</v>
      </c>
      <c r="I3896" t="s">
        <v>152</v>
      </c>
    </row>
    <row r="3897" spans="1:9">
      <c r="A3897" s="2">
        <v>2013</v>
      </c>
      <c r="B3897" s="2">
        <v>12</v>
      </c>
      <c r="C3897" s="2" t="s">
        <v>12</v>
      </c>
      <c r="D3897" s="2" t="s">
        <v>28</v>
      </c>
      <c r="E3897" s="2" t="s">
        <v>14</v>
      </c>
      <c r="F3897" s="7">
        <v>1490.4277159999999</v>
      </c>
      <c r="G3897" s="4">
        <v>547642</v>
      </c>
      <c r="H3897" s="2">
        <v>2.7000000000000001E-3</v>
      </c>
      <c r="I3897" t="s">
        <v>152</v>
      </c>
    </row>
    <row r="3898" spans="1:9">
      <c r="A3898" s="2">
        <v>2013</v>
      </c>
      <c r="B3898" s="2">
        <v>4</v>
      </c>
      <c r="C3898" s="2" t="s">
        <v>7</v>
      </c>
      <c r="D3898" s="2" t="s">
        <v>24</v>
      </c>
      <c r="E3898" s="2" t="s">
        <v>25</v>
      </c>
      <c r="F3898" s="7">
        <v>214.06922499999999</v>
      </c>
      <c r="G3898" s="4">
        <v>142714</v>
      </c>
      <c r="H3898" s="2">
        <v>1.4E-3</v>
      </c>
      <c r="I3898" t="s">
        <v>152</v>
      </c>
    </row>
    <row r="3899" spans="1:9">
      <c r="A3899" s="2">
        <v>2014</v>
      </c>
      <c r="B3899" s="2">
        <v>2</v>
      </c>
      <c r="C3899" s="2" t="s">
        <v>12</v>
      </c>
      <c r="D3899" s="2" t="s">
        <v>73</v>
      </c>
      <c r="E3899" s="2" t="s">
        <v>14</v>
      </c>
      <c r="F3899" s="7">
        <v>85.184595999999999</v>
      </c>
      <c r="G3899" s="4">
        <v>51439</v>
      </c>
      <c r="H3899" s="2">
        <v>1.6000000000000001E-3</v>
      </c>
      <c r="I3899" t="s">
        <v>152</v>
      </c>
    </row>
    <row r="3900" spans="1:9">
      <c r="A3900" s="2">
        <v>2013</v>
      </c>
      <c r="B3900" s="2">
        <v>12</v>
      </c>
      <c r="C3900" s="2" t="s">
        <v>12</v>
      </c>
      <c r="D3900" s="2" t="s">
        <v>91</v>
      </c>
      <c r="E3900" s="2" t="s">
        <v>9</v>
      </c>
      <c r="F3900" s="7">
        <v>1.452097</v>
      </c>
      <c r="G3900" s="4">
        <v>1117</v>
      </c>
      <c r="H3900" s="2">
        <v>1.1999999999999999E-3</v>
      </c>
      <c r="I3900" t="s">
        <v>152</v>
      </c>
    </row>
    <row r="3901" spans="1:9">
      <c r="A3901" s="2">
        <v>2013</v>
      </c>
      <c r="B3901" s="2">
        <v>2</v>
      </c>
      <c r="C3901" s="2" t="s">
        <v>12</v>
      </c>
      <c r="D3901" s="2" t="s">
        <v>54</v>
      </c>
      <c r="E3901" s="2" t="s">
        <v>14</v>
      </c>
      <c r="F3901" s="7">
        <v>16.959409999999998</v>
      </c>
      <c r="G3901" s="4">
        <v>538</v>
      </c>
      <c r="H3901" s="2">
        <v>3.15E-2</v>
      </c>
      <c r="I3901" t="s">
        <v>152</v>
      </c>
    </row>
    <row r="3902" spans="1:9">
      <c r="A3902" s="2">
        <v>2013</v>
      </c>
      <c r="B3902" s="2">
        <v>4</v>
      </c>
      <c r="C3902" s="2" t="s">
        <v>12</v>
      </c>
      <c r="D3902" s="2" t="s">
        <v>60</v>
      </c>
      <c r="E3902" s="2" t="s">
        <v>14</v>
      </c>
      <c r="F3902" s="7">
        <v>4.6097080000000004</v>
      </c>
      <c r="G3902" s="4">
        <v>693</v>
      </c>
      <c r="H3902" s="2">
        <v>6.6E-3</v>
      </c>
      <c r="I3902" t="s">
        <v>152</v>
      </c>
    </row>
    <row r="3903" spans="1:9">
      <c r="A3903" s="2">
        <v>2013</v>
      </c>
      <c r="B3903" s="2">
        <v>10</v>
      </c>
      <c r="C3903" s="2" t="s">
        <v>12</v>
      </c>
      <c r="D3903" s="2" t="s">
        <v>92</v>
      </c>
      <c r="E3903" s="2" t="s">
        <v>14</v>
      </c>
      <c r="F3903" s="7">
        <v>1.237493</v>
      </c>
      <c r="G3903" s="4">
        <v>87</v>
      </c>
      <c r="H3903" s="2">
        <v>1.4200000000000001E-2</v>
      </c>
      <c r="I3903" t="s">
        <v>152</v>
      </c>
    </row>
    <row r="3904" spans="1:9">
      <c r="A3904" s="2">
        <v>2013</v>
      </c>
      <c r="B3904" s="2">
        <v>2</v>
      </c>
      <c r="C3904" s="2" t="s">
        <v>12</v>
      </c>
      <c r="D3904" s="2" t="s">
        <v>31</v>
      </c>
      <c r="E3904" s="2" t="s">
        <v>14</v>
      </c>
      <c r="F3904" s="7">
        <v>1.0626249999999999</v>
      </c>
      <c r="G3904" s="4">
        <v>228</v>
      </c>
      <c r="H3904" s="2">
        <v>4.5999999999999999E-3</v>
      </c>
      <c r="I3904" t="s">
        <v>152</v>
      </c>
    </row>
    <row r="3905" spans="1:9">
      <c r="A3905" s="2">
        <v>2013</v>
      </c>
      <c r="B3905" s="2">
        <v>11</v>
      </c>
      <c r="C3905" s="2" t="s">
        <v>12</v>
      </c>
      <c r="D3905" s="2" t="s">
        <v>88</v>
      </c>
      <c r="E3905" s="2" t="s">
        <v>14</v>
      </c>
      <c r="F3905" s="7">
        <v>1.12351</v>
      </c>
      <c r="G3905" s="4">
        <v>58</v>
      </c>
      <c r="H3905" s="2">
        <v>1.9300000000000001E-2</v>
      </c>
      <c r="I3905" t="s">
        <v>152</v>
      </c>
    </row>
    <row r="3906" spans="1:9">
      <c r="A3906" s="2">
        <v>2013</v>
      </c>
      <c r="B3906" s="2">
        <v>3</v>
      </c>
      <c r="C3906" s="2" t="s">
        <v>12</v>
      </c>
      <c r="D3906" s="2" t="s">
        <v>23</v>
      </c>
      <c r="E3906" s="2" t="s">
        <v>14</v>
      </c>
      <c r="F3906" s="7">
        <v>4.9738879999999996</v>
      </c>
      <c r="G3906" s="4">
        <v>639</v>
      </c>
      <c r="H3906" s="2">
        <v>7.7000000000000002E-3</v>
      </c>
      <c r="I3906" t="s">
        <v>152</v>
      </c>
    </row>
    <row r="3907" spans="1:9">
      <c r="A3907" s="2">
        <v>2013</v>
      </c>
      <c r="B3907" s="2">
        <v>3</v>
      </c>
      <c r="C3907" s="2" t="s">
        <v>7</v>
      </c>
      <c r="D3907" s="2" t="s">
        <v>34</v>
      </c>
      <c r="E3907" s="2" t="s">
        <v>14</v>
      </c>
      <c r="F3907" s="7">
        <v>0.26394499999999999</v>
      </c>
      <c r="G3907" s="4">
        <v>502</v>
      </c>
      <c r="H3907" s="2">
        <v>5.0000000000000001E-4</v>
      </c>
      <c r="I3907" t="s">
        <v>152</v>
      </c>
    </row>
    <row r="3908" spans="1:9">
      <c r="A3908" s="2">
        <v>2014</v>
      </c>
      <c r="B3908" s="2">
        <v>5</v>
      </c>
      <c r="C3908" s="2" t="s">
        <v>7</v>
      </c>
      <c r="D3908" s="2" t="s">
        <v>45</v>
      </c>
      <c r="E3908" s="2" t="s">
        <v>14</v>
      </c>
      <c r="F3908" s="7">
        <v>6693.0786420000004</v>
      </c>
      <c r="G3908" s="4">
        <v>3919760</v>
      </c>
      <c r="H3908" s="2">
        <v>1.6999999999999999E-3</v>
      </c>
      <c r="I3908" t="s">
        <v>152</v>
      </c>
    </row>
    <row r="3909" spans="1:9">
      <c r="A3909" s="2">
        <v>2014</v>
      </c>
      <c r="B3909" s="2">
        <v>5</v>
      </c>
      <c r="C3909" s="2" t="s">
        <v>12</v>
      </c>
      <c r="D3909" s="2" t="s">
        <v>49</v>
      </c>
      <c r="E3909" s="2" t="s">
        <v>11</v>
      </c>
      <c r="F3909" s="7">
        <v>13.959311</v>
      </c>
      <c r="G3909" s="4">
        <v>9971</v>
      </c>
      <c r="H3909" s="2">
        <v>1.2999999999999999E-3</v>
      </c>
      <c r="I3909" t="s">
        <v>152</v>
      </c>
    </row>
    <row r="3910" spans="1:9">
      <c r="A3910" s="2">
        <v>2013</v>
      </c>
      <c r="B3910" s="2">
        <v>3</v>
      </c>
      <c r="C3910" s="2" t="s">
        <v>12</v>
      </c>
      <c r="D3910" s="2" t="s">
        <v>94</v>
      </c>
      <c r="E3910" s="2" t="s">
        <v>25</v>
      </c>
      <c r="F3910" s="7">
        <v>2.7476729999999998</v>
      </c>
      <c r="G3910" s="4">
        <v>732</v>
      </c>
      <c r="H3910" s="2">
        <v>3.7000000000000002E-3</v>
      </c>
      <c r="I3910" t="s">
        <v>152</v>
      </c>
    </row>
    <row r="3911" spans="1:9">
      <c r="A3911" s="2">
        <v>2013</v>
      </c>
      <c r="B3911" s="2">
        <v>11</v>
      </c>
      <c r="C3911" s="2" t="s">
        <v>7</v>
      </c>
      <c r="D3911" s="2" t="s">
        <v>87</v>
      </c>
      <c r="E3911" s="2" t="s">
        <v>14</v>
      </c>
      <c r="F3911" s="7">
        <v>921.34324600000002</v>
      </c>
      <c r="G3911" s="4">
        <v>489137</v>
      </c>
      <c r="H3911" s="2">
        <v>1.8E-3</v>
      </c>
      <c r="I3911" t="s">
        <v>152</v>
      </c>
    </row>
    <row r="3912" spans="1:9">
      <c r="A3912" s="2">
        <v>2013</v>
      </c>
      <c r="B3912" s="2">
        <v>4</v>
      </c>
      <c r="C3912" s="2" t="s">
        <v>7</v>
      </c>
      <c r="D3912" s="2" t="s">
        <v>70</v>
      </c>
      <c r="E3912" s="2" t="s">
        <v>14</v>
      </c>
      <c r="F3912" s="7">
        <v>12020.614492000001</v>
      </c>
      <c r="G3912" s="4">
        <v>8823332</v>
      </c>
      <c r="H3912" s="2">
        <v>1.2999999999999999E-3</v>
      </c>
      <c r="I3912" t="s">
        <v>152</v>
      </c>
    </row>
    <row r="3913" spans="1:9">
      <c r="A3913" s="2">
        <v>2013</v>
      </c>
      <c r="B3913" s="2">
        <v>5</v>
      </c>
      <c r="C3913" s="2" t="s">
        <v>12</v>
      </c>
      <c r="D3913" s="2" t="s">
        <v>15</v>
      </c>
      <c r="E3913" s="2" t="s">
        <v>16</v>
      </c>
      <c r="F3913" s="7">
        <v>43240.046294</v>
      </c>
      <c r="G3913" s="4">
        <v>4345715</v>
      </c>
      <c r="H3913" s="2">
        <v>9.9000000000000008E-3</v>
      </c>
      <c r="I3913" t="s">
        <v>152</v>
      </c>
    </row>
    <row r="3914" spans="1:9">
      <c r="A3914" s="2">
        <v>2013</v>
      </c>
      <c r="B3914" s="2">
        <v>10</v>
      </c>
      <c r="C3914" s="2" t="s">
        <v>12</v>
      </c>
      <c r="D3914" s="2" t="s">
        <v>56</v>
      </c>
      <c r="E3914" s="2" t="s">
        <v>14</v>
      </c>
      <c r="F3914" s="7">
        <v>587076.04362000001</v>
      </c>
      <c r="G3914" s="4">
        <v>53719383</v>
      </c>
      <c r="H3914" s="2">
        <v>1.09E-2</v>
      </c>
      <c r="I3914" t="s">
        <v>152</v>
      </c>
    </row>
    <row r="3915" spans="1:9">
      <c r="A3915" s="2">
        <v>2014</v>
      </c>
      <c r="B3915" s="2">
        <v>3</v>
      </c>
      <c r="C3915" s="2" t="s">
        <v>7</v>
      </c>
      <c r="D3915" s="2" t="s">
        <v>31</v>
      </c>
      <c r="E3915" s="2" t="s">
        <v>14</v>
      </c>
      <c r="F3915" s="7">
        <v>805.01987699999995</v>
      </c>
      <c r="G3915" s="4">
        <v>309318</v>
      </c>
      <c r="H3915" s="2">
        <v>2.5999999999999999E-3</v>
      </c>
      <c r="I3915" t="s">
        <v>152</v>
      </c>
    </row>
    <row r="3916" spans="1:9">
      <c r="A3916" s="2">
        <v>2014</v>
      </c>
      <c r="B3916" s="2">
        <v>2</v>
      </c>
      <c r="C3916" s="2" t="s">
        <v>7</v>
      </c>
      <c r="D3916" s="2" t="s">
        <v>86</v>
      </c>
      <c r="E3916" s="2" t="s">
        <v>9</v>
      </c>
      <c r="F3916" s="7">
        <v>31953.440121</v>
      </c>
      <c r="G3916" s="4">
        <v>17402416</v>
      </c>
      <c r="H3916" s="2">
        <v>1.8E-3</v>
      </c>
      <c r="I3916" t="s">
        <v>152</v>
      </c>
    </row>
    <row r="3917" spans="1:9">
      <c r="A3917" s="2">
        <v>2014</v>
      </c>
      <c r="B3917" s="2">
        <v>4</v>
      </c>
      <c r="C3917" s="2" t="s">
        <v>7</v>
      </c>
      <c r="D3917" s="2" t="s">
        <v>21</v>
      </c>
      <c r="E3917" s="2" t="s">
        <v>14</v>
      </c>
      <c r="F3917" s="7">
        <v>3442.1105320000001</v>
      </c>
      <c r="G3917" s="4">
        <v>2962987</v>
      </c>
      <c r="H3917" s="2">
        <v>1.1000000000000001E-3</v>
      </c>
      <c r="I3917" t="s">
        <v>152</v>
      </c>
    </row>
    <row r="3918" spans="1:9">
      <c r="A3918" s="2">
        <v>2013</v>
      </c>
      <c r="B3918" s="2">
        <v>7</v>
      </c>
      <c r="C3918" s="2" t="s">
        <v>12</v>
      </c>
      <c r="D3918" s="2" t="s">
        <v>29</v>
      </c>
      <c r="E3918" s="2" t="s">
        <v>25</v>
      </c>
      <c r="F3918" s="7">
        <v>703.50059799999997</v>
      </c>
      <c r="G3918" s="4">
        <v>171223</v>
      </c>
      <c r="H3918" s="2">
        <v>4.1000000000000003E-3</v>
      </c>
      <c r="I3918" t="s">
        <v>152</v>
      </c>
    </row>
    <row r="3919" spans="1:9">
      <c r="A3919" s="2">
        <v>2013</v>
      </c>
      <c r="B3919" s="2">
        <v>8</v>
      </c>
      <c r="C3919" s="2" t="s">
        <v>12</v>
      </c>
      <c r="D3919" s="2" t="s">
        <v>47</v>
      </c>
      <c r="E3919" s="2" t="s">
        <v>14</v>
      </c>
      <c r="F3919" s="7">
        <v>651.06420600000001</v>
      </c>
      <c r="G3919" s="4">
        <v>57898</v>
      </c>
      <c r="H3919" s="2">
        <v>1.12E-2</v>
      </c>
      <c r="I3919" t="s">
        <v>152</v>
      </c>
    </row>
    <row r="3920" spans="1:9">
      <c r="A3920" s="2">
        <v>2013</v>
      </c>
      <c r="B3920" s="2">
        <v>8</v>
      </c>
      <c r="C3920" s="2" t="s">
        <v>12</v>
      </c>
      <c r="D3920" s="2" t="s">
        <v>29</v>
      </c>
      <c r="E3920" s="2" t="s">
        <v>25</v>
      </c>
      <c r="F3920" s="7">
        <v>821.55235400000004</v>
      </c>
      <c r="G3920" s="4">
        <v>188912</v>
      </c>
      <c r="H3920" s="2">
        <v>4.3E-3</v>
      </c>
      <c r="I3920" t="s">
        <v>152</v>
      </c>
    </row>
    <row r="3921" spans="1:9">
      <c r="A3921" s="2">
        <v>2013</v>
      </c>
      <c r="B3921" s="2">
        <v>2</v>
      </c>
      <c r="C3921" s="2" t="s">
        <v>12</v>
      </c>
      <c r="D3921" s="2" t="s">
        <v>28</v>
      </c>
      <c r="E3921" s="2" t="s">
        <v>14</v>
      </c>
      <c r="F3921" s="7">
        <v>159.52363500000001</v>
      </c>
      <c r="G3921" s="4">
        <v>54346</v>
      </c>
      <c r="H3921" s="2">
        <v>2.8999999999999998E-3</v>
      </c>
      <c r="I3921" t="s">
        <v>152</v>
      </c>
    </row>
    <row r="3922" spans="1:9">
      <c r="A3922" s="2">
        <v>2014</v>
      </c>
      <c r="B3922" s="2">
        <v>3</v>
      </c>
      <c r="C3922" s="2" t="s">
        <v>7</v>
      </c>
      <c r="D3922" s="2" t="s">
        <v>67</v>
      </c>
      <c r="E3922" s="2" t="s">
        <v>9</v>
      </c>
      <c r="F3922" s="7">
        <v>114.475162</v>
      </c>
      <c r="G3922" s="4">
        <v>88058</v>
      </c>
      <c r="H3922" s="2">
        <v>1.1999999999999999E-3</v>
      </c>
      <c r="I3922" t="s">
        <v>152</v>
      </c>
    </row>
    <row r="3923" spans="1:9">
      <c r="A3923" s="2">
        <v>2014</v>
      </c>
      <c r="B3923" s="2">
        <v>4</v>
      </c>
      <c r="C3923" s="2" t="s">
        <v>12</v>
      </c>
      <c r="D3923" s="2" t="s">
        <v>35</v>
      </c>
      <c r="E3923" s="2" t="s">
        <v>9</v>
      </c>
      <c r="F3923" s="7">
        <v>1.5373779999999999</v>
      </c>
      <c r="G3923" s="4">
        <v>30</v>
      </c>
      <c r="H3923" s="2">
        <v>5.1200000000000002E-2</v>
      </c>
      <c r="I3923" t="s">
        <v>152</v>
      </c>
    </row>
    <row r="3924" spans="1:9">
      <c r="A3924" s="2">
        <v>2013</v>
      </c>
      <c r="B3924" s="2">
        <v>3</v>
      </c>
      <c r="C3924" s="2" t="s">
        <v>12</v>
      </c>
      <c r="D3924" s="2" t="s">
        <v>55</v>
      </c>
      <c r="E3924" s="2" t="s">
        <v>14</v>
      </c>
      <c r="F3924" s="7">
        <v>2.534119</v>
      </c>
      <c r="G3924" s="4">
        <v>436</v>
      </c>
      <c r="H3924" s="2">
        <v>5.7999999999999996E-3</v>
      </c>
      <c r="I3924" t="s">
        <v>152</v>
      </c>
    </row>
    <row r="3925" spans="1:9">
      <c r="A3925" s="2">
        <v>2014</v>
      </c>
      <c r="B3925" s="2">
        <v>5</v>
      </c>
      <c r="C3925" s="2" t="s">
        <v>12</v>
      </c>
      <c r="D3925" s="2" t="s">
        <v>40</v>
      </c>
      <c r="E3925" s="2" t="s">
        <v>14</v>
      </c>
      <c r="F3925" s="7">
        <v>116154.147707</v>
      </c>
      <c r="G3925" s="4">
        <v>25945066</v>
      </c>
      <c r="H3925" s="2">
        <v>4.4000000000000003E-3</v>
      </c>
      <c r="I3925" t="s">
        <v>152</v>
      </c>
    </row>
    <row r="3926" spans="1:9">
      <c r="A3926" s="2">
        <v>2014</v>
      </c>
      <c r="B3926" s="2">
        <v>5</v>
      </c>
      <c r="C3926" s="2" t="s">
        <v>12</v>
      </c>
      <c r="D3926" s="2" t="s">
        <v>17</v>
      </c>
      <c r="E3926" s="2" t="s">
        <v>14</v>
      </c>
      <c r="F3926" s="7">
        <v>2032.4566179999999</v>
      </c>
      <c r="G3926" s="4">
        <v>443727</v>
      </c>
      <c r="H3926" s="2">
        <v>4.4999999999999997E-3</v>
      </c>
      <c r="I3926" t="s">
        <v>152</v>
      </c>
    </row>
    <row r="3927" spans="1:9">
      <c r="A3927" s="2">
        <v>2013</v>
      </c>
      <c r="B3927" s="2">
        <v>1</v>
      </c>
      <c r="C3927" s="2" t="s">
        <v>12</v>
      </c>
      <c r="D3927" s="2" t="s">
        <v>31</v>
      </c>
      <c r="E3927" s="2" t="s">
        <v>14</v>
      </c>
      <c r="F3927" s="7">
        <v>0.970248</v>
      </c>
      <c r="G3927" s="4">
        <v>171</v>
      </c>
      <c r="H3927" s="2">
        <v>5.5999999999999999E-3</v>
      </c>
      <c r="I3927" t="s">
        <v>152</v>
      </c>
    </row>
    <row r="3928" spans="1:9">
      <c r="A3928" s="2">
        <v>2013</v>
      </c>
      <c r="B3928" s="2">
        <v>8</v>
      </c>
      <c r="C3928" s="2" t="s">
        <v>53</v>
      </c>
      <c r="D3928" s="2" t="s">
        <v>18</v>
      </c>
      <c r="E3928" s="2" t="s">
        <v>14</v>
      </c>
      <c r="F3928" s="7">
        <v>27.586376999999999</v>
      </c>
      <c r="G3928" s="4">
        <v>33</v>
      </c>
      <c r="H3928" s="2">
        <v>0.83589999999999998</v>
      </c>
      <c r="I3928" t="s">
        <v>152</v>
      </c>
    </row>
    <row r="3929" spans="1:9">
      <c r="A3929" s="2">
        <v>2013</v>
      </c>
      <c r="B3929" s="2">
        <v>11</v>
      </c>
      <c r="C3929" s="2" t="s">
        <v>12</v>
      </c>
      <c r="D3929" s="2" t="s">
        <v>52</v>
      </c>
      <c r="E3929" s="2" t="s">
        <v>25</v>
      </c>
      <c r="F3929" s="7">
        <v>1.797004</v>
      </c>
      <c r="G3929" s="4">
        <v>16</v>
      </c>
      <c r="H3929" s="2">
        <v>0.1123</v>
      </c>
      <c r="I3929" t="s">
        <v>152</v>
      </c>
    </row>
    <row r="3930" spans="1:9">
      <c r="A3930" s="2">
        <v>2013</v>
      </c>
      <c r="B3930" s="2">
        <v>11</v>
      </c>
      <c r="C3930" s="2" t="s">
        <v>12</v>
      </c>
      <c r="D3930" s="2" t="s">
        <v>70</v>
      </c>
      <c r="E3930" s="2" t="s">
        <v>14</v>
      </c>
      <c r="F3930" s="7">
        <v>113761.648112</v>
      </c>
      <c r="G3930" s="4">
        <v>11194588</v>
      </c>
      <c r="H3930" s="2">
        <v>1.01E-2</v>
      </c>
      <c r="I3930" t="s">
        <v>152</v>
      </c>
    </row>
    <row r="3931" spans="1:9">
      <c r="A3931" s="2">
        <v>2013</v>
      </c>
      <c r="B3931" s="2">
        <v>5</v>
      </c>
      <c r="C3931" s="2" t="s">
        <v>12</v>
      </c>
      <c r="D3931" s="2" t="s">
        <v>39</v>
      </c>
      <c r="E3931" s="2" t="s">
        <v>14</v>
      </c>
      <c r="F3931" s="7">
        <v>246664.678422</v>
      </c>
      <c r="G3931" s="4">
        <v>25843467</v>
      </c>
      <c r="H3931" s="2">
        <v>9.4999999999999998E-3</v>
      </c>
      <c r="I3931" t="s">
        <v>152</v>
      </c>
    </row>
    <row r="3932" spans="1:9">
      <c r="A3932" s="2">
        <v>2013</v>
      </c>
      <c r="B3932" s="2">
        <v>9</v>
      </c>
      <c r="C3932" s="2" t="s">
        <v>7</v>
      </c>
      <c r="D3932" s="2" t="s">
        <v>86</v>
      </c>
      <c r="E3932" s="2" t="s">
        <v>9</v>
      </c>
      <c r="F3932" s="7">
        <v>10825.585477000001</v>
      </c>
      <c r="G3932" s="4">
        <v>10255935</v>
      </c>
      <c r="H3932" s="2">
        <v>1E-3</v>
      </c>
      <c r="I3932" t="s">
        <v>152</v>
      </c>
    </row>
    <row r="3933" spans="1:9">
      <c r="A3933" s="2">
        <v>2013</v>
      </c>
      <c r="B3933" s="2">
        <v>9</v>
      </c>
      <c r="C3933" s="2" t="s">
        <v>7</v>
      </c>
      <c r="D3933" s="2" t="s">
        <v>21</v>
      </c>
      <c r="E3933" s="2" t="s">
        <v>14</v>
      </c>
      <c r="F3933" s="7">
        <v>2995.140367</v>
      </c>
      <c r="G3933" s="4">
        <v>1193600</v>
      </c>
      <c r="H3933" s="2">
        <v>2.5000000000000001E-3</v>
      </c>
      <c r="I3933" t="s">
        <v>152</v>
      </c>
    </row>
    <row r="3934" spans="1:9">
      <c r="A3934" s="2">
        <v>2014</v>
      </c>
      <c r="B3934" s="2">
        <v>1</v>
      </c>
      <c r="C3934" s="2" t="s">
        <v>12</v>
      </c>
      <c r="D3934" s="2" t="s">
        <v>48</v>
      </c>
      <c r="E3934" s="2" t="s">
        <v>14</v>
      </c>
      <c r="F3934" s="7">
        <v>490.52317699999998</v>
      </c>
      <c r="G3934" s="4">
        <v>190412</v>
      </c>
      <c r="H3934" s="2">
        <v>2.5000000000000001E-3</v>
      </c>
      <c r="I3934" t="s">
        <v>152</v>
      </c>
    </row>
    <row r="3935" spans="1:9">
      <c r="A3935" s="2">
        <v>2013</v>
      </c>
      <c r="B3935" s="2">
        <v>2</v>
      </c>
      <c r="C3935" s="2" t="s">
        <v>7</v>
      </c>
      <c r="D3935" s="2" t="s">
        <v>87</v>
      </c>
      <c r="E3935" s="2" t="s">
        <v>14</v>
      </c>
      <c r="F3935" s="7">
        <v>1194.0742319999999</v>
      </c>
      <c r="G3935" s="4">
        <v>556828</v>
      </c>
      <c r="H3935" s="2">
        <v>2.0999999999999999E-3</v>
      </c>
      <c r="I3935" t="s">
        <v>152</v>
      </c>
    </row>
    <row r="3936" spans="1:9">
      <c r="A3936" s="2">
        <v>2014</v>
      </c>
      <c r="B3936" s="2">
        <v>2</v>
      </c>
      <c r="C3936" s="2" t="s">
        <v>12</v>
      </c>
      <c r="D3936" s="2" t="s">
        <v>24</v>
      </c>
      <c r="E3936" s="2" t="s">
        <v>25</v>
      </c>
      <c r="F3936" s="7">
        <v>3700.6859479999998</v>
      </c>
      <c r="G3936" s="4">
        <v>461657</v>
      </c>
      <c r="H3936" s="2">
        <v>8.0000000000000002E-3</v>
      </c>
      <c r="I3936" t="s">
        <v>152</v>
      </c>
    </row>
    <row r="3937" spans="1:9">
      <c r="A3937" s="2">
        <v>2013</v>
      </c>
      <c r="B3937" s="2">
        <v>6</v>
      </c>
      <c r="C3937" s="2" t="s">
        <v>7</v>
      </c>
      <c r="D3937" s="2" t="s">
        <v>56</v>
      </c>
      <c r="E3937" s="2" t="s">
        <v>14</v>
      </c>
      <c r="F3937" s="7">
        <v>6746.1441379999997</v>
      </c>
      <c r="G3937" s="4">
        <v>3768679</v>
      </c>
      <c r="H3937" s="2">
        <v>1.6999999999999999E-3</v>
      </c>
      <c r="I3937" t="s">
        <v>152</v>
      </c>
    </row>
    <row r="3938" spans="1:9">
      <c r="A3938" s="2">
        <v>2013</v>
      </c>
      <c r="B3938" s="2">
        <v>3</v>
      </c>
      <c r="C3938" s="2" t="s">
        <v>7</v>
      </c>
      <c r="D3938" s="2" t="s">
        <v>28</v>
      </c>
      <c r="E3938" s="2" t="s">
        <v>14</v>
      </c>
      <c r="F3938" s="7">
        <v>1238.2951909999999</v>
      </c>
      <c r="G3938" s="4">
        <v>1300011</v>
      </c>
      <c r="H3938" s="2">
        <v>8.9999999999999998E-4</v>
      </c>
      <c r="I3938" t="s">
        <v>152</v>
      </c>
    </row>
    <row r="3939" spans="1:9">
      <c r="A3939" s="2">
        <v>2013</v>
      </c>
      <c r="B3939" s="2">
        <v>6</v>
      </c>
      <c r="C3939" s="2" t="s">
        <v>7</v>
      </c>
      <c r="D3939" s="2" t="s">
        <v>28</v>
      </c>
      <c r="E3939" s="2" t="s">
        <v>14</v>
      </c>
      <c r="F3939" s="7">
        <v>4156.5780629999999</v>
      </c>
      <c r="G3939" s="4">
        <v>2100714</v>
      </c>
      <c r="H3939" s="2">
        <v>1.9E-3</v>
      </c>
      <c r="I3939" t="s">
        <v>152</v>
      </c>
    </row>
    <row r="3940" spans="1:9">
      <c r="A3940" s="2">
        <v>2013</v>
      </c>
      <c r="B3940" s="2">
        <v>12</v>
      </c>
      <c r="C3940" s="2" t="s">
        <v>7</v>
      </c>
      <c r="D3940" s="2" t="s">
        <v>80</v>
      </c>
      <c r="E3940" s="2" t="s">
        <v>14</v>
      </c>
      <c r="F3940" s="7">
        <v>210.50714099999999</v>
      </c>
      <c r="G3940" s="4">
        <v>107095</v>
      </c>
      <c r="H3940" s="2">
        <v>1.9E-3</v>
      </c>
      <c r="I3940" t="s">
        <v>152</v>
      </c>
    </row>
    <row r="3941" spans="1:9">
      <c r="A3941" s="2">
        <v>2013</v>
      </c>
      <c r="B3941" s="2">
        <v>12</v>
      </c>
      <c r="C3941" s="2" t="s">
        <v>7</v>
      </c>
      <c r="D3941" s="2" t="s">
        <v>59</v>
      </c>
      <c r="E3941" s="2" t="s">
        <v>11</v>
      </c>
      <c r="F3941" s="7">
        <v>1128.8940399999999</v>
      </c>
      <c r="G3941" s="4">
        <v>624764</v>
      </c>
      <c r="H3941" s="2">
        <v>1.8E-3</v>
      </c>
      <c r="I3941" t="s">
        <v>152</v>
      </c>
    </row>
    <row r="3942" spans="1:9">
      <c r="A3942" s="2">
        <v>2014</v>
      </c>
      <c r="B3942" s="2">
        <v>2</v>
      </c>
      <c r="C3942" s="2" t="s">
        <v>12</v>
      </c>
      <c r="D3942" s="2" t="s">
        <v>72</v>
      </c>
      <c r="E3942" s="2" t="s">
        <v>11</v>
      </c>
      <c r="F3942" s="7">
        <v>416.807346</v>
      </c>
      <c r="G3942" s="4">
        <v>213492</v>
      </c>
      <c r="H3942" s="2">
        <v>1.9E-3</v>
      </c>
      <c r="I3942" t="s">
        <v>152</v>
      </c>
    </row>
    <row r="3943" spans="1:9">
      <c r="A3943" s="2">
        <v>2014</v>
      </c>
      <c r="B3943" s="2">
        <v>4</v>
      </c>
      <c r="C3943" s="2" t="s">
        <v>7</v>
      </c>
      <c r="D3943" s="2" t="s">
        <v>93</v>
      </c>
      <c r="E3943" s="2" t="s">
        <v>9</v>
      </c>
      <c r="F3943" s="7">
        <v>337.827743</v>
      </c>
      <c r="G3943" s="4">
        <v>189866</v>
      </c>
      <c r="H3943" s="2">
        <v>1.6999999999999999E-3</v>
      </c>
      <c r="I3943" t="s">
        <v>152</v>
      </c>
    </row>
    <row r="3944" spans="1:9">
      <c r="A3944" s="2">
        <v>2013</v>
      </c>
      <c r="B3944" s="2">
        <v>1</v>
      </c>
      <c r="C3944" s="2" t="s">
        <v>12</v>
      </c>
      <c r="D3944" s="2" t="s">
        <v>52</v>
      </c>
      <c r="E3944" s="2" t="s">
        <v>25</v>
      </c>
      <c r="F3944" s="7">
        <v>1.424874</v>
      </c>
      <c r="G3944" s="4">
        <v>229</v>
      </c>
      <c r="H3944" s="2">
        <v>6.1999999999999998E-3</v>
      </c>
      <c r="I3944" t="s">
        <v>152</v>
      </c>
    </row>
    <row r="3945" spans="1:9">
      <c r="A3945" s="2">
        <v>2013</v>
      </c>
      <c r="B3945" s="2">
        <v>8</v>
      </c>
      <c r="C3945" s="2" t="s">
        <v>12</v>
      </c>
      <c r="D3945" s="2" t="s">
        <v>41</v>
      </c>
      <c r="E3945" s="2" t="s">
        <v>25</v>
      </c>
      <c r="F3945" s="7">
        <v>1.5550729999999999</v>
      </c>
      <c r="G3945" s="4">
        <v>452</v>
      </c>
      <c r="H3945" s="2">
        <v>3.3999999999999998E-3</v>
      </c>
      <c r="I3945" t="s">
        <v>152</v>
      </c>
    </row>
    <row r="3946" spans="1:9">
      <c r="A3946" s="2">
        <v>2013</v>
      </c>
      <c r="B3946" s="2">
        <v>12</v>
      </c>
      <c r="C3946" s="2" t="s">
        <v>12</v>
      </c>
      <c r="D3946" s="2" t="s">
        <v>58</v>
      </c>
      <c r="E3946" s="2" t="s">
        <v>9</v>
      </c>
      <c r="F3946" s="7">
        <v>1.7072080000000001</v>
      </c>
      <c r="G3946" s="4">
        <v>414</v>
      </c>
      <c r="H3946" s="2">
        <v>4.1000000000000003E-3</v>
      </c>
      <c r="I3946" t="s">
        <v>152</v>
      </c>
    </row>
    <row r="3947" spans="1:9">
      <c r="A3947" s="2">
        <v>2013</v>
      </c>
      <c r="B3947" s="2">
        <v>8</v>
      </c>
      <c r="C3947" s="2" t="s">
        <v>12</v>
      </c>
      <c r="D3947" s="2" t="s">
        <v>94</v>
      </c>
      <c r="E3947" s="2" t="s">
        <v>25</v>
      </c>
      <c r="F3947" s="7">
        <v>1.3658349999999999</v>
      </c>
      <c r="G3947" s="4">
        <v>44</v>
      </c>
      <c r="H3947" s="2">
        <v>3.1E-2</v>
      </c>
      <c r="I3947" t="s">
        <v>152</v>
      </c>
    </row>
    <row r="3948" spans="1:9">
      <c r="A3948" s="2">
        <v>2013</v>
      </c>
      <c r="B3948" s="2">
        <v>12</v>
      </c>
      <c r="C3948" s="2" t="s">
        <v>12</v>
      </c>
      <c r="D3948" s="2" t="s">
        <v>37</v>
      </c>
      <c r="E3948" s="2" t="s">
        <v>9</v>
      </c>
      <c r="F3948" s="7">
        <v>2.618144</v>
      </c>
      <c r="G3948" s="4">
        <v>31</v>
      </c>
      <c r="H3948" s="2">
        <v>8.4400000000000003E-2</v>
      </c>
      <c r="I3948" t="s">
        <v>152</v>
      </c>
    </row>
    <row r="3949" spans="1:9">
      <c r="A3949" s="2">
        <v>2013</v>
      </c>
      <c r="B3949" s="2">
        <v>5</v>
      </c>
      <c r="C3949" s="2" t="s">
        <v>12</v>
      </c>
      <c r="D3949" s="2" t="s">
        <v>20</v>
      </c>
      <c r="E3949" s="2" t="s">
        <v>14</v>
      </c>
      <c r="F3949" s="7">
        <v>126901.455229</v>
      </c>
      <c r="G3949" s="4">
        <v>13219707</v>
      </c>
      <c r="H3949" s="2">
        <v>9.4999999999999998E-3</v>
      </c>
      <c r="I3949" t="s">
        <v>152</v>
      </c>
    </row>
    <row r="3950" spans="1:9">
      <c r="A3950" s="2">
        <v>2013</v>
      </c>
      <c r="B3950" s="2">
        <v>2</v>
      </c>
      <c r="C3950" s="2" t="s">
        <v>7</v>
      </c>
      <c r="D3950" s="2" t="s">
        <v>70</v>
      </c>
      <c r="E3950" s="2" t="s">
        <v>14</v>
      </c>
      <c r="F3950" s="7">
        <v>3733.0778639999999</v>
      </c>
      <c r="G3950" s="4">
        <v>10156613</v>
      </c>
      <c r="H3950" s="2">
        <v>2.9999999999999997E-4</v>
      </c>
      <c r="I3950" t="s">
        <v>152</v>
      </c>
    </row>
    <row r="3951" spans="1:9">
      <c r="A3951" s="2">
        <v>2013</v>
      </c>
      <c r="B3951" s="2">
        <v>10</v>
      </c>
      <c r="C3951" s="2" t="s">
        <v>12</v>
      </c>
      <c r="D3951" s="2" t="s">
        <v>10</v>
      </c>
      <c r="E3951" s="2" t="s">
        <v>11</v>
      </c>
      <c r="F3951" s="7">
        <v>210.75147000000001</v>
      </c>
      <c r="G3951" s="4">
        <v>111746</v>
      </c>
      <c r="H3951" s="2">
        <v>1.8E-3</v>
      </c>
      <c r="I3951" t="s">
        <v>152</v>
      </c>
    </row>
    <row r="3952" spans="1:9">
      <c r="A3952" s="2">
        <v>2013</v>
      </c>
      <c r="B3952" s="2">
        <v>1</v>
      </c>
      <c r="C3952" s="2" t="s">
        <v>7</v>
      </c>
      <c r="D3952" s="2" t="s">
        <v>70</v>
      </c>
      <c r="E3952" s="2" t="s">
        <v>14</v>
      </c>
      <c r="F3952" s="7">
        <v>5221.9436779999996</v>
      </c>
      <c r="G3952" s="4">
        <v>11296996</v>
      </c>
      <c r="H3952" s="2">
        <v>4.0000000000000002E-4</v>
      </c>
      <c r="I3952" t="s">
        <v>152</v>
      </c>
    </row>
    <row r="3953" spans="1:9">
      <c r="A3953" s="2">
        <v>2014</v>
      </c>
      <c r="B3953" s="2">
        <v>3</v>
      </c>
      <c r="C3953" s="2" t="s">
        <v>7</v>
      </c>
      <c r="D3953" s="2" t="s">
        <v>28</v>
      </c>
      <c r="E3953" s="2" t="s">
        <v>14</v>
      </c>
      <c r="F3953" s="7">
        <v>9223.0041870000005</v>
      </c>
      <c r="G3953" s="4">
        <v>3382845</v>
      </c>
      <c r="H3953" s="2">
        <v>2.7000000000000001E-3</v>
      </c>
      <c r="I3953" t="s">
        <v>152</v>
      </c>
    </row>
    <row r="3954" spans="1:9">
      <c r="A3954" s="2">
        <v>2014</v>
      </c>
      <c r="B3954" s="2">
        <v>3</v>
      </c>
      <c r="C3954" s="2" t="s">
        <v>7</v>
      </c>
      <c r="D3954" s="2" t="s">
        <v>56</v>
      </c>
      <c r="E3954" s="2" t="s">
        <v>14</v>
      </c>
      <c r="F3954" s="7">
        <v>7327.0480610000004</v>
      </c>
      <c r="G3954" s="4">
        <v>9247005</v>
      </c>
      <c r="H3954" s="2">
        <v>6.9999999999999999E-4</v>
      </c>
      <c r="I3954" t="s">
        <v>152</v>
      </c>
    </row>
    <row r="3955" spans="1:9">
      <c r="A3955" s="2">
        <v>2013</v>
      </c>
      <c r="B3955" s="2">
        <v>9</v>
      </c>
      <c r="C3955" s="2" t="s">
        <v>7</v>
      </c>
      <c r="D3955" s="2" t="s">
        <v>63</v>
      </c>
      <c r="E3955" s="2" t="s">
        <v>14</v>
      </c>
      <c r="F3955" s="7">
        <v>2031.545627</v>
      </c>
      <c r="G3955" s="4">
        <v>1362711</v>
      </c>
      <c r="H3955" s="2">
        <v>1.4E-3</v>
      </c>
      <c r="I3955" t="s">
        <v>152</v>
      </c>
    </row>
    <row r="3956" spans="1:9">
      <c r="A3956" s="2">
        <v>2013</v>
      </c>
      <c r="B3956" s="2">
        <v>11</v>
      </c>
      <c r="C3956" s="2" t="s">
        <v>12</v>
      </c>
      <c r="D3956" s="2" t="s">
        <v>71</v>
      </c>
      <c r="E3956" s="2" t="s">
        <v>14</v>
      </c>
      <c r="F3956" s="7">
        <v>2793.6776920000002</v>
      </c>
      <c r="G3956" s="4">
        <v>203710</v>
      </c>
      <c r="H3956" s="2">
        <v>1.37E-2</v>
      </c>
      <c r="I3956" t="s">
        <v>152</v>
      </c>
    </row>
    <row r="3957" spans="1:9">
      <c r="A3957" s="2">
        <v>2013</v>
      </c>
      <c r="B3957" s="2">
        <v>7</v>
      </c>
      <c r="C3957" s="2" t="s">
        <v>7</v>
      </c>
      <c r="D3957" s="2" t="s">
        <v>48</v>
      </c>
      <c r="E3957" s="2" t="s">
        <v>14</v>
      </c>
      <c r="F3957" s="7">
        <v>60.788006000000003</v>
      </c>
      <c r="G3957" s="4">
        <v>183826</v>
      </c>
      <c r="H3957" s="2">
        <v>2.9999999999999997E-4</v>
      </c>
      <c r="I3957" t="s">
        <v>152</v>
      </c>
    </row>
    <row r="3958" spans="1:9">
      <c r="A3958" s="2">
        <v>2014</v>
      </c>
      <c r="B3958" s="2">
        <v>2</v>
      </c>
      <c r="C3958" s="2" t="s">
        <v>12</v>
      </c>
      <c r="D3958" s="2" t="s">
        <v>75</v>
      </c>
      <c r="E3958" s="2" t="s">
        <v>14</v>
      </c>
      <c r="F3958" s="7">
        <v>20.776926</v>
      </c>
      <c r="G3958" s="4">
        <v>7603</v>
      </c>
      <c r="H3958" s="2">
        <v>2.7000000000000001E-3</v>
      </c>
      <c r="I3958" t="s">
        <v>152</v>
      </c>
    </row>
    <row r="3959" spans="1:9">
      <c r="A3959" s="2">
        <v>2013</v>
      </c>
      <c r="B3959" s="2">
        <v>2</v>
      </c>
      <c r="C3959" s="2" t="s">
        <v>12</v>
      </c>
      <c r="D3959" s="2" t="s">
        <v>52</v>
      </c>
      <c r="E3959" s="2" t="s">
        <v>25</v>
      </c>
      <c r="F3959" s="7">
        <v>3.249949</v>
      </c>
      <c r="G3959" s="4">
        <v>358</v>
      </c>
      <c r="H3959" s="2">
        <v>8.9999999999999993E-3</v>
      </c>
      <c r="I3959" t="s">
        <v>152</v>
      </c>
    </row>
    <row r="3960" spans="1:9">
      <c r="A3960" s="2">
        <v>2013</v>
      </c>
      <c r="B3960" s="2">
        <v>11</v>
      </c>
      <c r="C3960" s="2" t="s">
        <v>12</v>
      </c>
      <c r="D3960" s="2" t="s">
        <v>58</v>
      </c>
      <c r="E3960" s="2" t="s">
        <v>9</v>
      </c>
      <c r="F3960" s="7">
        <v>2.0266679999999999</v>
      </c>
      <c r="G3960" s="4">
        <v>497</v>
      </c>
      <c r="H3960" s="2">
        <v>4.0000000000000001E-3</v>
      </c>
      <c r="I3960" t="s">
        <v>152</v>
      </c>
    </row>
    <row r="3961" spans="1:9">
      <c r="A3961" s="2">
        <v>2013</v>
      </c>
      <c r="B3961" s="2">
        <v>4</v>
      </c>
      <c r="C3961" s="2" t="s">
        <v>53</v>
      </c>
      <c r="D3961" s="2" t="s">
        <v>18</v>
      </c>
      <c r="E3961" s="2" t="s">
        <v>14</v>
      </c>
      <c r="F3961" s="7">
        <v>43.224141000000003</v>
      </c>
      <c r="G3961" s="4">
        <v>62</v>
      </c>
      <c r="H3961" s="2">
        <v>0.69710000000000005</v>
      </c>
      <c r="I3961" t="s">
        <v>152</v>
      </c>
    </row>
    <row r="3962" spans="1:9">
      <c r="A3962" s="2">
        <v>2013</v>
      </c>
      <c r="B3962" s="2">
        <v>6</v>
      </c>
      <c r="C3962" s="2" t="s">
        <v>12</v>
      </c>
      <c r="D3962" s="2" t="s">
        <v>55</v>
      </c>
      <c r="E3962" s="2" t="s">
        <v>14</v>
      </c>
      <c r="F3962" s="7">
        <v>0.82056300000000004</v>
      </c>
      <c r="G3962" s="4">
        <v>159</v>
      </c>
      <c r="H3962" s="2">
        <v>5.1000000000000004E-3</v>
      </c>
      <c r="I3962" t="s">
        <v>152</v>
      </c>
    </row>
    <row r="3963" spans="1:9">
      <c r="A3963" s="2">
        <v>2013</v>
      </c>
      <c r="B3963" s="2">
        <v>9</v>
      </c>
      <c r="C3963" s="2" t="s">
        <v>12</v>
      </c>
      <c r="D3963" s="2" t="s">
        <v>24</v>
      </c>
      <c r="E3963" s="2" t="s">
        <v>25</v>
      </c>
      <c r="F3963" s="7">
        <v>4730.2531209999997</v>
      </c>
      <c r="G3963" s="4">
        <v>363877</v>
      </c>
      <c r="H3963" s="2">
        <v>1.29E-2</v>
      </c>
      <c r="I3963" t="s">
        <v>152</v>
      </c>
    </row>
    <row r="3964" spans="1:9">
      <c r="A3964" s="2">
        <v>2014</v>
      </c>
      <c r="B3964" s="2">
        <v>4</v>
      </c>
      <c r="C3964" s="2" t="s">
        <v>7</v>
      </c>
      <c r="D3964" s="2" t="s">
        <v>18</v>
      </c>
      <c r="E3964" s="2" t="s">
        <v>14</v>
      </c>
      <c r="F3964" s="7">
        <v>9563.6252079999995</v>
      </c>
      <c r="G3964" s="4">
        <v>6060575</v>
      </c>
      <c r="H3964" s="2">
        <v>1.5E-3</v>
      </c>
      <c r="I3964" t="s">
        <v>152</v>
      </c>
    </row>
    <row r="3965" spans="1:9">
      <c r="A3965" s="2">
        <v>2014</v>
      </c>
      <c r="B3965" s="2">
        <v>1</v>
      </c>
      <c r="C3965" s="2" t="s">
        <v>7</v>
      </c>
      <c r="D3965" s="2" t="s">
        <v>30</v>
      </c>
      <c r="E3965" s="2" t="s">
        <v>9</v>
      </c>
      <c r="F3965" s="7">
        <v>441.593143</v>
      </c>
      <c r="G3965" s="4">
        <v>315425</v>
      </c>
      <c r="H3965" s="2">
        <v>1.2999999999999999E-3</v>
      </c>
      <c r="I3965" t="s">
        <v>152</v>
      </c>
    </row>
    <row r="3966" spans="1:9">
      <c r="A3966" s="2">
        <v>2013</v>
      </c>
      <c r="B3966" s="2">
        <v>11</v>
      </c>
      <c r="C3966" s="2" t="s">
        <v>7</v>
      </c>
      <c r="D3966" s="2" t="s">
        <v>56</v>
      </c>
      <c r="E3966" s="2" t="s">
        <v>14</v>
      </c>
      <c r="F3966" s="7">
        <v>7960.8061260000004</v>
      </c>
      <c r="G3966" s="4">
        <v>3867967</v>
      </c>
      <c r="H3966" s="2">
        <v>2E-3</v>
      </c>
      <c r="I3966" t="s">
        <v>152</v>
      </c>
    </row>
    <row r="3967" spans="1:9">
      <c r="A3967" s="2">
        <v>2013</v>
      </c>
      <c r="B3967" s="2">
        <v>9</v>
      </c>
      <c r="C3967" s="2" t="s">
        <v>7</v>
      </c>
      <c r="D3967" s="2" t="s">
        <v>20</v>
      </c>
      <c r="E3967" s="2" t="s">
        <v>14</v>
      </c>
      <c r="F3967" s="7">
        <v>6294.3419400000002</v>
      </c>
      <c r="G3967" s="4">
        <v>2996045</v>
      </c>
      <c r="H3967" s="2">
        <v>2.0999999999999999E-3</v>
      </c>
      <c r="I3967" t="s">
        <v>152</v>
      </c>
    </row>
    <row r="3968" spans="1:9">
      <c r="A3968" s="2">
        <v>2013</v>
      </c>
      <c r="B3968" s="2">
        <v>7</v>
      </c>
      <c r="C3968" s="2" t="s">
        <v>7</v>
      </c>
      <c r="D3968" s="2" t="s">
        <v>21</v>
      </c>
      <c r="E3968" s="2" t="s">
        <v>14</v>
      </c>
      <c r="F3968" s="7">
        <v>2723.8150900000001</v>
      </c>
      <c r="G3968" s="4">
        <v>1184294</v>
      </c>
      <c r="H3968" s="2">
        <v>2.2000000000000001E-3</v>
      </c>
      <c r="I3968" t="s">
        <v>152</v>
      </c>
    </row>
    <row r="3969" spans="1:9">
      <c r="A3969" s="2">
        <v>2013</v>
      </c>
      <c r="B3969" s="2">
        <v>4</v>
      </c>
      <c r="C3969" s="2" t="s">
        <v>7</v>
      </c>
      <c r="D3969" s="2" t="s">
        <v>31</v>
      </c>
      <c r="E3969" s="2" t="s">
        <v>14</v>
      </c>
      <c r="F3969" s="7">
        <v>61.104737999999998</v>
      </c>
      <c r="G3969" s="4">
        <v>94173</v>
      </c>
      <c r="H3969" s="2">
        <v>5.9999999999999995E-4</v>
      </c>
      <c r="I3969" t="s">
        <v>152</v>
      </c>
    </row>
    <row r="3970" spans="1:9">
      <c r="A3970" s="2">
        <v>2013</v>
      </c>
      <c r="B3970" s="2">
        <v>11</v>
      </c>
      <c r="C3970" s="2" t="s">
        <v>7</v>
      </c>
      <c r="D3970" s="2" t="s">
        <v>31</v>
      </c>
      <c r="E3970" s="2" t="s">
        <v>14</v>
      </c>
      <c r="F3970" s="7">
        <v>466.39839499999999</v>
      </c>
      <c r="G3970" s="4">
        <v>181557</v>
      </c>
      <c r="H3970" s="2">
        <v>2.5000000000000001E-3</v>
      </c>
      <c r="I3970" t="s">
        <v>152</v>
      </c>
    </row>
    <row r="3971" spans="1:9">
      <c r="A3971" s="2">
        <v>2014</v>
      </c>
      <c r="B3971" s="2">
        <v>4</v>
      </c>
      <c r="C3971" s="2" t="s">
        <v>7</v>
      </c>
      <c r="D3971" s="2" t="s">
        <v>67</v>
      </c>
      <c r="E3971" s="2" t="s">
        <v>9</v>
      </c>
      <c r="F3971" s="7">
        <v>148.64681300000001</v>
      </c>
      <c r="G3971" s="4">
        <v>89971</v>
      </c>
      <c r="H3971" s="2">
        <v>1.6000000000000001E-3</v>
      </c>
      <c r="I3971" t="s">
        <v>152</v>
      </c>
    </row>
    <row r="3972" spans="1:9">
      <c r="A3972" s="2">
        <v>2014</v>
      </c>
      <c r="B3972" s="2">
        <v>3</v>
      </c>
      <c r="C3972" s="2" t="s">
        <v>12</v>
      </c>
      <c r="D3972" s="2" t="s">
        <v>49</v>
      </c>
      <c r="E3972" s="2" t="s">
        <v>11</v>
      </c>
      <c r="F3972" s="7">
        <v>7.6565799999999999</v>
      </c>
      <c r="G3972" s="4">
        <v>5469</v>
      </c>
      <c r="H3972" s="2">
        <v>1.2999999999999999E-3</v>
      </c>
      <c r="I3972" t="s">
        <v>152</v>
      </c>
    </row>
    <row r="3973" spans="1:9">
      <c r="A3973" s="2">
        <v>2013</v>
      </c>
      <c r="B3973" s="2">
        <v>10</v>
      </c>
      <c r="C3973" s="2" t="s">
        <v>12</v>
      </c>
      <c r="D3973" s="2" t="s">
        <v>83</v>
      </c>
      <c r="E3973" s="2" t="s">
        <v>14</v>
      </c>
      <c r="F3973" s="7">
        <v>15.619880999999999</v>
      </c>
      <c r="G3973" s="4">
        <v>1298</v>
      </c>
      <c r="H3973" s="2">
        <v>1.2E-2</v>
      </c>
      <c r="I3973" t="s">
        <v>152</v>
      </c>
    </row>
    <row r="3974" spans="1:9">
      <c r="A3974" s="2">
        <v>2013</v>
      </c>
      <c r="B3974" s="2">
        <v>11</v>
      </c>
      <c r="C3974" s="2" t="s">
        <v>12</v>
      </c>
      <c r="D3974" s="2" t="s">
        <v>100</v>
      </c>
      <c r="E3974" s="2" t="s">
        <v>14</v>
      </c>
      <c r="F3974" s="7">
        <v>12.182287000000001</v>
      </c>
      <c r="G3974" s="4">
        <v>364</v>
      </c>
      <c r="H3974" s="2">
        <v>3.3399999999999999E-2</v>
      </c>
      <c r="I3974" t="s">
        <v>152</v>
      </c>
    </row>
    <row r="3975" spans="1:9">
      <c r="A3975" s="2">
        <v>2014</v>
      </c>
      <c r="B3975" s="2">
        <v>5</v>
      </c>
      <c r="C3975" s="2" t="s">
        <v>12</v>
      </c>
      <c r="D3975" s="2" t="s">
        <v>33</v>
      </c>
      <c r="E3975" s="2" t="s">
        <v>11</v>
      </c>
      <c r="F3975" s="7">
        <v>173.60027600000001</v>
      </c>
      <c r="G3975" s="4">
        <v>133539</v>
      </c>
      <c r="H3975" s="2">
        <v>1.1999999999999999E-3</v>
      </c>
      <c r="I3975" t="s">
        <v>152</v>
      </c>
    </row>
    <row r="3976" spans="1:9">
      <c r="A3976" s="2">
        <v>2013</v>
      </c>
      <c r="B3976" s="2">
        <v>12</v>
      </c>
      <c r="C3976" s="2" t="s">
        <v>12</v>
      </c>
      <c r="D3976" s="2" t="s">
        <v>38</v>
      </c>
      <c r="E3976" s="2" t="s">
        <v>14</v>
      </c>
      <c r="F3976" s="7">
        <v>1.6064970000000001</v>
      </c>
      <c r="G3976" s="4">
        <v>71</v>
      </c>
      <c r="H3976" s="2">
        <v>2.2599999999999999E-2</v>
      </c>
      <c r="I3976" t="s">
        <v>152</v>
      </c>
    </row>
    <row r="3977" spans="1:9">
      <c r="A3977" s="2">
        <v>2014</v>
      </c>
      <c r="B3977" s="2">
        <v>1</v>
      </c>
      <c r="C3977" s="2" t="s">
        <v>12</v>
      </c>
      <c r="D3977" s="2" t="s">
        <v>36</v>
      </c>
      <c r="E3977" s="2" t="s">
        <v>9</v>
      </c>
      <c r="F3977" s="7">
        <v>2.7172589999999999</v>
      </c>
      <c r="G3977" s="4">
        <v>111</v>
      </c>
      <c r="H3977" s="2">
        <v>2.4400000000000002E-2</v>
      </c>
      <c r="I3977" t="s">
        <v>152</v>
      </c>
    </row>
    <row r="3978" spans="1:9">
      <c r="A3978" s="2">
        <v>2013</v>
      </c>
      <c r="B3978" s="2">
        <v>11</v>
      </c>
      <c r="C3978" s="2" t="s">
        <v>12</v>
      </c>
      <c r="D3978" s="2" t="s">
        <v>56</v>
      </c>
      <c r="E3978" s="2" t="s">
        <v>14</v>
      </c>
      <c r="F3978" s="7">
        <v>589704.40663600003</v>
      </c>
      <c r="G3978" s="4">
        <v>54030974</v>
      </c>
      <c r="H3978" s="2">
        <v>1.09E-2</v>
      </c>
      <c r="I3978" t="s">
        <v>152</v>
      </c>
    </row>
    <row r="3979" spans="1:9">
      <c r="A3979" s="2">
        <v>2013</v>
      </c>
      <c r="B3979" s="2">
        <v>3</v>
      </c>
      <c r="C3979" s="2" t="s">
        <v>7</v>
      </c>
      <c r="D3979" s="2" t="s">
        <v>20</v>
      </c>
      <c r="E3979" s="2" t="s">
        <v>14</v>
      </c>
      <c r="F3979" s="7">
        <v>4581.9712239999999</v>
      </c>
      <c r="G3979" s="4">
        <v>4340417</v>
      </c>
      <c r="H3979" s="2">
        <v>1E-3</v>
      </c>
      <c r="I3979" t="s">
        <v>152</v>
      </c>
    </row>
    <row r="3980" spans="1:9">
      <c r="A3980" s="2">
        <v>2013</v>
      </c>
      <c r="B3980" s="2">
        <v>4</v>
      </c>
      <c r="C3980" s="2" t="s">
        <v>7</v>
      </c>
      <c r="D3980" s="2" t="s">
        <v>63</v>
      </c>
      <c r="E3980" s="2" t="s">
        <v>14</v>
      </c>
      <c r="F3980" s="7">
        <v>1233.063977</v>
      </c>
      <c r="G3980" s="4">
        <v>1616311</v>
      </c>
      <c r="H3980" s="2">
        <v>6.9999999999999999E-4</v>
      </c>
      <c r="I3980" t="s">
        <v>152</v>
      </c>
    </row>
    <row r="3981" spans="1:9">
      <c r="A3981" s="2">
        <v>2014</v>
      </c>
      <c r="B3981" s="2">
        <v>3</v>
      </c>
      <c r="C3981" s="2" t="s">
        <v>7</v>
      </c>
      <c r="D3981" s="2" t="s">
        <v>40</v>
      </c>
      <c r="E3981" s="2" t="s">
        <v>14</v>
      </c>
      <c r="F3981" s="7">
        <v>157066.31112500001</v>
      </c>
      <c r="G3981" s="4">
        <v>38022211</v>
      </c>
      <c r="H3981" s="2">
        <v>4.1000000000000003E-3</v>
      </c>
      <c r="I3981" t="s">
        <v>152</v>
      </c>
    </row>
    <row r="3982" spans="1:9">
      <c r="A3982" s="2">
        <v>2013</v>
      </c>
      <c r="B3982" s="2">
        <v>4</v>
      </c>
      <c r="C3982" s="2" t="s">
        <v>12</v>
      </c>
      <c r="D3982" s="2" t="s">
        <v>31</v>
      </c>
      <c r="E3982" s="2" t="s">
        <v>14</v>
      </c>
      <c r="F3982" s="7">
        <v>6.6149089999999999</v>
      </c>
      <c r="G3982" s="4">
        <v>10194</v>
      </c>
      <c r="H3982" s="2">
        <v>5.9999999999999995E-4</v>
      </c>
      <c r="I3982" t="s">
        <v>152</v>
      </c>
    </row>
    <row r="3983" spans="1:9">
      <c r="A3983" s="2">
        <v>2013</v>
      </c>
      <c r="B3983" s="2">
        <v>5</v>
      </c>
      <c r="C3983" s="2" t="s">
        <v>7</v>
      </c>
      <c r="D3983" s="2" t="s">
        <v>22</v>
      </c>
      <c r="E3983" s="2" t="s">
        <v>14</v>
      </c>
      <c r="F3983" s="7">
        <v>293.067702</v>
      </c>
      <c r="G3983" s="4">
        <v>423523</v>
      </c>
      <c r="H3983" s="2">
        <v>5.9999999999999995E-4</v>
      </c>
      <c r="I3983" t="s">
        <v>152</v>
      </c>
    </row>
    <row r="3984" spans="1:9">
      <c r="A3984" s="2">
        <v>2013</v>
      </c>
      <c r="B3984" s="2">
        <v>11</v>
      </c>
      <c r="C3984" s="2" t="s">
        <v>7</v>
      </c>
      <c r="D3984" s="2" t="s">
        <v>63</v>
      </c>
      <c r="E3984" s="2" t="s">
        <v>14</v>
      </c>
      <c r="F3984" s="7">
        <v>1029.5241840000001</v>
      </c>
      <c r="G3984" s="4">
        <v>1349490</v>
      </c>
      <c r="H3984" s="2">
        <v>6.9999999999999999E-4</v>
      </c>
      <c r="I3984" t="s">
        <v>152</v>
      </c>
    </row>
    <row r="3985" spans="1:9">
      <c r="A3985" s="2">
        <v>2013</v>
      </c>
      <c r="B3985" s="2">
        <v>12</v>
      </c>
      <c r="C3985" s="2" t="s">
        <v>7</v>
      </c>
      <c r="D3985" s="2" t="s">
        <v>24</v>
      </c>
      <c r="E3985" s="2" t="s">
        <v>25</v>
      </c>
      <c r="F3985" s="7">
        <v>1575.7704160000001</v>
      </c>
      <c r="G3985" s="4">
        <v>459768</v>
      </c>
      <c r="H3985" s="2">
        <v>3.3999999999999998E-3</v>
      </c>
      <c r="I3985" t="s">
        <v>152</v>
      </c>
    </row>
    <row r="3986" spans="1:9">
      <c r="A3986" s="2">
        <v>2014</v>
      </c>
      <c r="B3986" s="2">
        <v>2</v>
      </c>
      <c r="C3986" s="2" t="s">
        <v>12</v>
      </c>
      <c r="D3986" s="2" t="s">
        <v>74</v>
      </c>
      <c r="E3986" s="2" t="s">
        <v>9</v>
      </c>
      <c r="F3986" s="7">
        <v>37.685144999999999</v>
      </c>
      <c r="G3986" s="4">
        <v>26918</v>
      </c>
      <c r="H3986" s="2">
        <v>1.2999999999999999E-3</v>
      </c>
      <c r="I3986" t="s">
        <v>152</v>
      </c>
    </row>
    <row r="3987" spans="1:9">
      <c r="A3987" s="2">
        <v>2013</v>
      </c>
      <c r="B3987" s="2">
        <v>1</v>
      </c>
      <c r="C3987" s="2" t="s">
        <v>53</v>
      </c>
      <c r="D3987" s="2" t="s">
        <v>39</v>
      </c>
      <c r="E3987" s="2" t="s">
        <v>14</v>
      </c>
      <c r="F3987" s="7">
        <v>2031.78215</v>
      </c>
      <c r="G3987" s="4">
        <v>1734</v>
      </c>
      <c r="H3987" s="2">
        <v>1.1717</v>
      </c>
      <c r="I3987" t="s">
        <v>152</v>
      </c>
    </row>
    <row r="3988" spans="1:9">
      <c r="A3988" s="2">
        <v>2013</v>
      </c>
      <c r="B3988" s="2">
        <v>2</v>
      </c>
      <c r="C3988" s="2" t="s">
        <v>12</v>
      </c>
      <c r="D3988" s="2" t="s">
        <v>64</v>
      </c>
      <c r="E3988" s="2" t="s">
        <v>14</v>
      </c>
      <c r="F3988" s="7">
        <v>65.811874000000003</v>
      </c>
      <c r="G3988" s="4">
        <v>4753</v>
      </c>
      <c r="H3988" s="2">
        <v>1.38E-2</v>
      </c>
      <c r="I3988" t="s">
        <v>152</v>
      </c>
    </row>
    <row r="3989" spans="1:9">
      <c r="A3989" s="2">
        <v>2014</v>
      </c>
      <c r="B3989" s="2">
        <v>2</v>
      </c>
      <c r="C3989" s="2" t="s">
        <v>12</v>
      </c>
      <c r="D3989" s="2" t="s">
        <v>51</v>
      </c>
      <c r="E3989" s="2" t="s">
        <v>11</v>
      </c>
      <c r="F3989" s="7">
        <v>18.008108</v>
      </c>
      <c r="G3989" s="4">
        <v>12863</v>
      </c>
      <c r="H3989" s="2">
        <v>1.2999999999999999E-3</v>
      </c>
      <c r="I3989" t="s">
        <v>152</v>
      </c>
    </row>
    <row r="3990" spans="1:9">
      <c r="A3990" s="2">
        <v>2013</v>
      </c>
      <c r="B3990" s="2">
        <v>2</v>
      </c>
      <c r="C3990" s="2" t="s">
        <v>53</v>
      </c>
      <c r="D3990" s="2" t="s">
        <v>39</v>
      </c>
      <c r="E3990" s="2" t="s">
        <v>14</v>
      </c>
      <c r="F3990" s="7">
        <v>290.19189899999998</v>
      </c>
      <c r="G3990" s="4">
        <v>304</v>
      </c>
      <c r="H3990" s="2">
        <v>0.95450000000000002</v>
      </c>
      <c r="I3990" t="s">
        <v>152</v>
      </c>
    </row>
    <row r="3991" spans="1:9">
      <c r="A3991" s="2">
        <v>2014</v>
      </c>
      <c r="B3991" s="2">
        <v>1</v>
      </c>
      <c r="C3991" s="2" t="s">
        <v>12</v>
      </c>
      <c r="D3991" s="2" t="s">
        <v>51</v>
      </c>
      <c r="E3991" s="2" t="s">
        <v>11</v>
      </c>
      <c r="F3991" s="7">
        <v>9.6123709999999996</v>
      </c>
      <c r="G3991" s="4">
        <v>6866</v>
      </c>
      <c r="H3991" s="2">
        <v>1.2999999999999999E-3</v>
      </c>
      <c r="I3991" t="s">
        <v>152</v>
      </c>
    </row>
    <row r="3992" spans="1:9">
      <c r="A3992" s="2">
        <v>2013</v>
      </c>
      <c r="B3992" s="2">
        <v>9</v>
      </c>
      <c r="C3992" s="2" t="s">
        <v>53</v>
      </c>
      <c r="D3992" s="2" t="s">
        <v>19</v>
      </c>
      <c r="E3992" s="2" t="s">
        <v>14</v>
      </c>
      <c r="F3992" s="7">
        <v>35.518014999999998</v>
      </c>
      <c r="G3992" s="4">
        <v>37</v>
      </c>
      <c r="H3992" s="2">
        <v>0.95989999999999998</v>
      </c>
      <c r="I3992" t="s">
        <v>152</v>
      </c>
    </row>
    <row r="3993" spans="1:9">
      <c r="A3993" s="2">
        <v>2014</v>
      </c>
      <c r="B3993" s="2">
        <v>5</v>
      </c>
      <c r="C3993" s="2" t="s">
        <v>12</v>
      </c>
      <c r="D3993" s="2" t="s">
        <v>42</v>
      </c>
      <c r="E3993" s="2" t="s">
        <v>14</v>
      </c>
      <c r="F3993" s="7">
        <v>10842.537823000001</v>
      </c>
      <c r="G3993" s="4">
        <v>2504710</v>
      </c>
      <c r="H3993" s="2">
        <v>4.3E-3</v>
      </c>
      <c r="I3993" t="s">
        <v>152</v>
      </c>
    </row>
    <row r="3994" spans="1:9">
      <c r="A3994" s="2">
        <v>2014</v>
      </c>
      <c r="B3994" s="2">
        <v>5</v>
      </c>
      <c r="C3994" s="2" t="s">
        <v>7</v>
      </c>
      <c r="D3994" s="2" t="s">
        <v>89</v>
      </c>
      <c r="E3994" s="2" t="s">
        <v>9</v>
      </c>
      <c r="F3994" s="7">
        <v>735.43586100000005</v>
      </c>
      <c r="G3994" s="4">
        <v>565721</v>
      </c>
      <c r="H3994" s="2">
        <v>1.1999999999999999E-3</v>
      </c>
      <c r="I3994" t="s">
        <v>152</v>
      </c>
    </row>
    <row r="3995" spans="1:9">
      <c r="A3995" s="2">
        <v>2013</v>
      </c>
      <c r="B3995" s="2">
        <v>8</v>
      </c>
      <c r="C3995" s="2" t="s">
        <v>12</v>
      </c>
      <c r="D3995" s="2" t="s">
        <v>10</v>
      </c>
      <c r="E3995" s="2" t="s">
        <v>11</v>
      </c>
      <c r="F3995" s="7">
        <v>1.77529</v>
      </c>
      <c r="G3995" s="4">
        <v>327</v>
      </c>
      <c r="H3995" s="2">
        <v>5.4000000000000003E-3</v>
      </c>
      <c r="I3995" t="s">
        <v>152</v>
      </c>
    </row>
    <row r="3996" spans="1:9">
      <c r="A3996" s="2">
        <v>2013</v>
      </c>
      <c r="B3996" s="2">
        <v>7</v>
      </c>
      <c r="C3996" s="2" t="s">
        <v>12</v>
      </c>
      <c r="D3996" s="2" t="s">
        <v>10</v>
      </c>
      <c r="E3996" s="2" t="s">
        <v>11</v>
      </c>
      <c r="F3996" s="7">
        <v>2.9000000000000001E-2</v>
      </c>
      <c r="G3996" s="4">
        <v>29</v>
      </c>
      <c r="H3996" s="2">
        <v>1E-3</v>
      </c>
      <c r="I3996" t="s">
        <v>152</v>
      </c>
    </row>
    <row r="3997" spans="1:9">
      <c r="A3997" s="2">
        <v>2013</v>
      </c>
      <c r="B3997" s="2">
        <v>3</v>
      </c>
      <c r="C3997" s="2" t="s">
        <v>12</v>
      </c>
      <c r="D3997" s="2" t="s">
        <v>98</v>
      </c>
      <c r="E3997" s="2" t="s">
        <v>25</v>
      </c>
      <c r="F3997" s="7">
        <v>1.6219380000000001</v>
      </c>
      <c r="G3997" s="4">
        <v>9</v>
      </c>
      <c r="H3997" s="2">
        <v>0.1802</v>
      </c>
      <c r="I3997" t="s">
        <v>152</v>
      </c>
    </row>
    <row r="3998" spans="1:9">
      <c r="A3998" s="2">
        <v>2013</v>
      </c>
      <c r="B3998" s="2">
        <v>3</v>
      </c>
      <c r="C3998" s="2" t="s">
        <v>12</v>
      </c>
      <c r="D3998" s="2" t="s">
        <v>95</v>
      </c>
      <c r="E3998" s="2" t="s">
        <v>11</v>
      </c>
      <c r="F3998" s="7">
        <v>5.5452000000000001E-2</v>
      </c>
      <c r="G3998" s="4">
        <v>12</v>
      </c>
      <c r="H3998" s="2">
        <v>4.5999999999999999E-3</v>
      </c>
      <c r="I3998" t="s">
        <v>152</v>
      </c>
    </row>
    <row r="3999" spans="1:9">
      <c r="A3999" s="2">
        <v>2013</v>
      </c>
      <c r="B3999" s="2">
        <v>3</v>
      </c>
      <c r="C3999" s="2" t="s">
        <v>12</v>
      </c>
      <c r="D3999" s="2" t="s">
        <v>77</v>
      </c>
      <c r="E3999" s="2" t="s">
        <v>9</v>
      </c>
      <c r="F3999" s="7">
        <v>1.57E-3</v>
      </c>
      <c r="G3999" s="4">
        <v>1</v>
      </c>
      <c r="H3999" s="2">
        <v>1.5E-3</v>
      </c>
      <c r="I3999" t="s">
        <v>152</v>
      </c>
    </row>
    <row r="4000" spans="1:9">
      <c r="A4000" s="2">
        <v>2014</v>
      </c>
      <c r="B4000" s="2">
        <v>2</v>
      </c>
      <c r="C4000" s="2" t="s">
        <v>12</v>
      </c>
      <c r="D4000" s="2" t="s">
        <v>70</v>
      </c>
      <c r="E4000" s="2" t="s">
        <v>14</v>
      </c>
      <c r="F4000" s="7">
        <v>124814.69907800001</v>
      </c>
      <c r="G4000" s="4">
        <v>11916969</v>
      </c>
      <c r="H4000" s="2">
        <v>1.04E-2</v>
      </c>
      <c r="I4000" t="s">
        <v>152</v>
      </c>
    </row>
    <row r="4001" spans="1:9">
      <c r="A4001" s="2">
        <v>2013</v>
      </c>
      <c r="B4001" s="2">
        <v>10</v>
      </c>
      <c r="C4001" s="2" t="s">
        <v>7</v>
      </c>
      <c r="D4001" s="2" t="s">
        <v>26</v>
      </c>
      <c r="E4001" s="2" t="s">
        <v>14</v>
      </c>
      <c r="F4001" s="7">
        <v>393.45521400000001</v>
      </c>
      <c r="G4001" s="4">
        <v>475704</v>
      </c>
      <c r="H4001" s="2">
        <v>8.0000000000000004E-4</v>
      </c>
      <c r="I4001" t="s">
        <v>152</v>
      </c>
    </row>
    <row r="4002" spans="1:9">
      <c r="A4002" s="2">
        <v>2013</v>
      </c>
      <c r="B4002" s="2">
        <v>5</v>
      </c>
      <c r="C4002" s="2" t="s">
        <v>7</v>
      </c>
      <c r="D4002" s="2" t="s">
        <v>13</v>
      </c>
      <c r="E4002" s="2" t="s">
        <v>14</v>
      </c>
      <c r="F4002" s="7">
        <v>2505.0125739999999</v>
      </c>
      <c r="G4002" s="4">
        <v>1899753</v>
      </c>
      <c r="H4002" s="2">
        <v>1.2999999999999999E-3</v>
      </c>
      <c r="I4002" t="s">
        <v>152</v>
      </c>
    </row>
    <row r="4003" spans="1:9">
      <c r="A4003" s="2">
        <v>2013</v>
      </c>
      <c r="B4003" s="2">
        <v>1</v>
      </c>
      <c r="C4003" s="2" t="s">
        <v>12</v>
      </c>
      <c r="D4003" s="2" t="s">
        <v>44</v>
      </c>
      <c r="E4003" s="2" t="s">
        <v>16</v>
      </c>
      <c r="F4003" s="7">
        <v>7044.064464</v>
      </c>
      <c r="G4003" s="4">
        <v>655653</v>
      </c>
      <c r="H4003" s="2">
        <v>1.0699999999999999E-2</v>
      </c>
      <c r="I4003" t="s">
        <v>152</v>
      </c>
    </row>
    <row r="4004" spans="1:9">
      <c r="A4004" s="2">
        <v>2013</v>
      </c>
      <c r="B4004" s="2">
        <v>4</v>
      </c>
      <c r="C4004" s="2" t="s">
        <v>7</v>
      </c>
      <c r="D4004" s="2" t="s">
        <v>15</v>
      </c>
      <c r="E4004" s="2" t="s">
        <v>16</v>
      </c>
      <c r="F4004" s="7">
        <v>6019.2116640000004</v>
      </c>
      <c r="G4004" s="4">
        <v>2672488</v>
      </c>
      <c r="H4004" s="2">
        <v>2.2000000000000001E-3</v>
      </c>
      <c r="I4004" t="s">
        <v>152</v>
      </c>
    </row>
    <row r="4005" spans="1:9">
      <c r="A4005" s="2">
        <v>2013</v>
      </c>
      <c r="B4005" s="2">
        <v>6</v>
      </c>
      <c r="C4005" s="2" t="s">
        <v>7</v>
      </c>
      <c r="D4005" s="2" t="s">
        <v>18</v>
      </c>
      <c r="E4005" s="2" t="s">
        <v>14</v>
      </c>
      <c r="F4005" s="7">
        <v>9819.5745160000006</v>
      </c>
      <c r="G4005" s="4">
        <v>2824150</v>
      </c>
      <c r="H4005" s="2">
        <v>3.3999999999999998E-3</v>
      </c>
      <c r="I4005" t="s">
        <v>152</v>
      </c>
    </row>
    <row r="4006" spans="1:9">
      <c r="A4006" s="2">
        <v>2014</v>
      </c>
      <c r="B4006" s="2">
        <v>3</v>
      </c>
      <c r="C4006" s="2" t="s">
        <v>7</v>
      </c>
      <c r="D4006" s="2" t="s">
        <v>23</v>
      </c>
      <c r="E4006" s="2" t="s">
        <v>14</v>
      </c>
      <c r="F4006" s="7">
        <v>1650.009035</v>
      </c>
      <c r="G4006" s="4">
        <v>739674</v>
      </c>
      <c r="H4006" s="2">
        <v>2.2000000000000001E-3</v>
      </c>
      <c r="I4006" t="s">
        <v>152</v>
      </c>
    </row>
    <row r="4007" spans="1:9">
      <c r="A4007" s="2">
        <v>2013</v>
      </c>
      <c r="B4007" s="2">
        <v>5</v>
      </c>
      <c r="C4007" s="2" t="s">
        <v>12</v>
      </c>
      <c r="D4007" s="2" t="s">
        <v>28</v>
      </c>
      <c r="E4007" s="2" t="s">
        <v>14</v>
      </c>
      <c r="F4007" s="7">
        <v>519.24111900000003</v>
      </c>
      <c r="G4007" s="4">
        <v>263933</v>
      </c>
      <c r="H4007" s="2">
        <v>1.9E-3</v>
      </c>
      <c r="I4007" t="s">
        <v>152</v>
      </c>
    </row>
    <row r="4008" spans="1:9">
      <c r="A4008" s="2">
        <v>2013</v>
      </c>
      <c r="B4008" s="2">
        <v>5</v>
      </c>
      <c r="C4008" s="2" t="s">
        <v>12</v>
      </c>
      <c r="D4008" s="2" t="s">
        <v>31</v>
      </c>
      <c r="E4008" s="2" t="s">
        <v>14</v>
      </c>
      <c r="F4008" s="7">
        <v>174.608464</v>
      </c>
      <c r="G4008" s="4">
        <v>51351</v>
      </c>
      <c r="H4008" s="2">
        <v>3.3999999999999998E-3</v>
      </c>
      <c r="I4008" t="s">
        <v>152</v>
      </c>
    </row>
    <row r="4009" spans="1:9">
      <c r="A4009" s="2">
        <v>2014</v>
      </c>
      <c r="B4009" s="2">
        <v>4</v>
      </c>
      <c r="C4009" s="2" t="s">
        <v>7</v>
      </c>
      <c r="D4009" s="2" t="s">
        <v>17</v>
      </c>
      <c r="E4009" s="2" t="s">
        <v>14</v>
      </c>
      <c r="F4009" s="7">
        <v>3251.220546</v>
      </c>
      <c r="G4009" s="4">
        <v>931687</v>
      </c>
      <c r="H4009" s="2">
        <v>3.3999999999999998E-3</v>
      </c>
      <c r="I4009" t="s">
        <v>152</v>
      </c>
    </row>
    <row r="4010" spans="1:9">
      <c r="A4010" s="2">
        <v>2014</v>
      </c>
      <c r="B4010" s="2">
        <v>3</v>
      </c>
      <c r="C4010" s="2" t="s">
        <v>7</v>
      </c>
      <c r="D4010" s="2" t="s">
        <v>96</v>
      </c>
      <c r="E4010" s="2" t="s">
        <v>9</v>
      </c>
      <c r="F4010" s="7">
        <v>196.035731</v>
      </c>
      <c r="G4010" s="4">
        <v>140026</v>
      </c>
      <c r="H4010" s="2">
        <v>1.2999999999999999E-3</v>
      </c>
      <c r="I4010" t="s">
        <v>152</v>
      </c>
    </row>
    <row r="4011" spans="1:9">
      <c r="A4011" s="2">
        <v>2014</v>
      </c>
      <c r="B4011" s="2">
        <v>2</v>
      </c>
      <c r="C4011" s="2" t="s">
        <v>12</v>
      </c>
      <c r="D4011" s="2" t="s">
        <v>33</v>
      </c>
      <c r="E4011" s="2" t="s">
        <v>11</v>
      </c>
      <c r="F4011" s="7">
        <v>67.793659000000005</v>
      </c>
      <c r="G4011" s="4">
        <v>52149</v>
      </c>
      <c r="H4011" s="2">
        <v>1.1999999999999999E-3</v>
      </c>
      <c r="I4011" t="s">
        <v>152</v>
      </c>
    </row>
    <row r="4012" spans="1:9">
      <c r="A4012" s="2">
        <v>2013</v>
      </c>
      <c r="B4012" s="2">
        <v>12</v>
      </c>
      <c r="C4012" s="2" t="s">
        <v>12</v>
      </c>
      <c r="D4012" s="2" t="s">
        <v>88</v>
      </c>
      <c r="E4012" s="2" t="s">
        <v>14</v>
      </c>
      <c r="F4012" s="7">
        <v>1.875283</v>
      </c>
      <c r="G4012" s="4">
        <v>689</v>
      </c>
      <c r="H4012" s="2">
        <v>2.7000000000000001E-3</v>
      </c>
      <c r="I4012" t="s">
        <v>152</v>
      </c>
    </row>
    <row r="4013" spans="1:9">
      <c r="A4013" s="2">
        <v>2013</v>
      </c>
      <c r="B4013" s="2">
        <v>10</v>
      </c>
      <c r="C4013" s="2" t="s">
        <v>12</v>
      </c>
      <c r="D4013" s="2" t="s">
        <v>23</v>
      </c>
      <c r="E4013" s="2" t="s">
        <v>14</v>
      </c>
      <c r="F4013" s="7">
        <v>5.0859170000000002</v>
      </c>
      <c r="G4013" s="4">
        <v>763</v>
      </c>
      <c r="H4013" s="2">
        <v>6.6E-3</v>
      </c>
      <c r="I4013" t="s">
        <v>152</v>
      </c>
    </row>
    <row r="4014" spans="1:9">
      <c r="A4014" s="2">
        <v>2013</v>
      </c>
      <c r="B4014" s="2">
        <v>2</v>
      </c>
      <c r="C4014" s="2" t="s">
        <v>12</v>
      </c>
      <c r="D4014" s="2" t="s">
        <v>94</v>
      </c>
      <c r="E4014" s="2" t="s">
        <v>25</v>
      </c>
      <c r="F4014" s="7">
        <v>10.082725</v>
      </c>
      <c r="G4014" s="4">
        <v>350</v>
      </c>
      <c r="H4014" s="2">
        <v>2.8799999999999999E-2</v>
      </c>
      <c r="I4014" t="s">
        <v>152</v>
      </c>
    </row>
    <row r="4015" spans="1:9">
      <c r="A4015" s="2">
        <v>2013</v>
      </c>
      <c r="B4015" s="2">
        <v>6</v>
      </c>
      <c r="C4015" s="2" t="s">
        <v>12</v>
      </c>
      <c r="D4015" s="2" t="s">
        <v>36</v>
      </c>
      <c r="E4015" s="2" t="s">
        <v>9</v>
      </c>
      <c r="F4015" s="7">
        <v>0.60124999999999995</v>
      </c>
      <c r="G4015" s="4">
        <v>37</v>
      </c>
      <c r="H4015" s="2">
        <v>1.6199999999999999E-2</v>
      </c>
      <c r="I4015" t="s">
        <v>152</v>
      </c>
    </row>
    <row r="4016" spans="1:9">
      <c r="A4016" s="2">
        <v>2013</v>
      </c>
      <c r="B4016" s="2">
        <v>5</v>
      </c>
      <c r="C4016" s="2" t="s">
        <v>12</v>
      </c>
      <c r="D4016" s="2" t="s">
        <v>60</v>
      </c>
      <c r="E4016" s="2" t="s">
        <v>14</v>
      </c>
      <c r="F4016" s="7">
        <v>4.7576700000000001</v>
      </c>
      <c r="G4016" s="4">
        <v>598</v>
      </c>
      <c r="H4016" s="2">
        <v>7.9000000000000008E-3</v>
      </c>
      <c r="I4016" t="s">
        <v>152</v>
      </c>
    </row>
    <row r="4017" spans="1:9">
      <c r="A4017" s="2">
        <v>2014</v>
      </c>
      <c r="B4017" s="2">
        <v>2</v>
      </c>
      <c r="C4017" s="2" t="s">
        <v>12</v>
      </c>
      <c r="D4017" s="2" t="s">
        <v>79</v>
      </c>
      <c r="E4017" s="2" t="s">
        <v>14</v>
      </c>
      <c r="F4017" s="7">
        <v>1.058962</v>
      </c>
      <c r="G4017" s="4">
        <v>23</v>
      </c>
      <c r="H4017" s="2">
        <v>4.5999999999999999E-2</v>
      </c>
      <c r="I4017" t="s">
        <v>152</v>
      </c>
    </row>
    <row r="4018" spans="1:9">
      <c r="A4018" s="2">
        <v>2013</v>
      </c>
      <c r="B4018" s="2">
        <v>7</v>
      </c>
      <c r="C4018" s="2" t="s">
        <v>12</v>
      </c>
      <c r="D4018" s="2" t="s">
        <v>61</v>
      </c>
      <c r="E4018" s="2" t="s">
        <v>62</v>
      </c>
      <c r="F4018" s="7">
        <v>0.232101</v>
      </c>
      <c r="G4018" s="4">
        <v>6</v>
      </c>
      <c r="H4018" s="2">
        <v>3.8600000000000002E-2</v>
      </c>
      <c r="I4018" t="s">
        <v>152</v>
      </c>
    </row>
    <row r="4019" spans="1:9">
      <c r="A4019" s="2">
        <v>2013</v>
      </c>
      <c r="B4019" s="2">
        <v>9</v>
      </c>
      <c r="C4019" s="2" t="s">
        <v>12</v>
      </c>
      <c r="D4019" s="2" t="s">
        <v>15</v>
      </c>
      <c r="E4019" s="2" t="s">
        <v>16</v>
      </c>
      <c r="F4019" s="7">
        <v>60677.631995999996</v>
      </c>
      <c r="G4019" s="4">
        <v>5250178</v>
      </c>
      <c r="H4019" s="2">
        <v>1.15E-2</v>
      </c>
      <c r="I4019" t="s">
        <v>152</v>
      </c>
    </row>
    <row r="4020" spans="1:9">
      <c r="A4020" s="2">
        <v>2013</v>
      </c>
      <c r="B4020" s="2">
        <v>1</v>
      </c>
      <c r="C4020" s="2" t="s">
        <v>7</v>
      </c>
      <c r="D4020" s="2" t="s">
        <v>56</v>
      </c>
      <c r="E4020" s="2" t="s">
        <v>14</v>
      </c>
      <c r="F4020" s="7">
        <v>6987.1233910000001</v>
      </c>
      <c r="G4020" s="4">
        <v>5617326</v>
      </c>
      <c r="H4020" s="2">
        <v>1.1999999999999999E-3</v>
      </c>
      <c r="I4020" t="s">
        <v>152</v>
      </c>
    </row>
    <row r="4021" spans="1:9">
      <c r="A4021" s="2">
        <v>2013</v>
      </c>
      <c r="B4021" s="2">
        <v>12</v>
      </c>
      <c r="C4021" s="2" t="s">
        <v>12</v>
      </c>
      <c r="D4021" s="2" t="s">
        <v>63</v>
      </c>
      <c r="E4021" s="2" t="s">
        <v>14</v>
      </c>
      <c r="F4021" s="7">
        <v>75490.587511000005</v>
      </c>
      <c r="G4021" s="4">
        <v>6641253</v>
      </c>
      <c r="H4021" s="2">
        <v>1.1299999999999999E-2</v>
      </c>
      <c r="I4021" t="s">
        <v>152</v>
      </c>
    </row>
    <row r="4022" spans="1:9">
      <c r="A4022" s="2">
        <v>2014</v>
      </c>
      <c r="B4022" s="2">
        <v>3</v>
      </c>
      <c r="C4022" s="2" t="s">
        <v>12</v>
      </c>
      <c r="D4022" s="2" t="s">
        <v>19</v>
      </c>
      <c r="E4022" s="2" t="s">
        <v>14</v>
      </c>
      <c r="F4022" s="7">
        <v>254404.98082900001</v>
      </c>
      <c r="G4022" s="4">
        <v>21676283</v>
      </c>
      <c r="H4022" s="2">
        <v>1.17E-2</v>
      </c>
      <c r="I4022" t="s">
        <v>152</v>
      </c>
    </row>
    <row r="4023" spans="1:9">
      <c r="A4023" s="2">
        <v>2013</v>
      </c>
      <c r="B4023" s="2">
        <v>12</v>
      </c>
      <c r="C4023" s="2" t="s">
        <v>7</v>
      </c>
      <c r="D4023" s="2" t="s">
        <v>10</v>
      </c>
      <c r="E4023" s="2" t="s">
        <v>11</v>
      </c>
      <c r="F4023" s="7">
        <v>3499.7561150000001</v>
      </c>
      <c r="G4023" s="4">
        <v>2047974</v>
      </c>
      <c r="H4023" s="2">
        <v>1.6999999999999999E-3</v>
      </c>
      <c r="I4023" t="s">
        <v>152</v>
      </c>
    </row>
    <row r="4024" spans="1:9">
      <c r="A4024" s="2">
        <v>2013</v>
      </c>
      <c r="B4024" s="2">
        <v>12</v>
      </c>
      <c r="C4024" s="2" t="s">
        <v>7</v>
      </c>
      <c r="D4024" s="2" t="s">
        <v>19</v>
      </c>
      <c r="E4024" s="2" t="s">
        <v>14</v>
      </c>
      <c r="F4024" s="7">
        <v>3748.9772250000001</v>
      </c>
      <c r="G4024" s="4">
        <v>2151597</v>
      </c>
      <c r="H4024" s="2">
        <v>1.6999999999999999E-3</v>
      </c>
      <c r="I4024" t="s">
        <v>152</v>
      </c>
    </row>
    <row r="4025" spans="1:9">
      <c r="A4025" s="2">
        <v>2014</v>
      </c>
      <c r="B4025" s="2">
        <v>2</v>
      </c>
      <c r="C4025" s="2" t="s">
        <v>12</v>
      </c>
      <c r="D4025" s="2" t="s">
        <v>43</v>
      </c>
      <c r="E4025" s="2" t="s">
        <v>11</v>
      </c>
      <c r="F4025" s="7">
        <v>206.16379000000001</v>
      </c>
      <c r="G4025" s="4">
        <v>158588</v>
      </c>
      <c r="H4025" s="2">
        <v>1.1999999999999999E-3</v>
      </c>
      <c r="I4025" t="s">
        <v>152</v>
      </c>
    </row>
    <row r="4026" spans="1:9">
      <c r="A4026" s="2">
        <v>2013</v>
      </c>
      <c r="B4026" s="2">
        <v>10</v>
      </c>
      <c r="C4026" s="2" t="s">
        <v>12</v>
      </c>
      <c r="D4026" s="2" t="s">
        <v>34</v>
      </c>
      <c r="E4026" s="2" t="s">
        <v>14</v>
      </c>
      <c r="F4026" s="7">
        <v>37.149012999999997</v>
      </c>
      <c r="G4026" s="4">
        <v>1837</v>
      </c>
      <c r="H4026" s="2">
        <v>2.0199999999999999E-2</v>
      </c>
      <c r="I4026" t="s">
        <v>152</v>
      </c>
    </row>
    <row r="4027" spans="1:9">
      <c r="A4027" s="2">
        <v>2013</v>
      </c>
      <c r="B4027" s="2">
        <v>1</v>
      </c>
      <c r="C4027" s="2" t="s">
        <v>12</v>
      </c>
      <c r="D4027" s="2" t="s">
        <v>100</v>
      </c>
      <c r="E4027" s="2" t="s">
        <v>14</v>
      </c>
      <c r="F4027" s="7">
        <v>6.2186630000000003</v>
      </c>
      <c r="G4027" s="4">
        <v>473</v>
      </c>
      <c r="H4027" s="2">
        <v>1.3100000000000001E-2</v>
      </c>
      <c r="I4027" t="s">
        <v>152</v>
      </c>
    </row>
    <row r="4028" spans="1:9">
      <c r="A4028" s="2">
        <v>2013</v>
      </c>
      <c r="B4028" s="2">
        <v>5</v>
      </c>
      <c r="C4028" s="2" t="s">
        <v>12</v>
      </c>
      <c r="D4028" s="2" t="s">
        <v>95</v>
      </c>
      <c r="E4028" s="2" t="s">
        <v>11</v>
      </c>
      <c r="F4028" s="7">
        <v>7.2539999999999993E-2</v>
      </c>
      <c r="G4028" s="4">
        <v>6</v>
      </c>
      <c r="H4028" s="2">
        <v>1.2E-2</v>
      </c>
      <c r="I4028" t="s">
        <v>152</v>
      </c>
    </row>
    <row r="4029" spans="1:9">
      <c r="A4029" s="2">
        <v>2014</v>
      </c>
      <c r="B4029" s="2">
        <v>5</v>
      </c>
      <c r="C4029" s="2" t="s">
        <v>7</v>
      </c>
      <c r="D4029" s="2" t="s">
        <v>40</v>
      </c>
      <c r="E4029" s="2" t="s">
        <v>14</v>
      </c>
      <c r="F4029" s="7">
        <v>177222.94521500001</v>
      </c>
      <c r="G4029" s="4">
        <v>43335658</v>
      </c>
      <c r="H4029" s="2">
        <v>4.0000000000000001E-3</v>
      </c>
      <c r="I4029" t="s">
        <v>152</v>
      </c>
    </row>
    <row r="4030" spans="1:9">
      <c r="A4030" s="2">
        <v>2013</v>
      </c>
      <c r="B4030" s="2">
        <v>8</v>
      </c>
      <c r="C4030" s="2" t="s">
        <v>12</v>
      </c>
      <c r="D4030" s="2" t="s">
        <v>101</v>
      </c>
      <c r="E4030" s="2" t="s">
        <v>62</v>
      </c>
      <c r="F4030" s="7">
        <v>0.245366</v>
      </c>
      <c r="G4030" s="4">
        <v>11</v>
      </c>
      <c r="H4030" s="2">
        <v>2.23E-2</v>
      </c>
      <c r="I4030" t="s">
        <v>152</v>
      </c>
    </row>
    <row r="4031" spans="1:9">
      <c r="A4031" s="2">
        <v>2013</v>
      </c>
      <c r="B4031" s="2">
        <v>8</v>
      </c>
      <c r="C4031" s="2" t="s">
        <v>12</v>
      </c>
      <c r="D4031" s="2" t="s">
        <v>72</v>
      </c>
      <c r="E4031" s="2" t="s">
        <v>11</v>
      </c>
      <c r="F4031" s="7">
        <v>0.91994100000000001</v>
      </c>
      <c r="G4031" s="4">
        <v>11</v>
      </c>
      <c r="H4031" s="2">
        <v>8.3599999999999994E-2</v>
      </c>
      <c r="I4031" t="s">
        <v>152</v>
      </c>
    </row>
    <row r="4032" spans="1:9">
      <c r="A4032" s="2">
        <v>2013</v>
      </c>
      <c r="B4032" s="2">
        <v>11</v>
      </c>
      <c r="C4032" s="2" t="s">
        <v>12</v>
      </c>
      <c r="D4032" s="2" t="s">
        <v>68</v>
      </c>
      <c r="E4032" s="2" t="s">
        <v>14</v>
      </c>
      <c r="F4032" s="7">
        <v>1.1879740000000001</v>
      </c>
      <c r="G4032" s="4">
        <v>133</v>
      </c>
      <c r="H4032" s="2">
        <v>8.8999999999999999E-3</v>
      </c>
      <c r="I4032" t="s">
        <v>152</v>
      </c>
    </row>
    <row r="4033" spans="1:9">
      <c r="A4033" s="2">
        <v>2013</v>
      </c>
      <c r="B4033" s="2">
        <v>2</v>
      </c>
      <c r="C4033" s="2" t="s">
        <v>12</v>
      </c>
      <c r="D4033" s="2" t="s">
        <v>40</v>
      </c>
      <c r="E4033" s="2" t="s">
        <v>14</v>
      </c>
      <c r="F4033" s="7">
        <v>133838.97614799999</v>
      </c>
      <c r="G4033" s="4">
        <v>20156368</v>
      </c>
      <c r="H4033" s="2">
        <v>6.6E-3</v>
      </c>
      <c r="I4033" t="s">
        <v>152</v>
      </c>
    </row>
    <row r="4034" spans="1:9">
      <c r="A4034" s="2">
        <v>2013</v>
      </c>
      <c r="B4034" s="2">
        <v>1</v>
      </c>
      <c r="C4034" s="2" t="s">
        <v>12</v>
      </c>
      <c r="D4034" s="2" t="s">
        <v>40</v>
      </c>
      <c r="E4034" s="2" t="s">
        <v>14</v>
      </c>
      <c r="F4034" s="7">
        <v>135051.628019</v>
      </c>
      <c r="G4034" s="4">
        <v>21580332</v>
      </c>
      <c r="H4034" s="2">
        <v>6.1999999999999998E-3</v>
      </c>
      <c r="I4034" t="s">
        <v>152</v>
      </c>
    </row>
    <row r="4035" spans="1:9">
      <c r="A4035" s="2">
        <v>2013</v>
      </c>
      <c r="B4035" s="2">
        <v>6</v>
      </c>
      <c r="C4035" s="2" t="s">
        <v>7</v>
      </c>
      <c r="D4035" s="2" t="s">
        <v>42</v>
      </c>
      <c r="E4035" s="2" t="s">
        <v>14</v>
      </c>
      <c r="F4035" s="7">
        <v>6083.3180400000001</v>
      </c>
      <c r="G4035" s="4">
        <v>4942867</v>
      </c>
      <c r="H4035" s="2">
        <v>1.1999999999999999E-3</v>
      </c>
      <c r="I4035" t="s">
        <v>152</v>
      </c>
    </row>
    <row r="4036" spans="1:9">
      <c r="A4036" s="2">
        <v>2013</v>
      </c>
      <c r="B4036" s="2">
        <v>12</v>
      </c>
      <c r="C4036" s="2" t="s">
        <v>12</v>
      </c>
      <c r="D4036" s="2" t="s">
        <v>18</v>
      </c>
      <c r="E4036" s="2" t="s">
        <v>14</v>
      </c>
      <c r="F4036" s="7">
        <v>64191.256935999998</v>
      </c>
      <c r="G4036" s="4">
        <v>6385575</v>
      </c>
      <c r="H4036" s="2">
        <v>0.01</v>
      </c>
      <c r="I4036" t="s">
        <v>152</v>
      </c>
    </row>
    <row r="4037" spans="1:9">
      <c r="A4037" s="2">
        <v>2014</v>
      </c>
      <c r="B4037" s="2">
        <v>2</v>
      </c>
      <c r="C4037" s="2" t="s">
        <v>12</v>
      </c>
      <c r="D4037" s="2" t="s">
        <v>45</v>
      </c>
      <c r="E4037" s="2" t="s">
        <v>14</v>
      </c>
      <c r="F4037" s="7">
        <v>3333.7596490000001</v>
      </c>
      <c r="G4037" s="4">
        <v>1936498</v>
      </c>
      <c r="H4037" s="2">
        <v>1.6999999999999999E-3</v>
      </c>
      <c r="I4037" t="s">
        <v>152</v>
      </c>
    </row>
    <row r="4038" spans="1:9">
      <c r="A4038" s="2">
        <v>2013</v>
      </c>
      <c r="B4038" s="2">
        <v>10</v>
      </c>
      <c r="C4038" s="2" t="s">
        <v>12</v>
      </c>
      <c r="D4038" s="2" t="s">
        <v>22</v>
      </c>
      <c r="E4038" s="2" t="s">
        <v>14</v>
      </c>
      <c r="F4038" s="7">
        <v>6731.9307239999998</v>
      </c>
      <c r="G4038" s="4">
        <v>640192</v>
      </c>
      <c r="H4038" s="2">
        <v>1.0500000000000001E-2</v>
      </c>
      <c r="I4038" t="s">
        <v>152</v>
      </c>
    </row>
    <row r="4039" spans="1:9">
      <c r="A4039" s="2">
        <v>2013</v>
      </c>
      <c r="B4039" s="2">
        <v>7</v>
      </c>
      <c r="C4039" s="2" t="s">
        <v>12</v>
      </c>
      <c r="D4039" s="2" t="s">
        <v>42</v>
      </c>
      <c r="E4039" s="2" t="s">
        <v>14</v>
      </c>
      <c r="F4039" s="7">
        <v>15174.089239999999</v>
      </c>
      <c r="G4039" s="4">
        <v>1547555</v>
      </c>
      <c r="H4039" s="2">
        <v>9.7999999999999997E-3</v>
      </c>
      <c r="I4039" t="s">
        <v>152</v>
      </c>
    </row>
    <row r="4040" spans="1:9">
      <c r="A4040" s="2">
        <v>2013</v>
      </c>
      <c r="B4040" s="2">
        <v>12</v>
      </c>
      <c r="C4040" s="2" t="s">
        <v>7</v>
      </c>
      <c r="D4040" s="2" t="s">
        <v>33</v>
      </c>
      <c r="E4040" s="2" t="s">
        <v>11</v>
      </c>
      <c r="F4040" s="7">
        <v>165.83765299999999</v>
      </c>
      <c r="G4040" s="4">
        <v>127568</v>
      </c>
      <c r="H4040" s="2">
        <v>1.1999999999999999E-3</v>
      </c>
      <c r="I4040" t="s">
        <v>152</v>
      </c>
    </row>
    <row r="4041" spans="1:9">
      <c r="A4041" s="2">
        <v>2013</v>
      </c>
      <c r="B4041" s="2">
        <v>1</v>
      </c>
      <c r="C4041" s="2" t="s">
        <v>7</v>
      </c>
      <c r="D4041" s="2" t="s">
        <v>13</v>
      </c>
      <c r="E4041" s="2" t="s">
        <v>14</v>
      </c>
      <c r="F4041" s="7">
        <v>1668.1333910000001</v>
      </c>
      <c r="G4041" s="4">
        <v>2364695</v>
      </c>
      <c r="H4041" s="2">
        <v>6.9999999999999999E-4</v>
      </c>
      <c r="I4041" t="s">
        <v>152</v>
      </c>
    </row>
    <row r="4042" spans="1:9">
      <c r="A4042" s="2">
        <v>2013</v>
      </c>
      <c r="B4042" s="2">
        <v>2</v>
      </c>
      <c r="C4042" s="2" t="s">
        <v>7</v>
      </c>
      <c r="D4042" s="2" t="s">
        <v>13</v>
      </c>
      <c r="E4042" s="2" t="s">
        <v>14</v>
      </c>
      <c r="F4042" s="7">
        <v>2826.8535659999998</v>
      </c>
      <c r="G4042" s="4">
        <v>2072455</v>
      </c>
      <c r="H4042" s="2">
        <v>1.2999999999999999E-3</v>
      </c>
      <c r="I4042" t="s">
        <v>152</v>
      </c>
    </row>
    <row r="4043" spans="1:9">
      <c r="A4043" s="2">
        <v>2013</v>
      </c>
      <c r="B4043" s="2">
        <v>12</v>
      </c>
      <c r="C4043" s="2" t="s">
        <v>12</v>
      </c>
      <c r="D4043" s="2" t="s">
        <v>47</v>
      </c>
      <c r="E4043" s="2" t="s">
        <v>14</v>
      </c>
      <c r="F4043" s="7">
        <v>957.29539899999997</v>
      </c>
      <c r="G4043" s="4">
        <v>81806</v>
      </c>
      <c r="H4043" s="2">
        <v>1.17E-2</v>
      </c>
      <c r="I4043" t="s">
        <v>152</v>
      </c>
    </row>
    <row r="4044" spans="1:9">
      <c r="A4044" s="2">
        <v>2014</v>
      </c>
      <c r="B4044" s="2">
        <v>1</v>
      </c>
      <c r="C4044" s="2" t="s">
        <v>12</v>
      </c>
      <c r="D4044" s="2" t="s">
        <v>22</v>
      </c>
      <c r="E4044" s="2" t="s">
        <v>14</v>
      </c>
      <c r="F4044" s="7">
        <v>7118.0280199999997</v>
      </c>
      <c r="G4044" s="4">
        <v>751638</v>
      </c>
      <c r="H4044" s="2">
        <v>9.4000000000000004E-3</v>
      </c>
      <c r="I4044" t="s">
        <v>152</v>
      </c>
    </row>
    <row r="4045" spans="1:9">
      <c r="A4045" s="2">
        <v>2014</v>
      </c>
      <c r="B4045" s="2">
        <v>3</v>
      </c>
      <c r="C4045" s="2" t="s">
        <v>7</v>
      </c>
      <c r="D4045" s="2" t="s">
        <v>88</v>
      </c>
      <c r="E4045" s="2" t="s">
        <v>14</v>
      </c>
      <c r="F4045" s="7">
        <v>233.348186</v>
      </c>
      <c r="G4045" s="4">
        <v>85591</v>
      </c>
      <c r="H4045" s="2">
        <v>2.7000000000000001E-3</v>
      </c>
      <c r="I4045" t="s">
        <v>152</v>
      </c>
    </row>
    <row r="4046" spans="1:9">
      <c r="A4046" s="2">
        <v>2013</v>
      </c>
      <c r="B4046" s="2">
        <v>5</v>
      </c>
      <c r="C4046" s="2" t="s">
        <v>12</v>
      </c>
      <c r="D4046" s="2" t="s">
        <v>29</v>
      </c>
      <c r="E4046" s="2" t="s">
        <v>25</v>
      </c>
      <c r="F4046" s="7">
        <v>331.739035</v>
      </c>
      <c r="G4046" s="4">
        <v>97429</v>
      </c>
      <c r="H4046" s="2">
        <v>3.3999999999999998E-3</v>
      </c>
      <c r="I4046" t="s">
        <v>152</v>
      </c>
    </row>
    <row r="4047" spans="1:9">
      <c r="A4047" s="2">
        <v>2013</v>
      </c>
      <c r="B4047" s="2">
        <v>4</v>
      </c>
      <c r="C4047" s="2" t="s">
        <v>12</v>
      </c>
      <c r="D4047" s="2" t="s">
        <v>64</v>
      </c>
      <c r="E4047" s="2" t="s">
        <v>14</v>
      </c>
      <c r="F4047" s="7">
        <v>13.505129</v>
      </c>
      <c r="G4047" s="4">
        <v>6939</v>
      </c>
      <c r="H4047" s="2">
        <v>1.9E-3</v>
      </c>
      <c r="I4047" t="s">
        <v>152</v>
      </c>
    </row>
    <row r="4048" spans="1:9">
      <c r="A4048" s="2">
        <v>2013</v>
      </c>
      <c r="B4048" s="2">
        <v>11</v>
      </c>
      <c r="C4048" s="2" t="s">
        <v>12</v>
      </c>
      <c r="D4048" s="2" t="s">
        <v>102</v>
      </c>
      <c r="E4048" s="2" t="s">
        <v>14</v>
      </c>
      <c r="F4048" s="7">
        <v>2.3027090000000001</v>
      </c>
      <c r="G4048" s="4">
        <v>281</v>
      </c>
      <c r="H4048" s="2">
        <v>8.0999999999999996E-3</v>
      </c>
      <c r="I4048" t="s">
        <v>152</v>
      </c>
    </row>
    <row r="4049" spans="1:9">
      <c r="A4049" s="2">
        <v>2014</v>
      </c>
      <c r="B4049" s="2">
        <v>4</v>
      </c>
      <c r="C4049" s="2" t="s">
        <v>12</v>
      </c>
      <c r="D4049" s="2" t="s">
        <v>51</v>
      </c>
      <c r="E4049" s="2" t="s">
        <v>11</v>
      </c>
      <c r="F4049" s="7">
        <v>36.736061999999997</v>
      </c>
      <c r="G4049" s="4">
        <v>20647</v>
      </c>
      <c r="H4049" s="2">
        <v>1.6999999999999999E-3</v>
      </c>
      <c r="I4049" t="s">
        <v>152</v>
      </c>
    </row>
    <row r="4050" spans="1:9">
      <c r="A4050" s="2">
        <v>2013</v>
      </c>
      <c r="B4050" s="2">
        <v>1</v>
      </c>
      <c r="C4050" s="2" t="s">
        <v>12</v>
      </c>
      <c r="D4050" s="2" t="s">
        <v>28</v>
      </c>
      <c r="E4050" s="2" t="s">
        <v>14</v>
      </c>
      <c r="F4050" s="7">
        <v>2.580505</v>
      </c>
      <c r="G4050" s="4">
        <v>396</v>
      </c>
      <c r="H4050" s="2">
        <v>6.4999999999999997E-3</v>
      </c>
      <c r="I4050" t="s">
        <v>152</v>
      </c>
    </row>
    <row r="4051" spans="1:9">
      <c r="A4051" s="2">
        <v>2013</v>
      </c>
      <c r="B4051" s="2">
        <v>12</v>
      </c>
      <c r="C4051" s="2" t="s">
        <v>12</v>
      </c>
      <c r="D4051" s="2" t="s">
        <v>30</v>
      </c>
      <c r="E4051" s="2" t="s">
        <v>9</v>
      </c>
      <c r="F4051" s="7">
        <v>2.9161670000000002</v>
      </c>
      <c r="G4051" s="4">
        <v>2083</v>
      </c>
      <c r="H4051" s="2">
        <v>1.2999999999999999E-3</v>
      </c>
      <c r="I4051" t="s">
        <v>152</v>
      </c>
    </row>
    <row r="4052" spans="1:9">
      <c r="A4052" s="2">
        <v>2013</v>
      </c>
      <c r="B4052" s="2">
        <v>1</v>
      </c>
      <c r="C4052" s="2" t="s">
        <v>12</v>
      </c>
      <c r="D4052" s="2" t="s">
        <v>54</v>
      </c>
      <c r="E4052" s="2" t="s">
        <v>14</v>
      </c>
      <c r="F4052" s="7">
        <v>15.167849</v>
      </c>
      <c r="G4052" s="4">
        <v>700</v>
      </c>
      <c r="H4052" s="2">
        <v>2.1600000000000001E-2</v>
      </c>
      <c r="I4052" t="s">
        <v>152</v>
      </c>
    </row>
    <row r="4053" spans="1:9">
      <c r="A4053" s="2">
        <v>2013</v>
      </c>
      <c r="B4053" s="2">
        <v>1</v>
      </c>
      <c r="C4053" s="2" t="s">
        <v>12</v>
      </c>
      <c r="D4053" s="2" t="s">
        <v>60</v>
      </c>
      <c r="E4053" s="2" t="s">
        <v>14</v>
      </c>
      <c r="F4053" s="7">
        <v>16.280540999999999</v>
      </c>
      <c r="G4053" s="4">
        <v>924</v>
      </c>
      <c r="H4053" s="2">
        <v>1.7600000000000001E-2</v>
      </c>
      <c r="I4053" t="s">
        <v>152</v>
      </c>
    </row>
    <row r="4054" spans="1:9">
      <c r="A4054" s="2">
        <v>2013</v>
      </c>
      <c r="B4054" s="2">
        <v>1</v>
      </c>
      <c r="C4054" s="2" t="s">
        <v>53</v>
      </c>
      <c r="D4054" s="2" t="s">
        <v>40</v>
      </c>
      <c r="E4054" s="2" t="s">
        <v>14</v>
      </c>
      <c r="F4054" s="7">
        <v>1350.6883720000001</v>
      </c>
      <c r="G4054" s="4">
        <v>880</v>
      </c>
      <c r="H4054" s="2">
        <v>1.5347999999999999</v>
      </c>
      <c r="I4054" t="s">
        <v>152</v>
      </c>
    </row>
    <row r="4055" spans="1:9">
      <c r="A4055" s="2">
        <v>2013</v>
      </c>
      <c r="B4055" s="2">
        <v>8</v>
      </c>
      <c r="C4055" s="2" t="s">
        <v>53</v>
      </c>
      <c r="D4055" s="2" t="s">
        <v>56</v>
      </c>
      <c r="E4055" s="2" t="s">
        <v>14</v>
      </c>
      <c r="F4055" s="7">
        <v>84.862131000000005</v>
      </c>
      <c r="G4055" s="4">
        <v>106</v>
      </c>
      <c r="H4055" s="2">
        <v>0.80049999999999999</v>
      </c>
      <c r="I4055" t="s">
        <v>152</v>
      </c>
    </row>
    <row r="4056" spans="1:9">
      <c r="A4056" s="2">
        <v>2013</v>
      </c>
      <c r="B4056" s="2">
        <v>3</v>
      </c>
      <c r="C4056" s="2" t="s">
        <v>7</v>
      </c>
      <c r="D4056" s="2" t="s">
        <v>54</v>
      </c>
      <c r="E4056" s="2" t="s">
        <v>14</v>
      </c>
      <c r="F4056" s="7">
        <v>8.6645E-2</v>
      </c>
      <c r="G4056" s="4">
        <v>518</v>
      </c>
      <c r="H4056" s="2">
        <v>1E-4</v>
      </c>
      <c r="I4056" t="s">
        <v>152</v>
      </c>
    </row>
    <row r="4057" spans="1:9">
      <c r="A4057" s="2">
        <v>2014</v>
      </c>
      <c r="B4057" s="2">
        <v>5</v>
      </c>
      <c r="C4057" s="2" t="s">
        <v>7</v>
      </c>
      <c r="D4057" s="2" t="s">
        <v>59</v>
      </c>
      <c r="E4057" s="2" t="s">
        <v>11</v>
      </c>
      <c r="F4057" s="7">
        <v>7463.9169739999998</v>
      </c>
      <c r="G4057" s="4">
        <v>4314527</v>
      </c>
      <c r="H4057" s="2">
        <v>1.6999999999999999E-3</v>
      </c>
      <c r="I4057" t="s">
        <v>152</v>
      </c>
    </row>
    <row r="4058" spans="1:9">
      <c r="A4058" s="2">
        <v>2014</v>
      </c>
      <c r="B4058" s="2">
        <v>5</v>
      </c>
      <c r="C4058" s="2" t="s">
        <v>12</v>
      </c>
      <c r="D4058" s="2" t="s">
        <v>58</v>
      </c>
      <c r="E4058" s="2" t="s">
        <v>9</v>
      </c>
      <c r="F4058" s="7">
        <v>1.484588</v>
      </c>
      <c r="G4058" s="4">
        <v>363</v>
      </c>
      <c r="H4058" s="2">
        <v>4.0000000000000001E-3</v>
      </c>
      <c r="I4058" t="s">
        <v>152</v>
      </c>
    </row>
    <row r="4059" spans="1:9">
      <c r="A4059" s="2">
        <v>2013</v>
      </c>
      <c r="B4059" s="2">
        <v>12</v>
      </c>
      <c r="C4059" s="2" t="s">
        <v>53</v>
      </c>
      <c r="D4059" s="2" t="s">
        <v>18</v>
      </c>
      <c r="E4059" s="2" t="s">
        <v>14</v>
      </c>
      <c r="F4059" s="7">
        <v>7.2927499999999998</v>
      </c>
      <c r="G4059" s="4">
        <v>10</v>
      </c>
      <c r="H4059" s="2">
        <v>0.72919999999999996</v>
      </c>
      <c r="I4059" t="s">
        <v>152</v>
      </c>
    </row>
    <row r="4060" spans="1:9">
      <c r="A4060" s="2">
        <v>2014</v>
      </c>
      <c r="B4060" s="2">
        <v>3</v>
      </c>
      <c r="C4060" s="2" t="s">
        <v>12</v>
      </c>
      <c r="D4060" s="2" t="s">
        <v>57</v>
      </c>
      <c r="E4060" s="2" t="s">
        <v>14</v>
      </c>
      <c r="F4060" s="7">
        <v>0.244754</v>
      </c>
      <c r="G4060" s="4">
        <v>40</v>
      </c>
      <c r="H4060" s="2">
        <v>6.1000000000000004E-3</v>
      </c>
      <c r="I4060" t="s">
        <v>152</v>
      </c>
    </row>
    <row r="4061" spans="1:9">
      <c r="A4061" s="2">
        <v>2013</v>
      </c>
      <c r="B4061" s="2">
        <v>2</v>
      </c>
      <c r="C4061" s="2" t="s">
        <v>12</v>
      </c>
      <c r="D4061" s="2" t="s">
        <v>61</v>
      </c>
      <c r="E4061" s="2" t="s">
        <v>62</v>
      </c>
      <c r="F4061" s="7">
        <v>1.0089000000000001E-2</v>
      </c>
      <c r="G4061" s="4">
        <v>1</v>
      </c>
      <c r="H4061" s="2">
        <v>0.01</v>
      </c>
      <c r="I4061" t="s">
        <v>152</v>
      </c>
    </row>
    <row r="4062" spans="1:9">
      <c r="A4062" s="2">
        <v>2013</v>
      </c>
      <c r="B4062" s="2">
        <v>2</v>
      </c>
      <c r="C4062" s="2" t="s">
        <v>12</v>
      </c>
      <c r="D4062" s="2" t="s">
        <v>56</v>
      </c>
      <c r="E4062" s="2" t="s">
        <v>14</v>
      </c>
      <c r="F4062" s="7">
        <v>532823.15903099999</v>
      </c>
      <c r="G4062" s="4">
        <v>52345820</v>
      </c>
      <c r="H4062" s="2">
        <v>1.01E-2</v>
      </c>
      <c r="I4062" t="s">
        <v>152</v>
      </c>
    </row>
    <row r="4063" spans="1:9">
      <c r="A4063" s="2">
        <v>2013</v>
      </c>
      <c r="B4063" s="2">
        <v>6</v>
      </c>
      <c r="C4063" s="2" t="s">
        <v>7</v>
      </c>
      <c r="D4063" s="2" t="s">
        <v>39</v>
      </c>
      <c r="E4063" s="2" t="s">
        <v>14</v>
      </c>
      <c r="F4063" s="7">
        <v>27373.718621</v>
      </c>
      <c r="G4063" s="4">
        <v>6410920</v>
      </c>
      <c r="H4063" s="2">
        <v>4.1999999999999997E-3</v>
      </c>
      <c r="I4063" t="s">
        <v>152</v>
      </c>
    </row>
    <row r="4064" spans="1:9">
      <c r="A4064" s="2">
        <v>2013</v>
      </c>
      <c r="B4064" s="2">
        <v>7</v>
      </c>
      <c r="C4064" s="2" t="s">
        <v>12</v>
      </c>
      <c r="D4064" s="2" t="s">
        <v>39</v>
      </c>
      <c r="E4064" s="2" t="s">
        <v>14</v>
      </c>
      <c r="F4064" s="7">
        <v>259894.26726299999</v>
      </c>
      <c r="G4064" s="4">
        <v>25062797</v>
      </c>
      <c r="H4064" s="2">
        <v>1.03E-2</v>
      </c>
      <c r="I4064" t="s">
        <v>152</v>
      </c>
    </row>
    <row r="4065" spans="1:9">
      <c r="A4065" s="2">
        <v>2013</v>
      </c>
      <c r="B4065" s="2">
        <v>12</v>
      </c>
      <c r="C4065" s="2" t="s">
        <v>12</v>
      </c>
      <c r="D4065" s="2" t="s">
        <v>19</v>
      </c>
      <c r="E4065" s="2" t="s">
        <v>14</v>
      </c>
      <c r="F4065" s="7">
        <v>285498.08986200002</v>
      </c>
      <c r="G4065" s="4">
        <v>22323999</v>
      </c>
      <c r="H4065" s="2">
        <v>1.2699999999999999E-2</v>
      </c>
      <c r="I4065" t="s">
        <v>152</v>
      </c>
    </row>
    <row r="4066" spans="1:9">
      <c r="A4066" s="2">
        <v>2014</v>
      </c>
      <c r="B4066" s="2">
        <v>1</v>
      </c>
      <c r="C4066" s="2" t="s">
        <v>7</v>
      </c>
      <c r="D4066" s="2" t="s">
        <v>26</v>
      </c>
      <c r="E4066" s="2" t="s">
        <v>14</v>
      </c>
      <c r="F4066" s="7">
        <v>783.71730000000002</v>
      </c>
      <c r="G4066" s="4">
        <v>1078550</v>
      </c>
      <c r="H4066" s="2">
        <v>6.9999999999999999E-4</v>
      </c>
      <c r="I4066" t="s">
        <v>152</v>
      </c>
    </row>
    <row r="4067" spans="1:9">
      <c r="A4067" s="2">
        <v>2014</v>
      </c>
      <c r="B4067" s="2">
        <v>3</v>
      </c>
      <c r="C4067" s="2" t="s">
        <v>7</v>
      </c>
      <c r="D4067" s="2" t="s">
        <v>18</v>
      </c>
      <c r="E4067" s="2" t="s">
        <v>14</v>
      </c>
      <c r="F4067" s="7">
        <v>9774.1974869999995</v>
      </c>
      <c r="G4067" s="4">
        <v>6092646</v>
      </c>
      <c r="H4067" s="2">
        <v>1.6000000000000001E-3</v>
      </c>
      <c r="I4067" t="s">
        <v>152</v>
      </c>
    </row>
    <row r="4068" spans="1:9">
      <c r="A4068" s="2">
        <v>2014</v>
      </c>
      <c r="B4068" s="2">
        <v>2</v>
      </c>
      <c r="C4068" s="2" t="s">
        <v>7</v>
      </c>
      <c r="D4068" s="2" t="s">
        <v>26</v>
      </c>
      <c r="E4068" s="2" t="s">
        <v>14</v>
      </c>
      <c r="F4068" s="7">
        <v>1021.300288</v>
      </c>
      <c r="G4068" s="4">
        <v>1092099</v>
      </c>
      <c r="H4068" s="2">
        <v>8.9999999999999998E-4</v>
      </c>
      <c r="I4068" t="s">
        <v>152</v>
      </c>
    </row>
    <row r="4069" spans="1:9">
      <c r="A4069" s="2">
        <v>2013</v>
      </c>
      <c r="B4069" s="2">
        <v>8</v>
      </c>
      <c r="C4069" s="2" t="s">
        <v>12</v>
      </c>
      <c r="D4069" s="2" t="s">
        <v>44</v>
      </c>
      <c r="E4069" s="2" t="s">
        <v>16</v>
      </c>
      <c r="F4069" s="7">
        <v>9927.3117910000001</v>
      </c>
      <c r="G4069" s="4">
        <v>1127260</v>
      </c>
      <c r="H4069" s="2">
        <v>8.8000000000000005E-3</v>
      </c>
      <c r="I4069" t="s">
        <v>152</v>
      </c>
    </row>
    <row r="4070" spans="1:9">
      <c r="A4070" s="2">
        <v>2014</v>
      </c>
      <c r="B4070" s="2">
        <v>4</v>
      </c>
      <c r="C4070" s="2" t="s">
        <v>12</v>
      </c>
      <c r="D4070" s="2" t="s">
        <v>41</v>
      </c>
      <c r="E4070" s="2" t="s">
        <v>25</v>
      </c>
      <c r="F4070" s="7">
        <v>1045.59247</v>
      </c>
      <c r="G4070" s="4">
        <v>496495</v>
      </c>
      <c r="H4070" s="2">
        <v>2.0999999999999999E-3</v>
      </c>
      <c r="I4070" t="s">
        <v>152</v>
      </c>
    </row>
    <row r="4071" spans="1:9">
      <c r="A4071" s="2">
        <v>2014</v>
      </c>
      <c r="B4071" s="2">
        <v>1</v>
      </c>
      <c r="C4071" s="2" t="s">
        <v>12</v>
      </c>
      <c r="D4071" s="2" t="s">
        <v>23</v>
      </c>
      <c r="E4071" s="2" t="s">
        <v>14</v>
      </c>
      <c r="F4071" s="7">
        <v>156.85618199999999</v>
      </c>
      <c r="G4071" s="4">
        <v>71788</v>
      </c>
      <c r="H4071" s="2">
        <v>2.0999999999999999E-3</v>
      </c>
      <c r="I4071" t="s">
        <v>152</v>
      </c>
    </row>
    <row r="4072" spans="1:9">
      <c r="A4072" s="2">
        <v>2013</v>
      </c>
      <c r="B4072" s="2">
        <v>5</v>
      </c>
      <c r="C4072" s="2" t="s">
        <v>7</v>
      </c>
      <c r="D4072" s="2" t="s">
        <v>46</v>
      </c>
      <c r="E4072" s="2" t="s">
        <v>25</v>
      </c>
      <c r="F4072" s="7">
        <v>311.00474600000001</v>
      </c>
      <c r="G4072" s="4">
        <v>184763</v>
      </c>
      <c r="H4072" s="2">
        <v>1.6000000000000001E-3</v>
      </c>
      <c r="I4072" t="s">
        <v>152</v>
      </c>
    </row>
    <row r="4073" spans="1:9">
      <c r="A4073" s="2">
        <v>2013</v>
      </c>
      <c r="B4073" s="2">
        <v>12</v>
      </c>
      <c r="C4073" s="2" t="s">
        <v>12</v>
      </c>
      <c r="D4073" s="2" t="s">
        <v>10</v>
      </c>
      <c r="E4073" s="2" t="s">
        <v>11</v>
      </c>
      <c r="F4073" s="7">
        <v>1082.139046</v>
      </c>
      <c r="G4073" s="4">
        <v>633239</v>
      </c>
      <c r="H4073" s="2">
        <v>1.6999999999999999E-3</v>
      </c>
      <c r="I4073" t="s">
        <v>152</v>
      </c>
    </row>
    <row r="4074" spans="1:9">
      <c r="A4074" s="2">
        <v>2014</v>
      </c>
      <c r="B4074" s="2">
        <v>2</v>
      </c>
      <c r="C4074" s="2" t="s">
        <v>7</v>
      </c>
      <c r="D4074" s="2" t="s">
        <v>49</v>
      </c>
      <c r="E4074" s="2" t="s">
        <v>11</v>
      </c>
      <c r="F4074" s="7">
        <v>164.65101300000001</v>
      </c>
      <c r="G4074" s="4">
        <v>117608</v>
      </c>
      <c r="H4074" s="2">
        <v>1.2999999999999999E-3</v>
      </c>
      <c r="I4074" t="s">
        <v>152</v>
      </c>
    </row>
    <row r="4075" spans="1:9">
      <c r="A4075" s="2">
        <v>2014</v>
      </c>
      <c r="B4075" s="2">
        <v>2</v>
      </c>
      <c r="C4075" s="2" t="s">
        <v>7</v>
      </c>
      <c r="D4075" s="2" t="s">
        <v>50</v>
      </c>
      <c r="E4075" s="2" t="s">
        <v>11</v>
      </c>
      <c r="F4075" s="7">
        <v>50.527079999999998</v>
      </c>
      <c r="G4075" s="4">
        <v>27828</v>
      </c>
      <c r="H4075" s="2">
        <v>1.8E-3</v>
      </c>
      <c r="I4075" t="s">
        <v>152</v>
      </c>
    </row>
    <row r="4076" spans="1:9">
      <c r="A4076" s="2">
        <v>2013</v>
      </c>
      <c r="B4076" s="2">
        <v>5</v>
      </c>
      <c r="C4076" s="2" t="s">
        <v>12</v>
      </c>
      <c r="D4076" s="2" t="s">
        <v>17</v>
      </c>
      <c r="E4076" s="2" t="s">
        <v>14</v>
      </c>
      <c r="F4076" s="7">
        <v>2.87663</v>
      </c>
      <c r="G4076" s="4">
        <v>405</v>
      </c>
      <c r="H4076" s="2">
        <v>7.1000000000000004E-3</v>
      </c>
      <c r="I4076" t="s">
        <v>152</v>
      </c>
    </row>
    <row r="4077" spans="1:9">
      <c r="A4077" s="2">
        <v>2013</v>
      </c>
      <c r="B4077" s="2">
        <v>4</v>
      </c>
      <c r="C4077" s="2" t="s">
        <v>12</v>
      </c>
      <c r="D4077" s="2" t="s">
        <v>52</v>
      </c>
      <c r="E4077" s="2" t="s">
        <v>25</v>
      </c>
      <c r="F4077" s="7">
        <v>0.55392799999999998</v>
      </c>
      <c r="G4077" s="4">
        <v>229</v>
      </c>
      <c r="H4077" s="2">
        <v>2.3999999999999998E-3</v>
      </c>
      <c r="I4077" t="s">
        <v>152</v>
      </c>
    </row>
    <row r="4078" spans="1:9">
      <c r="A4078" s="2">
        <v>2013</v>
      </c>
      <c r="B4078" s="2">
        <v>1</v>
      </c>
      <c r="C4078" s="2" t="s">
        <v>53</v>
      </c>
      <c r="D4078" s="2" t="s">
        <v>56</v>
      </c>
      <c r="E4078" s="2" t="s">
        <v>14</v>
      </c>
      <c r="F4078" s="7">
        <v>1163.9647709999999</v>
      </c>
      <c r="G4078" s="4">
        <v>733</v>
      </c>
      <c r="H4078" s="2">
        <v>1.5879000000000001</v>
      </c>
      <c r="I4078" t="s">
        <v>152</v>
      </c>
    </row>
    <row r="4079" spans="1:9">
      <c r="A4079" s="2">
        <v>2014</v>
      </c>
      <c r="B4079" s="2">
        <v>2</v>
      </c>
      <c r="C4079" s="2" t="s">
        <v>12</v>
      </c>
      <c r="D4079" s="2" t="s">
        <v>38</v>
      </c>
      <c r="E4079" s="2" t="s">
        <v>14</v>
      </c>
      <c r="F4079" s="7">
        <v>0.44330199999999997</v>
      </c>
      <c r="G4079" s="4">
        <v>52</v>
      </c>
      <c r="H4079" s="2">
        <v>8.5000000000000006E-3</v>
      </c>
      <c r="I4079" t="s">
        <v>152</v>
      </c>
    </row>
    <row r="4080" spans="1:9">
      <c r="A4080" s="2">
        <v>2014</v>
      </c>
      <c r="B4080" s="2">
        <v>5</v>
      </c>
      <c r="C4080" s="2" t="s">
        <v>12</v>
      </c>
      <c r="D4080" s="2" t="s">
        <v>60</v>
      </c>
      <c r="E4080" s="2" t="s">
        <v>14</v>
      </c>
      <c r="F4080" s="7">
        <v>5718.1165019999999</v>
      </c>
      <c r="G4080" s="4">
        <v>1481597</v>
      </c>
      <c r="H4080" s="2">
        <v>3.8E-3</v>
      </c>
      <c r="I4080" t="s">
        <v>152</v>
      </c>
    </row>
    <row r="4081" spans="1:9">
      <c r="A4081" s="2">
        <v>2014</v>
      </c>
      <c r="B4081" s="2">
        <v>5</v>
      </c>
      <c r="C4081" s="2" t="s">
        <v>7</v>
      </c>
      <c r="D4081" s="2" t="s">
        <v>13</v>
      </c>
      <c r="E4081" s="2" t="s">
        <v>14</v>
      </c>
      <c r="F4081" s="7">
        <v>2370.2072269999999</v>
      </c>
      <c r="G4081" s="4">
        <v>3477599</v>
      </c>
      <c r="H4081" s="2">
        <v>5.9999999999999995E-4</v>
      </c>
      <c r="I4081" t="s">
        <v>152</v>
      </c>
    </row>
    <row r="4082" spans="1:9">
      <c r="A4082" s="2">
        <v>2014</v>
      </c>
      <c r="B4082" s="2">
        <v>5</v>
      </c>
      <c r="C4082" s="2" t="s">
        <v>7</v>
      </c>
      <c r="D4082" s="2" t="s">
        <v>72</v>
      </c>
      <c r="E4082" s="2" t="s">
        <v>11</v>
      </c>
      <c r="F4082" s="7">
        <v>9459.8669169999994</v>
      </c>
      <c r="G4082" s="4">
        <v>4496862</v>
      </c>
      <c r="H4082" s="2">
        <v>2.0999999999999999E-3</v>
      </c>
      <c r="I4082" t="s">
        <v>152</v>
      </c>
    </row>
    <row r="4083" spans="1:9">
      <c r="A4083" s="2">
        <v>2013</v>
      </c>
      <c r="B4083" s="2">
        <v>4</v>
      </c>
      <c r="C4083" s="2" t="s">
        <v>12</v>
      </c>
      <c r="D4083" s="2" t="s">
        <v>10</v>
      </c>
      <c r="E4083" s="2" t="s">
        <v>11</v>
      </c>
      <c r="F4083" s="7">
        <v>0.187364</v>
      </c>
      <c r="G4083" s="4">
        <v>93</v>
      </c>
      <c r="H4083" s="2">
        <v>2E-3</v>
      </c>
      <c r="I4083" t="s">
        <v>152</v>
      </c>
    </row>
    <row r="4084" spans="1:9">
      <c r="A4084" s="2">
        <v>2013</v>
      </c>
      <c r="B4084" s="2">
        <v>12</v>
      </c>
      <c r="C4084" s="2" t="s">
        <v>53</v>
      </c>
      <c r="D4084" s="2" t="s">
        <v>19</v>
      </c>
      <c r="E4084" s="2" t="s">
        <v>14</v>
      </c>
      <c r="F4084" s="7">
        <v>8.0740979999999993</v>
      </c>
      <c r="G4084" s="4">
        <v>3</v>
      </c>
      <c r="H4084" s="2">
        <v>2.6913</v>
      </c>
      <c r="I4084" t="s">
        <v>152</v>
      </c>
    </row>
    <row r="4085" spans="1:9">
      <c r="A4085" s="2">
        <v>2013</v>
      </c>
      <c r="B4085" s="2">
        <v>6</v>
      </c>
      <c r="C4085" s="2" t="s">
        <v>7</v>
      </c>
      <c r="D4085" s="2" t="s">
        <v>45</v>
      </c>
      <c r="E4085" s="2" t="s">
        <v>14</v>
      </c>
      <c r="F4085" s="7">
        <v>1567.0799489999999</v>
      </c>
      <c r="G4085" s="4">
        <v>2462582</v>
      </c>
      <c r="H4085" s="2">
        <v>5.9999999999999995E-4</v>
      </c>
      <c r="I4085" t="s">
        <v>152</v>
      </c>
    </row>
    <row r="4086" spans="1:9">
      <c r="A4086" s="2">
        <v>2013</v>
      </c>
      <c r="B4086" s="2">
        <v>1</v>
      </c>
      <c r="C4086" s="2" t="s">
        <v>12</v>
      </c>
      <c r="D4086" s="2" t="s">
        <v>13</v>
      </c>
      <c r="E4086" s="2" t="s">
        <v>14</v>
      </c>
      <c r="F4086" s="7">
        <v>68676.313225999998</v>
      </c>
      <c r="G4086" s="4">
        <v>5558576</v>
      </c>
      <c r="H4086" s="2">
        <v>1.23E-2</v>
      </c>
      <c r="I4086" t="s">
        <v>152</v>
      </c>
    </row>
    <row r="4087" spans="1:9">
      <c r="A4087" s="2">
        <v>2013</v>
      </c>
      <c r="B4087" s="2">
        <v>10</v>
      </c>
      <c r="C4087" s="2" t="s">
        <v>12</v>
      </c>
      <c r="D4087" s="2" t="s">
        <v>13</v>
      </c>
      <c r="E4087" s="2" t="s">
        <v>14</v>
      </c>
      <c r="F4087" s="7">
        <v>81854.246400999997</v>
      </c>
      <c r="G4087" s="4">
        <v>6350449</v>
      </c>
      <c r="H4087" s="2">
        <v>1.2800000000000001E-2</v>
      </c>
      <c r="I4087" t="s">
        <v>152</v>
      </c>
    </row>
    <row r="4088" spans="1:9">
      <c r="A4088" s="2">
        <v>2013</v>
      </c>
      <c r="B4088" s="2">
        <v>2</v>
      </c>
      <c r="C4088" s="2" t="s">
        <v>12</v>
      </c>
      <c r="D4088" s="2" t="s">
        <v>13</v>
      </c>
      <c r="E4088" s="2" t="s">
        <v>14</v>
      </c>
      <c r="F4088" s="7">
        <v>66165.981631000002</v>
      </c>
      <c r="G4088" s="4">
        <v>5419298</v>
      </c>
      <c r="H4088" s="2">
        <v>1.2200000000000001E-2</v>
      </c>
      <c r="I4088" t="s">
        <v>152</v>
      </c>
    </row>
    <row r="4089" spans="1:9">
      <c r="A4089" s="2">
        <v>2013</v>
      </c>
      <c r="B4089" s="2">
        <v>7</v>
      </c>
      <c r="C4089" s="2" t="s">
        <v>7</v>
      </c>
      <c r="D4089" s="2" t="s">
        <v>20</v>
      </c>
      <c r="E4089" s="2" t="s">
        <v>14</v>
      </c>
      <c r="F4089" s="7">
        <v>5133.6793619999999</v>
      </c>
      <c r="G4089" s="4">
        <v>2736978</v>
      </c>
      <c r="H4089" s="2">
        <v>1.8E-3</v>
      </c>
      <c r="I4089" t="s">
        <v>152</v>
      </c>
    </row>
    <row r="4090" spans="1:9">
      <c r="A4090" s="2">
        <v>2013</v>
      </c>
      <c r="B4090" s="2">
        <v>8</v>
      </c>
      <c r="C4090" s="2" t="s">
        <v>7</v>
      </c>
      <c r="D4090" s="2" t="s">
        <v>19</v>
      </c>
      <c r="E4090" s="2" t="s">
        <v>14</v>
      </c>
      <c r="F4090" s="7">
        <v>4405.0212190000002</v>
      </c>
      <c r="G4090" s="4">
        <v>1398334</v>
      </c>
      <c r="H4090" s="2">
        <v>3.0999999999999999E-3</v>
      </c>
      <c r="I4090" t="s">
        <v>152</v>
      </c>
    </row>
    <row r="4091" spans="1:9">
      <c r="A4091" s="2">
        <v>2014</v>
      </c>
      <c r="B4091" s="2">
        <v>1</v>
      </c>
      <c r="C4091" s="2" t="s">
        <v>12</v>
      </c>
      <c r="D4091" s="2" t="s">
        <v>72</v>
      </c>
      <c r="E4091" s="2" t="s">
        <v>11</v>
      </c>
      <c r="F4091" s="7">
        <v>185.52420499999999</v>
      </c>
      <c r="G4091" s="4">
        <v>93701</v>
      </c>
      <c r="H4091" s="2">
        <v>1.9E-3</v>
      </c>
      <c r="I4091" t="s">
        <v>152</v>
      </c>
    </row>
    <row r="4092" spans="1:9">
      <c r="A4092" s="2">
        <v>2013</v>
      </c>
      <c r="B4092" s="2">
        <v>12</v>
      </c>
      <c r="C4092" s="2" t="s">
        <v>7</v>
      </c>
      <c r="D4092" s="2" t="s">
        <v>49</v>
      </c>
      <c r="E4092" s="2" t="s">
        <v>11</v>
      </c>
      <c r="F4092" s="7">
        <v>34.740796000000003</v>
      </c>
      <c r="G4092" s="4">
        <v>24815</v>
      </c>
      <c r="H4092" s="2">
        <v>1.2999999999999999E-3</v>
      </c>
      <c r="I4092" t="s">
        <v>152</v>
      </c>
    </row>
    <row r="4093" spans="1:9">
      <c r="A4093" s="2">
        <v>2013</v>
      </c>
      <c r="B4093" s="2">
        <v>12</v>
      </c>
      <c r="C4093" s="2" t="s">
        <v>12</v>
      </c>
      <c r="D4093" s="2" t="s">
        <v>33</v>
      </c>
      <c r="E4093" s="2" t="s">
        <v>11</v>
      </c>
      <c r="F4093" s="7">
        <v>1.527488</v>
      </c>
      <c r="G4093" s="4">
        <v>1175</v>
      </c>
      <c r="H4093" s="2">
        <v>1.1999999999999999E-3</v>
      </c>
      <c r="I4093" t="s">
        <v>152</v>
      </c>
    </row>
    <row r="4094" spans="1:9">
      <c r="A4094" s="2">
        <v>2014</v>
      </c>
      <c r="B4094" s="2">
        <v>4</v>
      </c>
      <c r="C4094" s="2" t="s">
        <v>12</v>
      </c>
      <c r="D4094" s="2" t="s">
        <v>66</v>
      </c>
      <c r="E4094" s="2" t="s">
        <v>9</v>
      </c>
      <c r="F4094" s="7">
        <v>18.520357000000001</v>
      </c>
      <c r="G4094" s="4">
        <v>897</v>
      </c>
      <c r="H4094" s="2">
        <v>2.06E-2</v>
      </c>
      <c r="I4094" t="s">
        <v>152</v>
      </c>
    </row>
    <row r="4095" spans="1:9">
      <c r="A4095" s="2">
        <v>2013</v>
      </c>
      <c r="B4095" s="2">
        <v>7</v>
      </c>
      <c r="C4095" s="2" t="s">
        <v>12</v>
      </c>
      <c r="D4095" s="2" t="s">
        <v>83</v>
      </c>
      <c r="E4095" s="2" t="s">
        <v>14</v>
      </c>
      <c r="F4095" s="7">
        <v>6.9067980000000002</v>
      </c>
      <c r="G4095" s="4">
        <v>1445</v>
      </c>
      <c r="H4095" s="2">
        <v>4.7000000000000002E-3</v>
      </c>
      <c r="I4095" t="s">
        <v>152</v>
      </c>
    </row>
    <row r="4096" spans="1:9">
      <c r="A4096" s="2">
        <v>2013</v>
      </c>
      <c r="B4096" s="2">
        <v>3</v>
      </c>
      <c r="C4096" s="2" t="s">
        <v>12</v>
      </c>
      <c r="D4096" s="2" t="s">
        <v>17</v>
      </c>
      <c r="E4096" s="2" t="s">
        <v>14</v>
      </c>
      <c r="F4096" s="7">
        <v>1.701033</v>
      </c>
      <c r="G4096" s="4">
        <v>222</v>
      </c>
      <c r="H4096" s="2">
        <v>7.6E-3</v>
      </c>
      <c r="I4096" t="s">
        <v>152</v>
      </c>
    </row>
    <row r="4097" spans="1:9">
      <c r="A4097" s="2">
        <v>2013</v>
      </c>
      <c r="B4097" s="2">
        <v>2</v>
      </c>
      <c r="C4097" s="2" t="s">
        <v>12</v>
      </c>
      <c r="D4097" s="2" t="s">
        <v>100</v>
      </c>
      <c r="E4097" s="2" t="s">
        <v>14</v>
      </c>
      <c r="F4097" s="7">
        <v>6.5962589999999999</v>
      </c>
      <c r="G4097" s="4">
        <v>337</v>
      </c>
      <c r="H4097" s="2">
        <v>1.95E-2</v>
      </c>
      <c r="I4097" t="s">
        <v>152</v>
      </c>
    </row>
    <row r="4098" spans="1:9">
      <c r="A4098" s="2">
        <v>2013</v>
      </c>
      <c r="B4098" s="2">
        <v>9</v>
      </c>
      <c r="C4098" s="2" t="s">
        <v>12</v>
      </c>
      <c r="D4098" s="2" t="s">
        <v>36</v>
      </c>
      <c r="E4098" s="2" t="s">
        <v>9</v>
      </c>
      <c r="F4098" s="7">
        <v>3.4105479999999999</v>
      </c>
      <c r="G4098" s="4">
        <v>125</v>
      </c>
      <c r="H4098" s="2">
        <v>2.7199999999999998E-2</v>
      </c>
      <c r="I4098" t="s">
        <v>152</v>
      </c>
    </row>
    <row r="4099" spans="1:9">
      <c r="A4099" s="2">
        <v>2014</v>
      </c>
      <c r="B4099" s="2">
        <v>5</v>
      </c>
      <c r="C4099" s="2" t="s">
        <v>7</v>
      </c>
      <c r="D4099" s="2" t="s">
        <v>28</v>
      </c>
      <c r="E4099" s="2" t="s">
        <v>14</v>
      </c>
      <c r="F4099" s="7">
        <v>10021.351113999999</v>
      </c>
      <c r="G4099" s="4">
        <v>3712839</v>
      </c>
      <c r="H4099" s="2">
        <v>2.5999999999999999E-3</v>
      </c>
      <c r="I4099" t="s">
        <v>152</v>
      </c>
    </row>
    <row r="4100" spans="1:9">
      <c r="A4100" s="2">
        <v>2014</v>
      </c>
      <c r="B4100" s="2">
        <v>5</v>
      </c>
      <c r="C4100" s="2" t="s">
        <v>7</v>
      </c>
      <c r="D4100" s="2" t="s">
        <v>31</v>
      </c>
      <c r="E4100" s="2" t="s">
        <v>14</v>
      </c>
      <c r="F4100" s="7">
        <v>826.10187699999994</v>
      </c>
      <c r="G4100" s="4">
        <v>320646</v>
      </c>
      <c r="H4100" s="2">
        <v>2.5000000000000001E-3</v>
      </c>
      <c r="I4100" t="s">
        <v>152</v>
      </c>
    </row>
    <row r="4101" spans="1:9">
      <c r="A4101" s="2">
        <v>2014</v>
      </c>
      <c r="B4101" s="2">
        <v>5</v>
      </c>
      <c r="C4101" s="2" t="s">
        <v>12</v>
      </c>
      <c r="D4101" s="2" t="s">
        <v>55</v>
      </c>
      <c r="E4101" s="2" t="s">
        <v>14</v>
      </c>
      <c r="F4101" s="7">
        <v>1.3317810000000001</v>
      </c>
      <c r="G4101" s="4">
        <v>257</v>
      </c>
      <c r="H4101" s="2">
        <v>5.1000000000000004E-3</v>
      </c>
      <c r="I4101" t="s">
        <v>152</v>
      </c>
    </row>
    <row r="4102" spans="1:9">
      <c r="A4102" s="2">
        <v>2013</v>
      </c>
      <c r="B4102" s="2">
        <v>4</v>
      </c>
      <c r="C4102" s="2" t="s">
        <v>53</v>
      </c>
      <c r="D4102" s="2" t="s">
        <v>63</v>
      </c>
      <c r="E4102" s="2" t="s">
        <v>14</v>
      </c>
      <c r="F4102" s="7">
        <v>43.219701000000001</v>
      </c>
      <c r="G4102" s="4">
        <v>68</v>
      </c>
      <c r="H4102" s="2">
        <v>0.63549999999999995</v>
      </c>
      <c r="I4102" t="s">
        <v>152</v>
      </c>
    </row>
    <row r="4103" spans="1:9">
      <c r="A4103" s="2">
        <v>2013</v>
      </c>
      <c r="B4103" s="2">
        <v>10</v>
      </c>
      <c r="C4103" s="2" t="s">
        <v>12</v>
      </c>
      <c r="D4103" s="2" t="s">
        <v>101</v>
      </c>
      <c r="E4103" s="2" t="s">
        <v>62</v>
      </c>
      <c r="F4103" s="7">
        <v>1.7297979999999999</v>
      </c>
      <c r="G4103" s="4">
        <v>49</v>
      </c>
      <c r="H4103" s="2">
        <v>3.5299999999999998E-2</v>
      </c>
      <c r="I4103" t="s">
        <v>152</v>
      </c>
    </row>
    <row r="4104" spans="1:9">
      <c r="A4104" s="2">
        <v>2013</v>
      </c>
      <c r="B4104" s="2">
        <v>10</v>
      </c>
      <c r="C4104" s="2" t="s">
        <v>12</v>
      </c>
      <c r="D4104" s="2" t="s">
        <v>72</v>
      </c>
      <c r="E4104" s="2" t="s">
        <v>11</v>
      </c>
      <c r="F4104" s="7">
        <v>1.6548069999999999</v>
      </c>
      <c r="G4104" s="4">
        <v>36</v>
      </c>
      <c r="H4104" s="2">
        <v>4.5900000000000003E-2</v>
      </c>
      <c r="I4104" t="s">
        <v>152</v>
      </c>
    </row>
    <row r="4105" spans="1:9">
      <c r="A4105" s="2">
        <v>2013</v>
      </c>
      <c r="B4105" s="2">
        <v>6</v>
      </c>
      <c r="C4105" s="2" t="s">
        <v>53</v>
      </c>
      <c r="D4105" s="2" t="s">
        <v>21</v>
      </c>
      <c r="E4105" s="2" t="s">
        <v>14</v>
      </c>
      <c r="F4105" s="7">
        <v>1.7171700000000001</v>
      </c>
      <c r="G4105" s="4">
        <v>3</v>
      </c>
      <c r="H4105" s="2">
        <v>0.57230000000000003</v>
      </c>
      <c r="I4105" t="s">
        <v>152</v>
      </c>
    </row>
    <row r="4106" spans="1:9">
      <c r="A4106" s="2">
        <v>2013</v>
      </c>
      <c r="B4106" s="2">
        <v>7</v>
      </c>
      <c r="C4106" s="2" t="s">
        <v>12</v>
      </c>
      <c r="D4106" s="2" t="s">
        <v>98</v>
      </c>
      <c r="E4106" s="2" t="s">
        <v>25</v>
      </c>
      <c r="F4106" s="7">
        <v>0.68940000000000001</v>
      </c>
      <c r="G4106" s="4">
        <v>1</v>
      </c>
      <c r="H4106" s="2">
        <v>0.68940000000000001</v>
      </c>
      <c r="I4106" t="s">
        <v>152</v>
      </c>
    </row>
    <row r="4107" spans="1:9">
      <c r="A4107" s="2">
        <v>2013</v>
      </c>
      <c r="B4107" s="2">
        <v>12</v>
      </c>
      <c r="C4107" s="2" t="s">
        <v>7</v>
      </c>
      <c r="D4107" s="2" t="s">
        <v>63</v>
      </c>
      <c r="E4107" s="2" t="s">
        <v>14</v>
      </c>
      <c r="F4107" s="7">
        <v>1454.3605010000001</v>
      </c>
      <c r="G4107" s="4">
        <v>1918076</v>
      </c>
      <c r="H4107" s="2">
        <v>6.9999999999999999E-4</v>
      </c>
      <c r="I4107" t="s">
        <v>152</v>
      </c>
    </row>
    <row r="4108" spans="1:9">
      <c r="A4108" s="2">
        <v>2014</v>
      </c>
      <c r="B4108" s="2">
        <v>1</v>
      </c>
      <c r="C4108" s="2" t="s">
        <v>7</v>
      </c>
      <c r="D4108" s="2" t="s">
        <v>20</v>
      </c>
      <c r="E4108" s="2" t="s">
        <v>14</v>
      </c>
      <c r="F4108" s="7">
        <v>3946.4181389999999</v>
      </c>
      <c r="G4108" s="4">
        <v>6423665</v>
      </c>
      <c r="H4108" s="2">
        <v>5.9999999999999995E-4</v>
      </c>
      <c r="I4108" t="s">
        <v>152</v>
      </c>
    </row>
    <row r="4109" spans="1:9">
      <c r="A4109" s="2">
        <v>2013</v>
      </c>
      <c r="B4109" s="2">
        <v>10</v>
      </c>
      <c r="C4109" s="2" t="s">
        <v>7</v>
      </c>
      <c r="D4109" s="2" t="s">
        <v>20</v>
      </c>
      <c r="E4109" s="2" t="s">
        <v>14</v>
      </c>
      <c r="F4109" s="7">
        <v>6402.4676589999999</v>
      </c>
      <c r="G4109" s="4">
        <v>3151898</v>
      </c>
      <c r="H4109" s="2">
        <v>2E-3</v>
      </c>
      <c r="I4109" t="s">
        <v>152</v>
      </c>
    </row>
    <row r="4110" spans="1:9">
      <c r="A4110" s="2">
        <v>2014</v>
      </c>
      <c r="B4110" s="2">
        <v>2</v>
      </c>
      <c r="C4110" s="2" t="s">
        <v>7</v>
      </c>
      <c r="D4110" s="2" t="s">
        <v>39</v>
      </c>
      <c r="E4110" s="2" t="s">
        <v>14</v>
      </c>
      <c r="F4110" s="7">
        <v>17293.846173999998</v>
      </c>
      <c r="G4110" s="4">
        <v>14286415</v>
      </c>
      <c r="H4110" s="2">
        <v>1.1999999999999999E-3</v>
      </c>
      <c r="I4110" t="s">
        <v>152</v>
      </c>
    </row>
    <row r="4111" spans="1:9">
      <c r="A4111" s="2">
        <v>2013</v>
      </c>
      <c r="B4111" s="2">
        <v>9</v>
      </c>
      <c r="C4111" s="2" t="s">
        <v>7</v>
      </c>
      <c r="D4111" s="2" t="s">
        <v>15</v>
      </c>
      <c r="E4111" s="2" t="s">
        <v>16</v>
      </c>
      <c r="F4111" s="7">
        <v>9007.3561430000009</v>
      </c>
      <c r="G4111" s="4">
        <v>3154837</v>
      </c>
      <c r="H4111" s="2">
        <v>2.8E-3</v>
      </c>
      <c r="I4111" t="s">
        <v>152</v>
      </c>
    </row>
    <row r="4112" spans="1:9">
      <c r="A4112" s="2">
        <v>2013</v>
      </c>
      <c r="B4112" s="2">
        <v>8</v>
      </c>
      <c r="C4112" s="2" t="s">
        <v>12</v>
      </c>
      <c r="D4112" s="2" t="s">
        <v>22</v>
      </c>
      <c r="E4112" s="2" t="s">
        <v>14</v>
      </c>
      <c r="F4112" s="7">
        <v>5556.4593860000004</v>
      </c>
      <c r="G4112" s="4">
        <v>585327</v>
      </c>
      <c r="H4112" s="2">
        <v>9.4000000000000004E-3</v>
      </c>
      <c r="I4112" t="s">
        <v>152</v>
      </c>
    </row>
    <row r="4113" spans="1:9">
      <c r="A4113" s="2">
        <v>2013</v>
      </c>
      <c r="B4113" s="2">
        <v>6</v>
      </c>
      <c r="C4113" s="2" t="s">
        <v>7</v>
      </c>
      <c r="D4113" s="2" t="s">
        <v>19</v>
      </c>
      <c r="E4113" s="2" t="s">
        <v>14</v>
      </c>
      <c r="F4113" s="7">
        <v>6203.7585509999999</v>
      </c>
      <c r="G4113" s="4">
        <v>1592335</v>
      </c>
      <c r="H4113" s="2">
        <v>3.8E-3</v>
      </c>
      <c r="I4113" t="s">
        <v>152</v>
      </c>
    </row>
    <row r="4114" spans="1:9">
      <c r="A4114" s="2">
        <v>2014</v>
      </c>
      <c r="B4114" s="2">
        <v>3</v>
      </c>
      <c r="C4114" s="2" t="s">
        <v>12</v>
      </c>
      <c r="D4114" s="2" t="s">
        <v>86</v>
      </c>
      <c r="E4114" s="2" t="s">
        <v>9</v>
      </c>
      <c r="F4114" s="7">
        <v>9617.1465630000002</v>
      </c>
      <c r="G4114" s="4">
        <v>4877880</v>
      </c>
      <c r="H4114" s="2">
        <v>1.9E-3</v>
      </c>
      <c r="I4114" t="s">
        <v>152</v>
      </c>
    </row>
    <row r="4115" spans="1:9">
      <c r="A4115" s="2">
        <v>2013</v>
      </c>
      <c r="B4115" s="2">
        <v>9</v>
      </c>
      <c r="C4115" s="2" t="s">
        <v>12</v>
      </c>
      <c r="D4115" s="2" t="s">
        <v>41</v>
      </c>
      <c r="E4115" s="2" t="s">
        <v>25</v>
      </c>
      <c r="F4115" s="7">
        <v>25.988968</v>
      </c>
      <c r="G4115" s="4">
        <v>15271</v>
      </c>
      <c r="H4115" s="2">
        <v>1.6999999999999999E-3</v>
      </c>
      <c r="I4115" t="s">
        <v>152</v>
      </c>
    </row>
    <row r="4116" spans="1:9">
      <c r="A4116" s="2">
        <v>2013</v>
      </c>
      <c r="B4116" s="2">
        <v>7</v>
      </c>
      <c r="C4116" s="2" t="s">
        <v>12</v>
      </c>
      <c r="D4116" s="2" t="s">
        <v>52</v>
      </c>
      <c r="E4116" s="2" t="s">
        <v>25</v>
      </c>
      <c r="F4116" s="7">
        <v>0.72637600000000002</v>
      </c>
      <c r="G4116" s="4">
        <v>220</v>
      </c>
      <c r="H4116" s="2">
        <v>3.3E-3</v>
      </c>
      <c r="I4116" t="s">
        <v>152</v>
      </c>
    </row>
    <row r="4117" spans="1:9">
      <c r="A4117" s="2">
        <v>2014</v>
      </c>
      <c r="B4117" s="2">
        <v>1</v>
      </c>
      <c r="C4117" s="2" t="s">
        <v>12</v>
      </c>
      <c r="D4117" s="2" t="s">
        <v>83</v>
      </c>
      <c r="E4117" s="2" t="s">
        <v>14</v>
      </c>
      <c r="F4117" s="7">
        <v>10.536194</v>
      </c>
      <c r="G4117" s="4">
        <v>745</v>
      </c>
      <c r="H4117" s="2">
        <v>1.41E-2</v>
      </c>
      <c r="I4117" t="s">
        <v>152</v>
      </c>
    </row>
    <row r="4118" spans="1:9">
      <c r="A4118" s="2">
        <v>2013</v>
      </c>
      <c r="B4118" s="2">
        <v>6</v>
      </c>
      <c r="C4118" s="2" t="s">
        <v>53</v>
      </c>
      <c r="D4118" s="2" t="s">
        <v>63</v>
      </c>
      <c r="E4118" s="2" t="s">
        <v>14</v>
      </c>
      <c r="F4118" s="7">
        <v>26.196437</v>
      </c>
      <c r="G4118" s="4">
        <v>55</v>
      </c>
      <c r="H4118" s="2">
        <v>0.47620000000000001</v>
      </c>
      <c r="I4118" t="s">
        <v>152</v>
      </c>
    </row>
    <row r="4119" spans="1:9">
      <c r="A4119" s="2">
        <v>2013</v>
      </c>
      <c r="B4119" s="2">
        <v>12</v>
      </c>
      <c r="C4119" s="2" t="s">
        <v>12</v>
      </c>
      <c r="D4119" s="2" t="s">
        <v>67</v>
      </c>
      <c r="E4119" s="2" t="s">
        <v>9</v>
      </c>
      <c r="F4119" s="7">
        <v>0.69030000000000002</v>
      </c>
      <c r="G4119" s="4">
        <v>531</v>
      </c>
      <c r="H4119" s="2">
        <v>1.2999999999999999E-3</v>
      </c>
      <c r="I4119" t="s">
        <v>152</v>
      </c>
    </row>
    <row r="4120" spans="1:9">
      <c r="A4120" s="2">
        <v>2013</v>
      </c>
      <c r="B4120" s="2">
        <v>3</v>
      </c>
      <c r="C4120" s="2" t="s">
        <v>12</v>
      </c>
      <c r="D4120" s="2" t="s">
        <v>24</v>
      </c>
      <c r="E4120" s="2" t="s">
        <v>25</v>
      </c>
      <c r="F4120" s="7">
        <v>5.3256750000000004</v>
      </c>
      <c r="G4120" s="4">
        <v>352</v>
      </c>
      <c r="H4120" s="2">
        <v>1.5100000000000001E-2</v>
      </c>
      <c r="I4120" t="s">
        <v>152</v>
      </c>
    </row>
    <row r="4121" spans="1:9">
      <c r="A4121" s="2">
        <v>2013</v>
      </c>
      <c r="B4121" s="2">
        <v>3</v>
      </c>
      <c r="C4121" s="2" t="s">
        <v>12</v>
      </c>
      <c r="D4121" s="2" t="s">
        <v>65</v>
      </c>
      <c r="E4121" s="2" t="s">
        <v>25</v>
      </c>
      <c r="F4121" s="7">
        <v>3.1070820000000001</v>
      </c>
      <c r="G4121" s="4">
        <v>122</v>
      </c>
      <c r="H4121" s="2">
        <v>2.5399999999999999E-2</v>
      </c>
      <c r="I4121" t="s">
        <v>152</v>
      </c>
    </row>
    <row r="4122" spans="1:9">
      <c r="A4122" s="2">
        <v>2014</v>
      </c>
      <c r="B4122" s="2">
        <v>5</v>
      </c>
      <c r="C4122" s="2" t="s">
        <v>7</v>
      </c>
      <c r="D4122" s="2" t="s">
        <v>26</v>
      </c>
      <c r="E4122" s="2" t="s">
        <v>14</v>
      </c>
      <c r="F4122" s="7">
        <v>1504.560275</v>
      </c>
      <c r="G4122" s="4">
        <v>1412704</v>
      </c>
      <c r="H4122" s="2">
        <v>1E-3</v>
      </c>
      <c r="I4122" t="s">
        <v>152</v>
      </c>
    </row>
    <row r="4123" spans="1:9">
      <c r="A4123" s="2">
        <v>2014</v>
      </c>
      <c r="B4123" s="2">
        <v>5</v>
      </c>
      <c r="C4123" s="2" t="s">
        <v>12</v>
      </c>
      <c r="D4123" s="2" t="s">
        <v>23</v>
      </c>
      <c r="E4123" s="2" t="s">
        <v>14</v>
      </c>
      <c r="F4123" s="7">
        <v>638.71140600000001</v>
      </c>
      <c r="G4123" s="4">
        <v>289228</v>
      </c>
      <c r="H4123" s="2">
        <v>2.2000000000000001E-3</v>
      </c>
      <c r="I4123" t="s">
        <v>152</v>
      </c>
    </row>
    <row r="4124" spans="1:9">
      <c r="A4124" s="2">
        <v>2013</v>
      </c>
      <c r="B4124" s="2">
        <v>10</v>
      </c>
      <c r="C4124" s="2" t="s">
        <v>7</v>
      </c>
      <c r="D4124" s="2" t="s">
        <v>8</v>
      </c>
      <c r="E4124" s="2" t="s">
        <v>9</v>
      </c>
      <c r="F4124" s="7">
        <v>117138.647538</v>
      </c>
      <c r="G4124" s="4">
        <v>75420754</v>
      </c>
      <c r="H4124" s="2">
        <v>1.5E-3</v>
      </c>
      <c r="I4124" t="s">
        <v>152</v>
      </c>
    </row>
    <row r="4125" spans="1:9">
      <c r="A4125" s="2">
        <v>2013</v>
      </c>
      <c r="B4125" s="2">
        <v>3</v>
      </c>
      <c r="C4125" s="2" t="s">
        <v>12</v>
      </c>
      <c r="D4125" s="2" t="s">
        <v>13</v>
      </c>
      <c r="E4125" s="2" t="s">
        <v>14</v>
      </c>
      <c r="F4125" s="7">
        <v>62944.270464000001</v>
      </c>
      <c r="G4125" s="4">
        <v>5786146</v>
      </c>
      <c r="H4125" s="2">
        <v>1.0800000000000001E-2</v>
      </c>
      <c r="I4125" t="s">
        <v>152</v>
      </c>
    </row>
    <row r="4126" spans="1:9">
      <c r="A4126" s="2">
        <v>2014</v>
      </c>
      <c r="B4126" s="2">
        <v>4</v>
      </c>
      <c r="C4126" s="2" t="s">
        <v>7</v>
      </c>
      <c r="D4126" s="2" t="s">
        <v>31</v>
      </c>
      <c r="E4126" s="2" t="s">
        <v>14</v>
      </c>
      <c r="F4126" s="7">
        <v>1048.0224700000001</v>
      </c>
      <c r="G4126" s="4">
        <v>314633</v>
      </c>
      <c r="H4126" s="2">
        <v>3.3E-3</v>
      </c>
      <c r="I4126" t="s">
        <v>152</v>
      </c>
    </row>
    <row r="4127" spans="1:9">
      <c r="A4127" s="2">
        <v>2013</v>
      </c>
      <c r="B4127" s="2">
        <v>12</v>
      </c>
      <c r="C4127" s="2" t="s">
        <v>12</v>
      </c>
      <c r="D4127" s="2" t="s">
        <v>22</v>
      </c>
      <c r="E4127" s="2" t="s">
        <v>14</v>
      </c>
      <c r="F4127" s="7">
        <v>7921.5263269999996</v>
      </c>
      <c r="G4127" s="4">
        <v>784929</v>
      </c>
      <c r="H4127" s="2">
        <v>0.01</v>
      </c>
      <c r="I4127" t="s">
        <v>152</v>
      </c>
    </row>
    <row r="4128" spans="1:9">
      <c r="A4128" s="2">
        <v>2013</v>
      </c>
      <c r="B4128" s="2">
        <v>8</v>
      </c>
      <c r="C4128" s="2" t="s">
        <v>7</v>
      </c>
      <c r="D4128" s="2" t="s">
        <v>20</v>
      </c>
      <c r="E4128" s="2" t="s">
        <v>14</v>
      </c>
      <c r="F4128" s="7">
        <v>5128.3868329999996</v>
      </c>
      <c r="G4128" s="4">
        <v>2820007</v>
      </c>
      <c r="H4128" s="2">
        <v>1.8E-3</v>
      </c>
      <c r="I4128" t="s">
        <v>152</v>
      </c>
    </row>
    <row r="4129" spans="1:9">
      <c r="A4129" s="2">
        <v>2014</v>
      </c>
      <c r="B4129" s="2">
        <v>4</v>
      </c>
      <c r="C4129" s="2" t="s">
        <v>7</v>
      </c>
      <c r="D4129" s="2" t="s">
        <v>60</v>
      </c>
      <c r="E4129" s="2" t="s">
        <v>14</v>
      </c>
      <c r="F4129" s="7">
        <v>7715.9809930000001</v>
      </c>
      <c r="G4129" s="4">
        <v>5650595</v>
      </c>
      <c r="H4129" s="2">
        <v>1.2999999999999999E-3</v>
      </c>
      <c r="I4129" t="s">
        <v>152</v>
      </c>
    </row>
    <row r="4130" spans="1:9">
      <c r="A4130" s="2">
        <v>2013</v>
      </c>
      <c r="B4130" s="2">
        <v>11</v>
      </c>
      <c r="C4130" s="2" t="s">
        <v>7</v>
      </c>
      <c r="D4130" s="2" t="s">
        <v>28</v>
      </c>
      <c r="E4130" s="2" t="s">
        <v>14</v>
      </c>
      <c r="F4130" s="7">
        <v>4193.6349300000002</v>
      </c>
      <c r="G4130" s="4">
        <v>1558306</v>
      </c>
      <c r="H4130" s="2">
        <v>2.5999999999999999E-3</v>
      </c>
      <c r="I4130" t="s">
        <v>152</v>
      </c>
    </row>
    <row r="4131" spans="1:9">
      <c r="A4131" s="2">
        <v>2013</v>
      </c>
      <c r="B4131" s="2">
        <v>2</v>
      </c>
      <c r="C4131" s="2" t="s">
        <v>7</v>
      </c>
      <c r="D4131" s="2" t="s">
        <v>26</v>
      </c>
      <c r="E4131" s="2" t="s">
        <v>14</v>
      </c>
      <c r="F4131" s="7">
        <v>690.07353499999999</v>
      </c>
      <c r="G4131" s="4">
        <v>573516</v>
      </c>
      <c r="H4131" s="2">
        <v>1.1999999999999999E-3</v>
      </c>
      <c r="I4131" t="s">
        <v>152</v>
      </c>
    </row>
    <row r="4132" spans="1:9">
      <c r="A4132" s="2">
        <v>2013</v>
      </c>
      <c r="B4132" s="2">
        <v>12</v>
      </c>
      <c r="C4132" s="2" t="s">
        <v>7</v>
      </c>
      <c r="D4132" s="2" t="s">
        <v>27</v>
      </c>
      <c r="E4132" s="2" t="s">
        <v>14</v>
      </c>
      <c r="F4132" s="7">
        <v>684.75851599999999</v>
      </c>
      <c r="G4132" s="4">
        <v>264999</v>
      </c>
      <c r="H4132" s="2">
        <v>2.5000000000000001E-3</v>
      </c>
      <c r="I4132" t="s">
        <v>152</v>
      </c>
    </row>
    <row r="4133" spans="1:9">
      <c r="A4133" s="2">
        <v>2013</v>
      </c>
      <c r="B4133" s="2">
        <v>11</v>
      </c>
      <c r="C4133" s="2" t="s">
        <v>12</v>
      </c>
      <c r="D4133" s="2" t="s">
        <v>55</v>
      </c>
      <c r="E4133" s="2" t="s">
        <v>14</v>
      </c>
      <c r="F4133" s="7">
        <v>1.859928</v>
      </c>
      <c r="G4133" s="4">
        <v>200</v>
      </c>
      <c r="H4133" s="2">
        <v>9.1999999999999998E-3</v>
      </c>
      <c r="I4133" t="s">
        <v>152</v>
      </c>
    </row>
    <row r="4134" spans="1:9">
      <c r="A4134" s="2">
        <v>2013</v>
      </c>
      <c r="B4134" s="2">
        <v>1</v>
      </c>
      <c r="C4134" s="2" t="s">
        <v>7</v>
      </c>
      <c r="D4134" s="2" t="s">
        <v>34</v>
      </c>
      <c r="E4134" s="2" t="s">
        <v>14</v>
      </c>
      <c r="F4134" s="7">
        <v>0.12260500000000001</v>
      </c>
      <c r="G4134" s="4">
        <v>378</v>
      </c>
      <c r="H4134" s="2">
        <v>2.9999999999999997E-4</v>
      </c>
      <c r="I4134" t="s">
        <v>152</v>
      </c>
    </row>
    <row r="4135" spans="1:9">
      <c r="A4135" s="2">
        <v>2013</v>
      </c>
      <c r="B4135" s="2">
        <v>5</v>
      </c>
      <c r="C4135" s="2" t="s">
        <v>53</v>
      </c>
      <c r="D4135" s="2" t="s">
        <v>56</v>
      </c>
      <c r="E4135" s="2" t="s">
        <v>14</v>
      </c>
      <c r="F4135" s="7">
        <v>69.363080999999994</v>
      </c>
      <c r="G4135" s="4">
        <v>82</v>
      </c>
      <c r="H4135" s="2">
        <v>0.8458</v>
      </c>
      <c r="I4135" t="s">
        <v>152</v>
      </c>
    </row>
    <row r="4136" spans="1:9">
      <c r="A4136" s="2">
        <v>2013</v>
      </c>
      <c r="B4136" s="2">
        <v>1</v>
      </c>
      <c r="C4136" s="2" t="s">
        <v>12</v>
      </c>
      <c r="D4136" s="2" t="s">
        <v>23</v>
      </c>
      <c r="E4136" s="2" t="s">
        <v>14</v>
      </c>
      <c r="F4136" s="7">
        <v>7.6332610000000001</v>
      </c>
      <c r="G4136" s="4">
        <v>895</v>
      </c>
      <c r="H4136" s="2">
        <v>8.5000000000000006E-3</v>
      </c>
      <c r="I4136" t="s">
        <v>152</v>
      </c>
    </row>
    <row r="4137" spans="1:9">
      <c r="A4137" s="2">
        <v>2014</v>
      </c>
      <c r="B4137" s="2">
        <v>5</v>
      </c>
      <c r="C4137" s="2" t="s">
        <v>7</v>
      </c>
      <c r="D4137" s="2" t="s">
        <v>86</v>
      </c>
      <c r="E4137" s="2" t="s">
        <v>9</v>
      </c>
      <c r="F4137" s="7">
        <v>48836.443175</v>
      </c>
      <c r="G4137" s="4">
        <v>25810895</v>
      </c>
      <c r="H4137" s="2">
        <v>1.8E-3</v>
      </c>
      <c r="I4137" t="s">
        <v>152</v>
      </c>
    </row>
    <row r="4138" spans="1:9">
      <c r="A4138" s="2">
        <v>2014</v>
      </c>
      <c r="B4138" s="2">
        <v>5</v>
      </c>
      <c r="C4138" s="2" t="s">
        <v>7</v>
      </c>
      <c r="D4138" s="2" t="s">
        <v>21</v>
      </c>
      <c r="E4138" s="2" t="s">
        <v>14</v>
      </c>
      <c r="F4138" s="7">
        <v>3155.564402</v>
      </c>
      <c r="G4138" s="4">
        <v>3315703</v>
      </c>
      <c r="H4138" s="2">
        <v>8.9999999999999998E-4</v>
      </c>
      <c r="I4138" t="s">
        <v>152</v>
      </c>
    </row>
    <row r="4139" spans="1:9">
      <c r="A4139" s="2">
        <v>2014</v>
      </c>
      <c r="B4139" s="2">
        <v>5</v>
      </c>
      <c r="C4139" s="2" t="s">
        <v>12</v>
      </c>
      <c r="D4139" s="2" t="s">
        <v>35</v>
      </c>
      <c r="E4139" s="2" t="s">
        <v>9</v>
      </c>
      <c r="F4139" s="7">
        <v>4.805097</v>
      </c>
      <c r="G4139" s="4">
        <v>33</v>
      </c>
      <c r="H4139" s="2">
        <v>0.14560000000000001</v>
      </c>
      <c r="I4139" t="s">
        <v>152</v>
      </c>
    </row>
    <row r="4140" spans="1:9">
      <c r="A4140" s="2">
        <v>2014</v>
      </c>
      <c r="B4140" s="2">
        <v>1</v>
      </c>
      <c r="C4140" s="2" t="s">
        <v>12</v>
      </c>
      <c r="D4140" s="2" t="s">
        <v>19</v>
      </c>
      <c r="E4140" s="2" t="s">
        <v>14</v>
      </c>
      <c r="F4140" s="7">
        <v>236933.81064499999</v>
      </c>
      <c r="G4140" s="4">
        <v>20915308</v>
      </c>
      <c r="H4140" s="2">
        <v>1.1299999999999999E-2</v>
      </c>
      <c r="I4140" t="s">
        <v>152</v>
      </c>
    </row>
    <row r="4141" spans="1:9">
      <c r="A4141" s="2">
        <v>2013</v>
      </c>
      <c r="B4141" s="2">
        <v>5</v>
      </c>
      <c r="C4141" s="2" t="s">
        <v>12</v>
      </c>
      <c r="D4141" s="2" t="s">
        <v>63</v>
      </c>
      <c r="E4141" s="2" t="s">
        <v>14</v>
      </c>
      <c r="F4141" s="7">
        <v>55095.806753999997</v>
      </c>
      <c r="G4141" s="4">
        <v>5633745</v>
      </c>
      <c r="H4141" s="2">
        <v>9.7000000000000003E-3</v>
      </c>
      <c r="I4141" t="s">
        <v>152</v>
      </c>
    </row>
    <row r="4142" spans="1:9">
      <c r="A4142" s="2">
        <v>2013</v>
      </c>
      <c r="B4142" s="2">
        <v>8</v>
      </c>
      <c r="C4142" s="2" t="s">
        <v>7</v>
      </c>
      <c r="D4142" s="2" t="s">
        <v>45</v>
      </c>
      <c r="E4142" s="2" t="s">
        <v>14</v>
      </c>
      <c r="F4142" s="7">
        <v>1068.969613</v>
      </c>
      <c r="G4142" s="4">
        <v>2280827</v>
      </c>
      <c r="H4142" s="2">
        <v>4.0000000000000002E-4</v>
      </c>
      <c r="I4142" t="s">
        <v>152</v>
      </c>
    </row>
    <row r="4143" spans="1:9">
      <c r="A4143" s="2">
        <v>2013</v>
      </c>
      <c r="B4143" s="2">
        <v>9</v>
      </c>
      <c r="C4143" s="2" t="s">
        <v>7</v>
      </c>
      <c r="D4143" s="2" t="s">
        <v>70</v>
      </c>
      <c r="E4143" s="2" t="s">
        <v>14</v>
      </c>
      <c r="F4143" s="7">
        <v>17483.411773</v>
      </c>
      <c r="G4143" s="4">
        <v>6923257</v>
      </c>
      <c r="H4143" s="2">
        <v>2.5000000000000001E-3</v>
      </c>
      <c r="I4143" t="s">
        <v>152</v>
      </c>
    </row>
    <row r="4144" spans="1:9">
      <c r="A4144" s="2">
        <v>2014</v>
      </c>
      <c r="B4144" s="2">
        <v>4</v>
      </c>
      <c r="C4144" s="2" t="s">
        <v>12</v>
      </c>
      <c r="D4144" s="2" t="s">
        <v>42</v>
      </c>
      <c r="E4144" s="2" t="s">
        <v>14</v>
      </c>
      <c r="F4144" s="7">
        <v>12405.873892</v>
      </c>
      <c r="G4144" s="4">
        <v>2326473</v>
      </c>
      <c r="H4144" s="2">
        <v>5.3E-3</v>
      </c>
      <c r="I4144" t="s">
        <v>152</v>
      </c>
    </row>
    <row r="4145" spans="1:9">
      <c r="A4145" s="2">
        <v>2013</v>
      </c>
      <c r="B4145" s="2">
        <v>1</v>
      </c>
      <c r="C4145" s="2" t="s">
        <v>12</v>
      </c>
      <c r="D4145" s="2" t="s">
        <v>87</v>
      </c>
      <c r="E4145" s="2" t="s">
        <v>14</v>
      </c>
      <c r="F4145" s="7">
        <v>12060.085303</v>
      </c>
      <c r="G4145" s="4">
        <v>1158061</v>
      </c>
      <c r="H4145" s="2">
        <v>1.04E-2</v>
      </c>
      <c r="I4145" t="s">
        <v>152</v>
      </c>
    </row>
    <row r="4146" spans="1:9">
      <c r="A4146" s="2">
        <v>2014</v>
      </c>
      <c r="B4146" s="2">
        <v>2</v>
      </c>
      <c r="C4146" s="2" t="s">
        <v>7</v>
      </c>
      <c r="D4146" s="2" t="s">
        <v>80</v>
      </c>
      <c r="E4146" s="2" t="s">
        <v>14</v>
      </c>
      <c r="F4146" s="7">
        <v>437.75297899999998</v>
      </c>
      <c r="G4146" s="4">
        <v>221803</v>
      </c>
      <c r="H4146" s="2">
        <v>1.9E-3</v>
      </c>
      <c r="I4146" t="s">
        <v>152</v>
      </c>
    </row>
    <row r="4147" spans="1:9">
      <c r="A4147" s="2">
        <v>2013</v>
      </c>
      <c r="B4147" s="2">
        <v>4</v>
      </c>
      <c r="C4147" s="2" t="s">
        <v>7</v>
      </c>
      <c r="D4147" s="2" t="s">
        <v>22</v>
      </c>
      <c r="E4147" s="2" t="s">
        <v>14</v>
      </c>
      <c r="F4147" s="7">
        <v>282.969561</v>
      </c>
      <c r="G4147" s="4">
        <v>395204</v>
      </c>
      <c r="H4147" s="2">
        <v>6.9999999999999999E-4</v>
      </c>
      <c r="I4147" t="s">
        <v>152</v>
      </c>
    </row>
    <row r="4148" spans="1:9">
      <c r="A4148" s="2">
        <v>2013</v>
      </c>
      <c r="B4148" s="2">
        <v>7</v>
      </c>
      <c r="C4148" s="2" t="s">
        <v>12</v>
      </c>
      <c r="D4148" s="2" t="s">
        <v>27</v>
      </c>
      <c r="E4148" s="2" t="s">
        <v>14</v>
      </c>
      <c r="F4148" s="7">
        <v>396.56893600000001</v>
      </c>
      <c r="G4148" s="4">
        <v>96487</v>
      </c>
      <c r="H4148" s="2">
        <v>4.1000000000000003E-3</v>
      </c>
      <c r="I4148" t="s">
        <v>152</v>
      </c>
    </row>
    <row r="4149" spans="1:9">
      <c r="A4149" s="2">
        <v>2013</v>
      </c>
      <c r="B4149" s="2">
        <v>12</v>
      </c>
      <c r="C4149" s="2" t="s">
        <v>12</v>
      </c>
      <c r="D4149" s="2" t="s">
        <v>26</v>
      </c>
      <c r="E4149" s="2" t="s">
        <v>14</v>
      </c>
      <c r="F4149" s="7">
        <v>15435.588481000001</v>
      </c>
      <c r="G4149" s="4">
        <v>1253064</v>
      </c>
      <c r="H4149" s="2">
        <v>1.23E-2</v>
      </c>
      <c r="I4149" t="s">
        <v>152</v>
      </c>
    </row>
    <row r="4150" spans="1:9">
      <c r="A4150" s="2">
        <v>2014</v>
      </c>
      <c r="B4150" s="2">
        <v>1</v>
      </c>
      <c r="C4150" s="2" t="s">
        <v>12</v>
      </c>
      <c r="D4150" s="2" t="s">
        <v>47</v>
      </c>
      <c r="E4150" s="2" t="s">
        <v>14</v>
      </c>
      <c r="F4150" s="7">
        <v>910.96568200000002</v>
      </c>
      <c r="G4150" s="4">
        <v>82293</v>
      </c>
      <c r="H4150" s="2">
        <v>1.0999999999999999E-2</v>
      </c>
      <c r="I4150" t="s">
        <v>152</v>
      </c>
    </row>
    <row r="4151" spans="1:9">
      <c r="A4151" s="2">
        <v>2014</v>
      </c>
      <c r="B4151" s="2">
        <v>2</v>
      </c>
      <c r="C4151" s="2" t="s">
        <v>12</v>
      </c>
      <c r="D4151" s="2" t="s">
        <v>47</v>
      </c>
      <c r="E4151" s="2" t="s">
        <v>14</v>
      </c>
      <c r="F4151" s="7">
        <v>999.13100199999997</v>
      </c>
      <c r="G4151" s="4">
        <v>78605</v>
      </c>
      <c r="H4151" s="2">
        <v>1.2699999999999999E-2</v>
      </c>
      <c r="I4151" t="s">
        <v>152</v>
      </c>
    </row>
    <row r="4152" spans="1:9">
      <c r="A4152" s="2">
        <v>2014</v>
      </c>
      <c r="B4152" s="2">
        <v>4</v>
      </c>
      <c r="C4152" s="2" t="s">
        <v>7</v>
      </c>
      <c r="D4152" s="2" t="s">
        <v>89</v>
      </c>
      <c r="E4152" s="2" t="s">
        <v>9</v>
      </c>
      <c r="F4152" s="7">
        <v>762.90080799999998</v>
      </c>
      <c r="G4152" s="4">
        <v>461747</v>
      </c>
      <c r="H4152" s="2">
        <v>1.6000000000000001E-3</v>
      </c>
      <c r="I4152" t="s">
        <v>152</v>
      </c>
    </row>
    <row r="4153" spans="1:9">
      <c r="A4153" s="2">
        <v>2014</v>
      </c>
      <c r="B4153" s="2">
        <v>1</v>
      </c>
      <c r="C4153" s="2" t="s">
        <v>12</v>
      </c>
      <c r="D4153" s="2" t="s">
        <v>29</v>
      </c>
      <c r="E4153" s="2" t="s">
        <v>25</v>
      </c>
      <c r="F4153" s="7">
        <v>1410.239333</v>
      </c>
      <c r="G4153" s="4">
        <v>275608</v>
      </c>
      <c r="H4153" s="2">
        <v>5.1000000000000004E-3</v>
      </c>
      <c r="I4153" t="s">
        <v>152</v>
      </c>
    </row>
    <row r="4154" spans="1:9">
      <c r="A4154" s="2">
        <v>2013</v>
      </c>
      <c r="B4154" s="2">
        <v>12</v>
      </c>
      <c r="C4154" s="2" t="s">
        <v>12</v>
      </c>
      <c r="D4154" s="2" t="s">
        <v>50</v>
      </c>
      <c r="E4154" s="2" t="s">
        <v>11</v>
      </c>
      <c r="F4154" s="7">
        <v>48.249398999999997</v>
      </c>
      <c r="G4154" s="4">
        <v>4228</v>
      </c>
      <c r="H4154" s="2">
        <v>1.14E-2</v>
      </c>
      <c r="I4154" t="s">
        <v>152</v>
      </c>
    </row>
    <row r="4155" spans="1:9">
      <c r="A4155" s="2">
        <v>2013</v>
      </c>
      <c r="B4155" s="2">
        <v>6</v>
      </c>
      <c r="C4155" s="2" t="s">
        <v>12</v>
      </c>
      <c r="D4155" s="2" t="s">
        <v>88</v>
      </c>
      <c r="E4155" s="2" t="s">
        <v>14</v>
      </c>
      <c r="F4155" s="7">
        <v>2.2586740000000001</v>
      </c>
      <c r="G4155" s="4">
        <v>99</v>
      </c>
      <c r="H4155" s="2">
        <v>2.2800000000000001E-2</v>
      </c>
      <c r="I4155" t="s">
        <v>152</v>
      </c>
    </row>
    <row r="4156" spans="1:9">
      <c r="A4156" s="2">
        <v>2013</v>
      </c>
      <c r="B4156" s="2">
        <v>1</v>
      </c>
      <c r="C4156" s="2" t="s">
        <v>53</v>
      </c>
      <c r="D4156" s="2" t="s">
        <v>87</v>
      </c>
      <c r="E4156" s="2" t="s">
        <v>14</v>
      </c>
      <c r="F4156" s="7">
        <v>417.57033300000001</v>
      </c>
      <c r="G4156" s="4">
        <v>193</v>
      </c>
      <c r="H4156" s="2">
        <v>2.1635</v>
      </c>
      <c r="I4156" t="s">
        <v>152</v>
      </c>
    </row>
    <row r="4157" spans="1:9">
      <c r="A4157" s="2">
        <v>2014</v>
      </c>
      <c r="B4157" s="2">
        <v>5</v>
      </c>
      <c r="C4157" s="2" t="s">
        <v>7</v>
      </c>
      <c r="D4157" s="2" t="s">
        <v>75</v>
      </c>
      <c r="E4157" s="2" t="s">
        <v>14</v>
      </c>
      <c r="F4157" s="7">
        <v>173.71834200000001</v>
      </c>
      <c r="G4157" s="4">
        <v>64362</v>
      </c>
      <c r="H4157" s="2">
        <v>2.5999999999999999E-3</v>
      </c>
      <c r="I4157" t="s">
        <v>152</v>
      </c>
    </row>
    <row r="4158" spans="1:9">
      <c r="A4158" s="2">
        <v>2014</v>
      </c>
      <c r="B4158" s="2">
        <v>5</v>
      </c>
      <c r="C4158" s="2" t="s">
        <v>7</v>
      </c>
      <c r="D4158" s="2" t="s">
        <v>81</v>
      </c>
      <c r="E4158" s="2" t="s">
        <v>11</v>
      </c>
      <c r="F4158" s="7">
        <v>640.13918799999999</v>
      </c>
      <c r="G4158" s="4">
        <v>492416</v>
      </c>
      <c r="H4158" s="2">
        <v>1.1999999999999999E-3</v>
      </c>
      <c r="I4158" t="s">
        <v>152</v>
      </c>
    </row>
    <row r="4159" spans="1:9">
      <c r="A4159" s="2">
        <v>2013</v>
      </c>
      <c r="B4159" s="2">
        <v>5</v>
      </c>
      <c r="C4159" s="2" t="s">
        <v>12</v>
      </c>
      <c r="D4159" s="2" t="s">
        <v>56</v>
      </c>
      <c r="E4159" s="2" t="s">
        <v>14</v>
      </c>
      <c r="F4159" s="7">
        <v>449157.63985500002</v>
      </c>
      <c r="G4159" s="4">
        <v>52551279</v>
      </c>
      <c r="H4159" s="2">
        <v>8.5000000000000006E-3</v>
      </c>
      <c r="I4159" t="s">
        <v>152</v>
      </c>
    </row>
    <row r="4160" spans="1:9">
      <c r="A4160" s="2">
        <v>2014</v>
      </c>
      <c r="B4160" s="2">
        <v>4</v>
      </c>
      <c r="C4160" s="2" t="s">
        <v>12</v>
      </c>
      <c r="D4160" s="2" t="s">
        <v>87</v>
      </c>
      <c r="E4160" s="2" t="s">
        <v>14</v>
      </c>
      <c r="F4160" s="7">
        <v>39906.031537000003</v>
      </c>
      <c r="G4160" s="4">
        <v>2525384</v>
      </c>
      <c r="H4160" s="2">
        <v>1.5800000000000002E-2</v>
      </c>
      <c r="I4160" t="s">
        <v>152</v>
      </c>
    </row>
    <row r="4161" spans="1:9">
      <c r="A4161" s="2">
        <v>2013</v>
      </c>
      <c r="B4161" s="2">
        <v>2</v>
      </c>
      <c r="C4161" s="2" t="s">
        <v>12</v>
      </c>
      <c r="D4161" s="2" t="s">
        <v>70</v>
      </c>
      <c r="E4161" s="2" t="s">
        <v>14</v>
      </c>
      <c r="F4161" s="7">
        <v>57148.547252999997</v>
      </c>
      <c r="G4161" s="4">
        <v>6526788</v>
      </c>
      <c r="H4161" s="2">
        <v>8.6999999999999994E-3</v>
      </c>
      <c r="I4161" t="s">
        <v>152</v>
      </c>
    </row>
    <row r="4162" spans="1:9">
      <c r="A4162" s="2">
        <v>2013</v>
      </c>
      <c r="B4162" s="2">
        <v>5</v>
      </c>
      <c r="C4162" s="2" t="s">
        <v>7</v>
      </c>
      <c r="D4162" s="2" t="s">
        <v>86</v>
      </c>
      <c r="E4162" s="2" t="s">
        <v>9</v>
      </c>
      <c r="F4162" s="7">
        <v>6659.2791980000002</v>
      </c>
      <c r="G4162" s="4">
        <v>5909155</v>
      </c>
      <c r="H4162" s="2">
        <v>1.1000000000000001E-3</v>
      </c>
      <c r="I4162" t="s">
        <v>152</v>
      </c>
    </row>
    <row r="4163" spans="1:9">
      <c r="A4163" s="2">
        <v>2013</v>
      </c>
      <c r="B4163" s="2">
        <v>6</v>
      </c>
      <c r="C4163" s="2" t="s">
        <v>12</v>
      </c>
      <c r="D4163" s="2" t="s">
        <v>26</v>
      </c>
      <c r="E4163" s="2" t="s">
        <v>14</v>
      </c>
      <c r="F4163" s="7">
        <v>7393.6761479999996</v>
      </c>
      <c r="G4163" s="4">
        <v>717015</v>
      </c>
      <c r="H4163" s="2">
        <v>1.03E-2</v>
      </c>
      <c r="I4163" t="s">
        <v>152</v>
      </c>
    </row>
    <row r="4164" spans="1:9">
      <c r="A4164" s="2">
        <v>2013</v>
      </c>
      <c r="B4164" s="2">
        <v>8</v>
      </c>
      <c r="C4164" s="2" t="s">
        <v>7</v>
      </c>
      <c r="D4164" s="2" t="s">
        <v>40</v>
      </c>
      <c r="E4164" s="2" t="s">
        <v>14</v>
      </c>
      <c r="F4164" s="7">
        <v>10412.281503</v>
      </c>
      <c r="G4164" s="4">
        <v>14688035</v>
      </c>
      <c r="H4164" s="2">
        <v>6.9999999999999999E-4</v>
      </c>
      <c r="I4164" t="s">
        <v>152</v>
      </c>
    </row>
    <row r="4165" spans="1:9">
      <c r="A4165" s="2">
        <v>2013</v>
      </c>
      <c r="B4165" s="2">
        <v>9</v>
      </c>
      <c r="C4165" s="2" t="s">
        <v>12</v>
      </c>
      <c r="D4165" s="2" t="s">
        <v>63</v>
      </c>
      <c r="E4165" s="2" t="s">
        <v>14</v>
      </c>
      <c r="F4165" s="7">
        <v>71659.723819999999</v>
      </c>
      <c r="G4165" s="4">
        <v>6085158</v>
      </c>
      <c r="H4165" s="2">
        <v>1.17E-2</v>
      </c>
      <c r="I4165" t="s">
        <v>152</v>
      </c>
    </row>
    <row r="4166" spans="1:9">
      <c r="A4166" s="2">
        <v>2013</v>
      </c>
      <c r="B4166" s="2">
        <v>9</v>
      </c>
      <c r="C4166" s="2" t="s">
        <v>7</v>
      </c>
      <c r="D4166" s="2" t="s">
        <v>19</v>
      </c>
      <c r="E4166" s="2" t="s">
        <v>14</v>
      </c>
      <c r="F4166" s="7">
        <v>6160.0726860000004</v>
      </c>
      <c r="G4166" s="4">
        <v>1360838</v>
      </c>
      <c r="H4166" s="2">
        <v>4.4999999999999997E-3</v>
      </c>
      <c r="I4166" t="s">
        <v>152</v>
      </c>
    </row>
    <row r="4167" spans="1:9">
      <c r="A4167" s="2">
        <v>2013</v>
      </c>
      <c r="B4167" s="2">
        <v>2</v>
      </c>
      <c r="C4167" s="2" t="s">
        <v>7</v>
      </c>
      <c r="D4167" s="2" t="s">
        <v>42</v>
      </c>
      <c r="E4167" s="2" t="s">
        <v>14</v>
      </c>
      <c r="F4167" s="7">
        <v>3216.6218680000002</v>
      </c>
      <c r="G4167" s="4">
        <v>1401253</v>
      </c>
      <c r="H4167" s="2">
        <v>2.2000000000000001E-3</v>
      </c>
      <c r="I4167" t="s">
        <v>152</v>
      </c>
    </row>
    <row r="4168" spans="1:9">
      <c r="A4168" s="2">
        <v>2013</v>
      </c>
      <c r="B4168" s="2">
        <v>8</v>
      </c>
      <c r="C4168" s="2" t="s">
        <v>7</v>
      </c>
      <c r="D4168" s="2" t="s">
        <v>39</v>
      </c>
      <c r="E4168" s="2" t="s">
        <v>14</v>
      </c>
      <c r="F4168" s="7">
        <v>28883.635730000002</v>
      </c>
      <c r="G4168" s="4">
        <v>5915636</v>
      </c>
      <c r="H4168" s="2">
        <v>4.7999999999999996E-3</v>
      </c>
      <c r="I4168" t="s">
        <v>152</v>
      </c>
    </row>
    <row r="4169" spans="1:9">
      <c r="A4169" s="2">
        <v>2014</v>
      </c>
      <c r="B4169" s="2">
        <v>3</v>
      </c>
      <c r="C4169" s="2" t="s">
        <v>12</v>
      </c>
      <c r="D4169" s="2" t="s">
        <v>28</v>
      </c>
      <c r="E4169" s="2" t="s">
        <v>14</v>
      </c>
      <c r="F4169" s="7">
        <v>1596.6668979999999</v>
      </c>
      <c r="G4169" s="4">
        <v>585640</v>
      </c>
      <c r="H4169" s="2">
        <v>2.7000000000000001E-3</v>
      </c>
      <c r="I4169" t="s">
        <v>152</v>
      </c>
    </row>
    <row r="4170" spans="1:9">
      <c r="A4170" s="2">
        <v>2013</v>
      </c>
      <c r="B4170" s="2">
        <v>7</v>
      </c>
      <c r="C4170" s="2" t="s">
        <v>12</v>
      </c>
      <c r="D4170" s="2" t="s">
        <v>45</v>
      </c>
      <c r="E4170" s="2" t="s">
        <v>14</v>
      </c>
      <c r="F4170" s="7">
        <v>4538.0899499999996</v>
      </c>
      <c r="G4170" s="4">
        <v>1212410</v>
      </c>
      <c r="H4170" s="2">
        <v>3.7000000000000002E-3</v>
      </c>
      <c r="I4170" t="s">
        <v>152</v>
      </c>
    </row>
    <row r="4171" spans="1:9">
      <c r="A4171" s="2">
        <v>2013</v>
      </c>
      <c r="B4171" s="2">
        <v>10</v>
      </c>
      <c r="C4171" s="2" t="s">
        <v>7</v>
      </c>
      <c r="D4171" s="2" t="s">
        <v>44</v>
      </c>
      <c r="E4171" s="2" t="s">
        <v>16</v>
      </c>
      <c r="F4171" s="7">
        <v>669.89689699999997</v>
      </c>
      <c r="G4171" s="4">
        <v>962765</v>
      </c>
      <c r="H4171" s="2">
        <v>5.9999999999999995E-4</v>
      </c>
      <c r="I4171" t="s">
        <v>152</v>
      </c>
    </row>
    <row r="4172" spans="1:9">
      <c r="A4172" s="2">
        <v>2014</v>
      </c>
      <c r="B4172" s="2">
        <v>2</v>
      </c>
      <c r="C4172" s="2" t="s">
        <v>7</v>
      </c>
      <c r="D4172" s="2" t="s">
        <v>44</v>
      </c>
      <c r="E4172" s="2" t="s">
        <v>16</v>
      </c>
      <c r="F4172" s="7">
        <v>68.675157999999996</v>
      </c>
      <c r="G4172" s="4">
        <v>1000727</v>
      </c>
      <c r="H4172" s="2">
        <v>0</v>
      </c>
      <c r="I4172" t="s">
        <v>152</v>
      </c>
    </row>
    <row r="4173" spans="1:9">
      <c r="A4173" s="2">
        <v>2013</v>
      </c>
      <c r="B4173" s="2">
        <v>10</v>
      </c>
      <c r="C4173" s="2" t="s">
        <v>12</v>
      </c>
      <c r="D4173" s="2" t="s">
        <v>24</v>
      </c>
      <c r="E4173" s="2" t="s">
        <v>25</v>
      </c>
      <c r="F4173" s="7">
        <v>3787.0328589999999</v>
      </c>
      <c r="G4173" s="4">
        <v>419961</v>
      </c>
      <c r="H4173" s="2">
        <v>8.9999999999999993E-3</v>
      </c>
      <c r="I4173" t="s">
        <v>152</v>
      </c>
    </row>
    <row r="4174" spans="1:9">
      <c r="A4174" s="2">
        <v>2013</v>
      </c>
      <c r="B4174" s="2">
        <v>12</v>
      </c>
      <c r="C4174" s="2" t="s">
        <v>7</v>
      </c>
      <c r="D4174" s="2" t="s">
        <v>91</v>
      </c>
      <c r="E4174" s="2" t="s">
        <v>9</v>
      </c>
      <c r="F4174" s="7">
        <v>95.669342</v>
      </c>
      <c r="G4174" s="4">
        <v>73592</v>
      </c>
      <c r="H4174" s="2">
        <v>1.1999999999999999E-3</v>
      </c>
      <c r="I4174" t="s">
        <v>152</v>
      </c>
    </row>
    <row r="4175" spans="1:9">
      <c r="A4175" s="2">
        <v>2014</v>
      </c>
      <c r="B4175" s="2">
        <v>3</v>
      </c>
      <c r="C4175" s="2" t="s">
        <v>12</v>
      </c>
      <c r="D4175" s="2" t="s">
        <v>91</v>
      </c>
      <c r="E4175" s="2" t="s">
        <v>9</v>
      </c>
      <c r="F4175" s="7">
        <v>42.017124000000003</v>
      </c>
      <c r="G4175" s="4">
        <v>32321</v>
      </c>
      <c r="H4175" s="2">
        <v>1.1999999999999999E-3</v>
      </c>
      <c r="I4175" t="s">
        <v>152</v>
      </c>
    </row>
    <row r="4176" spans="1:9">
      <c r="A4176" s="2">
        <v>2013</v>
      </c>
      <c r="B4176" s="2">
        <v>6</v>
      </c>
      <c r="C4176" s="2" t="s">
        <v>12</v>
      </c>
      <c r="D4176" s="2" t="s">
        <v>50</v>
      </c>
      <c r="E4176" s="2" t="s">
        <v>11</v>
      </c>
      <c r="F4176" s="7">
        <v>12.196348</v>
      </c>
      <c r="G4176" s="4">
        <v>1643</v>
      </c>
      <c r="H4176" s="2">
        <v>7.4000000000000003E-3</v>
      </c>
      <c r="I4176" t="s">
        <v>152</v>
      </c>
    </row>
    <row r="4177" spans="1:9">
      <c r="A4177" s="2">
        <v>2013</v>
      </c>
      <c r="B4177" s="2">
        <v>12</v>
      </c>
      <c r="C4177" s="2" t="s">
        <v>12</v>
      </c>
      <c r="D4177" s="2" t="s">
        <v>73</v>
      </c>
      <c r="E4177" s="2" t="s">
        <v>14</v>
      </c>
      <c r="F4177" s="7">
        <v>2.1109270000000002</v>
      </c>
      <c r="G4177" s="4">
        <v>1280</v>
      </c>
      <c r="H4177" s="2">
        <v>1.6000000000000001E-3</v>
      </c>
      <c r="I4177" t="s">
        <v>152</v>
      </c>
    </row>
    <row r="4178" spans="1:9">
      <c r="A4178" s="2">
        <v>2013</v>
      </c>
      <c r="B4178" s="2">
        <v>12</v>
      </c>
      <c r="C4178" s="2" t="s">
        <v>12</v>
      </c>
      <c r="D4178" s="2" t="s">
        <v>55</v>
      </c>
      <c r="E4178" s="2" t="s">
        <v>14</v>
      </c>
      <c r="F4178" s="7">
        <v>4.6274249999999997</v>
      </c>
      <c r="G4178" s="4">
        <v>571</v>
      </c>
      <c r="H4178" s="2">
        <v>8.0999999999999996E-3</v>
      </c>
      <c r="I4178" t="s">
        <v>152</v>
      </c>
    </row>
    <row r="4179" spans="1:9">
      <c r="A4179" s="2">
        <v>2013</v>
      </c>
      <c r="B4179" s="2">
        <v>4</v>
      </c>
      <c r="C4179" s="2" t="s">
        <v>12</v>
      </c>
      <c r="D4179" s="2" t="s">
        <v>55</v>
      </c>
      <c r="E4179" s="2" t="s">
        <v>14</v>
      </c>
      <c r="F4179" s="7">
        <v>1.27545</v>
      </c>
      <c r="G4179" s="4">
        <v>323</v>
      </c>
      <c r="H4179" s="2">
        <v>3.8999999999999998E-3</v>
      </c>
      <c r="I4179" t="s">
        <v>152</v>
      </c>
    </row>
    <row r="4180" spans="1:9">
      <c r="A4180" s="2">
        <v>2014</v>
      </c>
      <c r="B4180" s="2">
        <v>5</v>
      </c>
      <c r="C4180" s="2" t="s">
        <v>7</v>
      </c>
      <c r="D4180" s="2" t="s">
        <v>32</v>
      </c>
      <c r="E4180" s="2" t="s">
        <v>25</v>
      </c>
      <c r="F4180" s="7">
        <v>1519.3215319999999</v>
      </c>
      <c r="G4180" s="4">
        <v>2219808</v>
      </c>
      <c r="H4180" s="2">
        <v>5.9999999999999995E-4</v>
      </c>
      <c r="I4180" t="s">
        <v>152</v>
      </c>
    </row>
    <row r="4181" spans="1:9">
      <c r="A4181" s="2">
        <v>2014</v>
      </c>
      <c r="B4181" s="2">
        <v>5</v>
      </c>
      <c r="C4181" s="2" t="s">
        <v>12</v>
      </c>
      <c r="D4181" s="2" t="s">
        <v>38</v>
      </c>
      <c r="E4181" s="2" t="s">
        <v>14</v>
      </c>
      <c r="F4181" s="7">
        <v>1.488659</v>
      </c>
      <c r="G4181" s="4">
        <v>226</v>
      </c>
      <c r="H4181" s="2">
        <v>6.4999999999999997E-3</v>
      </c>
      <c r="I4181" t="s">
        <v>152</v>
      </c>
    </row>
    <row r="4182" spans="1:9">
      <c r="A4182" s="2">
        <v>2013</v>
      </c>
      <c r="B4182" s="2">
        <v>11</v>
      </c>
      <c r="C4182" s="2" t="s">
        <v>12</v>
      </c>
      <c r="D4182" s="2" t="s">
        <v>79</v>
      </c>
      <c r="E4182" s="2" t="s">
        <v>14</v>
      </c>
      <c r="F4182" s="7">
        <v>0.99732900000000002</v>
      </c>
      <c r="G4182" s="4">
        <v>16</v>
      </c>
      <c r="H4182" s="2">
        <v>6.2300000000000001E-2</v>
      </c>
      <c r="I4182" t="s">
        <v>152</v>
      </c>
    </row>
    <row r="4183" spans="1:9">
      <c r="A4183" s="2">
        <v>2013</v>
      </c>
      <c r="B4183" s="2">
        <v>9</v>
      </c>
      <c r="C4183" s="2" t="s">
        <v>12</v>
      </c>
      <c r="D4183" s="2" t="s">
        <v>101</v>
      </c>
      <c r="E4183" s="2" t="s">
        <v>62</v>
      </c>
      <c r="F4183" s="7">
        <v>2.1015450000000002</v>
      </c>
      <c r="G4183" s="4">
        <v>43</v>
      </c>
      <c r="H4183" s="2">
        <v>4.8800000000000003E-2</v>
      </c>
      <c r="I4183" t="s">
        <v>152</v>
      </c>
    </row>
    <row r="4184" spans="1:9">
      <c r="A4184" s="2">
        <v>2013</v>
      </c>
      <c r="B4184" s="2">
        <v>3</v>
      </c>
      <c r="C4184" s="2" t="s">
        <v>12</v>
      </c>
      <c r="D4184" s="2" t="s">
        <v>104</v>
      </c>
      <c r="E4184" s="2" t="s">
        <v>14</v>
      </c>
      <c r="F4184" s="7">
        <v>0.14704</v>
      </c>
      <c r="G4184" s="4">
        <v>16</v>
      </c>
      <c r="H4184" s="2">
        <v>9.1000000000000004E-3</v>
      </c>
      <c r="I4184" t="s">
        <v>152</v>
      </c>
    </row>
    <row r="4185" spans="1:9">
      <c r="A4185" s="2">
        <v>2014</v>
      </c>
      <c r="B4185" s="2">
        <v>2</v>
      </c>
      <c r="C4185" s="2" t="s">
        <v>12</v>
      </c>
      <c r="D4185" s="2" t="s">
        <v>42</v>
      </c>
      <c r="E4185" s="2" t="s">
        <v>14</v>
      </c>
      <c r="F4185" s="7">
        <v>8964.6142010000003</v>
      </c>
      <c r="G4185" s="4">
        <v>2165239</v>
      </c>
      <c r="H4185" s="2">
        <v>4.1000000000000003E-3</v>
      </c>
      <c r="I4185" t="s">
        <v>152</v>
      </c>
    </row>
    <row r="4186" spans="1:9">
      <c r="A4186" s="2">
        <v>2013</v>
      </c>
      <c r="B4186" s="2">
        <v>6</v>
      </c>
      <c r="C4186" s="2" t="s">
        <v>12</v>
      </c>
      <c r="D4186" s="2" t="s">
        <v>40</v>
      </c>
      <c r="E4186" s="2" t="s">
        <v>14</v>
      </c>
      <c r="F4186" s="7">
        <v>133781.87609999999</v>
      </c>
      <c r="G4186" s="4">
        <v>23389783</v>
      </c>
      <c r="H4186" s="2">
        <v>5.7000000000000002E-3</v>
      </c>
      <c r="I4186" t="s">
        <v>152</v>
      </c>
    </row>
    <row r="4187" spans="1:9">
      <c r="A4187" s="2">
        <v>2013</v>
      </c>
      <c r="B4187" s="2">
        <v>12</v>
      </c>
      <c r="C4187" s="2" t="s">
        <v>12</v>
      </c>
      <c r="D4187" s="2" t="s">
        <v>15</v>
      </c>
      <c r="E4187" s="2" t="s">
        <v>16</v>
      </c>
      <c r="F4187" s="7">
        <v>74299.492337999996</v>
      </c>
      <c r="G4187" s="4">
        <v>6291476</v>
      </c>
      <c r="H4187" s="2">
        <v>1.18E-2</v>
      </c>
      <c r="I4187" t="s">
        <v>152</v>
      </c>
    </row>
    <row r="4188" spans="1:9">
      <c r="A4188" s="2">
        <v>2013</v>
      </c>
      <c r="B4188" s="2">
        <v>11</v>
      </c>
      <c r="C4188" s="2" t="s">
        <v>7</v>
      </c>
      <c r="D4188" s="2" t="s">
        <v>45</v>
      </c>
      <c r="E4188" s="2" t="s">
        <v>14</v>
      </c>
      <c r="F4188" s="7">
        <v>257.98530199999999</v>
      </c>
      <c r="G4188" s="4">
        <v>1938903</v>
      </c>
      <c r="H4188" s="2">
        <v>1E-4</v>
      </c>
      <c r="I4188" t="s">
        <v>152</v>
      </c>
    </row>
    <row r="4189" spans="1:9">
      <c r="A4189" s="2">
        <v>2013</v>
      </c>
      <c r="B4189" s="2">
        <v>3</v>
      </c>
      <c r="C4189" s="2" t="s">
        <v>7</v>
      </c>
      <c r="D4189" s="2" t="s">
        <v>63</v>
      </c>
      <c r="E4189" s="2" t="s">
        <v>14</v>
      </c>
      <c r="F4189" s="7">
        <v>2843.1682879999998</v>
      </c>
      <c r="G4189" s="4">
        <v>1858045</v>
      </c>
      <c r="H4189" s="2">
        <v>1.5E-3</v>
      </c>
      <c r="I4189" t="s">
        <v>152</v>
      </c>
    </row>
    <row r="4190" spans="1:9">
      <c r="A4190" s="2">
        <v>2013</v>
      </c>
      <c r="B4190" s="2">
        <v>11</v>
      </c>
      <c r="C4190" s="2" t="s">
        <v>12</v>
      </c>
      <c r="D4190" s="2" t="s">
        <v>26</v>
      </c>
      <c r="E4190" s="2" t="s">
        <v>14</v>
      </c>
      <c r="F4190" s="7">
        <v>12521.129634999999</v>
      </c>
      <c r="G4190" s="4">
        <v>1038259</v>
      </c>
      <c r="H4190" s="2">
        <v>1.2E-2</v>
      </c>
      <c r="I4190" t="s">
        <v>152</v>
      </c>
    </row>
    <row r="4191" spans="1:9">
      <c r="A4191" s="2">
        <v>2014</v>
      </c>
      <c r="B4191" s="2">
        <v>2</v>
      </c>
      <c r="C4191" s="2" t="s">
        <v>7</v>
      </c>
      <c r="D4191" s="2" t="s">
        <v>89</v>
      </c>
      <c r="E4191" s="2" t="s">
        <v>9</v>
      </c>
      <c r="F4191" s="7">
        <v>378.974265</v>
      </c>
      <c r="G4191" s="4">
        <v>291519</v>
      </c>
      <c r="H4191" s="2">
        <v>1.1999999999999999E-3</v>
      </c>
      <c r="I4191" t="s">
        <v>152</v>
      </c>
    </row>
    <row r="4192" spans="1:9">
      <c r="A4192" s="2">
        <v>2013</v>
      </c>
      <c r="B4192" s="2">
        <v>11</v>
      </c>
      <c r="C4192" s="2" t="s">
        <v>12</v>
      </c>
      <c r="D4192" s="2" t="s">
        <v>50</v>
      </c>
      <c r="E4192" s="2" t="s">
        <v>11</v>
      </c>
      <c r="F4192" s="7">
        <v>35.798723000000003</v>
      </c>
      <c r="G4192" s="4">
        <v>3472</v>
      </c>
      <c r="H4192" s="2">
        <v>1.03E-2</v>
      </c>
      <c r="I4192" t="s">
        <v>152</v>
      </c>
    </row>
    <row r="4193" spans="1:9">
      <c r="A4193" s="2">
        <v>2013</v>
      </c>
      <c r="B4193" s="2">
        <v>9</v>
      </c>
      <c r="C4193" s="2" t="s">
        <v>7</v>
      </c>
      <c r="D4193" s="2" t="s">
        <v>41</v>
      </c>
      <c r="E4193" s="2" t="s">
        <v>25</v>
      </c>
      <c r="F4193" s="7">
        <v>203.32393400000001</v>
      </c>
      <c r="G4193" s="4">
        <v>119474</v>
      </c>
      <c r="H4193" s="2">
        <v>1.6999999999999999E-3</v>
      </c>
      <c r="I4193" t="s">
        <v>152</v>
      </c>
    </row>
    <row r="4194" spans="1:9">
      <c r="A4194" s="2">
        <v>2013</v>
      </c>
      <c r="B4194" s="2">
        <v>5</v>
      </c>
      <c r="C4194" s="2" t="s">
        <v>12</v>
      </c>
      <c r="D4194" s="2" t="s">
        <v>36</v>
      </c>
      <c r="E4194" s="2" t="s">
        <v>9</v>
      </c>
      <c r="F4194" s="7">
        <v>1.23078</v>
      </c>
      <c r="G4194" s="4">
        <v>108</v>
      </c>
      <c r="H4194" s="2">
        <v>1.1299999999999999E-2</v>
      </c>
      <c r="I4194" t="s">
        <v>152</v>
      </c>
    </row>
    <row r="4195" spans="1:9">
      <c r="A4195" s="2">
        <v>2013</v>
      </c>
      <c r="B4195" s="2">
        <v>2</v>
      </c>
      <c r="C4195" s="2" t="s">
        <v>53</v>
      </c>
      <c r="D4195" s="2" t="s">
        <v>21</v>
      </c>
      <c r="E4195" s="2" t="s">
        <v>14</v>
      </c>
      <c r="F4195" s="7">
        <v>21.427465000000002</v>
      </c>
      <c r="G4195" s="4">
        <v>36</v>
      </c>
      <c r="H4195" s="2">
        <v>0.59519999999999995</v>
      </c>
      <c r="I4195" t="s">
        <v>152</v>
      </c>
    </row>
    <row r="4196" spans="1:9">
      <c r="A4196" s="2">
        <v>2014</v>
      </c>
      <c r="B4196" s="2">
        <v>5</v>
      </c>
      <c r="C4196" s="2" t="s">
        <v>12</v>
      </c>
      <c r="D4196" s="2" t="s">
        <v>27</v>
      </c>
      <c r="E4196" s="2" t="s">
        <v>14</v>
      </c>
      <c r="F4196" s="7">
        <v>488.92421400000001</v>
      </c>
      <c r="G4196" s="4">
        <v>190776</v>
      </c>
      <c r="H4196" s="2">
        <v>2.5000000000000001E-3</v>
      </c>
      <c r="I4196" t="s">
        <v>152</v>
      </c>
    </row>
    <row r="4197" spans="1:9">
      <c r="A4197" s="2">
        <v>2014</v>
      </c>
      <c r="B4197" s="2">
        <v>5</v>
      </c>
      <c r="C4197" s="2" t="s">
        <v>7</v>
      </c>
      <c r="D4197" s="2" t="s">
        <v>96</v>
      </c>
      <c r="E4197" s="2" t="s">
        <v>9</v>
      </c>
      <c r="F4197" s="7">
        <v>350.65436499999998</v>
      </c>
      <c r="G4197" s="4">
        <v>250468</v>
      </c>
      <c r="H4197" s="2">
        <v>1.2999999999999999E-3</v>
      </c>
      <c r="I4197" t="s">
        <v>152</v>
      </c>
    </row>
    <row r="4198" spans="1:9">
      <c r="A4198" s="2">
        <v>2014</v>
      </c>
      <c r="B4198" s="2">
        <v>5</v>
      </c>
      <c r="C4198" s="2" t="s">
        <v>12</v>
      </c>
      <c r="D4198" s="2" t="s">
        <v>101</v>
      </c>
      <c r="E4198" s="2" t="s">
        <v>62</v>
      </c>
      <c r="F4198" s="7">
        <v>5.9779410000000004</v>
      </c>
      <c r="G4198" s="4">
        <v>439</v>
      </c>
      <c r="H4198" s="2">
        <v>1.3599999999999999E-2</v>
      </c>
      <c r="I4198" t="s">
        <v>152</v>
      </c>
    </row>
    <row r="4199" spans="1:9">
      <c r="A4199" s="2">
        <v>2014</v>
      </c>
      <c r="B4199" s="2">
        <v>5</v>
      </c>
      <c r="C4199" s="2" t="s">
        <v>12</v>
      </c>
      <c r="D4199" s="2" t="s">
        <v>97</v>
      </c>
      <c r="E4199" s="2" t="s">
        <v>14</v>
      </c>
      <c r="F4199" s="7">
        <v>0.87240200000000001</v>
      </c>
      <c r="G4199" s="4">
        <v>51</v>
      </c>
      <c r="H4199" s="2">
        <v>1.7100000000000001E-2</v>
      </c>
      <c r="I4199" t="s">
        <v>152</v>
      </c>
    </row>
    <row r="4200" spans="1:9">
      <c r="A4200" s="2">
        <v>2013</v>
      </c>
      <c r="B4200" s="2">
        <v>4</v>
      </c>
      <c r="C4200" s="2" t="s">
        <v>53</v>
      </c>
      <c r="D4200" s="2" t="s">
        <v>21</v>
      </c>
      <c r="E4200" s="2" t="s">
        <v>14</v>
      </c>
      <c r="F4200" s="7">
        <v>1.540378</v>
      </c>
      <c r="G4200" s="4">
        <v>1</v>
      </c>
      <c r="H4200" s="2">
        <v>1.5403</v>
      </c>
      <c r="I4200" t="s">
        <v>152</v>
      </c>
    </row>
    <row r="4201" spans="1:9">
      <c r="A4201" s="2">
        <v>2013</v>
      </c>
      <c r="B4201" s="2">
        <v>3</v>
      </c>
      <c r="C4201" s="2" t="s">
        <v>12</v>
      </c>
      <c r="D4201" s="2" t="s">
        <v>39</v>
      </c>
      <c r="E4201" s="2" t="s">
        <v>14</v>
      </c>
      <c r="F4201" s="7">
        <v>255977.06432999999</v>
      </c>
      <c r="G4201" s="4">
        <v>25410271</v>
      </c>
      <c r="H4201" s="2">
        <v>0.01</v>
      </c>
      <c r="I4201" t="s">
        <v>152</v>
      </c>
    </row>
    <row r="4202" spans="1:9">
      <c r="A4202" s="2">
        <v>2013</v>
      </c>
      <c r="B4202" s="2">
        <v>9</v>
      </c>
      <c r="C4202" s="2" t="s">
        <v>7</v>
      </c>
      <c r="D4202" s="2" t="s">
        <v>46</v>
      </c>
      <c r="E4202" s="2" t="s">
        <v>25</v>
      </c>
      <c r="F4202" s="7">
        <v>1.4360729999999999</v>
      </c>
      <c r="G4202" s="4">
        <v>204918</v>
      </c>
      <c r="H4202" s="2">
        <v>0</v>
      </c>
      <c r="I4202" t="s">
        <v>152</v>
      </c>
    </row>
    <row r="4203" spans="1:9">
      <c r="A4203" s="2">
        <v>2013</v>
      </c>
      <c r="B4203" s="2">
        <v>10</v>
      </c>
      <c r="C4203" s="2" t="s">
        <v>7</v>
      </c>
      <c r="D4203" s="2" t="s">
        <v>41</v>
      </c>
      <c r="E4203" s="2" t="s">
        <v>25</v>
      </c>
      <c r="F4203" s="7">
        <v>1158.9830959999999</v>
      </c>
      <c r="G4203" s="4">
        <v>682541</v>
      </c>
      <c r="H4203" s="2">
        <v>1.6000000000000001E-3</v>
      </c>
      <c r="I4203" t="s">
        <v>152</v>
      </c>
    </row>
    <row r="4204" spans="1:9">
      <c r="A4204" s="2">
        <v>2014</v>
      </c>
      <c r="B4204" s="2">
        <v>2</v>
      </c>
      <c r="C4204" s="2" t="s">
        <v>12</v>
      </c>
      <c r="D4204" s="2" t="s">
        <v>18</v>
      </c>
      <c r="E4204" s="2" t="s">
        <v>14</v>
      </c>
      <c r="F4204" s="7">
        <v>54595.877054999997</v>
      </c>
      <c r="G4204" s="4">
        <v>5520351</v>
      </c>
      <c r="H4204" s="2">
        <v>9.7999999999999997E-3</v>
      </c>
      <c r="I4204" t="s">
        <v>152</v>
      </c>
    </row>
    <row r="4205" spans="1:9">
      <c r="A4205" s="2">
        <v>2014</v>
      </c>
      <c r="B4205" s="2">
        <v>3</v>
      </c>
      <c r="C4205" s="2" t="s">
        <v>7</v>
      </c>
      <c r="D4205" s="2" t="s">
        <v>43</v>
      </c>
      <c r="E4205" s="2" t="s">
        <v>11</v>
      </c>
      <c r="F4205" s="7">
        <v>2323.9371350000001</v>
      </c>
      <c r="G4205" s="4">
        <v>1787651</v>
      </c>
      <c r="H4205" s="2">
        <v>1.1999999999999999E-3</v>
      </c>
      <c r="I4205" t="s">
        <v>152</v>
      </c>
    </row>
    <row r="4206" spans="1:9">
      <c r="A4206" s="2">
        <v>2014</v>
      </c>
      <c r="B4206" s="2">
        <v>3</v>
      </c>
      <c r="C4206" s="2" t="s">
        <v>12</v>
      </c>
      <c r="D4206" s="2" t="s">
        <v>51</v>
      </c>
      <c r="E4206" s="2" t="s">
        <v>11</v>
      </c>
      <c r="F4206" s="7">
        <v>25.086471</v>
      </c>
      <c r="G4206" s="4">
        <v>17919</v>
      </c>
      <c r="H4206" s="2">
        <v>1.2999999999999999E-3</v>
      </c>
      <c r="I4206" t="s">
        <v>152</v>
      </c>
    </row>
    <row r="4207" spans="1:9">
      <c r="A4207" s="2">
        <v>2013</v>
      </c>
      <c r="B4207" s="2">
        <v>5</v>
      </c>
      <c r="C4207" s="2" t="s">
        <v>12</v>
      </c>
      <c r="D4207" s="2" t="s">
        <v>83</v>
      </c>
      <c r="E4207" s="2" t="s">
        <v>14</v>
      </c>
      <c r="F4207" s="7">
        <v>6.3350179999999998</v>
      </c>
      <c r="G4207" s="4">
        <v>1045</v>
      </c>
      <c r="H4207" s="2">
        <v>6.0000000000000001E-3</v>
      </c>
      <c r="I4207" t="s">
        <v>152</v>
      </c>
    </row>
    <row r="4208" spans="1:9">
      <c r="A4208" s="2">
        <v>2013</v>
      </c>
      <c r="B4208" s="2">
        <v>12</v>
      </c>
      <c r="C4208" s="2" t="s">
        <v>12</v>
      </c>
      <c r="D4208" s="2" t="s">
        <v>89</v>
      </c>
      <c r="E4208" s="2" t="s">
        <v>9</v>
      </c>
      <c r="F4208" s="7">
        <v>1.979887</v>
      </c>
      <c r="G4208" s="4">
        <v>1523</v>
      </c>
      <c r="H4208" s="2">
        <v>1.1999999999999999E-3</v>
      </c>
      <c r="I4208" t="s">
        <v>152</v>
      </c>
    </row>
    <row r="4209" spans="1:9">
      <c r="A4209" s="2">
        <v>2013</v>
      </c>
      <c r="B4209" s="2">
        <v>1</v>
      </c>
      <c r="C4209" s="2" t="s">
        <v>12</v>
      </c>
      <c r="D4209" s="2" t="s">
        <v>76</v>
      </c>
      <c r="E4209" s="2" t="s">
        <v>25</v>
      </c>
      <c r="F4209" s="7">
        <v>4.6307780000000003</v>
      </c>
      <c r="G4209" s="4">
        <v>297</v>
      </c>
      <c r="H4209" s="2">
        <v>1.55E-2</v>
      </c>
      <c r="I4209" t="s">
        <v>152</v>
      </c>
    </row>
    <row r="4210" spans="1:9">
      <c r="A4210" s="2">
        <v>2013</v>
      </c>
      <c r="B4210" s="2">
        <v>9</v>
      </c>
      <c r="C4210" s="2" t="s">
        <v>53</v>
      </c>
      <c r="D4210" s="2" t="s">
        <v>20</v>
      </c>
      <c r="E4210" s="2" t="s">
        <v>14</v>
      </c>
      <c r="F4210" s="7">
        <v>91.562830000000005</v>
      </c>
      <c r="G4210" s="4">
        <v>136</v>
      </c>
      <c r="H4210" s="2">
        <v>0.67320000000000002</v>
      </c>
      <c r="I4210" t="s">
        <v>152</v>
      </c>
    </row>
    <row r="4211" spans="1:9">
      <c r="A4211" s="2">
        <v>2014</v>
      </c>
      <c r="B4211" s="2">
        <v>5</v>
      </c>
      <c r="C4211" s="2" t="s">
        <v>12</v>
      </c>
      <c r="D4211" s="2" t="s">
        <v>50</v>
      </c>
      <c r="E4211" s="2" t="s">
        <v>11</v>
      </c>
      <c r="F4211" s="7">
        <v>421.12638099999998</v>
      </c>
      <c r="G4211" s="4">
        <v>222077</v>
      </c>
      <c r="H4211" s="2">
        <v>1.8E-3</v>
      </c>
      <c r="I4211" t="s">
        <v>152</v>
      </c>
    </row>
    <row r="4212" spans="1:9">
      <c r="A4212" s="2">
        <v>2014</v>
      </c>
      <c r="B4212" s="2">
        <v>5</v>
      </c>
      <c r="C4212" s="2" t="s">
        <v>7</v>
      </c>
      <c r="D4212" s="2" t="s">
        <v>51</v>
      </c>
      <c r="E4212" s="2" t="s">
        <v>11</v>
      </c>
      <c r="F4212" s="7">
        <v>265.59756700000003</v>
      </c>
      <c r="G4212" s="4">
        <v>189713</v>
      </c>
      <c r="H4212" s="2">
        <v>1.2999999999999999E-3</v>
      </c>
      <c r="I4212" t="s">
        <v>152</v>
      </c>
    </row>
    <row r="4213" spans="1:9">
      <c r="A4213" s="2">
        <v>2013</v>
      </c>
      <c r="B4213" s="2">
        <v>9</v>
      </c>
      <c r="C4213" s="2" t="s">
        <v>53</v>
      </c>
      <c r="D4213" s="2" t="s">
        <v>39</v>
      </c>
      <c r="E4213" s="2" t="s">
        <v>14</v>
      </c>
      <c r="F4213" s="7">
        <v>123.428033</v>
      </c>
      <c r="G4213" s="4">
        <v>139</v>
      </c>
      <c r="H4213" s="2">
        <v>0.88790000000000002</v>
      </c>
      <c r="I4213" t="s">
        <v>152</v>
      </c>
    </row>
    <row r="4214" spans="1:9">
      <c r="A4214" s="2">
        <v>2013</v>
      </c>
      <c r="B4214" s="2">
        <v>6</v>
      </c>
      <c r="C4214" s="2" t="s">
        <v>12</v>
      </c>
      <c r="D4214" s="2" t="s">
        <v>61</v>
      </c>
      <c r="E4214" s="2" t="s">
        <v>62</v>
      </c>
      <c r="F4214" s="7">
        <v>0.45370100000000002</v>
      </c>
      <c r="G4214" s="4">
        <v>6</v>
      </c>
      <c r="H4214" s="2">
        <v>7.5600000000000001E-2</v>
      </c>
      <c r="I4214" t="s">
        <v>152</v>
      </c>
    </row>
    <row r="4215" spans="1:9">
      <c r="A4215" s="2">
        <v>2013</v>
      </c>
      <c r="B4215" s="2">
        <v>3</v>
      </c>
      <c r="C4215" s="2" t="s">
        <v>12</v>
      </c>
      <c r="D4215" s="2" t="s">
        <v>61</v>
      </c>
      <c r="E4215" s="2" t="s">
        <v>62</v>
      </c>
      <c r="F4215" s="7">
        <v>0.10237</v>
      </c>
      <c r="G4215" s="4">
        <v>5</v>
      </c>
      <c r="H4215" s="2">
        <v>2.0400000000000001E-2</v>
      </c>
      <c r="I4215" t="s">
        <v>152</v>
      </c>
    </row>
    <row r="4216" spans="1:9">
      <c r="A4216" s="2">
        <v>2014</v>
      </c>
      <c r="B4216" s="2">
        <v>2</v>
      </c>
      <c r="C4216" s="2" t="s">
        <v>12</v>
      </c>
      <c r="D4216" s="2" t="s">
        <v>32</v>
      </c>
      <c r="E4216" s="2" t="s">
        <v>25</v>
      </c>
      <c r="F4216" s="7">
        <v>4.8800000000000003E-2</v>
      </c>
      <c r="G4216" s="4">
        <v>8</v>
      </c>
      <c r="H4216" s="2">
        <v>6.1000000000000004E-3</v>
      </c>
      <c r="I4216" t="s">
        <v>152</v>
      </c>
    </row>
    <row r="4217" spans="1:9">
      <c r="A4217" s="2">
        <v>2013</v>
      </c>
      <c r="B4217" s="2">
        <v>6</v>
      </c>
      <c r="C4217" s="2" t="s">
        <v>7</v>
      </c>
      <c r="D4217" s="2" t="s">
        <v>70</v>
      </c>
      <c r="E4217" s="2" t="s">
        <v>14</v>
      </c>
      <c r="F4217" s="7">
        <v>15517.057725999999</v>
      </c>
      <c r="G4217" s="4">
        <v>8593282</v>
      </c>
      <c r="H4217" s="2">
        <v>1.8E-3</v>
      </c>
      <c r="I4217" t="s">
        <v>152</v>
      </c>
    </row>
    <row r="4218" spans="1:9">
      <c r="A4218" s="2">
        <v>2013</v>
      </c>
      <c r="B4218" s="2">
        <v>3</v>
      </c>
      <c r="C4218" s="2" t="s">
        <v>7</v>
      </c>
      <c r="D4218" s="2" t="s">
        <v>70</v>
      </c>
      <c r="E4218" s="2" t="s">
        <v>14</v>
      </c>
      <c r="F4218" s="7">
        <v>9934.7092780000003</v>
      </c>
      <c r="G4218" s="4">
        <v>10289462</v>
      </c>
      <c r="H4218" s="2">
        <v>8.9999999999999998E-4</v>
      </c>
      <c r="I4218" t="s">
        <v>152</v>
      </c>
    </row>
    <row r="4219" spans="1:9">
      <c r="A4219" s="2">
        <v>2013</v>
      </c>
      <c r="B4219" s="2">
        <v>8</v>
      </c>
      <c r="C4219" s="2" t="s">
        <v>12</v>
      </c>
      <c r="D4219" s="2" t="s">
        <v>15</v>
      </c>
      <c r="E4219" s="2" t="s">
        <v>16</v>
      </c>
      <c r="F4219" s="7">
        <v>50505.355941000002</v>
      </c>
      <c r="G4219" s="4">
        <v>5547606</v>
      </c>
      <c r="H4219" s="2">
        <v>9.1000000000000004E-3</v>
      </c>
      <c r="I4219" t="s">
        <v>152</v>
      </c>
    </row>
    <row r="4220" spans="1:9">
      <c r="A4220" s="2">
        <v>2013</v>
      </c>
      <c r="B4220" s="2">
        <v>7</v>
      </c>
      <c r="C4220" s="2" t="s">
        <v>7</v>
      </c>
      <c r="D4220" s="2" t="s">
        <v>18</v>
      </c>
      <c r="E4220" s="2" t="s">
        <v>14</v>
      </c>
      <c r="F4220" s="7">
        <v>4059.477774</v>
      </c>
      <c r="G4220" s="4">
        <v>2474175</v>
      </c>
      <c r="H4220" s="2">
        <v>1.6000000000000001E-3</v>
      </c>
      <c r="I4220" t="s">
        <v>152</v>
      </c>
    </row>
    <row r="4221" spans="1:9">
      <c r="A4221" s="2">
        <v>2014</v>
      </c>
      <c r="B4221" s="2">
        <v>3</v>
      </c>
      <c r="C4221" s="2" t="s">
        <v>7</v>
      </c>
      <c r="D4221" s="2" t="s">
        <v>87</v>
      </c>
      <c r="E4221" s="2" t="s">
        <v>14</v>
      </c>
      <c r="F4221" s="7">
        <v>1131.0297399999999</v>
      </c>
      <c r="G4221" s="4">
        <v>1290193</v>
      </c>
      <c r="H4221" s="2">
        <v>8.0000000000000004E-4</v>
      </c>
      <c r="I4221" t="s">
        <v>152</v>
      </c>
    </row>
    <row r="4222" spans="1:9">
      <c r="A4222" s="2">
        <v>2013</v>
      </c>
      <c r="B4222" s="2">
        <v>7</v>
      </c>
      <c r="C4222" s="2" t="s">
        <v>12</v>
      </c>
      <c r="D4222" s="2" t="s">
        <v>13</v>
      </c>
      <c r="E4222" s="2" t="s">
        <v>14</v>
      </c>
      <c r="F4222" s="7">
        <v>66745.066286000001</v>
      </c>
      <c r="G4222" s="4">
        <v>5364272</v>
      </c>
      <c r="H4222" s="2">
        <v>1.24E-2</v>
      </c>
      <c r="I4222" t="s">
        <v>152</v>
      </c>
    </row>
    <row r="4223" spans="1:9">
      <c r="A4223" s="2">
        <v>2014</v>
      </c>
      <c r="B4223" s="2">
        <v>1</v>
      </c>
      <c r="C4223" s="2" t="s">
        <v>7</v>
      </c>
      <c r="D4223" s="2" t="s">
        <v>74</v>
      </c>
      <c r="E4223" s="2" t="s">
        <v>9</v>
      </c>
      <c r="F4223" s="7">
        <v>292.51673099999999</v>
      </c>
      <c r="G4223" s="4">
        <v>208941</v>
      </c>
      <c r="H4223" s="2">
        <v>1.2999999999999999E-3</v>
      </c>
      <c r="I4223" t="s">
        <v>152</v>
      </c>
    </row>
    <row r="4224" spans="1:9">
      <c r="A4224" s="2">
        <v>2014</v>
      </c>
      <c r="B4224" s="2">
        <v>4</v>
      </c>
      <c r="C4224" s="2" t="s">
        <v>7</v>
      </c>
      <c r="D4224" s="2" t="s">
        <v>45</v>
      </c>
      <c r="E4224" s="2" t="s">
        <v>14</v>
      </c>
      <c r="F4224" s="7">
        <v>8149.7470510000003</v>
      </c>
      <c r="G4224" s="4">
        <v>3745190</v>
      </c>
      <c r="H4224" s="2">
        <v>2.0999999999999999E-3</v>
      </c>
      <c r="I4224" t="s">
        <v>152</v>
      </c>
    </row>
    <row r="4225" spans="1:9">
      <c r="A4225" s="2">
        <v>2013</v>
      </c>
      <c r="B4225" s="2">
        <v>5</v>
      </c>
      <c r="C4225" s="2" t="s">
        <v>12</v>
      </c>
      <c r="D4225" s="2" t="s">
        <v>48</v>
      </c>
      <c r="E4225" s="2" t="s">
        <v>14</v>
      </c>
      <c r="F4225" s="7">
        <v>291.91963099999998</v>
      </c>
      <c r="G4225" s="4">
        <v>76061</v>
      </c>
      <c r="H4225" s="2">
        <v>3.8E-3</v>
      </c>
      <c r="I4225" t="s">
        <v>152</v>
      </c>
    </row>
    <row r="4226" spans="1:9">
      <c r="A4226" s="2">
        <v>2013</v>
      </c>
      <c r="B4226" s="2">
        <v>6</v>
      </c>
      <c r="C4226" s="2" t="s">
        <v>7</v>
      </c>
      <c r="D4226" s="2" t="s">
        <v>13</v>
      </c>
      <c r="E4226" s="2" t="s">
        <v>14</v>
      </c>
      <c r="F4226" s="7">
        <v>2876.9811439999999</v>
      </c>
      <c r="G4226" s="4">
        <v>1804481</v>
      </c>
      <c r="H4226" s="2">
        <v>1.5E-3</v>
      </c>
      <c r="I4226" t="s">
        <v>152</v>
      </c>
    </row>
    <row r="4227" spans="1:9">
      <c r="A4227" s="2">
        <v>2013</v>
      </c>
      <c r="B4227" s="2">
        <v>3</v>
      </c>
      <c r="C4227" s="2" t="s">
        <v>12</v>
      </c>
      <c r="D4227" s="2" t="s">
        <v>64</v>
      </c>
      <c r="E4227" s="2" t="s">
        <v>14</v>
      </c>
      <c r="F4227" s="7">
        <v>70.521270999999999</v>
      </c>
      <c r="G4227" s="4">
        <v>6616</v>
      </c>
      <c r="H4227" s="2">
        <v>1.06E-2</v>
      </c>
      <c r="I4227" t="s">
        <v>152</v>
      </c>
    </row>
    <row r="4228" spans="1:9">
      <c r="A4228" s="2">
        <v>2014</v>
      </c>
      <c r="B4228" s="2">
        <v>2</v>
      </c>
      <c r="C4228" s="2" t="s">
        <v>12</v>
      </c>
      <c r="D4228" s="2" t="s">
        <v>93</v>
      </c>
      <c r="E4228" s="2" t="s">
        <v>9</v>
      </c>
      <c r="F4228" s="7">
        <v>19.527156000000002</v>
      </c>
      <c r="G4228" s="4">
        <v>13948</v>
      </c>
      <c r="H4228" s="2">
        <v>1.2999999999999999E-3</v>
      </c>
      <c r="I4228" t="s">
        <v>152</v>
      </c>
    </row>
    <row r="4229" spans="1:9">
      <c r="A4229" s="2">
        <v>2014</v>
      </c>
      <c r="B4229" s="2">
        <v>1</v>
      </c>
      <c r="C4229" s="2" t="s">
        <v>12</v>
      </c>
      <c r="D4229" s="2" t="s">
        <v>93</v>
      </c>
      <c r="E4229" s="2" t="s">
        <v>9</v>
      </c>
      <c r="F4229" s="7">
        <v>6.7941820000000002</v>
      </c>
      <c r="G4229" s="4">
        <v>4853</v>
      </c>
      <c r="H4229" s="2">
        <v>1.2999999999999999E-3</v>
      </c>
      <c r="I4229" t="s">
        <v>152</v>
      </c>
    </row>
    <row r="4230" spans="1:9">
      <c r="A4230" s="2">
        <v>2013</v>
      </c>
      <c r="B4230" s="2">
        <v>2</v>
      </c>
      <c r="C4230" s="2" t="s">
        <v>12</v>
      </c>
      <c r="D4230" s="2" t="s">
        <v>57</v>
      </c>
      <c r="E4230" s="2" t="s">
        <v>14</v>
      </c>
      <c r="F4230" s="7">
        <v>1.00915</v>
      </c>
      <c r="G4230" s="4">
        <v>117</v>
      </c>
      <c r="H4230" s="2">
        <v>8.6E-3</v>
      </c>
      <c r="I4230" t="s">
        <v>152</v>
      </c>
    </row>
    <row r="4231" spans="1:9">
      <c r="A4231" s="2">
        <v>2013</v>
      </c>
      <c r="B4231" s="2">
        <v>4</v>
      </c>
      <c r="C4231" s="2" t="s">
        <v>12</v>
      </c>
      <c r="D4231" s="2" t="s">
        <v>59</v>
      </c>
      <c r="E4231" s="2" t="s">
        <v>11</v>
      </c>
      <c r="F4231" s="7">
        <v>2.6302650000000001</v>
      </c>
      <c r="G4231" s="4">
        <v>181</v>
      </c>
      <c r="H4231" s="2">
        <v>1.4500000000000001E-2</v>
      </c>
      <c r="I4231" t="s">
        <v>152</v>
      </c>
    </row>
    <row r="4232" spans="1:9">
      <c r="A4232" s="2">
        <v>2013</v>
      </c>
      <c r="B4232" s="2">
        <v>1</v>
      </c>
      <c r="C4232" s="2" t="s">
        <v>12</v>
      </c>
      <c r="D4232" s="2" t="s">
        <v>57</v>
      </c>
      <c r="E4232" s="2" t="s">
        <v>14</v>
      </c>
      <c r="F4232" s="7">
        <v>1.6799249999999999</v>
      </c>
      <c r="G4232" s="4">
        <v>223</v>
      </c>
      <c r="H4232" s="2">
        <v>7.4999999999999997E-3</v>
      </c>
      <c r="I4232" t="s">
        <v>152</v>
      </c>
    </row>
    <row r="4233" spans="1:9">
      <c r="A4233" s="2">
        <v>2014</v>
      </c>
      <c r="B4233" s="2">
        <v>5</v>
      </c>
      <c r="C4233" s="2" t="s">
        <v>7</v>
      </c>
      <c r="D4233" s="2" t="s">
        <v>19</v>
      </c>
      <c r="E4233" s="2" t="s">
        <v>14</v>
      </c>
      <c r="F4233" s="7">
        <v>4072.4292</v>
      </c>
      <c r="G4233" s="4">
        <v>2905099</v>
      </c>
      <c r="H4233" s="2">
        <v>1.4E-3</v>
      </c>
      <c r="I4233" t="s">
        <v>152</v>
      </c>
    </row>
    <row r="4234" spans="1:9">
      <c r="A4234" s="2">
        <v>2013</v>
      </c>
      <c r="B4234" s="2">
        <v>11</v>
      </c>
      <c r="C4234" s="2" t="s">
        <v>12</v>
      </c>
      <c r="D4234" s="2" t="s">
        <v>59</v>
      </c>
      <c r="E4234" s="2" t="s">
        <v>11</v>
      </c>
      <c r="F4234" s="7">
        <v>2.154347</v>
      </c>
      <c r="G4234" s="4">
        <v>297</v>
      </c>
      <c r="H4234" s="2">
        <v>7.1999999999999998E-3</v>
      </c>
      <c r="I4234" t="s">
        <v>152</v>
      </c>
    </row>
    <row r="4235" spans="1:9">
      <c r="A4235" s="2">
        <v>2014</v>
      </c>
      <c r="B4235" s="2">
        <v>5</v>
      </c>
      <c r="C4235" s="2" t="s">
        <v>12</v>
      </c>
      <c r="D4235" s="2" t="s">
        <v>68</v>
      </c>
      <c r="E4235" s="2" t="s">
        <v>14</v>
      </c>
      <c r="F4235" s="7">
        <v>1.779234</v>
      </c>
      <c r="G4235" s="4">
        <v>157</v>
      </c>
      <c r="H4235" s="2">
        <v>1.1299999999999999E-2</v>
      </c>
      <c r="I4235" t="s">
        <v>152</v>
      </c>
    </row>
    <row r="4236" spans="1:9">
      <c r="A4236" s="2">
        <v>2013</v>
      </c>
      <c r="B4236" s="2">
        <v>10</v>
      </c>
      <c r="C4236" s="2" t="s">
        <v>12</v>
      </c>
      <c r="D4236" s="2" t="s">
        <v>8</v>
      </c>
      <c r="E4236" s="2" t="s">
        <v>9</v>
      </c>
      <c r="F4236" s="7">
        <v>794156.011466</v>
      </c>
      <c r="G4236" s="4">
        <v>90709022</v>
      </c>
      <c r="H4236" s="2">
        <v>8.6999999999999994E-3</v>
      </c>
      <c r="I4236" t="s">
        <v>152</v>
      </c>
    </row>
    <row r="4237" spans="1:9">
      <c r="A4237" s="2">
        <v>2013</v>
      </c>
      <c r="B4237" s="2">
        <v>7</v>
      </c>
      <c r="C4237" s="2" t="s">
        <v>7</v>
      </c>
      <c r="D4237" s="2" t="s">
        <v>42</v>
      </c>
      <c r="E4237" s="2" t="s">
        <v>14</v>
      </c>
      <c r="F4237" s="7">
        <v>9796.0183059999999</v>
      </c>
      <c r="G4237" s="4">
        <v>5560278</v>
      </c>
      <c r="H4237" s="2">
        <v>1.6999999999999999E-3</v>
      </c>
      <c r="I4237" t="s">
        <v>152</v>
      </c>
    </row>
    <row r="4238" spans="1:9">
      <c r="A4238" s="2">
        <v>2013</v>
      </c>
      <c r="B4238" s="2">
        <v>9</v>
      </c>
      <c r="C4238" s="2" t="s">
        <v>12</v>
      </c>
      <c r="D4238" s="2" t="s">
        <v>87</v>
      </c>
      <c r="E4238" s="2" t="s">
        <v>14</v>
      </c>
      <c r="F4238" s="7">
        <v>25459.302046000001</v>
      </c>
      <c r="G4238" s="4">
        <v>1875190</v>
      </c>
      <c r="H4238" s="2">
        <v>1.35E-2</v>
      </c>
      <c r="I4238" t="s">
        <v>152</v>
      </c>
    </row>
    <row r="4239" spans="1:9">
      <c r="A4239" s="2">
        <v>2014</v>
      </c>
      <c r="B4239" s="2">
        <v>1</v>
      </c>
      <c r="C4239" s="2" t="s">
        <v>12</v>
      </c>
      <c r="D4239" s="2" t="s">
        <v>8</v>
      </c>
      <c r="E4239" s="2" t="s">
        <v>9</v>
      </c>
      <c r="F4239" s="7">
        <v>787912.62447499996</v>
      </c>
      <c r="G4239" s="4">
        <v>95356690</v>
      </c>
      <c r="H4239" s="2">
        <v>8.2000000000000007E-3</v>
      </c>
      <c r="I4239" t="s">
        <v>152</v>
      </c>
    </row>
    <row r="4240" spans="1:9">
      <c r="A4240" s="2">
        <v>2014</v>
      </c>
      <c r="B4240" s="2">
        <v>3</v>
      </c>
      <c r="C4240" s="2" t="s">
        <v>12</v>
      </c>
      <c r="D4240" s="2" t="s">
        <v>23</v>
      </c>
      <c r="E4240" s="2" t="s">
        <v>14</v>
      </c>
      <c r="F4240" s="7">
        <v>490.75764099999998</v>
      </c>
      <c r="G4240" s="4">
        <v>219999</v>
      </c>
      <c r="H4240" s="2">
        <v>2.2000000000000001E-3</v>
      </c>
      <c r="I4240" t="s">
        <v>152</v>
      </c>
    </row>
    <row r="4241" spans="1:9">
      <c r="A4241" s="2">
        <v>2013</v>
      </c>
      <c r="B4241" s="2">
        <v>10</v>
      </c>
      <c r="C4241" s="2" t="s">
        <v>7</v>
      </c>
      <c r="D4241" s="2" t="s">
        <v>22</v>
      </c>
      <c r="E4241" s="2" t="s">
        <v>14</v>
      </c>
      <c r="F4241" s="7">
        <v>37.483004000000001</v>
      </c>
      <c r="G4241" s="4">
        <v>355720</v>
      </c>
      <c r="H4241" s="2">
        <v>1E-4</v>
      </c>
      <c r="I4241" t="s">
        <v>152</v>
      </c>
    </row>
    <row r="4242" spans="1:9">
      <c r="A4242" s="2">
        <v>2013</v>
      </c>
      <c r="B4242" s="2">
        <v>2</v>
      </c>
      <c r="C4242" s="2" t="s">
        <v>12</v>
      </c>
      <c r="D4242" s="2" t="s">
        <v>26</v>
      </c>
      <c r="E4242" s="2" t="s">
        <v>14</v>
      </c>
      <c r="F4242" s="7">
        <v>4548.6873439999999</v>
      </c>
      <c r="G4242" s="4">
        <v>432187</v>
      </c>
      <c r="H4242" s="2">
        <v>1.0500000000000001E-2</v>
      </c>
      <c r="I4242" t="s">
        <v>152</v>
      </c>
    </row>
    <row r="4243" spans="1:9">
      <c r="A4243" s="2">
        <v>2013</v>
      </c>
      <c r="B4243" s="2">
        <v>12</v>
      </c>
      <c r="C4243" s="2" t="s">
        <v>12</v>
      </c>
      <c r="D4243" s="2" t="s">
        <v>27</v>
      </c>
      <c r="E4243" s="2" t="s">
        <v>14</v>
      </c>
      <c r="F4243" s="7">
        <v>473.199949</v>
      </c>
      <c r="G4243" s="4">
        <v>183128</v>
      </c>
      <c r="H4243" s="2">
        <v>2.5000000000000001E-3</v>
      </c>
      <c r="I4243" t="s">
        <v>152</v>
      </c>
    </row>
    <row r="4244" spans="1:9">
      <c r="A4244" s="2">
        <v>2013</v>
      </c>
      <c r="B4244" s="2">
        <v>5</v>
      </c>
      <c r="C4244" s="2" t="s">
        <v>12</v>
      </c>
      <c r="D4244" s="2" t="s">
        <v>24</v>
      </c>
      <c r="E4244" s="2" t="s">
        <v>25</v>
      </c>
      <c r="F4244" s="7">
        <v>1162.056981</v>
      </c>
      <c r="G4244" s="4">
        <v>204585</v>
      </c>
      <c r="H4244" s="2">
        <v>5.5999999999999999E-3</v>
      </c>
      <c r="I4244" t="s">
        <v>152</v>
      </c>
    </row>
    <row r="4245" spans="1:9">
      <c r="A4245" s="2">
        <v>2013</v>
      </c>
      <c r="B4245" s="2">
        <v>12</v>
      </c>
      <c r="C4245" s="2" t="s">
        <v>7</v>
      </c>
      <c r="D4245" s="2" t="s">
        <v>30</v>
      </c>
      <c r="E4245" s="2" t="s">
        <v>9</v>
      </c>
      <c r="F4245" s="7">
        <v>187.55068499999999</v>
      </c>
      <c r="G4245" s="4">
        <v>133966</v>
      </c>
      <c r="H4245" s="2">
        <v>1.2999999999999999E-3</v>
      </c>
      <c r="I4245" t="s">
        <v>152</v>
      </c>
    </row>
    <row r="4246" spans="1:9">
      <c r="A4246" s="2">
        <v>2013</v>
      </c>
      <c r="B4246" s="2">
        <v>2</v>
      </c>
      <c r="C4246" s="2" t="s">
        <v>12</v>
      </c>
      <c r="D4246" s="2" t="s">
        <v>50</v>
      </c>
      <c r="E4246" s="2" t="s">
        <v>11</v>
      </c>
      <c r="F4246" s="7">
        <v>19.393325999999998</v>
      </c>
      <c r="G4246" s="4">
        <v>1193</v>
      </c>
      <c r="H4246" s="2">
        <v>1.6199999999999999E-2</v>
      </c>
      <c r="I4246" t="s">
        <v>152</v>
      </c>
    </row>
    <row r="4247" spans="1:9">
      <c r="A4247" s="2">
        <v>2013</v>
      </c>
      <c r="B4247" s="2">
        <v>6</v>
      </c>
      <c r="C4247" s="2" t="s">
        <v>12</v>
      </c>
      <c r="D4247" s="2" t="s">
        <v>64</v>
      </c>
      <c r="E4247" s="2" t="s">
        <v>14</v>
      </c>
      <c r="F4247" s="7">
        <v>86.386933999999997</v>
      </c>
      <c r="G4247" s="4">
        <v>8419</v>
      </c>
      <c r="H4247" s="2">
        <v>1.0200000000000001E-2</v>
      </c>
      <c r="I4247" t="s">
        <v>152</v>
      </c>
    </row>
    <row r="4248" spans="1:9">
      <c r="A4248" s="2">
        <v>2014</v>
      </c>
      <c r="B4248" s="2">
        <v>2</v>
      </c>
      <c r="C4248" s="2" t="s">
        <v>12</v>
      </c>
      <c r="D4248" s="2" t="s">
        <v>54</v>
      </c>
      <c r="E4248" s="2" t="s">
        <v>14</v>
      </c>
      <c r="F4248" s="7">
        <v>55.434623999999999</v>
      </c>
      <c r="G4248" s="4">
        <v>3211</v>
      </c>
      <c r="H4248" s="2">
        <v>1.72E-2</v>
      </c>
      <c r="I4248" t="s">
        <v>152</v>
      </c>
    </row>
    <row r="4249" spans="1:9">
      <c r="A4249" s="2">
        <v>2014</v>
      </c>
      <c r="B4249" s="2">
        <v>3</v>
      </c>
      <c r="C4249" s="2" t="s">
        <v>12</v>
      </c>
      <c r="D4249" s="2" t="s">
        <v>96</v>
      </c>
      <c r="E4249" s="2" t="s">
        <v>9</v>
      </c>
      <c r="F4249" s="7">
        <v>51.452680000000001</v>
      </c>
      <c r="G4249" s="4">
        <v>36752</v>
      </c>
      <c r="H4249" s="2">
        <v>1.2999999999999999E-3</v>
      </c>
      <c r="I4249" t="s">
        <v>152</v>
      </c>
    </row>
    <row r="4250" spans="1:9">
      <c r="A4250" s="2">
        <v>2013</v>
      </c>
      <c r="B4250" s="2">
        <v>7</v>
      </c>
      <c r="C4250" s="2" t="s">
        <v>12</v>
      </c>
      <c r="D4250" s="2" t="s">
        <v>66</v>
      </c>
      <c r="E4250" s="2" t="s">
        <v>9</v>
      </c>
      <c r="F4250" s="7">
        <v>11.421435000000001</v>
      </c>
      <c r="G4250" s="4">
        <v>930</v>
      </c>
      <c r="H4250" s="2">
        <v>1.2200000000000001E-2</v>
      </c>
      <c r="I4250" t="s">
        <v>152</v>
      </c>
    </row>
    <row r="4251" spans="1:9">
      <c r="A4251" s="2">
        <v>2014</v>
      </c>
      <c r="B4251" s="2">
        <v>5</v>
      </c>
      <c r="C4251" s="2" t="s">
        <v>12</v>
      </c>
      <c r="D4251" s="2" t="s">
        <v>21</v>
      </c>
      <c r="E4251" s="2" t="s">
        <v>14</v>
      </c>
      <c r="F4251" s="7">
        <v>30661.327827000001</v>
      </c>
      <c r="G4251" s="4">
        <v>2850103</v>
      </c>
      <c r="H4251" s="2">
        <v>1.0699999999999999E-2</v>
      </c>
      <c r="I4251" t="s">
        <v>152</v>
      </c>
    </row>
    <row r="4252" spans="1:9">
      <c r="A4252" s="2">
        <v>2014</v>
      </c>
      <c r="B4252" s="2">
        <v>5</v>
      </c>
      <c r="C4252" s="2" t="s">
        <v>12</v>
      </c>
      <c r="D4252" s="2" t="s">
        <v>65</v>
      </c>
      <c r="E4252" s="2" t="s">
        <v>25</v>
      </c>
      <c r="F4252" s="7">
        <v>1.0762240000000001</v>
      </c>
      <c r="G4252" s="4">
        <v>202</v>
      </c>
      <c r="H4252" s="2">
        <v>5.3E-3</v>
      </c>
      <c r="I4252" t="s">
        <v>152</v>
      </c>
    </row>
    <row r="4253" spans="1:9">
      <c r="A4253" s="2">
        <v>2013</v>
      </c>
      <c r="B4253" s="2">
        <v>7</v>
      </c>
      <c r="C4253" s="2" t="s">
        <v>12</v>
      </c>
      <c r="D4253" s="2" t="s">
        <v>76</v>
      </c>
      <c r="E4253" s="2" t="s">
        <v>25</v>
      </c>
      <c r="F4253" s="7">
        <v>4.074274</v>
      </c>
      <c r="G4253" s="4">
        <v>476</v>
      </c>
      <c r="H4253" s="2">
        <v>8.5000000000000006E-3</v>
      </c>
      <c r="I4253" t="s">
        <v>152</v>
      </c>
    </row>
    <row r="4254" spans="1:9">
      <c r="A4254" s="2">
        <v>2013</v>
      </c>
      <c r="B4254" s="2">
        <v>12</v>
      </c>
      <c r="C4254" s="2" t="s">
        <v>12</v>
      </c>
      <c r="D4254" s="2" t="s">
        <v>101</v>
      </c>
      <c r="E4254" s="2" t="s">
        <v>62</v>
      </c>
      <c r="F4254" s="7">
        <v>1.322595</v>
      </c>
      <c r="G4254" s="4">
        <v>54</v>
      </c>
      <c r="H4254" s="2">
        <v>2.4400000000000002E-2</v>
      </c>
      <c r="I4254" t="s">
        <v>152</v>
      </c>
    </row>
    <row r="4255" spans="1:9">
      <c r="A4255" s="2">
        <v>2013</v>
      </c>
      <c r="B4255" s="2">
        <v>7</v>
      </c>
      <c r="C4255" s="2" t="s">
        <v>12</v>
      </c>
      <c r="D4255" s="2" t="s">
        <v>72</v>
      </c>
      <c r="E4255" s="2" t="s">
        <v>11</v>
      </c>
      <c r="F4255" s="7">
        <v>0.201597</v>
      </c>
      <c r="G4255" s="4">
        <v>11</v>
      </c>
      <c r="H4255" s="2">
        <v>1.83E-2</v>
      </c>
      <c r="I4255" t="s">
        <v>152</v>
      </c>
    </row>
    <row r="4256" spans="1:9">
      <c r="A4256" s="2">
        <v>2014</v>
      </c>
      <c r="B4256" s="2">
        <v>3</v>
      </c>
      <c r="C4256" s="2" t="s">
        <v>12</v>
      </c>
      <c r="D4256" s="2" t="s">
        <v>37</v>
      </c>
      <c r="E4256" s="2" t="s">
        <v>9</v>
      </c>
      <c r="F4256" s="7">
        <v>0.2535</v>
      </c>
      <c r="G4256" s="4">
        <v>1</v>
      </c>
      <c r="H4256" s="2">
        <v>0.2535</v>
      </c>
      <c r="I4256" t="s">
        <v>152</v>
      </c>
    </row>
    <row r="4257" spans="1:9">
      <c r="A4257" s="2">
        <v>2013</v>
      </c>
      <c r="B4257" s="2">
        <v>7</v>
      </c>
      <c r="C4257" s="2" t="s">
        <v>12</v>
      </c>
      <c r="D4257" s="2" t="s">
        <v>99</v>
      </c>
      <c r="E4257" s="2" t="s">
        <v>25</v>
      </c>
      <c r="F4257" s="7">
        <v>5.4999999999999997E-3</v>
      </c>
      <c r="G4257" s="4">
        <v>11</v>
      </c>
      <c r="H4257" s="2">
        <v>5.0000000000000001E-4</v>
      </c>
      <c r="I4257" t="s">
        <v>152</v>
      </c>
    </row>
    <row r="4258" spans="1:9">
      <c r="A4258" s="2">
        <v>2013</v>
      </c>
      <c r="B4258" s="2">
        <v>6</v>
      </c>
      <c r="C4258" s="2" t="s">
        <v>12</v>
      </c>
      <c r="D4258" s="2" t="s">
        <v>56</v>
      </c>
      <c r="E4258" s="2" t="s">
        <v>14</v>
      </c>
      <c r="F4258" s="7">
        <v>442274.74532699998</v>
      </c>
      <c r="G4258" s="4">
        <v>49056838</v>
      </c>
      <c r="H4258" s="2">
        <v>8.9999999999999993E-3</v>
      </c>
      <c r="I4258" t="s">
        <v>152</v>
      </c>
    </row>
    <row r="4259" spans="1:9">
      <c r="A4259" s="2">
        <v>2013</v>
      </c>
      <c r="B4259" s="2">
        <v>11</v>
      </c>
      <c r="C4259" s="2" t="s">
        <v>12</v>
      </c>
      <c r="D4259" s="2" t="s">
        <v>8</v>
      </c>
      <c r="E4259" s="2" t="s">
        <v>9</v>
      </c>
      <c r="F4259" s="7">
        <v>799174.01083599997</v>
      </c>
      <c r="G4259" s="4">
        <v>86835541</v>
      </c>
      <c r="H4259" s="2">
        <v>9.1999999999999998E-3</v>
      </c>
      <c r="I4259" t="s">
        <v>152</v>
      </c>
    </row>
    <row r="4260" spans="1:9">
      <c r="A4260" s="2">
        <v>2013</v>
      </c>
      <c r="B4260" s="2">
        <v>7</v>
      </c>
      <c r="C4260" s="2" t="s">
        <v>12</v>
      </c>
      <c r="D4260" s="2" t="s">
        <v>63</v>
      </c>
      <c r="E4260" s="2" t="s">
        <v>14</v>
      </c>
      <c r="F4260" s="7">
        <v>59658.685271000002</v>
      </c>
      <c r="G4260" s="4">
        <v>5748328</v>
      </c>
      <c r="H4260" s="2">
        <v>1.03E-2</v>
      </c>
      <c r="I4260" t="s">
        <v>152</v>
      </c>
    </row>
    <row r="4261" spans="1:9">
      <c r="A4261" s="2">
        <v>2014</v>
      </c>
      <c r="B4261" s="2">
        <v>2</v>
      </c>
      <c r="C4261" s="2" t="s">
        <v>12</v>
      </c>
      <c r="D4261" s="2" t="s">
        <v>19</v>
      </c>
      <c r="E4261" s="2" t="s">
        <v>14</v>
      </c>
      <c r="F4261" s="7">
        <v>248463.46920600001</v>
      </c>
      <c r="G4261" s="4">
        <v>19369978</v>
      </c>
      <c r="H4261" s="2">
        <v>1.2800000000000001E-2</v>
      </c>
      <c r="I4261" t="s">
        <v>152</v>
      </c>
    </row>
    <row r="4262" spans="1:9">
      <c r="A4262" s="2">
        <v>2014</v>
      </c>
      <c r="B4262" s="2">
        <v>3</v>
      </c>
      <c r="C4262" s="2" t="s">
        <v>7</v>
      </c>
      <c r="D4262" s="2" t="s">
        <v>21</v>
      </c>
      <c r="E4262" s="2" t="s">
        <v>14</v>
      </c>
      <c r="F4262" s="7">
        <v>3288.62381</v>
      </c>
      <c r="G4262" s="4">
        <v>3059546</v>
      </c>
      <c r="H4262" s="2">
        <v>1E-3</v>
      </c>
      <c r="I4262" t="s">
        <v>152</v>
      </c>
    </row>
    <row r="4263" spans="1:9">
      <c r="A4263" s="2">
        <v>2013</v>
      </c>
      <c r="B4263" s="2">
        <v>2</v>
      </c>
      <c r="C4263" s="2" t="s">
        <v>12</v>
      </c>
      <c r="D4263" s="2" t="s">
        <v>87</v>
      </c>
      <c r="E4263" s="2" t="s">
        <v>14</v>
      </c>
      <c r="F4263" s="7">
        <v>12717.919343</v>
      </c>
      <c r="G4263" s="4">
        <v>1179628</v>
      </c>
      <c r="H4263" s="2">
        <v>1.0699999999999999E-2</v>
      </c>
      <c r="I4263" t="s">
        <v>152</v>
      </c>
    </row>
    <row r="4264" spans="1:9">
      <c r="A4264" s="2">
        <v>2013</v>
      </c>
      <c r="B4264" s="2">
        <v>9</v>
      </c>
      <c r="C4264" s="2" t="s">
        <v>12</v>
      </c>
      <c r="D4264" s="2" t="s">
        <v>86</v>
      </c>
      <c r="E4264" s="2" t="s">
        <v>9</v>
      </c>
      <c r="F4264" s="7">
        <v>27507.438439000001</v>
      </c>
      <c r="G4264" s="4">
        <v>2807585</v>
      </c>
      <c r="H4264" s="2">
        <v>9.7000000000000003E-3</v>
      </c>
      <c r="I4264" t="s">
        <v>152</v>
      </c>
    </row>
    <row r="4265" spans="1:9">
      <c r="A4265" s="2">
        <v>2013</v>
      </c>
      <c r="B4265" s="2">
        <v>12</v>
      </c>
      <c r="C4265" s="2" t="s">
        <v>7</v>
      </c>
      <c r="D4265" s="2" t="s">
        <v>56</v>
      </c>
      <c r="E4265" s="2" t="s">
        <v>14</v>
      </c>
      <c r="F4265" s="7">
        <v>10802.72373</v>
      </c>
      <c r="G4265" s="4">
        <v>6559416</v>
      </c>
      <c r="H4265" s="2">
        <v>1.6000000000000001E-3</v>
      </c>
      <c r="I4265" t="s">
        <v>152</v>
      </c>
    </row>
    <row r="4266" spans="1:9">
      <c r="A4266" s="2">
        <v>2014</v>
      </c>
      <c r="B4266" s="2">
        <v>2</v>
      </c>
      <c r="C4266" s="2" t="s">
        <v>12</v>
      </c>
      <c r="D4266" s="2" t="s">
        <v>82</v>
      </c>
      <c r="E4266" s="2" t="s">
        <v>14</v>
      </c>
      <c r="F4266" s="7">
        <v>851.68667600000003</v>
      </c>
      <c r="G4266" s="4">
        <v>131154</v>
      </c>
      <c r="H4266" s="2">
        <v>6.4000000000000003E-3</v>
      </c>
      <c r="I4266" t="s">
        <v>152</v>
      </c>
    </row>
    <row r="4267" spans="1:9">
      <c r="A4267" s="2">
        <v>2013</v>
      </c>
      <c r="B4267" s="2">
        <v>11</v>
      </c>
      <c r="C4267" s="2" t="s">
        <v>7</v>
      </c>
      <c r="D4267" s="2" t="s">
        <v>22</v>
      </c>
      <c r="E4267" s="2" t="s">
        <v>14</v>
      </c>
      <c r="F4267" s="7">
        <v>246.40195499999999</v>
      </c>
      <c r="G4267" s="4">
        <v>357133</v>
      </c>
      <c r="H4267" s="2">
        <v>5.9999999999999995E-4</v>
      </c>
      <c r="I4267" t="s">
        <v>152</v>
      </c>
    </row>
    <row r="4268" spans="1:9">
      <c r="A4268" s="2">
        <v>2013</v>
      </c>
      <c r="B4268" s="2">
        <v>7</v>
      </c>
      <c r="C4268" s="2" t="s">
        <v>7</v>
      </c>
      <c r="D4268" s="2" t="s">
        <v>71</v>
      </c>
      <c r="E4268" s="2" t="s">
        <v>14</v>
      </c>
      <c r="F4268" s="7">
        <v>88.817802999999998</v>
      </c>
      <c r="G4268" s="4">
        <v>128166</v>
      </c>
      <c r="H4268" s="2">
        <v>5.9999999999999995E-4</v>
      </c>
      <c r="I4268" t="s">
        <v>152</v>
      </c>
    </row>
    <row r="4269" spans="1:9">
      <c r="A4269" s="2">
        <v>2013</v>
      </c>
      <c r="B4269" s="2">
        <v>8</v>
      </c>
      <c r="C4269" s="2" t="s">
        <v>12</v>
      </c>
      <c r="D4269" s="2" t="s">
        <v>50</v>
      </c>
      <c r="E4269" s="2" t="s">
        <v>11</v>
      </c>
      <c r="F4269" s="7">
        <v>24.545121999999999</v>
      </c>
      <c r="G4269" s="4">
        <v>2858</v>
      </c>
      <c r="H4269" s="2">
        <v>8.5000000000000006E-3</v>
      </c>
      <c r="I4269" t="s">
        <v>152</v>
      </c>
    </row>
    <row r="4270" spans="1:9">
      <c r="A4270" s="2">
        <v>2013</v>
      </c>
      <c r="B4270" s="2">
        <v>8</v>
      </c>
      <c r="C4270" s="2" t="s">
        <v>12</v>
      </c>
      <c r="D4270" s="2" t="s">
        <v>27</v>
      </c>
      <c r="E4270" s="2" t="s">
        <v>14</v>
      </c>
      <c r="F4270" s="7">
        <v>462.00421599999999</v>
      </c>
      <c r="G4270" s="4">
        <v>109757</v>
      </c>
      <c r="H4270" s="2">
        <v>4.1999999999999997E-3</v>
      </c>
      <c r="I4270" t="s">
        <v>152</v>
      </c>
    </row>
    <row r="4271" spans="1:9">
      <c r="A4271" s="2">
        <v>2014</v>
      </c>
      <c r="B4271" s="2">
        <v>4</v>
      </c>
      <c r="C4271" s="2" t="s">
        <v>7</v>
      </c>
      <c r="D4271" s="2" t="s">
        <v>74</v>
      </c>
      <c r="E4271" s="2" t="s">
        <v>9</v>
      </c>
      <c r="F4271" s="7">
        <v>679.64806499999997</v>
      </c>
      <c r="G4271" s="4">
        <v>381974</v>
      </c>
      <c r="H4271" s="2">
        <v>1.6999999999999999E-3</v>
      </c>
      <c r="I4271" t="s">
        <v>152</v>
      </c>
    </row>
    <row r="4272" spans="1:9">
      <c r="A4272" s="2">
        <v>2013</v>
      </c>
      <c r="B4272" s="2">
        <v>12</v>
      </c>
      <c r="C4272" s="2" t="s">
        <v>12</v>
      </c>
      <c r="D4272" s="2" t="s">
        <v>59</v>
      </c>
      <c r="E4272" s="2" t="s">
        <v>11</v>
      </c>
      <c r="F4272" s="7">
        <v>20.695062</v>
      </c>
      <c r="G4272" s="4">
        <v>11453</v>
      </c>
      <c r="H4272" s="2">
        <v>1.8E-3</v>
      </c>
      <c r="I4272" t="s">
        <v>152</v>
      </c>
    </row>
    <row r="4273" spans="1:9">
      <c r="A4273" s="2">
        <v>2013</v>
      </c>
      <c r="B4273" s="2">
        <v>11</v>
      </c>
      <c r="C4273" s="2" t="s">
        <v>12</v>
      </c>
      <c r="D4273" s="2" t="s">
        <v>34</v>
      </c>
      <c r="E4273" s="2" t="s">
        <v>14</v>
      </c>
      <c r="F4273" s="7">
        <v>38.380687999999999</v>
      </c>
      <c r="G4273" s="4">
        <v>1926</v>
      </c>
      <c r="H4273" s="2">
        <v>1.9900000000000001E-2</v>
      </c>
      <c r="I4273" t="s">
        <v>152</v>
      </c>
    </row>
    <row r="4274" spans="1:9">
      <c r="A4274" s="2">
        <v>2014</v>
      </c>
      <c r="B4274" s="2">
        <v>5</v>
      </c>
      <c r="C4274" s="2" t="s">
        <v>7</v>
      </c>
      <c r="D4274" s="2" t="s">
        <v>41</v>
      </c>
      <c r="E4274" s="2" t="s">
        <v>25</v>
      </c>
      <c r="F4274" s="7">
        <v>1630.4850739999999</v>
      </c>
      <c r="G4274" s="4">
        <v>979882</v>
      </c>
      <c r="H4274" s="2">
        <v>1.6000000000000001E-3</v>
      </c>
      <c r="I4274" t="s">
        <v>152</v>
      </c>
    </row>
    <row r="4275" spans="1:9">
      <c r="A4275" s="2">
        <v>2014</v>
      </c>
      <c r="B4275" s="2">
        <v>5</v>
      </c>
      <c r="C4275" s="2" t="s">
        <v>12</v>
      </c>
      <c r="D4275" s="2" t="s">
        <v>43</v>
      </c>
      <c r="E4275" s="2" t="s">
        <v>11</v>
      </c>
      <c r="F4275" s="7">
        <v>478.69529299999999</v>
      </c>
      <c r="G4275" s="4">
        <v>368228</v>
      </c>
      <c r="H4275" s="2">
        <v>1.1999999999999999E-3</v>
      </c>
      <c r="I4275" t="s">
        <v>152</v>
      </c>
    </row>
    <row r="4276" spans="1:9">
      <c r="A4276" s="2">
        <v>2014</v>
      </c>
      <c r="B4276" s="2">
        <v>3</v>
      </c>
      <c r="C4276" s="2" t="s">
        <v>12</v>
      </c>
      <c r="D4276" s="2" t="s">
        <v>35</v>
      </c>
      <c r="E4276" s="2" t="s">
        <v>9</v>
      </c>
      <c r="F4276" s="7">
        <v>3.8611</v>
      </c>
      <c r="G4276" s="4">
        <v>114</v>
      </c>
      <c r="H4276" s="2">
        <v>3.3799999999999997E-2</v>
      </c>
      <c r="I4276" t="s">
        <v>152</v>
      </c>
    </row>
    <row r="4277" spans="1:9">
      <c r="A4277" s="2">
        <v>2013</v>
      </c>
      <c r="B4277" s="2">
        <v>3</v>
      </c>
      <c r="C4277" s="2" t="s">
        <v>12</v>
      </c>
      <c r="D4277" s="2" t="s">
        <v>52</v>
      </c>
      <c r="E4277" s="2" t="s">
        <v>25</v>
      </c>
      <c r="F4277" s="7">
        <v>2.3550840000000002</v>
      </c>
      <c r="G4277" s="4">
        <v>290</v>
      </c>
      <c r="H4277" s="2">
        <v>8.0999999999999996E-3</v>
      </c>
      <c r="I4277" t="s">
        <v>152</v>
      </c>
    </row>
    <row r="4278" spans="1:9">
      <c r="A4278" s="2">
        <v>2013</v>
      </c>
      <c r="B4278" s="2">
        <v>7</v>
      </c>
      <c r="C4278" s="2" t="s">
        <v>12</v>
      </c>
      <c r="D4278" s="2" t="s">
        <v>101</v>
      </c>
      <c r="E4278" s="2" t="s">
        <v>62</v>
      </c>
      <c r="F4278" s="7">
        <v>0.70090300000000005</v>
      </c>
      <c r="G4278" s="4">
        <v>15</v>
      </c>
      <c r="H4278" s="2">
        <v>4.6699999999999998E-2</v>
      </c>
      <c r="I4278" t="s">
        <v>152</v>
      </c>
    </row>
    <row r="4279" spans="1:9">
      <c r="A4279" s="2">
        <v>2013</v>
      </c>
      <c r="B4279" s="2">
        <v>8</v>
      </c>
      <c r="C4279" s="2" t="s">
        <v>12</v>
      </c>
      <c r="D4279" s="2" t="s">
        <v>56</v>
      </c>
      <c r="E4279" s="2" t="s">
        <v>14</v>
      </c>
      <c r="F4279" s="7">
        <v>477365.23999700003</v>
      </c>
      <c r="G4279" s="4">
        <v>51127487</v>
      </c>
      <c r="H4279" s="2">
        <v>9.2999999999999992E-3</v>
      </c>
      <c r="I4279" t="s">
        <v>152</v>
      </c>
    </row>
    <row r="4280" spans="1:9">
      <c r="A4280" s="2">
        <v>2014</v>
      </c>
      <c r="B4280" s="2">
        <v>2</v>
      </c>
      <c r="C4280" s="2" t="s">
        <v>7</v>
      </c>
      <c r="D4280" s="2" t="s">
        <v>8</v>
      </c>
      <c r="E4280" s="2" t="s">
        <v>9</v>
      </c>
      <c r="F4280" s="7">
        <v>104421.48104</v>
      </c>
      <c r="G4280" s="4">
        <v>104762632</v>
      </c>
      <c r="H4280" s="2">
        <v>8.9999999999999998E-4</v>
      </c>
      <c r="I4280" t="s">
        <v>152</v>
      </c>
    </row>
    <row r="4281" spans="1:9">
      <c r="A4281" s="2">
        <v>2013</v>
      </c>
      <c r="B4281" s="2">
        <v>4</v>
      </c>
      <c r="C4281" s="2" t="s">
        <v>12</v>
      </c>
      <c r="D4281" s="2" t="s">
        <v>39</v>
      </c>
      <c r="E4281" s="2" t="s">
        <v>14</v>
      </c>
      <c r="F4281" s="7">
        <v>222819.787985</v>
      </c>
      <c r="G4281" s="4">
        <v>23842346</v>
      </c>
      <c r="H4281" s="2">
        <v>9.2999999999999992E-3</v>
      </c>
      <c r="I4281" t="s">
        <v>152</v>
      </c>
    </row>
    <row r="4282" spans="1:9">
      <c r="A4282" s="2">
        <v>2013</v>
      </c>
      <c r="B4282" s="2">
        <v>4</v>
      </c>
      <c r="C4282" s="2" t="s">
        <v>12</v>
      </c>
      <c r="D4282" s="2" t="s">
        <v>20</v>
      </c>
      <c r="E4282" s="2" t="s">
        <v>14</v>
      </c>
      <c r="F4282" s="7">
        <v>127424.382656</v>
      </c>
      <c r="G4282" s="4">
        <v>12846618</v>
      </c>
      <c r="H4282" s="2">
        <v>9.9000000000000008E-3</v>
      </c>
      <c r="I4282" t="s">
        <v>152</v>
      </c>
    </row>
    <row r="4283" spans="1:9">
      <c r="A4283" s="2">
        <v>2013</v>
      </c>
      <c r="B4283" s="2">
        <v>10</v>
      </c>
      <c r="C4283" s="2" t="s">
        <v>7</v>
      </c>
      <c r="D4283" s="2" t="s">
        <v>13</v>
      </c>
      <c r="E4283" s="2" t="s">
        <v>14</v>
      </c>
      <c r="F4283" s="7">
        <v>1750.6814919999999</v>
      </c>
      <c r="G4283" s="4">
        <v>1503300</v>
      </c>
      <c r="H4283" s="2">
        <v>1.1000000000000001E-3</v>
      </c>
      <c r="I4283" t="s">
        <v>152</v>
      </c>
    </row>
    <row r="4284" spans="1:9">
      <c r="A4284" s="2">
        <v>2013</v>
      </c>
      <c r="B4284" s="2">
        <v>10</v>
      </c>
      <c r="C4284" s="2" t="s">
        <v>12</v>
      </c>
      <c r="D4284" s="2" t="s">
        <v>40</v>
      </c>
      <c r="E4284" s="2" t="s">
        <v>14</v>
      </c>
      <c r="F4284" s="7">
        <v>181233.25934300001</v>
      </c>
      <c r="G4284" s="4">
        <v>26170315</v>
      </c>
      <c r="H4284" s="2">
        <v>6.8999999999999999E-3</v>
      </c>
      <c r="I4284" t="s">
        <v>152</v>
      </c>
    </row>
    <row r="4285" spans="1:9">
      <c r="A4285" s="2">
        <v>2013</v>
      </c>
      <c r="B4285" s="2">
        <v>8</v>
      </c>
      <c r="C4285" s="2" t="s">
        <v>12</v>
      </c>
      <c r="D4285" s="2" t="s">
        <v>28</v>
      </c>
      <c r="E4285" s="2" t="s">
        <v>14</v>
      </c>
      <c r="F4285" s="7">
        <v>2373.7056870000001</v>
      </c>
      <c r="G4285" s="4">
        <v>399023</v>
      </c>
      <c r="H4285" s="2">
        <v>5.8999999999999999E-3</v>
      </c>
      <c r="I4285" t="s">
        <v>152</v>
      </c>
    </row>
    <row r="4286" spans="1:9">
      <c r="A4286" s="2">
        <v>2013</v>
      </c>
      <c r="B4286" s="2">
        <v>8</v>
      </c>
      <c r="C4286" s="2" t="s">
        <v>7</v>
      </c>
      <c r="D4286" s="2" t="s">
        <v>48</v>
      </c>
      <c r="E4286" s="2" t="s">
        <v>14</v>
      </c>
      <c r="F4286" s="7">
        <v>85.741997999999995</v>
      </c>
      <c r="G4286" s="4">
        <v>213822</v>
      </c>
      <c r="H4286" s="2">
        <v>4.0000000000000002E-4</v>
      </c>
      <c r="I4286" t="s">
        <v>152</v>
      </c>
    </row>
    <row r="4287" spans="1:9">
      <c r="A4287" s="2">
        <v>2013</v>
      </c>
      <c r="B4287" s="2">
        <v>8</v>
      </c>
      <c r="C4287" s="2" t="s">
        <v>12</v>
      </c>
      <c r="D4287" s="2" t="s">
        <v>31</v>
      </c>
      <c r="E4287" s="2" t="s">
        <v>14</v>
      </c>
      <c r="F4287" s="7">
        <v>387.56344999999999</v>
      </c>
      <c r="G4287" s="4">
        <v>71115</v>
      </c>
      <c r="H4287" s="2">
        <v>5.4000000000000003E-3</v>
      </c>
      <c r="I4287" t="s">
        <v>152</v>
      </c>
    </row>
    <row r="4288" spans="1:9">
      <c r="A4288" s="2">
        <v>2013</v>
      </c>
      <c r="B4288" s="2">
        <v>1</v>
      </c>
      <c r="C4288" s="2" t="s">
        <v>12</v>
      </c>
      <c r="D4288" s="2" t="s">
        <v>17</v>
      </c>
      <c r="E4288" s="2" t="s">
        <v>14</v>
      </c>
      <c r="F4288" s="7">
        <v>3.1035889999999999</v>
      </c>
      <c r="G4288" s="4">
        <v>256</v>
      </c>
      <c r="H4288" s="2">
        <v>1.21E-2</v>
      </c>
      <c r="I4288" t="s">
        <v>152</v>
      </c>
    </row>
    <row r="4289" spans="1:9">
      <c r="A4289" s="2">
        <v>2014</v>
      </c>
      <c r="B4289" s="2">
        <v>3</v>
      </c>
      <c r="C4289" s="2" t="s">
        <v>12</v>
      </c>
      <c r="D4289" s="2" t="s">
        <v>65</v>
      </c>
      <c r="E4289" s="2" t="s">
        <v>25</v>
      </c>
      <c r="F4289" s="7">
        <v>1.029174</v>
      </c>
      <c r="G4289" s="4">
        <v>208</v>
      </c>
      <c r="H4289" s="2">
        <v>4.8999999999999998E-3</v>
      </c>
      <c r="I4289" t="s">
        <v>152</v>
      </c>
    </row>
    <row r="4290" spans="1:9">
      <c r="A4290" s="2">
        <v>2014</v>
      </c>
      <c r="B4290" s="2">
        <v>5</v>
      </c>
      <c r="C4290" s="2" t="s">
        <v>12</v>
      </c>
      <c r="D4290" s="2" t="s">
        <v>29</v>
      </c>
      <c r="E4290" s="2" t="s">
        <v>25</v>
      </c>
      <c r="F4290" s="7">
        <v>1684.282414</v>
      </c>
      <c r="G4290" s="4">
        <v>418658</v>
      </c>
      <c r="H4290" s="2">
        <v>4.0000000000000001E-3</v>
      </c>
      <c r="I4290" t="s">
        <v>152</v>
      </c>
    </row>
    <row r="4291" spans="1:9">
      <c r="A4291" s="2">
        <v>2014</v>
      </c>
      <c r="B4291" s="2">
        <v>5</v>
      </c>
      <c r="C4291" s="2" t="s">
        <v>12</v>
      </c>
      <c r="D4291" s="2" t="s">
        <v>47</v>
      </c>
      <c r="E4291" s="2" t="s">
        <v>14</v>
      </c>
      <c r="F4291" s="7">
        <v>1034.2996989999999</v>
      </c>
      <c r="G4291" s="4">
        <v>93181</v>
      </c>
      <c r="H4291" s="2">
        <v>1.0999999999999999E-2</v>
      </c>
      <c r="I4291" t="s">
        <v>152</v>
      </c>
    </row>
    <row r="4292" spans="1:9">
      <c r="A4292" s="2">
        <v>2013</v>
      </c>
      <c r="B4292" s="2">
        <v>2</v>
      </c>
      <c r="C4292" s="2" t="s">
        <v>12</v>
      </c>
      <c r="D4292" s="2" t="s">
        <v>17</v>
      </c>
      <c r="E4292" s="2" t="s">
        <v>14</v>
      </c>
      <c r="F4292" s="7">
        <v>3.327013</v>
      </c>
      <c r="G4292" s="4">
        <v>161</v>
      </c>
      <c r="H4292" s="2">
        <v>2.06E-2</v>
      </c>
      <c r="I4292" t="s">
        <v>152</v>
      </c>
    </row>
    <row r="4293" spans="1:9">
      <c r="A4293" s="2">
        <v>2013</v>
      </c>
      <c r="B4293" s="2">
        <v>3</v>
      </c>
      <c r="C4293" s="2" t="s">
        <v>12</v>
      </c>
      <c r="D4293" s="2" t="s">
        <v>41</v>
      </c>
      <c r="E4293" s="2" t="s">
        <v>25</v>
      </c>
      <c r="F4293" s="7">
        <v>0.53061000000000003</v>
      </c>
      <c r="G4293" s="4">
        <v>34</v>
      </c>
      <c r="H4293" s="2">
        <v>1.5599999999999999E-2</v>
      </c>
      <c r="I4293" t="s">
        <v>152</v>
      </c>
    </row>
    <row r="4294" spans="1:9">
      <c r="A4294" s="2">
        <v>2013</v>
      </c>
      <c r="B4294" s="2">
        <v>10</v>
      </c>
      <c r="C4294" s="2" t="s">
        <v>53</v>
      </c>
      <c r="D4294" s="2" t="s">
        <v>19</v>
      </c>
      <c r="E4294" s="2" t="s">
        <v>14</v>
      </c>
      <c r="F4294" s="7">
        <v>17.670482</v>
      </c>
      <c r="G4294" s="4">
        <v>16</v>
      </c>
      <c r="H4294" s="2">
        <v>1.1044</v>
      </c>
      <c r="I4294" t="s">
        <v>152</v>
      </c>
    </row>
    <row r="4295" spans="1:9">
      <c r="A4295" s="2">
        <v>2014</v>
      </c>
      <c r="B4295" s="2">
        <v>3</v>
      </c>
      <c r="C4295" s="2" t="s">
        <v>7</v>
      </c>
      <c r="D4295" s="2" t="s">
        <v>20</v>
      </c>
      <c r="E4295" s="2" t="s">
        <v>14</v>
      </c>
      <c r="F4295" s="7">
        <v>5040.7146570000004</v>
      </c>
      <c r="G4295" s="4">
        <v>7238177</v>
      </c>
      <c r="H4295" s="2">
        <v>5.9999999999999995E-4</v>
      </c>
      <c r="I4295" t="s">
        <v>152</v>
      </c>
    </row>
    <row r="4296" spans="1:9">
      <c r="A4296" s="2">
        <v>2013</v>
      </c>
      <c r="B4296" s="2">
        <v>10</v>
      </c>
      <c r="C4296" s="2" t="s">
        <v>12</v>
      </c>
      <c r="D4296" s="2" t="s">
        <v>20</v>
      </c>
      <c r="E4296" s="2" t="s">
        <v>14</v>
      </c>
      <c r="F4296" s="7">
        <v>159858.22229500001</v>
      </c>
      <c r="G4296" s="4">
        <v>15128913</v>
      </c>
      <c r="H4296" s="2">
        <v>1.0500000000000001E-2</v>
      </c>
      <c r="I4296" t="s">
        <v>152</v>
      </c>
    </row>
    <row r="4297" spans="1:9">
      <c r="A4297" s="2">
        <v>2013</v>
      </c>
      <c r="B4297" s="2">
        <v>7</v>
      </c>
      <c r="C4297" s="2" t="s">
        <v>12</v>
      </c>
      <c r="D4297" s="2" t="s">
        <v>86</v>
      </c>
      <c r="E4297" s="2" t="s">
        <v>9</v>
      </c>
      <c r="F4297" s="7">
        <v>10772.251425</v>
      </c>
      <c r="G4297" s="4">
        <v>2720433</v>
      </c>
      <c r="H4297" s="2">
        <v>3.8999999999999998E-3</v>
      </c>
      <c r="I4297" t="s">
        <v>152</v>
      </c>
    </row>
    <row r="4298" spans="1:9">
      <c r="A4298" s="2">
        <v>2014</v>
      </c>
      <c r="B4298" s="2">
        <v>1</v>
      </c>
      <c r="C4298" s="2" t="s">
        <v>7</v>
      </c>
      <c r="D4298" s="2" t="s">
        <v>72</v>
      </c>
      <c r="E4298" s="2" t="s">
        <v>11</v>
      </c>
      <c r="F4298" s="7">
        <v>3327.4254959999998</v>
      </c>
      <c r="G4298" s="4">
        <v>1680568</v>
      </c>
      <c r="H4298" s="2">
        <v>1.9E-3</v>
      </c>
      <c r="I4298" t="s">
        <v>152</v>
      </c>
    </row>
    <row r="4299" spans="1:9">
      <c r="A4299" s="2">
        <v>2014</v>
      </c>
      <c r="B4299" s="2">
        <v>3</v>
      </c>
      <c r="C4299" s="2" t="s">
        <v>12</v>
      </c>
      <c r="D4299" s="2" t="s">
        <v>24</v>
      </c>
      <c r="E4299" s="2" t="s">
        <v>25</v>
      </c>
      <c r="F4299" s="7">
        <v>4209.1620339999999</v>
      </c>
      <c r="G4299" s="4">
        <v>552763</v>
      </c>
      <c r="H4299" s="2">
        <v>7.6E-3</v>
      </c>
      <c r="I4299" t="s">
        <v>152</v>
      </c>
    </row>
    <row r="4300" spans="1:9">
      <c r="A4300" s="2">
        <v>2014</v>
      </c>
      <c r="B4300" s="2">
        <v>3</v>
      </c>
      <c r="C4300" s="2" t="s">
        <v>7</v>
      </c>
      <c r="D4300" s="2" t="s">
        <v>82</v>
      </c>
      <c r="E4300" s="2" t="s">
        <v>14</v>
      </c>
      <c r="F4300" s="7">
        <v>973.68746899999996</v>
      </c>
      <c r="G4300" s="4">
        <v>523785</v>
      </c>
      <c r="H4300" s="2">
        <v>1.8E-3</v>
      </c>
      <c r="I4300" t="s">
        <v>152</v>
      </c>
    </row>
    <row r="4301" spans="1:9">
      <c r="A4301" s="2">
        <v>2013</v>
      </c>
      <c r="B4301" s="2">
        <v>12</v>
      </c>
      <c r="C4301" s="2" t="s">
        <v>7</v>
      </c>
      <c r="D4301" s="2" t="s">
        <v>41</v>
      </c>
      <c r="E4301" s="2" t="s">
        <v>25</v>
      </c>
      <c r="F4301" s="7">
        <v>1286.875867</v>
      </c>
      <c r="G4301" s="4">
        <v>770332</v>
      </c>
      <c r="H4301" s="2">
        <v>1.6000000000000001E-3</v>
      </c>
      <c r="I4301" t="s">
        <v>152</v>
      </c>
    </row>
    <row r="4302" spans="1:9">
      <c r="A4302" s="2">
        <v>2014</v>
      </c>
      <c r="B4302" s="2">
        <v>3</v>
      </c>
      <c r="C4302" s="2" t="s">
        <v>7</v>
      </c>
      <c r="D4302" s="2" t="s">
        <v>17</v>
      </c>
      <c r="E4302" s="2" t="s">
        <v>14</v>
      </c>
      <c r="F4302" s="7">
        <v>2649.4821969999998</v>
      </c>
      <c r="G4302" s="4">
        <v>971798</v>
      </c>
      <c r="H4302" s="2">
        <v>2.7000000000000001E-3</v>
      </c>
      <c r="I4302" t="s">
        <v>152</v>
      </c>
    </row>
    <row r="4303" spans="1:9">
      <c r="A4303" s="2">
        <v>2014</v>
      </c>
      <c r="B4303" s="2">
        <v>4</v>
      </c>
      <c r="C4303" s="2" t="s">
        <v>12</v>
      </c>
      <c r="D4303" s="2" t="s">
        <v>30</v>
      </c>
      <c r="E4303" s="2" t="s">
        <v>9</v>
      </c>
      <c r="F4303" s="7">
        <v>305.785281</v>
      </c>
      <c r="G4303" s="4">
        <v>171859</v>
      </c>
      <c r="H4303" s="2">
        <v>1.6999999999999999E-3</v>
      </c>
      <c r="I4303" t="s">
        <v>152</v>
      </c>
    </row>
    <row r="4304" spans="1:9">
      <c r="A4304" s="2">
        <v>2013</v>
      </c>
      <c r="B4304" s="2">
        <v>9</v>
      </c>
      <c r="C4304" s="2" t="s">
        <v>12</v>
      </c>
      <c r="D4304" s="2" t="s">
        <v>17</v>
      </c>
      <c r="E4304" s="2" t="s">
        <v>14</v>
      </c>
      <c r="F4304" s="7">
        <v>39.043244000000001</v>
      </c>
      <c r="G4304" s="4">
        <v>14487</v>
      </c>
      <c r="H4304" s="2">
        <v>2.5999999999999999E-3</v>
      </c>
      <c r="I4304" t="s">
        <v>152</v>
      </c>
    </row>
    <row r="4305" spans="1:9">
      <c r="A4305" s="2">
        <v>2014</v>
      </c>
      <c r="B4305" s="2">
        <v>2</v>
      </c>
      <c r="C4305" s="2" t="s">
        <v>12</v>
      </c>
      <c r="D4305" s="2" t="s">
        <v>64</v>
      </c>
      <c r="E4305" s="2" t="s">
        <v>14</v>
      </c>
      <c r="F4305" s="7">
        <v>58.281578000000003</v>
      </c>
      <c r="G4305" s="4">
        <v>14077</v>
      </c>
      <c r="H4305" s="2">
        <v>4.1000000000000003E-3</v>
      </c>
      <c r="I4305" t="s">
        <v>152</v>
      </c>
    </row>
    <row r="4306" spans="1:9">
      <c r="A4306" s="2">
        <v>2013</v>
      </c>
      <c r="B4306" s="2">
        <v>10</v>
      </c>
      <c r="C4306" s="2" t="s">
        <v>12</v>
      </c>
      <c r="D4306" s="2" t="s">
        <v>82</v>
      </c>
      <c r="E4306" s="2" t="s">
        <v>14</v>
      </c>
      <c r="F4306" s="7">
        <v>1.963662</v>
      </c>
      <c r="G4306" s="4">
        <v>187</v>
      </c>
      <c r="H4306" s="2">
        <v>1.0500000000000001E-2</v>
      </c>
      <c r="I4306" t="s">
        <v>152</v>
      </c>
    </row>
    <row r="4307" spans="1:9">
      <c r="A4307" s="2">
        <v>2014</v>
      </c>
      <c r="B4307" s="2">
        <v>5</v>
      </c>
      <c r="C4307" s="2" t="s">
        <v>7</v>
      </c>
      <c r="D4307" s="2" t="s">
        <v>73</v>
      </c>
      <c r="E4307" s="2" t="s">
        <v>14</v>
      </c>
      <c r="F4307" s="7">
        <v>490.89953600000001</v>
      </c>
      <c r="G4307" s="4">
        <v>300088</v>
      </c>
      <c r="H4307" s="2">
        <v>1.6000000000000001E-3</v>
      </c>
      <c r="I4307" t="s">
        <v>152</v>
      </c>
    </row>
    <row r="4308" spans="1:9">
      <c r="A4308" s="2">
        <v>2014</v>
      </c>
      <c r="B4308" s="2">
        <v>5</v>
      </c>
      <c r="C4308" s="2" t="s">
        <v>12</v>
      </c>
      <c r="D4308" s="2" t="s">
        <v>93</v>
      </c>
      <c r="E4308" s="2" t="s">
        <v>9</v>
      </c>
      <c r="F4308" s="7">
        <v>50.065309999999997</v>
      </c>
      <c r="G4308" s="4">
        <v>35761</v>
      </c>
      <c r="H4308" s="2">
        <v>1.2999999999999999E-3</v>
      </c>
      <c r="I4308" t="s">
        <v>152</v>
      </c>
    </row>
    <row r="4309" spans="1:9">
      <c r="A4309" s="2">
        <v>2013</v>
      </c>
      <c r="B4309" s="2">
        <v>11</v>
      </c>
      <c r="C4309" s="2" t="s">
        <v>12</v>
      </c>
      <c r="D4309" s="2" t="s">
        <v>92</v>
      </c>
      <c r="E4309" s="2" t="s">
        <v>14</v>
      </c>
      <c r="F4309" s="7">
        <v>0.10290000000000001</v>
      </c>
      <c r="G4309" s="4">
        <v>5</v>
      </c>
      <c r="H4309" s="2">
        <v>2.0500000000000001E-2</v>
      </c>
      <c r="I4309" t="s">
        <v>152</v>
      </c>
    </row>
    <row r="4310" spans="1:9">
      <c r="A4310" s="2">
        <v>2013</v>
      </c>
      <c r="B4310" s="2">
        <v>12</v>
      </c>
      <c r="C4310" s="2" t="s">
        <v>12</v>
      </c>
      <c r="D4310" s="2" t="s">
        <v>20</v>
      </c>
      <c r="E4310" s="2" t="s">
        <v>14</v>
      </c>
      <c r="F4310" s="7">
        <v>175785.93199700001</v>
      </c>
      <c r="G4310" s="4">
        <v>16820332</v>
      </c>
      <c r="H4310" s="2">
        <v>1.04E-2</v>
      </c>
      <c r="I4310" t="s">
        <v>152</v>
      </c>
    </row>
    <row r="4311" spans="1:9">
      <c r="A4311" s="2">
        <v>2014</v>
      </c>
      <c r="B4311" s="2">
        <v>1</v>
      </c>
      <c r="C4311" s="2" t="s">
        <v>7</v>
      </c>
      <c r="D4311" s="2" t="s">
        <v>27</v>
      </c>
      <c r="E4311" s="2" t="s">
        <v>14</v>
      </c>
      <c r="F4311" s="7">
        <v>856.92009599999994</v>
      </c>
      <c r="G4311" s="4">
        <v>337938</v>
      </c>
      <c r="H4311" s="2">
        <v>2.5000000000000001E-3</v>
      </c>
      <c r="I4311" t="s">
        <v>152</v>
      </c>
    </row>
    <row r="4312" spans="1:9">
      <c r="A4312" s="2">
        <v>2013</v>
      </c>
      <c r="B4312" s="2">
        <v>10</v>
      </c>
      <c r="C4312" s="2" t="s">
        <v>12</v>
      </c>
      <c r="D4312" s="2" t="s">
        <v>42</v>
      </c>
      <c r="E4312" s="2" t="s">
        <v>14</v>
      </c>
      <c r="F4312" s="7">
        <v>23875.446664999999</v>
      </c>
      <c r="G4312" s="4">
        <v>2135743</v>
      </c>
      <c r="H4312" s="2">
        <v>1.11E-2</v>
      </c>
      <c r="I4312" t="s">
        <v>152</v>
      </c>
    </row>
    <row r="4313" spans="1:9">
      <c r="A4313" s="2">
        <v>2013</v>
      </c>
      <c r="B4313" s="2">
        <v>1</v>
      </c>
      <c r="C4313" s="2" t="s">
        <v>12</v>
      </c>
      <c r="D4313" s="2" t="s">
        <v>26</v>
      </c>
      <c r="E4313" s="2" t="s">
        <v>14</v>
      </c>
      <c r="F4313" s="7">
        <v>3850.1347989999999</v>
      </c>
      <c r="G4313" s="4">
        <v>392289</v>
      </c>
      <c r="H4313" s="2">
        <v>9.7999999999999997E-3</v>
      </c>
      <c r="I4313" t="s">
        <v>152</v>
      </c>
    </row>
    <row r="4314" spans="1:9">
      <c r="A4314" s="2">
        <v>2013</v>
      </c>
      <c r="B4314" s="2">
        <v>7</v>
      </c>
      <c r="C4314" s="2" t="s">
        <v>12</v>
      </c>
      <c r="D4314" s="2" t="s">
        <v>31</v>
      </c>
      <c r="E4314" s="2" t="s">
        <v>14</v>
      </c>
      <c r="F4314" s="7">
        <v>330.81485900000001</v>
      </c>
      <c r="G4314" s="4">
        <v>62451</v>
      </c>
      <c r="H4314" s="2">
        <v>5.1999999999999998E-3</v>
      </c>
      <c r="I4314" t="s">
        <v>152</v>
      </c>
    </row>
    <row r="4315" spans="1:9">
      <c r="A4315" s="2">
        <v>2013</v>
      </c>
      <c r="B4315" s="2">
        <v>8</v>
      </c>
      <c r="C4315" s="2" t="s">
        <v>7</v>
      </c>
      <c r="D4315" s="2" t="s">
        <v>63</v>
      </c>
      <c r="E4315" s="2" t="s">
        <v>14</v>
      </c>
      <c r="F4315" s="7">
        <v>1075.454021</v>
      </c>
      <c r="G4315" s="4">
        <v>1367152</v>
      </c>
      <c r="H4315" s="2">
        <v>6.9999999999999999E-4</v>
      </c>
      <c r="I4315" t="s">
        <v>152</v>
      </c>
    </row>
    <row r="4316" spans="1:9">
      <c r="A4316" s="2">
        <v>2014</v>
      </c>
      <c r="B4316" s="2">
        <v>3</v>
      </c>
      <c r="C4316" s="2" t="s">
        <v>7</v>
      </c>
      <c r="D4316" s="2" t="s">
        <v>49</v>
      </c>
      <c r="E4316" s="2" t="s">
        <v>11</v>
      </c>
      <c r="F4316" s="7">
        <v>211.535245</v>
      </c>
      <c r="G4316" s="4">
        <v>151097</v>
      </c>
      <c r="H4316" s="2">
        <v>1.2999999999999999E-3</v>
      </c>
      <c r="I4316" t="s">
        <v>152</v>
      </c>
    </row>
    <row r="4317" spans="1:9">
      <c r="A4317" s="2">
        <v>2013</v>
      </c>
      <c r="B4317" s="2">
        <v>2</v>
      </c>
      <c r="C4317" s="2" t="s">
        <v>53</v>
      </c>
      <c r="D4317" s="2" t="s">
        <v>19</v>
      </c>
      <c r="E4317" s="2" t="s">
        <v>14</v>
      </c>
      <c r="F4317" s="7">
        <v>118.30911999999999</v>
      </c>
      <c r="G4317" s="4">
        <v>105</v>
      </c>
      <c r="H4317" s="2">
        <v>1.1267</v>
      </c>
      <c r="I4317" t="s">
        <v>152</v>
      </c>
    </row>
    <row r="4318" spans="1:9">
      <c r="A4318" s="2">
        <v>2014</v>
      </c>
      <c r="B4318" s="2">
        <v>1</v>
      </c>
      <c r="C4318" s="2" t="s">
        <v>12</v>
      </c>
      <c r="D4318" s="2" t="s">
        <v>88</v>
      </c>
      <c r="E4318" s="2" t="s">
        <v>14</v>
      </c>
      <c r="F4318" s="7">
        <v>13.615411999999999</v>
      </c>
      <c r="G4318" s="4">
        <v>5098</v>
      </c>
      <c r="H4318" s="2">
        <v>2.5999999999999999E-3</v>
      </c>
      <c r="I4318" t="s">
        <v>152</v>
      </c>
    </row>
    <row r="4319" spans="1:9">
      <c r="A4319" s="2">
        <v>2013</v>
      </c>
      <c r="B4319" s="2">
        <v>4</v>
      </c>
      <c r="C4319" s="2" t="s">
        <v>12</v>
      </c>
      <c r="D4319" s="2" t="s">
        <v>82</v>
      </c>
      <c r="E4319" s="2" t="s">
        <v>14</v>
      </c>
      <c r="F4319" s="7">
        <v>1.737217</v>
      </c>
      <c r="G4319" s="4">
        <v>213</v>
      </c>
      <c r="H4319" s="2">
        <v>8.0999999999999996E-3</v>
      </c>
      <c r="I4319" t="s">
        <v>152</v>
      </c>
    </row>
    <row r="4320" spans="1:9">
      <c r="A4320" s="2">
        <v>2013</v>
      </c>
      <c r="B4320" s="2">
        <v>4</v>
      </c>
      <c r="C4320" s="2" t="s">
        <v>12</v>
      </c>
      <c r="D4320" s="2" t="s">
        <v>17</v>
      </c>
      <c r="E4320" s="2" t="s">
        <v>14</v>
      </c>
      <c r="F4320" s="7">
        <v>1.017963</v>
      </c>
      <c r="G4320" s="4">
        <v>80</v>
      </c>
      <c r="H4320" s="2">
        <v>1.2699999999999999E-2</v>
      </c>
      <c r="I4320" t="s">
        <v>152</v>
      </c>
    </row>
    <row r="4321" spans="1:9">
      <c r="A4321" s="2">
        <v>2013</v>
      </c>
      <c r="B4321" s="2">
        <v>1</v>
      </c>
      <c r="C4321" s="2" t="s">
        <v>53</v>
      </c>
      <c r="D4321" s="2" t="s">
        <v>19</v>
      </c>
      <c r="E4321" s="2" t="s">
        <v>14</v>
      </c>
      <c r="F4321" s="7">
        <v>1363.8144990000001</v>
      </c>
      <c r="G4321" s="4">
        <v>600</v>
      </c>
      <c r="H4321" s="2">
        <v>2.2730000000000001</v>
      </c>
      <c r="I4321" t="s">
        <v>152</v>
      </c>
    </row>
    <row r="4322" spans="1:9">
      <c r="A4322" s="2">
        <v>2013</v>
      </c>
      <c r="B4322" s="2">
        <v>12</v>
      </c>
      <c r="C4322" s="2" t="s">
        <v>53</v>
      </c>
      <c r="D4322" s="2" t="s">
        <v>39</v>
      </c>
      <c r="E4322" s="2" t="s">
        <v>14</v>
      </c>
      <c r="F4322" s="7">
        <v>66.471838000000005</v>
      </c>
      <c r="G4322" s="4">
        <v>45</v>
      </c>
      <c r="H4322" s="2">
        <v>1.4771000000000001</v>
      </c>
      <c r="I4322" t="s">
        <v>152</v>
      </c>
    </row>
    <row r="4323" spans="1:9">
      <c r="A4323" s="2">
        <v>2014</v>
      </c>
      <c r="B4323" s="2">
        <v>4</v>
      </c>
      <c r="C4323" s="2" t="s">
        <v>12</v>
      </c>
      <c r="D4323" s="2" t="s">
        <v>37</v>
      </c>
      <c r="E4323" s="2" t="s">
        <v>9</v>
      </c>
      <c r="F4323" s="7">
        <v>2.6100970000000001</v>
      </c>
      <c r="G4323" s="4">
        <v>15</v>
      </c>
      <c r="H4323" s="2">
        <v>0.17399999999999999</v>
      </c>
      <c r="I4323" t="s">
        <v>152</v>
      </c>
    </row>
    <row r="4324" spans="1:9">
      <c r="A4324" s="2">
        <v>2014</v>
      </c>
      <c r="B4324" s="2">
        <v>4</v>
      </c>
      <c r="C4324" s="2" t="s">
        <v>12</v>
      </c>
      <c r="D4324" s="2" t="s">
        <v>39</v>
      </c>
      <c r="E4324" s="2" t="s">
        <v>14</v>
      </c>
      <c r="F4324" s="7">
        <v>507146.81460099999</v>
      </c>
      <c r="G4324" s="4">
        <v>30768759</v>
      </c>
      <c r="H4324" s="2">
        <v>1.6400000000000001E-2</v>
      </c>
      <c r="I4324" t="s">
        <v>152</v>
      </c>
    </row>
    <row r="4325" spans="1:9">
      <c r="A4325" s="2">
        <v>2013</v>
      </c>
      <c r="B4325" s="2">
        <v>4</v>
      </c>
      <c r="C4325" s="2" t="s">
        <v>12</v>
      </c>
      <c r="D4325" s="2" t="s">
        <v>8</v>
      </c>
      <c r="E4325" s="2" t="s">
        <v>9</v>
      </c>
      <c r="F4325" s="7">
        <v>504117.21122400003</v>
      </c>
      <c r="G4325" s="4">
        <v>70078824</v>
      </c>
      <c r="H4325" s="2">
        <v>7.1000000000000004E-3</v>
      </c>
      <c r="I4325" t="s">
        <v>152</v>
      </c>
    </row>
    <row r="4326" spans="1:9">
      <c r="A4326" s="2">
        <v>2013</v>
      </c>
      <c r="B4326" s="2">
        <v>5</v>
      </c>
      <c r="C4326" s="2" t="s">
        <v>7</v>
      </c>
      <c r="D4326" s="2" t="s">
        <v>42</v>
      </c>
      <c r="E4326" s="2" t="s">
        <v>14</v>
      </c>
      <c r="F4326" s="7">
        <v>7918.4802680000003</v>
      </c>
      <c r="G4326" s="4">
        <v>4806099</v>
      </c>
      <c r="H4326" s="2">
        <v>1.6000000000000001E-3</v>
      </c>
      <c r="I4326" t="s">
        <v>152</v>
      </c>
    </row>
    <row r="4327" spans="1:9">
      <c r="A4327" s="2">
        <v>2014</v>
      </c>
      <c r="B4327" s="2">
        <v>4</v>
      </c>
      <c r="C4327" s="2" t="s">
        <v>12</v>
      </c>
      <c r="D4327" s="2" t="s">
        <v>40</v>
      </c>
      <c r="E4327" s="2" t="s">
        <v>14</v>
      </c>
      <c r="F4327" s="7">
        <v>148378.38819699999</v>
      </c>
      <c r="G4327" s="4">
        <v>25330190</v>
      </c>
      <c r="H4327" s="2">
        <v>5.7999999999999996E-3</v>
      </c>
      <c r="I4327" t="s">
        <v>152</v>
      </c>
    </row>
    <row r="4328" spans="1:9">
      <c r="A4328" s="2">
        <v>2014</v>
      </c>
      <c r="B4328" s="2">
        <v>4</v>
      </c>
      <c r="C4328" s="2" t="s">
        <v>7</v>
      </c>
      <c r="D4328" s="2" t="s">
        <v>13</v>
      </c>
      <c r="E4328" s="2" t="s">
        <v>14</v>
      </c>
      <c r="F4328" s="7">
        <v>1915.0514820000001</v>
      </c>
      <c r="G4328" s="4">
        <v>3390673</v>
      </c>
      <c r="H4328" s="2">
        <v>5.0000000000000001E-4</v>
      </c>
      <c r="I4328" t="s">
        <v>152</v>
      </c>
    </row>
    <row r="4329" spans="1:9">
      <c r="A4329" s="2">
        <v>2013</v>
      </c>
      <c r="B4329" s="2">
        <v>2</v>
      </c>
      <c r="C4329" s="2" t="s">
        <v>12</v>
      </c>
      <c r="D4329" s="2" t="s">
        <v>20</v>
      </c>
      <c r="E4329" s="2" t="s">
        <v>14</v>
      </c>
      <c r="F4329" s="7">
        <v>136111.420927</v>
      </c>
      <c r="G4329" s="4">
        <v>12568257</v>
      </c>
      <c r="H4329" s="2">
        <v>1.0800000000000001E-2</v>
      </c>
      <c r="I4329" t="s">
        <v>152</v>
      </c>
    </row>
    <row r="4330" spans="1:9">
      <c r="A4330" s="2">
        <v>2013</v>
      </c>
      <c r="B4330" s="2">
        <v>10</v>
      </c>
      <c r="C4330" s="2" t="s">
        <v>7</v>
      </c>
      <c r="D4330" s="2" t="s">
        <v>45</v>
      </c>
      <c r="E4330" s="2" t="s">
        <v>14</v>
      </c>
      <c r="F4330" s="7">
        <v>751.59476400000005</v>
      </c>
      <c r="G4330" s="4">
        <v>1978865</v>
      </c>
      <c r="H4330" s="2">
        <v>2.9999999999999997E-4</v>
      </c>
      <c r="I4330" t="s">
        <v>152</v>
      </c>
    </row>
    <row r="4331" spans="1:9">
      <c r="A4331" s="2">
        <v>2013</v>
      </c>
      <c r="B4331" s="2">
        <v>11</v>
      </c>
      <c r="C4331" s="2" t="s">
        <v>7</v>
      </c>
      <c r="D4331" s="2" t="s">
        <v>46</v>
      </c>
      <c r="E4331" s="2" t="s">
        <v>25</v>
      </c>
      <c r="F4331" s="7">
        <v>63.154933</v>
      </c>
      <c r="G4331" s="4">
        <v>217222</v>
      </c>
      <c r="H4331" s="2">
        <v>2.0000000000000001E-4</v>
      </c>
      <c r="I4331" t="s">
        <v>152</v>
      </c>
    </row>
    <row r="4332" spans="1:9">
      <c r="A4332" s="2">
        <v>2014</v>
      </c>
      <c r="B4332" s="2">
        <v>3</v>
      </c>
      <c r="C4332" s="2" t="s">
        <v>12</v>
      </c>
      <c r="D4332" s="2" t="s">
        <v>33</v>
      </c>
      <c r="E4332" s="2" t="s">
        <v>11</v>
      </c>
      <c r="F4332" s="7">
        <v>99.106555999999998</v>
      </c>
      <c r="G4332" s="4">
        <v>76236</v>
      </c>
      <c r="H4332" s="2">
        <v>1.1999999999999999E-3</v>
      </c>
      <c r="I4332" t="s">
        <v>152</v>
      </c>
    </row>
    <row r="4333" spans="1:9">
      <c r="A4333" s="2">
        <v>2013</v>
      </c>
      <c r="B4333" s="2">
        <v>12</v>
      </c>
      <c r="C4333" s="2" t="s">
        <v>12</v>
      </c>
      <c r="D4333" s="2" t="s">
        <v>43</v>
      </c>
      <c r="E4333" s="2" t="s">
        <v>11</v>
      </c>
      <c r="F4333" s="7">
        <v>7.8441729999999996</v>
      </c>
      <c r="G4333" s="4">
        <v>6034</v>
      </c>
      <c r="H4333" s="2">
        <v>1.1999999999999999E-3</v>
      </c>
      <c r="I4333" t="s">
        <v>152</v>
      </c>
    </row>
    <row r="4334" spans="1:9">
      <c r="A4334" s="2">
        <v>2013</v>
      </c>
      <c r="B4334" s="2">
        <v>12</v>
      </c>
      <c r="C4334" s="2" t="s">
        <v>12</v>
      </c>
      <c r="D4334" s="2" t="s">
        <v>34</v>
      </c>
      <c r="E4334" s="2" t="s">
        <v>14</v>
      </c>
      <c r="F4334" s="7">
        <v>61.255775</v>
      </c>
      <c r="G4334" s="4">
        <v>3120</v>
      </c>
      <c r="H4334" s="2">
        <v>1.9599999999999999E-2</v>
      </c>
      <c r="I4334" t="s">
        <v>152</v>
      </c>
    </row>
    <row r="4335" spans="1:9">
      <c r="A4335" s="2">
        <v>2014</v>
      </c>
      <c r="B4335" s="2">
        <v>1</v>
      </c>
      <c r="C4335" s="2" t="s">
        <v>12</v>
      </c>
      <c r="D4335" s="2" t="s">
        <v>54</v>
      </c>
      <c r="E4335" s="2" t="s">
        <v>14</v>
      </c>
      <c r="F4335" s="7">
        <v>47.798076999999999</v>
      </c>
      <c r="G4335" s="4">
        <v>2867</v>
      </c>
      <c r="H4335" s="2">
        <v>1.66E-2</v>
      </c>
      <c r="I4335" t="s">
        <v>152</v>
      </c>
    </row>
    <row r="4336" spans="1:9">
      <c r="A4336" s="2">
        <v>2013</v>
      </c>
      <c r="B4336" s="2">
        <v>1</v>
      </c>
      <c r="C4336" s="2" t="s">
        <v>12</v>
      </c>
      <c r="D4336" s="2" t="s">
        <v>50</v>
      </c>
      <c r="E4336" s="2" t="s">
        <v>11</v>
      </c>
      <c r="F4336" s="7">
        <v>13.838760000000001</v>
      </c>
      <c r="G4336" s="4">
        <v>846</v>
      </c>
      <c r="H4336" s="2">
        <v>1.6299999999999999E-2</v>
      </c>
      <c r="I4336" t="s">
        <v>152</v>
      </c>
    </row>
    <row r="4337" spans="1:9">
      <c r="A4337" s="2">
        <v>2013</v>
      </c>
      <c r="B4337" s="2">
        <v>11</v>
      </c>
      <c r="C4337" s="2" t="s">
        <v>53</v>
      </c>
      <c r="D4337" s="2" t="s">
        <v>39</v>
      </c>
      <c r="E4337" s="2" t="s">
        <v>14</v>
      </c>
      <c r="F4337" s="7">
        <v>146.07097899999999</v>
      </c>
      <c r="G4337" s="4">
        <v>81</v>
      </c>
      <c r="H4337" s="2">
        <v>1.8032999999999999</v>
      </c>
      <c r="I4337" t="s">
        <v>152</v>
      </c>
    </row>
    <row r="4338" spans="1:9">
      <c r="A4338" s="2">
        <v>2013</v>
      </c>
      <c r="B4338" s="2">
        <v>6</v>
      </c>
      <c r="C4338" s="2" t="s">
        <v>53</v>
      </c>
      <c r="D4338" s="2" t="s">
        <v>56</v>
      </c>
      <c r="E4338" s="2" t="s">
        <v>14</v>
      </c>
      <c r="F4338" s="7">
        <v>97.319944000000007</v>
      </c>
      <c r="G4338" s="4">
        <v>116</v>
      </c>
      <c r="H4338" s="2">
        <v>0.83889999999999998</v>
      </c>
      <c r="I4338" t="s">
        <v>152</v>
      </c>
    </row>
    <row r="4339" spans="1:9">
      <c r="A4339" s="2">
        <v>2013</v>
      </c>
      <c r="B4339" s="2">
        <v>5</v>
      </c>
      <c r="C4339" s="2" t="s">
        <v>12</v>
      </c>
      <c r="D4339" s="2" t="s">
        <v>76</v>
      </c>
      <c r="E4339" s="2" t="s">
        <v>25</v>
      </c>
      <c r="F4339" s="7">
        <v>2.4074270000000002</v>
      </c>
      <c r="G4339" s="4">
        <v>123</v>
      </c>
      <c r="H4339" s="2">
        <v>1.95E-2</v>
      </c>
      <c r="I4339" t="s">
        <v>152</v>
      </c>
    </row>
    <row r="4340" spans="1:9">
      <c r="A4340" s="2">
        <v>2013</v>
      </c>
      <c r="B4340" s="2">
        <v>1</v>
      </c>
      <c r="C4340" s="2" t="s">
        <v>12</v>
      </c>
      <c r="D4340" s="2" t="s">
        <v>27</v>
      </c>
      <c r="E4340" s="2" t="s">
        <v>14</v>
      </c>
      <c r="F4340" s="7">
        <v>0.210845</v>
      </c>
      <c r="G4340" s="4">
        <v>21</v>
      </c>
      <c r="H4340" s="2">
        <v>0.01</v>
      </c>
      <c r="I4340" t="s">
        <v>152</v>
      </c>
    </row>
    <row r="4341" spans="1:9">
      <c r="A4341" s="2">
        <v>2013</v>
      </c>
      <c r="B4341" s="2">
        <v>5</v>
      </c>
      <c r="C4341" s="2" t="s">
        <v>12</v>
      </c>
      <c r="D4341" s="2" t="s">
        <v>8</v>
      </c>
      <c r="E4341" s="2" t="s">
        <v>9</v>
      </c>
      <c r="F4341" s="7">
        <v>530257.085356</v>
      </c>
      <c r="G4341" s="4">
        <v>75108934</v>
      </c>
      <c r="H4341" s="2">
        <v>7.0000000000000001E-3</v>
      </c>
      <c r="I4341" t="s">
        <v>152</v>
      </c>
    </row>
    <row r="4342" spans="1:9">
      <c r="A4342" s="2">
        <v>2014</v>
      </c>
      <c r="B4342" s="2">
        <v>1</v>
      </c>
      <c r="C4342" s="2" t="s">
        <v>12</v>
      </c>
      <c r="D4342" s="2" t="s">
        <v>45</v>
      </c>
      <c r="E4342" s="2" t="s">
        <v>14</v>
      </c>
      <c r="F4342" s="7">
        <v>3439.3236139999999</v>
      </c>
      <c r="G4342" s="4">
        <v>2088513</v>
      </c>
      <c r="H4342" s="2">
        <v>1.6000000000000001E-3</v>
      </c>
      <c r="I4342" t="s">
        <v>152</v>
      </c>
    </row>
    <row r="4343" spans="1:9">
      <c r="A4343" s="2">
        <v>2013</v>
      </c>
      <c r="B4343" s="2">
        <v>3</v>
      </c>
      <c r="C4343" s="2" t="s">
        <v>7</v>
      </c>
      <c r="D4343" s="2" t="s">
        <v>40</v>
      </c>
      <c r="E4343" s="2" t="s">
        <v>14</v>
      </c>
      <c r="F4343" s="7">
        <v>18834.832763999999</v>
      </c>
      <c r="G4343" s="4">
        <v>24311932</v>
      </c>
      <c r="H4343" s="2">
        <v>6.9999999999999999E-4</v>
      </c>
      <c r="I4343" t="s">
        <v>152</v>
      </c>
    </row>
    <row r="4344" spans="1:9">
      <c r="A4344" s="2">
        <v>2013</v>
      </c>
      <c r="B4344" s="2">
        <v>4</v>
      </c>
      <c r="C4344" s="2" t="s">
        <v>12</v>
      </c>
      <c r="D4344" s="2" t="s">
        <v>18</v>
      </c>
      <c r="E4344" s="2" t="s">
        <v>14</v>
      </c>
      <c r="F4344" s="7">
        <v>39028.340144000002</v>
      </c>
      <c r="G4344" s="4">
        <v>5125197</v>
      </c>
      <c r="H4344" s="2">
        <v>7.6E-3</v>
      </c>
      <c r="I4344" t="s">
        <v>152</v>
      </c>
    </row>
    <row r="4345" spans="1:9">
      <c r="A4345" s="2">
        <v>2013</v>
      </c>
      <c r="B4345" s="2">
        <v>6</v>
      </c>
      <c r="C4345" s="2" t="s">
        <v>7</v>
      </c>
      <c r="D4345" s="2" t="s">
        <v>40</v>
      </c>
      <c r="E4345" s="2" t="s">
        <v>14</v>
      </c>
      <c r="F4345" s="7">
        <v>20867.520821999999</v>
      </c>
      <c r="G4345" s="4">
        <v>17374073</v>
      </c>
      <c r="H4345" s="2">
        <v>1.1999999999999999E-3</v>
      </c>
      <c r="I4345" t="s">
        <v>152</v>
      </c>
    </row>
    <row r="4346" spans="1:9">
      <c r="A4346" s="2">
        <v>2013</v>
      </c>
      <c r="B4346" s="2">
        <v>7</v>
      </c>
      <c r="C4346" s="2" t="s">
        <v>7</v>
      </c>
      <c r="D4346" s="2" t="s">
        <v>15</v>
      </c>
      <c r="E4346" s="2" t="s">
        <v>16</v>
      </c>
      <c r="F4346" s="7">
        <v>1747.472436</v>
      </c>
      <c r="G4346" s="4">
        <v>2908609</v>
      </c>
      <c r="H4346" s="2">
        <v>5.9999999999999995E-4</v>
      </c>
      <c r="I4346" t="s">
        <v>152</v>
      </c>
    </row>
    <row r="4347" spans="1:9">
      <c r="A4347" s="2">
        <v>2013</v>
      </c>
      <c r="B4347" s="2">
        <v>9</v>
      </c>
      <c r="C4347" s="2" t="s">
        <v>7</v>
      </c>
      <c r="D4347" s="2" t="s">
        <v>27</v>
      </c>
      <c r="E4347" s="2" t="s">
        <v>14</v>
      </c>
      <c r="F4347" s="7">
        <v>637.47785699999997</v>
      </c>
      <c r="G4347" s="4">
        <v>249111</v>
      </c>
      <c r="H4347" s="2">
        <v>2.5000000000000001E-3</v>
      </c>
      <c r="I4347" t="s">
        <v>152</v>
      </c>
    </row>
    <row r="4348" spans="1:9">
      <c r="A4348" s="2">
        <v>2014</v>
      </c>
      <c r="B4348" s="2">
        <v>3</v>
      </c>
      <c r="C4348" s="2" t="s">
        <v>12</v>
      </c>
      <c r="D4348" s="2" t="s">
        <v>26</v>
      </c>
      <c r="E4348" s="2" t="s">
        <v>14</v>
      </c>
      <c r="F4348" s="7">
        <v>16496.738377999998</v>
      </c>
      <c r="G4348" s="4">
        <v>1393952</v>
      </c>
      <c r="H4348" s="2">
        <v>1.18E-2</v>
      </c>
      <c r="I4348" t="s">
        <v>152</v>
      </c>
    </row>
    <row r="4349" spans="1:9">
      <c r="A4349" s="2">
        <v>2014</v>
      </c>
      <c r="B4349" s="2">
        <v>2</v>
      </c>
      <c r="C4349" s="2" t="s">
        <v>7</v>
      </c>
      <c r="D4349" s="2" t="s">
        <v>29</v>
      </c>
      <c r="E4349" s="2" t="s">
        <v>25</v>
      </c>
      <c r="F4349" s="7">
        <v>301.59900399999998</v>
      </c>
      <c r="G4349" s="4">
        <v>657122</v>
      </c>
      <c r="H4349" s="2">
        <v>4.0000000000000002E-4</v>
      </c>
      <c r="I4349" t="s">
        <v>152</v>
      </c>
    </row>
    <row r="4350" spans="1:9">
      <c r="A4350" s="2">
        <v>2014</v>
      </c>
      <c r="B4350" s="2">
        <v>4</v>
      </c>
      <c r="C4350" s="2" t="s">
        <v>12</v>
      </c>
      <c r="D4350" s="2" t="s">
        <v>46</v>
      </c>
      <c r="E4350" s="2" t="s">
        <v>25</v>
      </c>
      <c r="F4350" s="7">
        <v>2524.339438</v>
      </c>
      <c r="G4350" s="4">
        <v>330237</v>
      </c>
      <c r="H4350" s="2">
        <v>7.6E-3</v>
      </c>
      <c r="I4350" t="s">
        <v>152</v>
      </c>
    </row>
    <row r="4351" spans="1:9">
      <c r="A4351" s="2">
        <v>2013</v>
      </c>
      <c r="B4351" s="2">
        <v>12</v>
      </c>
      <c r="C4351" s="2" t="s">
        <v>12</v>
      </c>
      <c r="D4351" s="2" t="s">
        <v>29</v>
      </c>
      <c r="E4351" s="2" t="s">
        <v>25</v>
      </c>
      <c r="F4351" s="7">
        <v>1379.694872</v>
      </c>
      <c r="G4351" s="4">
        <v>276086</v>
      </c>
      <c r="H4351" s="2">
        <v>4.8999999999999998E-3</v>
      </c>
      <c r="I4351" t="s">
        <v>152</v>
      </c>
    </row>
    <row r="4352" spans="1:9">
      <c r="A4352" s="2">
        <v>2014</v>
      </c>
      <c r="B4352" s="2">
        <v>4</v>
      </c>
      <c r="C4352" s="2" t="s">
        <v>12</v>
      </c>
      <c r="D4352" s="2" t="s">
        <v>96</v>
      </c>
      <c r="E4352" s="2" t="s">
        <v>9</v>
      </c>
      <c r="F4352" s="7">
        <v>81.414501000000001</v>
      </c>
      <c r="G4352" s="4">
        <v>45757</v>
      </c>
      <c r="H4352" s="2">
        <v>1.6999999999999999E-3</v>
      </c>
      <c r="I4352" t="s">
        <v>152</v>
      </c>
    </row>
    <row r="4353" spans="1:9">
      <c r="A4353" s="2">
        <v>2014</v>
      </c>
      <c r="B4353" s="2">
        <v>3</v>
      </c>
      <c r="C4353" s="2" t="s">
        <v>12</v>
      </c>
      <c r="D4353" s="2" t="s">
        <v>50</v>
      </c>
      <c r="E4353" s="2" t="s">
        <v>11</v>
      </c>
      <c r="F4353" s="7">
        <v>37.489207999999998</v>
      </c>
      <c r="G4353" s="4">
        <v>20038</v>
      </c>
      <c r="H4353" s="2">
        <v>1.8E-3</v>
      </c>
      <c r="I4353" t="s">
        <v>152</v>
      </c>
    </row>
    <row r="4354" spans="1:9">
      <c r="A4354" s="2">
        <v>2014</v>
      </c>
      <c r="B4354" s="2">
        <v>1</v>
      </c>
      <c r="C4354" s="2" t="s">
        <v>12</v>
      </c>
      <c r="D4354" s="2" t="s">
        <v>75</v>
      </c>
      <c r="E4354" s="2" t="s">
        <v>14</v>
      </c>
      <c r="F4354" s="7">
        <v>9.3288670000000007</v>
      </c>
      <c r="G4354" s="4">
        <v>3493</v>
      </c>
      <c r="H4354" s="2">
        <v>2.5999999999999999E-3</v>
      </c>
      <c r="I4354" t="s">
        <v>152</v>
      </c>
    </row>
    <row r="4355" spans="1:9">
      <c r="A4355" s="2">
        <v>2013</v>
      </c>
      <c r="B4355" s="2">
        <v>11</v>
      </c>
      <c r="C4355" s="2" t="s">
        <v>12</v>
      </c>
      <c r="D4355" s="2" t="s">
        <v>23</v>
      </c>
      <c r="E4355" s="2" t="s">
        <v>14</v>
      </c>
      <c r="F4355" s="7">
        <v>14.387328</v>
      </c>
      <c r="G4355" s="4">
        <v>1926</v>
      </c>
      <c r="H4355" s="2">
        <v>7.4000000000000003E-3</v>
      </c>
      <c r="I4355" t="s">
        <v>152</v>
      </c>
    </row>
    <row r="4356" spans="1:9">
      <c r="A4356" s="2">
        <v>2013</v>
      </c>
      <c r="B4356" s="2">
        <v>3</v>
      </c>
      <c r="C4356" s="2" t="s">
        <v>12</v>
      </c>
      <c r="D4356" s="2" t="s">
        <v>83</v>
      </c>
      <c r="E4356" s="2" t="s">
        <v>14</v>
      </c>
      <c r="F4356" s="7">
        <v>11.124216000000001</v>
      </c>
      <c r="G4356" s="4">
        <v>1219</v>
      </c>
      <c r="H4356" s="2">
        <v>9.1000000000000004E-3</v>
      </c>
      <c r="I4356" t="s">
        <v>152</v>
      </c>
    </row>
    <row r="4357" spans="1:9">
      <c r="A4357" s="2">
        <v>2013</v>
      </c>
      <c r="B4357" s="2">
        <v>7</v>
      </c>
      <c r="C4357" s="2" t="s">
        <v>53</v>
      </c>
      <c r="D4357" s="2" t="s">
        <v>19</v>
      </c>
      <c r="E4357" s="2" t="s">
        <v>14</v>
      </c>
      <c r="F4357" s="7">
        <v>66.115700000000004</v>
      </c>
      <c r="G4357" s="4">
        <v>71</v>
      </c>
      <c r="H4357" s="2">
        <v>0.93120000000000003</v>
      </c>
      <c r="I4357" t="s">
        <v>152</v>
      </c>
    </row>
    <row r="4358" spans="1:9">
      <c r="A4358" s="2">
        <v>2014</v>
      </c>
      <c r="B4358" s="2">
        <v>5</v>
      </c>
      <c r="C4358" s="2" t="s">
        <v>12</v>
      </c>
      <c r="D4358" s="2" t="s">
        <v>44</v>
      </c>
      <c r="E4358" s="2" t="s">
        <v>16</v>
      </c>
      <c r="F4358" s="7">
        <v>17783.625773</v>
      </c>
      <c r="G4358" s="4">
        <v>1741731</v>
      </c>
      <c r="H4358" s="2">
        <v>1.0200000000000001E-2</v>
      </c>
      <c r="I4358" t="s">
        <v>152</v>
      </c>
    </row>
    <row r="4359" spans="1:9">
      <c r="A4359" s="2">
        <v>2014</v>
      </c>
      <c r="B4359" s="2">
        <v>5</v>
      </c>
      <c r="C4359" s="2" t="s">
        <v>7</v>
      </c>
      <c r="D4359" s="2" t="s">
        <v>80</v>
      </c>
      <c r="E4359" s="2" t="s">
        <v>14</v>
      </c>
      <c r="F4359" s="7">
        <v>591.31968500000005</v>
      </c>
      <c r="G4359" s="4">
        <v>303346</v>
      </c>
      <c r="H4359" s="2">
        <v>1.9E-3</v>
      </c>
      <c r="I4359" t="s">
        <v>152</v>
      </c>
    </row>
    <row r="4360" spans="1:9">
      <c r="A4360" s="2">
        <v>2013</v>
      </c>
      <c r="B4360" s="2">
        <v>12</v>
      </c>
      <c r="C4360" s="2" t="s">
        <v>53</v>
      </c>
      <c r="D4360" s="2" t="s">
        <v>56</v>
      </c>
      <c r="E4360" s="2" t="s">
        <v>14</v>
      </c>
      <c r="F4360" s="7">
        <v>19.022943999999999</v>
      </c>
      <c r="G4360" s="4">
        <v>12</v>
      </c>
      <c r="H4360" s="2">
        <v>1.5851999999999999</v>
      </c>
      <c r="I4360" t="s">
        <v>152</v>
      </c>
    </row>
    <row r="4361" spans="1:9">
      <c r="A4361" s="2">
        <v>2013</v>
      </c>
      <c r="B4361" s="2">
        <v>9</v>
      </c>
      <c r="C4361" s="2" t="s">
        <v>12</v>
      </c>
      <c r="D4361" s="2" t="s">
        <v>88</v>
      </c>
      <c r="E4361" s="2" t="s">
        <v>14</v>
      </c>
      <c r="F4361" s="7">
        <v>0.698546</v>
      </c>
      <c r="G4361" s="4">
        <v>18</v>
      </c>
      <c r="H4361" s="2">
        <v>3.8800000000000001E-2</v>
      </c>
      <c r="I4361" t="s">
        <v>152</v>
      </c>
    </row>
    <row r="4362" spans="1:9">
      <c r="A4362" s="2">
        <v>2014</v>
      </c>
      <c r="B4362" s="2">
        <v>1</v>
      </c>
      <c r="C4362" s="2" t="s">
        <v>12</v>
      </c>
      <c r="D4362" s="2" t="s">
        <v>102</v>
      </c>
      <c r="E4362" s="2" t="s">
        <v>14</v>
      </c>
      <c r="F4362" s="7">
        <v>0.28699999999999998</v>
      </c>
      <c r="G4362" s="4">
        <v>2</v>
      </c>
      <c r="H4362" s="2">
        <v>0.14349999999999999</v>
      </c>
      <c r="I4362" t="s">
        <v>152</v>
      </c>
    </row>
    <row r="4363" spans="1:9">
      <c r="A4363" s="2">
        <v>2013</v>
      </c>
      <c r="B4363" s="2">
        <v>5</v>
      </c>
      <c r="C4363" s="2" t="s">
        <v>7</v>
      </c>
      <c r="D4363" s="2" t="s">
        <v>87</v>
      </c>
      <c r="E4363" s="2" t="s">
        <v>14</v>
      </c>
      <c r="F4363" s="7">
        <v>799.92716399999995</v>
      </c>
      <c r="G4363" s="4">
        <v>597484</v>
      </c>
      <c r="H4363" s="2">
        <v>1.2999999999999999E-3</v>
      </c>
      <c r="I4363" t="s">
        <v>152</v>
      </c>
    </row>
    <row r="4364" spans="1:9">
      <c r="A4364" s="2">
        <v>2013</v>
      </c>
      <c r="B4364" s="2">
        <v>9</v>
      </c>
      <c r="C4364" s="2" t="s">
        <v>12</v>
      </c>
      <c r="D4364" s="2" t="s">
        <v>70</v>
      </c>
      <c r="E4364" s="2" t="s">
        <v>14</v>
      </c>
      <c r="F4364" s="7">
        <v>102873.21395799999</v>
      </c>
      <c r="G4364" s="4">
        <v>9352283</v>
      </c>
      <c r="H4364" s="2">
        <v>1.09E-2</v>
      </c>
      <c r="I4364" t="s">
        <v>152</v>
      </c>
    </row>
    <row r="4365" spans="1:9">
      <c r="A4365" s="2">
        <v>2013</v>
      </c>
      <c r="B4365" s="2">
        <v>12</v>
      </c>
      <c r="C4365" s="2" t="s">
        <v>7</v>
      </c>
      <c r="D4365" s="2" t="s">
        <v>39</v>
      </c>
      <c r="E4365" s="2" t="s">
        <v>14</v>
      </c>
      <c r="F4365" s="7">
        <v>41924.054799999998</v>
      </c>
      <c r="G4365" s="4">
        <v>10280143</v>
      </c>
      <c r="H4365" s="2">
        <v>4.0000000000000001E-3</v>
      </c>
      <c r="I4365" t="s">
        <v>152</v>
      </c>
    </row>
    <row r="4366" spans="1:9">
      <c r="A4366" s="2">
        <v>2013</v>
      </c>
      <c r="B4366" s="2">
        <v>4</v>
      </c>
      <c r="C4366" s="2" t="s">
        <v>7</v>
      </c>
      <c r="D4366" s="2" t="s">
        <v>20</v>
      </c>
      <c r="E4366" s="2" t="s">
        <v>14</v>
      </c>
      <c r="F4366" s="7">
        <v>5180.581459</v>
      </c>
      <c r="G4366" s="4">
        <v>3606009</v>
      </c>
      <c r="H4366" s="2">
        <v>1.4E-3</v>
      </c>
      <c r="I4366" t="s">
        <v>152</v>
      </c>
    </row>
    <row r="4367" spans="1:9">
      <c r="A4367" s="2">
        <v>2013</v>
      </c>
      <c r="B4367" s="2">
        <v>12</v>
      </c>
      <c r="C4367" s="2" t="s">
        <v>12</v>
      </c>
      <c r="D4367" s="2" t="s">
        <v>45</v>
      </c>
      <c r="E4367" s="2" t="s">
        <v>14</v>
      </c>
      <c r="F4367" s="7">
        <v>8349.9981549999993</v>
      </c>
      <c r="G4367" s="4">
        <v>1997174</v>
      </c>
      <c r="H4367" s="2">
        <v>4.1000000000000003E-3</v>
      </c>
      <c r="I4367" t="s">
        <v>152</v>
      </c>
    </row>
    <row r="4368" spans="1:9">
      <c r="A4368" s="2">
        <v>2013</v>
      </c>
      <c r="B4368" s="2">
        <v>9</v>
      </c>
      <c r="C4368" s="2" t="s">
        <v>7</v>
      </c>
      <c r="D4368" s="2" t="s">
        <v>42</v>
      </c>
      <c r="E4368" s="2" t="s">
        <v>14</v>
      </c>
      <c r="F4368" s="7">
        <v>7961.9070780000002</v>
      </c>
      <c r="G4368" s="4">
        <v>4544010</v>
      </c>
      <c r="H4368" s="2">
        <v>1.6999999999999999E-3</v>
      </c>
      <c r="I4368" t="s">
        <v>152</v>
      </c>
    </row>
    <row r="4369" spans="1:9">
      <c r="A4369" s="2">
        <v>2013</v>
      </c>
      <c r="B4369" s="2">
        <v>4</v>
      </c>
      <c r="C4369" s="2" t="s">
        <v>12</v>
      </c>
      <c r="D4369" s="2" t="s">
        <v>22</v>
      </c>
      <c r="E4369" s="2" t="s">
        <v>14</v>
      </c>
      <c r="F4369" s="7">
        <v>4234.9679809999998</v>
      </c>
      <c r="G4369" s="4">
        <v>492288</v>
      </c>
      <c r="H4369" s="2">
        <v>8.6E-3</v>
      </c>
      <c r="I4369" t="s">
        <v>152</v>
      </c>
    </row>
    <row r="4370" spans="1:9">
      <c r="A4370" s="2">
        <v>2013</v>
      </c>
      <c r="B4370" s="2">
        <v>2</v>
      </c>
      <c r="C4370" s="2" t="s">
        <v>7</v>
      </c>
      <c r="D4370" s="2" t="s">
        <v>20</v>
      </c>
      <c r="E4370" s="2" t="s">
        <v>14</v>
      </c>
      <c r="F4370" s="7">
        <v>3563.2728929999998</v>
      </c>
      <c r="G4370" s="4">
        <v>3928277</v>
      </c>
      <c r="H4370" s="2">
        <v>8.9999999999999998E-4</v>
      </c>
      <c r="I4370" t="s">
        <v>152</v>
      </c>
    </row>
    <row r="4371" spans="1:9">
      <c r="A4371" s="2">
        <v>2014</v>
      </c>
      <c r="B4371" s="2">
        <v>3</v>
      </c>
      <c r="C4371" s="2" t="s">
        <v>7</v>
      </c>
      <c r="D4371" s="2" t="s">
        <v>33</v>
      </c>
      <c r="E4371" s="2" t="s">
        <v>11</v>
      </c>
      <c r="F4371" s="7">
        <v>869.23295299999995</v>
      </c>
      <c r="G4371" s="4">
        <v>668643</v>
      </c>
      <c r="H4371" s="2">
        <v>1.1999999999999999E-3</v>
      </c>
      <c r="I4371" t="s">
        <v>152</v>
      </c>
    </row>
    <row r="4372" spans="1:9">
      <c r="A4372" s="2">
        <v>2013</v>
      </c>
      <c r="B4372" s="2">
        <v>5</v>
      </c>
      <c r="C4372" s="2" t="s">
        <v>12</v>
      </c>
      <c r="D4372" s="2" t="s">
        <v>71</v>
      </c>
      <c r="E4372" s="2" t="s">
        <v>14</v>
      </c>
      <c r="F4372" s="7">
        <v>259.80194699999998</v>
      </c>
      <c r="G4372" s="4">
        <v>66027</v>
      </c>
      <c r="H4372" s="2">
        <v>3.8999999999999998E-3</v>
      </c>
      <c r="I4372" t="s">
        <v>152</v>
      </c>
    </row>
    <row r="4373" spans="1:9">
      <c r="A4373" s="2">
        <v>2013</v>
      </c>
      <c r="B4373" s="2">
        <v>7</v>
      </c>
      <c r="C4373" s="2" t="s">
        <v>12</v>
      </c>
      <c r="D4373" s="2" t="s">
        <v>46</v>
      </c>
      <c r="E4373" s="2" t="s">
        <v>25</v>
      </c>
      <c r="F4373" s="7">
        <v>827.05861900000002</v>
      </c>
      <c r="G4373" s="4">
        <v>160617</v>
      </c>
      <c r="H4373" s="2">
        <v>5.1000000000000004E-3</v>
      </c>
      <c r="I4373" t="s">
        <v>152</v>
      </c>
    </row>
    <row r="4374" spans="1:9">
      <c r="A4374" s="2">
        <v>2013</v>
      </c>
      <c r="B4374" s="2">
        <v>8</v>
      </c>
      <c r="C4374" s="2" t="s">
        <v>7</v>
      </c>
      <c r="D4374" s="2" t="s">
        <v>31</v>
      </c>
      <c r="E4374" s="2" t="s">
        <v>14</v>
      </c>
      <c r="F4374" s="7">
        <v>219.084529</v>
      </c>
      <c r="G4374" s="4">
        <v>215022</v>
      </c>
      <c r="H4374" s="2">
        <v>1E-3</v>
      </c>
      <c r="I4374" t="s">
        <v>152</v>
      </c>
    </row>
    <row r="4375" spans="1:9">
      <c r="A4375" s="2">
        <v>2013</v>
      </c>
      <c r="B4375" s="2">
        <v>4</v>
      </c>
      <c r="C4375" s="2" t="s">
        <v>12</v>
      </c>
      <c r="D4375" s="2" t="s">
        <v>83</v>
      </c>
      <c r="E4375" s="2" t="s">
        <v>14</v>
      </c>
      <c r="F4375" s="7">
        <v>6.2330240000000003</v>
      </c>
      <c r="G4375" s="4">
        <v>1092</v>
      </c>
      <c r="H4375" s="2">
        <v>5.7000000000000002E-3</v>
      </c>
      <c r="I4375" t="s">
        <v>152</v>
      </c>
    </row>
    <row r="4376" spans="1:9">
      <c r="A4376" s="2">
        <v>2013</v>
      </c>
      <c r="B4376" s="2">
        <v>11</v>
      </c>
      <c r="C4376" s="2" t="s">
        <v>12</v>
      </c>
      <c r="D4376" s="2" t="s">
        <v>83</v>
      </c>
      <c r="E4376" s="2" t="s">
        <v>14</v>
      </c>
      <c r="F4376" s="7">
        <v>12.852637</v>
      </c>
      <c r="G4376" s="4">
        <v>1045</v>
      </c>
      <c r="H4376" s="2">
        <v>1.2200000000000001E-2</v>
      </c>
      <c r="I4376" t="s">
        <v>152</v>
      </c>
    </row>
    <row r="4377" spans="1:9">
      <c r="A4377" s="2">
        <v>2013</v>
      </c>
      <c r="B4377" s="2">
        <v>11</v>
      </c>
      <c r="C4377" s="2" t="s">
        <v>12</v>
      </c>
      <c r="D4377" s="2" t="s">
        <v>89</v>
      </c>
      <c r="E4377" s="2" t="s">
        <v>9</v>
      </c>
      <c r="F4377" s="7">
        <v>0.43142000000000003</v>
      </c>
      <c r="G4377" s="4">
        <v>214</v>
      </c>
      <c r="H4377" s="2">
        <v>2E-3</v>
      </c>
      <c r="I4377" t="s">
        <v>152</v>
      </c>
    </row>
    <row r="4378" spans="1:9">
      <c r="A4378" s="2">
        <v>2013</v>
      </c>
      <c r="B4378" s="2">
        <v>4</v>
      </c>
      <c r="C4378" s="2" t="s">
        <v>12</v>
      </c>
      <c r="D4378" s="2" t="s">
        <v>95</v>
      </c>
      <c r="E4378" s="2" t="s">
        <v>11</v>
      </c>
      <c r="F4378" s="7">
        <v>4.0050000000000002E-2</v>
      </c>
      <c r="G4378" s="4">
        <v>3</v>
      </c>
      <c r="H4378" s="2">
        <v>1.3299999999999999E-2</v>
      </c>
      <c r="I4378" t="s">
        <v>152</v>
      </c>
    </row>
    <row r="4379" spans="1:9">
      <c r="A4379" s="2">
        <v>2014</v>
      </c>
      <c r="B4379" s="2">
        <v>4</v>
      </c>
      <c r="C4379" s="2" t="s">
        <v>12</v>
      </c>
      <c r="D4379" s="2" t="s">
        <v>8</v>
      </c>
      <c r="E4379" s="2" t="s">
        <v>9</v>
      </c>
      <c r="F4379" s="7">
        <v>974766.82323500002</v>
      </c>
      <c r="G4379" s="4">
        <v>99233650</v>
      </c>
      <c r="H4379" s="2">
        <v>9.7999999999999997E-3</v>
      </c>
      <c r="I4379" t="s">
        <v>152</v>
      </c>
    </row>
    <row r="4380" spans="1:9">
      <c r="A4380" s="2">
        <v>2013</v>
      </c>
      <c r="B4380" s="2">
        <v>3</v>
      </c>
      <c r="C4380" s="2" t="s">
        <v>12</v>
      </c>
      <c r="D4380" s="2" t="s">
        <v>40</v>
      </c>
      <c r="E4380" s="2" t="s">
        <v>14</v>
      </c>
      <c r="F4380" s="7">
        <v>139041.77454700001</v>
      </c>
      <c r="G4380" s="4">
        <v>22387965</v>
      </c>
      <c r="H4380" s="2">
        <v>6.1999999999999998E-3</v>
      </c>
      <c r="I4380" t="s">
        <v>152</v>
      </c>
    </row>
    <row r="4381" spans="1:9">
      <c r="A4381" s="2">
        <v>2013</v>
      </c>
      <c r="B4381" s="2">
        <v>10</v>
      </c>
      <c r="C4381" s="2" t="s">
        <v>12</v>
      </c>
      <c r="D4381" s="2" t="s">
        <v>87</v>
      </c>
      <c r="E4381" s="2" t="s">
        <v>14</v>
      </c>
      <c r="F4381" s="7">
        <v>26642.652859000002</v>
      </c>
      <c r="G4381" s="4">
        <v>2128435</v>
      </c>
      <c r="H4381" s="2">
        <v>1.2500000000000001E-2</v>
      </c>
      <c r="I4381" t="s">
        <v>152</v>
      </c>
    </row>
    <row r="4382" spans="1:9">
      <c r="A4382" s="2">
        <v>2014</v>
      </c>
      <c r="B4382" s="2">
        <v>4</v>
      </c>
      <c r="C4382" s="2" t="s">
        <v>12</v>
      </c>
      <c r="D4382" s="2" t="s">
        <v>29</v>
      </c>
      <c r="E4382" s="2" t="s">
        <v>25</v>
      </c>
      <c r="F4382" s="7">
        <v>1927.403096</v>
      </c>
      <c r="G4382" s="4">
        <v>361073</v>
      </c>
      <c r="H4382" s="2">
        <v>5.3E-3</v>
      </c>
      <c r="I4382" t="s">
        <v>152</v>
      </c>
    </row>
    <row r="4383" spans="1:9">
      <c r="A4383" s="2">
        <v>2014</v>
      </c>
      <c r="B4383" s="2">
        <v>4</v>
      </c>
      <c r="C4383" s="2" t="s">
        <v>7</v>
      </c>
      <c r="D4383" s="2" t="s">
        <v>73</v>
      </c>
      <c r="E4383" s="2" t="s">
        <v>14</v>
      </c>
      <c r="F4383" s="7">
        <v>597.79277200000001</v>
      </c>
      <c r="G4383" s="4">
        <v>282657</v>
      </c>
      <c r="H4383" s="2">
        <v>2.0999999999999999E-3</v>
      </c>
      <c r="I4383" t="s">
        <v>152</v>
      </c>
    </row>
    <row r="4384" spans="1:9">
      <c r="A4384" s="2">
        <v>2014</v>
      </c>
      <c r="B4384" s="2">
        <v>2</v>
      </c>
      <c r="C4384" s="2" t="s">
        <v>12</v>
      </c>
      <c r="D4384" s="2" t="s">
        <v>29</v>
      </c>
      <c r="E4384" s="2" t="s">
        <v>25</v>
      </c>
      <c r="F4384" s="7">
        <v>1326.541479</v>
      </c>
      <c r="G4384" s="4">
        <v>274893</v>
      </c>
      <c r="H4384" s="2">
        <v>4.7999999999999996E-3</v>
      </c>
      <c r="I4384" t="s">
        <v>152</v>
      </c>
    </row>
    <row r="4385" spans="1:9">
      <c r="A4385" s="2">
        <v>2013</v>
      </c>
      <c r="B4385" s="2">
        <v>3</v>
      </c>
      <c r="C4385" s="2" t="s">
        <v>7</v>
      </c>
      <c r="D4385" s="2" t="s">
        <v>13</v>
      </c>
      <c r="E4385" s="2" t="s">
        <v>14</v>
      </c>
      <c r="F4385" s="7">
        <v>2869.8395369999998</v>
      </c>
      <c r="G4385" s="4">
        <v>2045011</v>
      </c>
      <c r="H4385" s="2">
        <v>1.4E-3</v>
      </c>
      <c r="I4385" t="s">
        <v>152</v>
      </c>
    </row>
    <row r="4386" spans="1:9">
      <c r="A4386" s="2">
        <v>2013</v>
      </c>
      <c r="B4386" s="2">
        <v>9</v>
      </c>
      <c r="C4386" s="2" t="s">
        <v>7</v>
      </c>
      <c r="D4386" s="2" t="s">
        <v>71</v>
      </c>
      <c r="E4386" s="2" t="s">
        <v>14</v>
      </c>
      <c r="F4386" s="7">
        <v>31.812161</v>
      </c>
      <c r="G4386" s="4">
        <v>159606</v>
      </c>
      <c r="H4386" s="2">
        <v>1E-4</v>
      </c>
      <c r="I4386" t="s">
        <v>152</v>
      </c>
    </row>
    <row r="4387" spans="1:9">
      <c r="A4387" s="2">
        <v>2013</v>
      </c>
      <c r="B4387" s="2">
        <v>6</v>
      </c>
      <c r="C4387" s="2" t="s">
        <v>12</v>
      </c>
      <c r="D4387" s="2" t="s">
        <v>28</v>
      </c>
      <c r="E4387" s="2" t="s">
        <v>14</v>
      </c>
      <c r="F4387" s="7">
        <v>592.95349799999997</v>
      </c>
      <c r="G4387" s="4">
        <v>299672</v>
      </c>
      <c r="H4387" s="2">
        <v>1.9E-3</v>
      </c>
      <c r="I4387" t="s">
        <v>152</v>
      </c>
    </row>
    <row r="4388" spans="1:9">
      <c r="A4388" s="2">
        <v>2013</v>
      </c>
      <c r="B4388" s="2">
        <v>3</v>
      </c>
      <c r="C4388" s="2" t="s">
        <v>12</v>
      </c>
      <c r="D4388" s="2" t="s">
        <v>28</v>
      </c>
      <c r="E4388" s="2" t="s">
        <v>14</v>
      </c>
      <c r="F4388" s="7">
        <v>872.561014</v>
      </c>
      <c r="G4388" s="4">
        <v>164107</v>
      </c>
      <c r="H4388" s="2">
        <v>5.3E-3</v>
      </c>
      <c r="I4388" t="s">
        <v>152</v>
      </c>
    </row>
    <row r="4389" spans="1:9">
      <c r="A4389" s="2">
        <v>2013</v>
      </c>
      <c r="B4389" s="2">
        <v>6</v>
      </c>
      <c r="C4389" s="2" t="s">
        <v>12</v>
      </c>
      <c r="D4389" s="2" t="s">
        <v>31</v>
      </c>
      <c r="E4389" s="2" t="s">
        <v>14</v>
      </c>
      <c r="F4389" s="7">
        <v>265.06693899999999</v>
      </c>
      <c r="G4389" s="4">
        <v>55036</v>
      </c>
      <c r="H4389" s="2">
        <v>4.7999999999999996E-3</v>
      </c>
      <c r="I4389" t="s">
        <v>152</v>
      </c>
    </row>
    <row r="4390" spans="1:9">
      <c r="A4390" s="2">
        <v>2014</v>
      </c>
      <c r="B4390" s="2">
        <v>4</v>
      </c>
      <c r="C4390" s="2" t="s">
        <v>7</v>
      </c>
      <c r="D4390" s="2" t="s">
        <v>22</v>
      </c>
      <c r="E4390" s="2" t="s">
        <v>14</v>
      </c>
      <c r="F4390" s="7">
        <v>950.08844099999999</v>
      </c>
      <c r="G4390" s="4">
        <v>770054</v>
      </c>
      <c r="H4390" s="2">
        <v>1.1999999999999999E-3</v>
      </c>
      <c r="I4390" t="s">
        <v>152</v>
      </c>
    </row>
    <row r="4391" spans="1:9">
      <c r="A4391" s="2">
        <v>2013</v>
      </c>
      <c r="B4391" s="2">
        <v>12</v>
      </c>
      <c r="C4391" s="2" t="s">
        <v>7</v>
      </c>
      <c r="D4391" s="2" t="s">
        <v>88</v>
      </c>
      <c r="E4391" s="2" t="s">
        <v>14</v>
      </c>
      <c r="F4391" s="7">
        <v>52.473807999999998</v>
      </c>
      <c r="G4391" s="4">
        <v>19280</v>
      </c>
      <c r="H4391" s="2">
        <v>2.7000000000000001E-3</v>
      </c>
      <c r="I4391" t="s">
        <v>152</v>
      </c>
    </row>
    <row r="4392" spans="1:9">
      <c r="A4392" s="2">
        <v>2013</v>
      </c>
      <c r="B4392" s="2">
        <v>12</v>
      </c>
      <c r="C4392" s="2" t="s">
        <v>12</v>
      </c>
      <c r="D4392" s="2" t="s">
        <v>80</v>
      </c>
      <c r="E4392" s="2" t="s">
        <v>14</v>
      </c>
      <c r="F4392" s="7">
        <v>9.734083</v>
      </c>
      <c r="G4392" s="4">
        <v>4952</v>
      </c>
      <c r="H4392" s="2">
        <v>1.9E-3</v>
      </c>
      <c r="I4392" t="s">
        <v>152</v>
      </c>
    </row>
    <row r="4393" spans="1:9">
      <c r="A4393" s="2">
        <v>2014</v>
      </c>
      <c r="B4393" s="2">
        <v>4</v>
      </c>
      <c r="C4393" s="2" t="s">
        <v>12</v>
      </c>
      <c r="D4393" s="2" t="s">
        <v>93</v>
      </c>
      <c r="E4393" s="2" t="s">
        <v>9</v>
      </c>
      <c r="F4393" s="7">
        <v>47.753836</v>
      </c>
      <c r="G4393" s="4">
        <v>26839</v>
      </c>
      <c r="H4393" s="2">
        <v>1.6999999999999999E-3</v>
      </c>
      <c r="I4393" t="s">
        <v>152</v>
      </c>
    </row>
    <row r="4394" spans="1:9">
      <c r="A4394" s="2">
        <v>2013</v>
      </c>
      <c r="B4394" s="2">
        <v>6</v>
      </c>
      <c r="C4394" s="2" t="s">
        <v>12</v>
      </c>
      <c r="D4394" s="2" t="s">
        <v>54</v>
      </c>
      <c r="E4394" s="2" t="s">
        <v>14</v>
      </c>
      <c r="F4394" s="7">
        <v>22.091988000000001</v>
      </c>
      <c r="G4394" s="4">
        <v>1816</v>
      </c>
      <c r="H4394" s="2">
        <v>1.21E-2</v>
      </c>
      <c r="I4394" t="s">
        <v>152</v>
      </c>
    </row>
    <row r="4395" spans="1:9">
      <c r="A4395" s="2">
        <v>2013</v>
      </c>
      <c r="B4395" s="2">
        <v>11</v>
      </c>
      <c r="C4395" s="2" t="s">
        <v>12</v>
      </c>
      <c r="D4395" s="2" t="s">
        <v>57</v>
      </c>
      <c r="E4395" s="2" t="s">
        <v>14</v>
      </c>
      <c r="F4395" s="7">
        <v>1.0472030000000001</v>
      </c>
      <c r="G4395" s="4">
        <v>111</v>
      </c>
      <c r="H4395" s="2">
        <v>9.4000000000000004E-3</v>
      </c>
      <c r="I4395" t="s">
        <v>152</v>
      </c>
    </row>
    <row r="4396" spans="1:9">
      <c r="A4396" s="2">
        <v>2013</v>
      </c>
      <c r="B4396" s="2">
        <v>3</v>
      </c>
      <c r="C4396" s="2" t="s">
        <v>53</v>
      </c>
      <c r="D4396" s="2" t="s">
        <v>39</v>
      </c>
      <c r="E4396" s="2" t="s">
        <v>14</v>
      </c>
      <c r="F4396" s="7">
        <v>227.897547</v>
      </c>
      <c r="G4396" s="4">
        <v>284</v>
      </c>
      <c r="H4396" s="2">
        <v>0.8024</v>
      </c>
      <c r="I4396" t="s">
        <v>152</v>
      </c>
    </row>
    <row r="4397" spans="1:9">
      <c r="A4397" s="2">
        <v>2013</v>
      </c>
      <c r="B4397" s="2">
        <v>6</v>
      </c>
      <c r="C4397" s="2" t="s">
        <v>53</v>
      </c>
      <c r="D4397" s="2" t="s">
        <v>19</v>
      </c>
      <c r="E4397" s="2" t="s">
        <v>14</v>
      </c>
      <c r="F4397" s="7">
        <v>31.263041999999999</v>
      </c>
      <c r="G4397" s="4">
        <v>39</v>
      </c>
      <c r="H4397" s="2">
        <v>0.80159999999999998</v>
      </c>
      <c r="I4397" t="s">
        <v>152</v>
      </c>
    </row>
    <row r="4398" spans="1:9">
      <c r="A4398" s="2">
        <v>2013</v>
      </c>
      <c r="B4398" s="2">
        <v>6</v>
      </c>
      <c r="C4398" s="2" t="s">
        <v>12</v>
      </c>
      <c r="D4398" s="2" t="s">
        <v>60</v>
      </c>
      <c r="E4398" s="2" t="s">
        <v>14</v>
      </c>
      <c r="F4398" s="7">
        <v>18.420857999999999</v>
      </c>
      <c r="G4398" s="4">
        <v>4374</v>
      </c>
      <c r="H4398" s="2">
        <v>4.1999999999999997E-3</v>
      </c>
      <c r="I4398" t="s">
        <v>152</v>
      </c>
    </row>
    <row r="4399" spans="1:9">
      <c r="A4399" s="2">
        <v>2013</v>
      </c>
      <c r="B4399" s="2">
        <v>4</v>
      </c>
      <c r="C4399" s="2" t="s">
        <v>12</v>
      </c>
      <c r="D4399" s="2" t="s">
        <v>57</v>
      </c>
      <c r="E4399" s="2" t="s">
        <v>14</v>
      </c>
      <c r="F4399" s="7">
        <v>1.173408</v>
      </c>
      <c r="G4399" s="4">
        <v>120</v>
      </c>
      <c r="H4399" s="2">
        <v>9.7000000000000003E-3</v>
      </c>
      <c r="I4399" t="s">
        <v>152</v>
      </c>
    </row>
    <row r="4400" spans="1:9">
      <c r="A4400" s="2">
        <v>2013</v>
      </c>
      <c r="B4400" s="2">
        <v>3</v>
      </c>
      <c r="C4400" s="2" t="s">
        <v>53</v>
      </c>
      <c r="D4400" s="2" t="s">
        <v>20</v>
      </c>
      <c r="E4400" s="2" t="s">
        <v>14</v>
      </c>
      <c r="F4400" s="7">
        <v>153.14341099999999</v>
      </c>
      <c r="G4400" s="4">
        <v>202</v>
      </c>
      <c r="H4400" s="2">
        <v>0.7581</v>
      </c>
      <c r="I4400" t="s">
        <v>152</v>
      </c>
    </row>
    <row r="4401" spans="1:9">
      <c r="A4401" s="2">
        <v>2014</v>
      </c>
      <c r="B4401" s="2">
        <v>5</v>
      </c>
      <c r="C4401" s="2" t="s">
        <v>7</v>
      </c>
      <c r="D4401" s="2" t="s">
        <v>10</v>
      </c>
      <c r="E4401" s="2" t="s">
        <v>11</v>
      </c>
      <c r="F4401" s="7">
        <v>8558.6683499999999</v>
      </c>
      <c r="G4401" s="4">
        <v>6205879</v>
      </c>
      <c r="H4401" s="2">
        <v>1.2999999999999999E-3</v>
      </c>
      <c r="I4401" t="s">
        <v>152</v>
      </c>
    </row>
    <row r="4402" spans="1:9">
      <c r="A4402" s="2">
        <v>2014</v>
      </c>
      <c r="B4402" s="2">
        <v>5</v>
      </c>
      <c r="C4402" s="2" t="s">
        <v>12</v>
      </c>
      <c r="D4402" s="2" t="s">
        <v>90</v>
      </c>
      <c r="E4402" s="2" t="s">
        <v>14</v>
      </c>
      <c r="F4402" s="7">
        <v>0.53588999999999998</v>
      </c>
      <c r="G4402" s="4">
        <v>75</v>
      </c>
      <c r="H4402" s="2">
        <v>7.1000000000000004E-3</v>
      </c>
      <c r="I4402" t="s">
        <v>152</v>
      </c>
    </row>
    <row r="4403" spans="1:9">
      <c r="A4403" s="2">
        <v>2013</v>
      </c>
      <c r="B4403" s="2">
        <v>7</v>
      </c>
      <c r="C4403" s="2" t="s">
        <v>12</v>
      </c>
      <c r="D4403" s="2" t="s">
        <v>36</v>
      </c>
      <c r="E4403" s="2" t="s">
        <v>9</v>
      </c>
      <c r="F4403" s="7">
        <v>0.44293300000000002</v>
      </c>
      <c r="G4403" s="4">
        <v>42</v>
      </c>
      <c r="H4403" s="2">
        <v>1.0500000000000001E-2</v>
      </c>
      <c r="I4403" t="s">
        <v>152</v>
      </c>
    </row>
    <row r="4404" spans="1:9">
      <c r="A4404" s="2">
        <v>2013</v>
      </c>
      <c r="B4404" s="2">
        <v>8</v>
      </c>
      <c r="C4404" s="2" t="s">
        <v>53</v>
      </c>
      <c r="D4404" s="2" t="s">
        <v>21</v>
      </c>
      <c r="E4404" s="2" t="s">
        <v>14</v>
      </c>
      <c r="F4404" s="7">
        <v>4.6745340000000004</v>
      </c>
      <c r="G4404" s="4">
        <v>6</v>
      </c>
      <c r="H4404" s="2">
        <v>0.77900000000000003</v>
      </c>
      <c r="I4404" t="s">
        <v>152</v>
      </c>
    </row>
    <row r="4405" spans="1:9">
      <c r="A4405" s="2">
        <v>2014</v>
      </c>
      <c r="B4405" s="2">
        <v>3</v>
      </c>
      <c r="C4405" s="2" t="s">
        <v>12</v>
      </c>
      <c r="D4405" s="2" t="s">
        <v>102</v>
      </c>
      <c r="E4405" s="2" t="s">
        <v>14</v>
      </c>
      <c r="F4405" s="7">
        <v>2.3294999999999999</v>
      </c>
      <c r="G4405" s="4">
        <v>3</v>
      </c>
      <c r="H4405" s="2">
        <v>0.77649999999999997</v>
      </c>
      <c r="I4405" t="s">
        <v>152</v>
      </c>
    </row>
    <row r="4406" spans="1:9">
      <c r="A4406" s="2">
        <v>2013</v>
      </c>
      <c r="B4406" s="2">
        <v>5</v>
      </c>
      <c r="C4406" s="2" t="s">
        <v>12</v>
      </c>
      <c r="D4406" s="2" t="s">
        <v>19</v>
      </c>
      <c r="E4406" s="2" t="s">
        <v>14</v>
      </c>
      <c r="F4406" s="7">
        <v>212307.35084100001</v>
      </c>
      <c r="G4406" s="4">
        <v>21062362</v>
      </c>
      <c r="H4406" s="2">
        <v>0.01</v>
      </c>
      <c r="I4406" t="s">
        <v>152</v>
      </c>
    </row>
    <row r="4407" spans="1:9">
      <c r="A4407" s="2">
        <v>2014</v>
      </c>
      <c r="B4407" s="2">
        <v>4</v>
      </c>
      <c r="C4407" s="2" t="s">
        <v>12</v>
      </c>
      <c r="D4407" s="2" t="s">
        <v>63</v>
      </c>
      <c r="E4407" s="2" t="s">
        <v>14</v>
      </c>
      <c r="F4407" s="7">
        <v>89442.831678999995</v>
      </c>
      <c r="G4407" s="4">
        <v>6365938</v>
      </c>
      <c r="H4407" s="2">
        <v>1.4E-2</v>
      </c>
      <c r="I4407" t="s">
        <v>152</v>
      </c>
    </row>
    <row r="4408" spans="1:9">
      <c r="A4408" s="2">
        <v>2013</v>
      </c>
      <c r="B4408" s="2">
        <v>10</v>
      </c>
      <c r="C4408" s="2" t="s">
        <v>7</v>
      </c>
      <c r="D4408" s="2" t="s">
        <v>28</v>
      </c>
      <c r="E4408" s="2" t="s">
        <v>14</v>
      </c>
      <c r="F4408" s="7">
        <v>4583.5916139999999</v>
      </c>
      <c r="G4408" s="4">
        <v>1704174</v>
      </c>
      <c r="H4408" s="2">
        <v>2.5999999999999999E-3</v>
      </c>
      <c r="I4408" t="s">
        <v>152</v>
      </c>
    </row>
    <row r="4409" spans="1:9">
      <c r="A4409" s="2">
        <v>2013</v>
      </c>
      <c r="B4409" s="2">
        <v>6</v>
      </c>
      <c r="C4409" s="2" t="s">
        <v>12</v>
      </c>
      <c r="D4409" s="2" t="s">
        <v>87</v>
      </c>
      <c r="E4409" s="2" t="s">
        <v>14</v>
      </c>
      <c r="F4409" s="7">
        <v>16907.500564000002</v>
      </c>
      <c r="G4409" s="4">
        <v>1623596</v>
      </c>
      <c r="H4409" s="2">
        <v>1.04E-2</v>
      </c>
      <c r="I4409" t="s">
        <v>152</v>
      </c>
    </row>
    <row r="4410" spans="1:9">
      <c r="A4410" s="2">
        <v>2013</v>
      </c>
      <c r="B4410" s="2">
        <v>3</v>
      </c>
      <c r="C4410" s="2" t="s">
        <v>12</v>
      </c>
      <c r="D4410" s="2" t="s">
        <v>87</v>
      </c>
      <c r="E4410" s="2" t="s">
        <v>14</v>
      </c>
      <c r="F4410" s="7">
        <v>14368.365809000001</v>
      </c>
      <c r="G4410" s="4">
        <v>1406140</v>
      </c>
      <c r="H4410" s="2">
        <v>1.0200000000000001E-2</v>
      </c>
      <c r="I4410" t="s">
        <v>152</v>
      </c>
    </row>
    <row r="4411" spans="1:9">
      <c r="A4411" s="2">
        <v>2013</v>
      </c>
      <c r="B4411" s="2">
        <v>10</v>
      </c>
      <c r="C4411" s="2" t="s">
        <v>7</v>
      </c>
      <c r="D4411" s="2" t="s">
        <v>31</v>
      </c>
      <c r="E4411" s="2" t="s">
        <v>14</v>
      </c>
      <c r="F4411" s="7">
        <v>610.77421500000003</v>
      </c>
      <c r="G4411" s="4">
        <v>237906</v>
      </c>
      <c r="H4411" s="2">
        <v>2.5000000000000001E-3</v>
      </c>
      <c r="I4411" t="s">
        <v>152</v>
      </c>
    </row>
    <row r="4412" spans="1:9">
      <c r="A4412" s="2">
        <v>2013</v>
      </c>
      <c r="B4412" s="2">
        <v>6</v>
      </c>
      <c r="C4412" s="2" t="s">
        <v>7</v>
      </c>
      <c r="D4412" s="2" t="s">
        <v>44</v>
      </c>
      <c r="E4412" s="2" t="s">
        <v>16</v>
      </c>
      <c r="F4412" s="7">
        <v>530.31071599999996</v>
      </c>
      <c r="G4412" s="4">
        <v>853933</v>
      </c>
      <c r="H4412" s="2">
        <v>5.9999999999999995E-4</v>
      </c>
      <c r="I4412" t="s">
        <v>152</v>
      </c>
    </row>
    <row r="4413" spans="1:9">
      <c r="A4413" s="2">
        <v>2013</v>
      </c>
      <c r="B4413" s="2">
        <v>8</v>
      </c>
      <c r="C4413" s="2" t="s">
        <v>7</v>
      </c>
      <c r="D4413" s="2" t="s">
        <v>29</v>
      </c>
      <c r="E4413" s="2" t="s">
        <v>25</v>
      </c>
      <c r="F4413" s="7">
        <v>450.26482399999998</v>
      </c>
      <c r="G4413" s="4">
        <v>426798</v>
      </c>
      <c r="H4413" s="2">
        <v>1E-3</v>
      </c>
      <c r="I4413" t="s">
        <v>152</v>
      </c>
    </row>
    <row r="4414" spans="1:9">
      <c r="A4414" s="2">
        <v>2013</v>
      </c>
      <c r="B4414" s="2">
        <v>11</v>
      </c>
      <c r="C4414" s="2" t="s">
        <v>12</v>
      </c>
      <c r="D4414" s="2" t="s">
        <v>48</v>
      </c>
      <c r="E4414" s="2" t="s">
        <v>14</v>
      </c>
      <c r="F4414" s="7">
        <v>1108.4438600000001</v>
      </c>
      <c r="G4414" s="4">
        <v>160557</v>
      </c>
      <c r="H4414" s="2">
        <v>6.8999999999999999E-3</v>
      </c>
      <c r="I4414" t="s">
        <v>152</v>
      </c>
    </row>
    <row r="4415" spans="1:9">
      <c r="A4415" s="2">
        <v>2013</v>
      </c>
      <c r="B4415" s="2">
        <v>7</v>
      </c>
      <c r="C4415" s="2" t="s">
        <v>12</v>
      </c>
      <c r="D4415" s="2" t="s">
        <v>23</v>
      </c>
      <c r="E4415" s="2" t="s">
        <v>14</v>
      </c>
      <c r="F4415" s="7">
        <v>4.8274609999999996</v>
      </c>
      <c r="G4415" s="4">
        <v>776</v>
      </c>
      <c r="H4415" s="2">
        <v>6.1999999999999998E-3</v>
      </c>
      <c r="I4415" t="s">
        <v>152</v>
      </c>
    </row>
    <row r="4416" spans="1:9">
      <c r="A4416" s="2">
        <v>2013</v>
      </c>
      <c r="B4416" s="2">
        <v>3</v>
      </c>
      <c r="C4416" s="2" t="s">
        <v>12</v>
      </c>
      <c r="D4416" s="2" t="s">
        <v>57</v>
      </c>
      <c r="E4416" s="2" t="s">
        <v>14</v>
      </c>
      <c r="F4416" s="7">
        <v>1.765568</v>
      </c>
      <c r="G4416" s="4">
        <v>201</v>
      </c>
      <c r="H4416" s="2">
        <v>8.6999999999999994E-3</v>
      </c>
      <c r="I4416" t="s">
        <v>152</v>
      </c>
    </row>
    <row r="4417" spans="1:9">
      <c r="A4417" s="2">
        <v>2014</v>
      </c>
      <c r="B4417" s="2">
        <v>2</v>
      </c>
      <c r="C4417" s="2" t="s">
        <v>12</v>
      </c>
      <c r="D4417" s="2" t="s">
        <v>68</v>
      </c>
      <c r="E4417" s="2" t="s">
        <v>14</v>
      </c>
      <c r="F4417" s="7">
        <v>1.421907</v>
      </c>
      <c r="G4417" s="4">
        <v>149</v>
      </c>
      <c r="H4417" s="2">
        <v>9.4999999999999998E-3</v>
      </c>
      <c r="I4417" t="s">
        <v>152</v>
      </c>
    </row>
    <row r="4418" spans="1:9">
      <c r="A4418" s="2">
        <v>2013</v>
      </c>
      <c r="B4418" s="2">
        <v>6</v>
      </c>
      <c r="C4418" s="2" t="s">
        <v>12</v>
      </c>
      <c r="D4418" s="2" t="s">
        <v>76</v>
      </c>
      <c r="E4418" s="2" t="s">
        <v>25</v>
      </c>
      <c r="F4418" s="7">
        <v>1.4193549999999999</v>
      </c>
      <c r="G4418" s="4">
        <v>297</v>
      </c>
      <c r="H4418" s="2">
        <v>4.7000000000000002E-3</v>
      </c>
      <c r="I4418" t="s">
        <v>152</v>
      </c>
    </row>
    <row r="4419" spans="1:9">
      <c r="A4419" s="2">
        <v>2014</v>
      </c>
      <c r="B4419" s="2">
        <v>4</v>
      </c>
      <c r="C4419" s="2" t="s">
        <v>12</v>
      </c>
      <c r="D4419" s="2" t="s">
        <v>101</v>
      </c>
      <c r="E4419" s="2" t="s">
        <v>62</v>
      </c>
      <c r="F4419" s="7">
        <v>6.7606849999999996</v>
      </c>
      <c r="G4419" s="4">
        <v>236</v>
      </c>
      <c r="H4419" s="2">
        <v>2.86E-2</v>
      </c>
      <c r="I4419" t="s">
        <v>152</v>
      </c>
    </row>
    <row r="4420" spans="1:9">
      <c r="A4420" s="2">
        <v>2014</v>
      </c>
      <c r="B4420" s="2">
        <v>5</v>
      </c>
      <c r="C4420" s="2" t="s">
        <v>12</v>
      </c>
      <c r="D4420" s="2" t="s">
        <v>81</v>
      </c>
      <c r="E4420" s="2" t="s">
        <v>11</v>
      </c>
      <c r="F4420" s="7">
        <v>107.25626</v>
      </c>
      <c r="G4420" s="4">
        <v>82505</v>
      </c>
      <c r="H4420" s="2">
        <v>1.1999999999999999E-3</v>
      </c>
      <c r="I4420" t="s">
        <v>152</v>
      </c>
    </row>
    <row r="4421" spans="1:9">
      <c r="A4421" s="2">
        <v>2013</v>
      </c>
      <c r="B4421" s="2">
        <v>8</v>
      </c>
      <c r="C4421" s="2" t="s">
        <v>12</v>
      </c>
      <c r="D4421" s="2" t="s">
        <v>105</v>
      </c>
      <c r="E4421" s="2" t="s">
        <v>62</v>
      </c>
      <c r="F4421" s="7">
        <v>0.866506</v>
      </c>
      <c r="G4421" s="4">
        <v>27</v>
      </c>
      <c r="H4421" s="2">
        <v>3.2000000000000001E-2</v>
      </c>
      <c r="I4421" t="s">
        <v>152</v>
      </c>
    </row>
    <row r="4422" spans="1:9">
      <c r="A4422" s="2">
        <v>2013</v>
      </c>
      <c r="B4422" s="2">
        <v>9</v>
      </c>
      <c r="C4422" s="2" t="s">
        <v>12</v>
      </c>
      <c r="D4422" s="2" t="s">
        <v>55</v>
      </c>
      <c r="E4422" s="2" t="s">
        <v>14</v>
      </c>
      <c r="F4422" s="7">
        <v>3.4832879999999999</v>
      </c>
      <c r="G4422" s="4">
        <v>223</v>
      </c>
      <c r="H4422" s="2">
        <v>1.5599999999999999E-2</v>
      </c>
      <c r="I4422" t="s">
        <v>152</v>
      </c>
    </row>
    <row r="4423" spans="1:9">
      <c r="A4423" s="2">
        <v>2013</v>
      </c>
      <c r="B4423" s="2">
        <v>1</v>
      </c>
      <c r="C4423" s="2" t="s">
        <v>53</v>
      </c>
      <c r="D4423" s="2" t="s">
        <v>22</v>
      </c>
      <c r="E4423" s="2" t="s">
        <v>14</v>
      </c>
      <c r="F4423" s="7">
        <v>66.129418000000001</v>
      </c>
      <c r="G4423" s="4">
        <v>50</v>
      </c>
      <c r="H4423" s="2">
        <v>1.3225</v>
      </c>
      <c r="I4423" t="s">
        <v>152</v>
      </c>
    </row>
    <row r="4424" spans="1:9">
      <c r="A4424" s="2">
        <v>2013</v>
      </c>
      <c r="B4424" s="2">
        <v>7</v>
      </c>
      <c r="C4424" s="2" t="s">
        <v>12</v>
      </c>
      <c r="D4424" s="2" t="s">
        <v>94</v>
      </c>
      <c r="E4424" s="2" t="s">
        <v>25</v>
      </c>
      <c r="F4424" s="7">
        <v>1.403249</v>
      </c>
      <c r="G4424" s="4">
        <v>117</v>
      </c>
      <c r="H4424" s="2">
        <v>1.1900000000000001E-2</v>
      </c>
      <c r="I4424" t="s">
        <v>152</v>
      </c>
    </row>
    <row r="4425" spans="1:9">
      <c r="A4425" s="2">
        <v>2014</v>
      </c>
      <c r="B4425" s="2">
        <v>3</v>
      </c>
      <c r="C4425" s="2" t="s">
        <v>7</v>
      </c>
      <c r="D4425" s="2" t="s">
        <v>30</v>
      </c>
      <c r="E4425" s="2" t="s">
        <v>9</v>
      </c>
      <c r="F4425" s="7">
        <v>828.30752299999995</v>
      </c>
      <c r="G4425" s="4">
        <v>591651</v>
      </c>
      <c r="H4425" s="2">
        <v>1.2999999999999999E-3</v>
      </c>
      <c r="I4425" t="s">
        <v>152</v>
      </c>
    </row>
    <row r="4426" spans="1:9">
      <c r="A4426" s="2">
        <v>2013</v>
      </c>
      <c r="B4426" s="2">
        <v>1</v>
      </c>
      <c r="C4426" s="2" t="s">
        <v>12</v>
      </c>
      <c r="D4426" s="2" t="s">
        <v>18</v>
      </c>
      <c r="E4426" s="2" t="s">
        <v>14</v>
      </c>
      <c r="F4426" s="7">
        <v>43893.852174</v>
      </c>
      <c r="G4426" s="4">
        <v>5452827</v>
      </c>
      <c r="H4426" s="2">
        <v>8.0000000000000002E-3</v>
      </c>
      <c r="I4426" t="s">
        <v>152</v>
      </c>
    </row>
    <row r="4427" spans="1:9">
      <c r="A4427" s="2">
        <v>2013</v>
      </c>
      <c r="B4427" s="2">
        <v>3</v>
      </c>
      <c r="C4427" s="2" t="s">
        <v>7</v>
      </c>
      <c r="D4427" s="2" t="s">
        <v>18</v>
      </c>
      <c r="E4427" s="2" t="s">
        <v>14</v>
      </c>
      <c r="F4427" s="7">
        <v>8454.0398409999998</v>
      </c>
      <c r="G4427" s="4">
        <v>3355111</v>
      </c>
      <c r="H4427" s="2">
        <v>2.5000000000000001E-3</v>
      </c>
      <c r="I4427" t="s">
        <v>152</v>
      </c>
    </row>
    <row r="4428" spans="1:9">
      <c r="A4428" s="2">
        <v>2014</v>
      </c>
      <c r="B4428" s="2">
        <v>1</v>
      </c>
      <c r="C4428" s="2" t="s">
        <v>7</v>
      </c>
      <c r="D4428" s="2" t="s">
        <v>29</v>
      </c>
      <c r="E4428" s="2" t="s">
        <v>25</v>
      </c>
      <c r="F4428" s="7">
        <v>581.09108700000002</v>
      </c>
      <c r="G4428" s="4">
        <v>673880</v>
      </c>
      <c r="H4428" s="2">
        <v>8.0000000000000004E-4</v>
      </c>
      <c r="I4428" t="s">
        <v>152</v>
      </c>
    </row>
    <row r="4429" spans="1:9">
      <c r="A4429" s="2">
        <v>2014</v>
      </c>
      <c r="B4429" s="2">
        <v>3</v>
      </c>
      <c r="C4429" s="2" t="s">
        <v>7</v>
      </c>
      <c r="D4429" s="2" t="s">
        <v>51</v>
      </c>
      <c r="E4429" s="2" t="s">
        <v>11</v>
      </c>
      <c r="F4429" s="7">
        <v>173.82324499999999</v>
      </c>
      <c r="G4429" s="4">
        <v>124160</v>
      </c>
      <c r="H4429" s="2">
        <v>1.2999999999999999E-3</v>
      </c>
      <c r="I4429" t="s">
        <v>152</v>
      </c>
    </row>
    <row r="4430" spans="1:9">
      <c r="A4430" s="2">
        <v>2014</v>
      </c>
      <c r="B4430" s="2">
        <v>4</v>
      </c>
      <c r="C4430" s="2" t="s">
        <v>7</v>
      </c>
      <c r="D4430" s="2" t="s">
        <v>26</v>
      </c>
      <c r="E4430" s="2" t="s">
        <v>14</v>
      </c>
      <c r="F4430" s="7">
        <v>691.44545200000005</v>
      </c>
      <c r="G4430" s="4">
        <v>1312798</v>
      </c>
      <c r="H4430" s="2">
        <v>5.0000000000000001E-4</v>
      </c>
      <c r="I4430" t="s">
        <v>152</v>
      </c>
    </row>
    <row r="4431" spans="1:9">
      <c r="A4431" s="2">
        <v>2013</v>
      </c>
      <c r="B4431" s="2">
        <v>11</v>
      </c>
      <c r="C4431" s="2" t="s">
        <v>12</v>
      </c>
      <c r="D4431" s="2" t="s">
        <v>41</v>
      </c>
      <c r="E4431" s="2" t="s">
        <v>25</v>
      </c>
      <c r="F4431" s="7">
        <v>358.12324799999999</v>
      </c>
      <c r="G4431" s="4">
        <v>212464</v>
      </c>
      <c r="H4431" s="2">
        <v>1.6000000000000001E-3</v>
      </c>
      <c r="I4431" t="s">
        <v>152</v>
      </c>
    </row>
    <row r="4432" spans="1:9">
      <c r="A4432" s="2">
        <v>2013</v>
      </c>
      <c r="B4432" s="2">
        <v>8</v>
      </c>
      <c r="C4432" s="2" t="s">
        <v>7</v>
      </c>
      <c r="D4432" s="2" t="s">
        <v>15</v>
      </c>
      <c r="E4432" s="2" t="s">
        <v>16</v>
      </c>
      <c r="F4432" s="7">
        <v>5336.9585859999997</v>
      </c>
      <c r="G4432" s="4">
        <v>3261026</v>
      </c>
      <c r="H4432" s="2">
        <v>1.6000000000000001E-3</v>
      </c>
      <c r="I4432" t="s">
        <v>152</v>
      </c>
    </row>
    <row r="4433" spans="1:9">
      <c r="A4433" s="2">
        <v>2014</v>
      </c>
      <c r="B4433" s="2">
        <v>2</v>
      </c>
      <c r="C4433" s="2" t="s">
        <v>7</v>
      </c>
      <c r="D4433" s="2" t="s">
        <v>93</v>
      </c>
      <c r="E4433" s="2" t="s">
        <v>9</v>
      </c>
      <c r="F4433" s="7">
        <v>179.15238600000001</v>
      </c>
      <c r="G4433" s="4">
        <v>127966</v>
      </c>
      <c r="H4433" s="2">
        <v>1.2999999999999999E-3</v>
      </c>
      <c r="I4433" t="s">
        <v>152</v>
      </c>
    </row>
    <row r="4434" spans="1:9">
      <c r="A4434" s="2">
        <v>2014</v>
      </c>
      <c r="B4434" s="2">
        <v>3</v>
      </c>
      <c r="C4434" s="2" t="s">
        <v>12</v>
      </c>
      <c r="D4434" s="2" t="s">
        <v>27</v>
      </c>
      <c r="E4434" s="2" t="s">
        <v>14</v>
      </c>
      <c r="F4434" s="7">
        <v>506.95202399999999</v>
      </c>
      <c r="G4434" s="4">
        <v>195827</v>
      </c>
      <c r="H4434" s="2">
        <v>2.5000000000000001E-3</v>
      </c>
      <c r="I4434" t="s">
        <v>152</v>
      </c>
    </row>
    <row r="4435" spans="1:9">
      <c r="A4435" s="2">
        <v>2014</v>
      </c>
      <c r="B4435" s="2">
        <v>4</v>
      </c>
      <c r="C4435" s="2" t="s">
        <v>12</v>
      </c>
      <c r="D4435" s="2" t="s">
        <v>23</v>
      </c>
      <c r="E4435" s="2" t="s">
        <v>14</v>
      </c>
      <c r="F4435" s="7">
        <v>723.13780999999994</v>
      </c>
      <c r="G4435" s="4">
        <v>253282</v>
      </c>
      <c r="H4435" s="2">
        <v>2.8E-3</v>
      </c>
      <c r="I4435" t="s">
        <v>152</v>
      </c>
    </row>
    <row r="4436" spans="1:9">
      <c r="A4436" s="2">
        <v>2013</v>
      </c>
      <c r="B4436" s="2">
        <v>2</v>
      </c>
      <c r="C4436" s="2" t="s">
        <v>12</v>
      </c>
      <c r="D4436" s="2" t="s">
        <v>23</v>
      </c>
      <c r="E4436" s="2" t="s">
        <v>14</v>
      </c>
      <c r="F4436" s="7">
        <v>4.5495460000000003</v>
      </c>
      <c r="G4436" s="4">
        <v>747</v>
      </c>
      <c r="H4436" s="2">
        <v>6.0000000000000001E-3</v>
      </c>
      <c r="I4436" t="s">
        <v>152</v>
      </c>
    </row>
    <row r="4437" spans="1:9">
      <c r="A4437" s="2">
        <v>2014</v>
      </c>
      <c r="B4437" s="2">
        <v>1</v>
      </c>
      <c r="C4437" s="2" t="s">
        <v>7</v>
      </c>
      <c r="D4437" s="2" t="s">
        <v>93</v>
      </c>
      <c r="E4437" s="2" t="s">
        <v>9</v>
      </c>
      <c r="F4437" s="7">
        <v>129.59631400000001</v>
      </c>
      <c r="G4437" s="4">
        <v>92569</v>
      </c>
      <c r="H4437" s="2">
        <v>1.2999999999999999E-3</v>
      </c>
      <c r="I4437" t="s">
        <v>152</v>
      </c>
    </row>
    <row r="4438" spans="1:9">
      <c r="A4438" s="2">
        <v>2013</v>
      </c>
      <c r="B4438" s="2">
        <v>7</v>
      </c>
      <c r="C4438" s="2" t="s">
        <v>12</v>
      </c>
      <c r="D4438" s="2" t="s">
        <v>54</v>
      </c>
      <c r="E4438" s="2" t="s">
        <v>14</v>
      </c>
      <c r="F4438" s="7">
        <v>22.266159999999999</v>
      </c>
      <c r="G4438" s="4">
        <v>1850</v>
      </c>
      <c r="H4438" s="2">
        <v>1.2E-2</v>
      </c>
      <c r="I4438" t="s">
        <v>152</v>
      </c>
    </row>
    <row r="4439" spans="1:9">
      <c r="A4439" s="2">
        <v>2013</v>
      </c>
      <c r="B4439" s="2">
        <v>6</v>
      </c>
      <c r="C4439" s="2" t="s">
        <v>12</v>
      </c>
      <c r="D4439" s="2" t="s">
        <v>83</v>
      </c>
      <c r="E4439" s="2" t="s">
        <v>14</v>
      </c>
      <c r="F4439" s="7">
        <v>7.3461970000000001</v>
      </c>
      <c r="G4439" s="4">
        <v>1544</v>
      </c>
      <c r="H4439" s="2">
        <v>4.7000000000000002E-3</v>
      </c>
      <c r="I4439" t="s">
        <v>152</v>
      </c>
    </row>
    <row r="4440" spans="1:9">
      <c r="A4440" s="2">
        <v>2013</v>
      </c>
      <c r="B4440" s="2">
        <v>1</v>
      </c>
      <c r="C4440" s="2" t="s">
        <v>12</v>
      </c>
      <c r="D4440" s="2" t="s">
        <v>64</v>
      </c>
      <c r="E4440" s="2" t="s">
        <v>14</v>
      </c>
      <c r="F4440" s="7">
        <v>50.224657000000001</v>
      </c>
      <c r="G4440" s="4">
        <v>4931</v>
      </c>
      <c r="H4440" s="2">
        <v>1.01E-2</v>
      </c>
      <c r="I4440" t="s">
        <v>152</v>
      </c>
    </row>
    <row r="4441" spans="1:9">
      <c r="A4441" s="2">
        <v>2013</v>
      </c>
      <c r="B4441" s="2">
        <v>3</v>
      </c>
      <c r="C4441" s="2" t="s">
        <v>7</v>
      </c>
      <c r="D4441" s="2" t="s">
        <v>64</v>
      </c>
      <c r="E4441" s="2" t="s">
        <v>14</v>
      </c>
      <c r="F4441" s="7">
        <v>2.5280490000000002</v>
      </c>
      <c r="G4441" s="4">
        <v>10374</v>
      </c>
      <c r="H4441" s="2">
        <v>2.0000000000000001E-4</v>
      </c>
      <c r="I4441" t="s">
        <v>152</v>
      </c>
    </row>
    <row r="4442" spans="1:9">
      <c r="A4442" s="2">
        <v>2013</v>
      </c>
      <c r="B4442" s="2">
        <v>11</v>
      </c>
      <c r="C4442" s="2" t="s">
        <v>12</v>
      </c>
      <c r="D4442" s="2" t="s">
        <v>94</v>
      </c>
      <c r="E4442" s="2" t="s">
        <v>25</v>
      </c>
      <c r="F4442" s="7">
        <v>2.2522259999999998</v>
      </c>
      <c r="G4442" s="4">
        <v>61</v>
      </c>
      <c r="H4442" s="2">
        <v>3.6900000000000002E-2</v>
      </c>
      <c r="I4442" t="s">
        <v>152</v>
      </c>
    </row>
    <row r="4443" spans="1:9">
      <c r="A4443" s="2">
        <v>2014</v>
      </c>
      <c r="B4443" s="2">
        <v>4</v>
      </c>
      <c r="C4443" s="2" t="s">
        <v>12</v>
      </c>
      <c r="D4443" s="2" t="s">
        <v>94</v>
      </c>
      <c r="E4443" s="2" t="s">
        <v>25</v>
      </c>
      <c r="F4443" s="7">
        <v>1.8896539999999999</v>
      </c>
      <c r="G4443" s="4">
        <v>331</v>
      </c>
      <c r="H4443" s="2">
        <v>5.7000000000000002E-3</v>
      </c>
      <c r="I4443" t="s">
        <v>152</v>
      </c>
    </row>
    <row r="4444" spans="1:9">
      <c r="A4444" s="2">
        <v>2013</v>
      </c>
      <c r="B4444" s="2">
        <v>12</v>
      </c>
      <c r="C4444" s="2" t="s">
        <v>7</v>
      </c>
      <c r="D4444" s="2" t="s">
        <v>28</v>
      </c>
      <c r="E4444" s="2" t="s">
        <v>14</v>
      </c>
      <c r="F4444" s="7">
        <v>5284.3139650000003</v>
      </c>
      <c r="G4444" s="4">
        <v>1941681</v>
      </c>
      <c r="H4444" s="2">
        <v>2.7000000000000001E-3</v>
      </c>
      <c r="I4444" t="s">
        <v>152</v>
      </c>
    </row>
    <row r="4445" spans="1:9">
      <c r="A4445" s="2">
        <v>2014</v>
      </c>
      <c r="B4445" s="2">
        <v>3</v>
      </c>
      <c r="C4445" s="2" t="s">
        <v>12</v>
      </c>
      <c r="D4445" s="2" t="s">
        <v>56</v>
      </c>
      <c r="E4445" s="2" t="s">
        <v>14</v>
      </c>
      <c r="F4445" s="7">
        <v>529470.37731000001</v>
      </c>
      <c r="G4445" s="4">
        <v>53436399</v>
      </c>
      <c r="H4445" s="2">
        <v>9.9000000000000008E-3</v>
      </c>
      <c r="I4445" t="s">
        <v>152</v>
      </c>
    </row>
    <row r="4446" spans="1:9">
      <c r="A4446" s="2">
        <v>2013</v>
      </c>
      <c r="B4446" s="2">
        <v>1</v>
      </c>
      <c r="C4446" s="2" t="s">
        <v>7</v>
      </c>
      <c r="D4446" s="2" t="s">
        <v>39</v>
      </c>
      <c r="E4446" s="2" t="s">
        <v>14</v>
      </c>
      <c r="F4446" s="7">
        <v>13606.021896</v>
      </c>
      <c r="G4446" s="4">
        <v>8632744</v>
      </c>
      <c r="H4446" s="2">
        <v>1.5E-3</v>
      </c>
      <c r="I4446" t="s">
        <v>152</v>
      </c>
    </row>
    <row r="4447" spans="1:9">
      <c r="A4447" s="2">
        <v>2014</v>
      </c>
      <c r="B4447" s="2">
        <v>4</v>
      </c>
      <c r="C4447" s="2" t="s">
        <v>12</v>
      </c>
      <c r="D4447" s="2" t="s">
        <v>15</v>
      </c>
      <c r="E4447" s="2" t="s">
        <v>16</v>
      </c>
      <c r="F4447" s="7">
        <v>84535.122208999994</v>
      </c>
      <c r="G4447" s="4">
        <v>6508149</v>
      </c>
      <c r="H4447" s="2">
        <v>1.29E-2</v>
      </c>
      <c r="I4447" t="s">
        <v>152</v>
      </c>
    </row>
    <row r="4448" spans="1:9">
      <c r="A4448" s="2">
        <v>2013</v>
      </c>
      <c r="B4448" s="2">
        <v>7</v>
      </c>
      <c r="C4448" s="2" t="s">
        <v>12</v>
      </c>
      <c r="D4448" s="2" t="s">
        <v>48</v>
      </c>
      <c r="E4448" s="2" t="s">
        <v>14</v>
      </c>
      <c r="F4448" s="7">
        <v>556.37613299999998</v>
      </c>
      <c r="G4448" s="4">
        <v>102913</v>
      </c>
      <c r="H4448" s="2">
        <v>5.4000000000000003E-3</v>
      </c>
      <c r="I4448" t="s">
        <v>152</v>
      </c>
    </row>
    <row r="4449" spans="1:9">
      <c r="A4449" s="2">
        <v>2013</v>
      </c>
      <c r="B4449" s="2">
        <v>12</v>
      </c>
      <c r="C4449" s="2" t="s">
        <v>7</v>
      </c>
      <c r="D4449" s="2" t="s">
        <v>31</v>
      </c>
      <c r="E4449" s="2" t="s">
        <v>14</v>
      </c>
      <c r="F4449" s="7">
        <v>279.43434200000002</v>
      </c>
      <c r="G4449" s="4">
        <v>215722</v>
      </c>
      <c r="H4449" s="2">
        <v>1.1999999999999999E-3</v>
      </c>
      <c r="I4449" t="s">
        <v>152</v>
      </c>
    </row>
    <row r="4450" spans="1:9">
      <c r="A4450" s="2">
        <v>2013</v>
      </c>
      <c r="B4450" s="2">
        <v>12</v>
      </c>
      <c r="C4450" s="2" t="s">
        <v>7</v>
      </c>
      <c r="D4450" s="2" t="s">
        <v>60</v>
      </c>
      <c r="E4450" s="2" t="s">
        <v>14</v>
      </c>
      <c r="F4450" s="7">
        <v>4620.6691920000003</v>
      </c>
      <c r="G4450" s="4">
        <v>1652677</v>
      </c>
      <c r="H4450" s="2">
        <v>2.7000000000000001E-3</v>
      </c>
      <c r="I4450" t="s">
        <v>152</v>
      </c>
    </row>
    <row r="4451" spans="1:9">
      <c r="A4451" s="2">
        <v>2014</v>
      </c>
      <c r="B4451" s="2">
        <v>2</v>
      </c>
      <c r="C4451" s="2" t="s">
        <v>7</v>
      </c>
      <c r="D4451" s="2" t="s">
        <v>74</v>
      </c>
      <c r="E4451" s="2" t="s">
        <v>9</v>
      </c>
      <c r="F4451" s="7">
        <v>371.63913400000001</v>
      </c>
      <c r="G4451" s="4">
        <v>265457</v>
      </c>
      <c r="H4451" s="2">
        <v>1.2999999999999999E-3</v>
      </c>
      <c r="I4451" t="s">
        <v>152</v>
      </c>
    </row>
    <row r="4452" spans="1:9">
      <c r="A4452" s="2">
        <v>2013</v>
      </c>
      <c r="B4452" s="2">
        <v>5</v>
      </c>
      <c r="C4452" s="2" t="s">
        <v>12</v>
      </c>
      <c r="D4452" s="2" t="s">
        <v>23</v>
      </c>
      <c r="E4452" s="2" t="s">
        <v>14</v>
      </c>
      <c r="F4452" s="7">
        <v>5.8426559999999998</v>
      </c>
      <c r="G4452" s="4">
        <v>874</v>
      </c>
      <c r="H4452" s="2">
        <v>6.6E-3</v>
      </c>
      <c r="I4452" t="s">
        <v>152</v>
      </c>
    </row>
    <row r="4453" spans="1:9">
      <c r="A4453" s="2">
        <v>2013</v>
      </c>
      <c r="B4453" s="2">
        <v>9</v>
      </c>
      <c r="C4453" s="2" t="s">
        <v>12</v>
      </c>
      <c r="D4453" s="2" t="s">
        <v>65</v>
      </c>
      <c r="E4453" s="2" t="s">
        <v>25</v>
      </c>
      <c r="F4453" s="7">
        <v>6.9216230000000003</v>
      </c>
      <c r="G4453" s="4">
        <v>491</v>
      </c>
      <c r="H4453" s="2">
        <v>1.4E-2</v>
      </c>
      <c r="I4453" t="s">
        <v>152</v>
      </c>
    </row>
    <row r="4454" spans="1:9">
      <c r="A4454" s="2">
        <v>2014</v>
      </c>
      <c r="B4454" s="2">
        <v>5</v>
      </c>
      <c r="C4454" s="2" t="s">
        <v>12</v>
      </c>
      <c r="D4454" s="2" t="s">
        <v>66</v>
      </c>
      <c r="E4454" s="2" t="s">
        <v>9</v>
      </c>
      <c r="F4454" s="7">
        <v>13.224447</v>
      </c>
      <c r="G4454" s="4">
        <v>553</v>
      </c>
      <c r="H4454" s="2">
        <v>2.3900000000000001E-2</v>
      </c>
      <c r="I4454" t="s">
        <v>152</v>
      </c>
    </row>
    <row r="4455" spans="1:9">
      <c r="A4455" s="2">
        <v>2013</v>
      </c>
      <c r="B4455" s="2">
        <v>1</v>
      </c>
      <c r="C4455" s="2" t="s">
        <v>12</v>
      </c>
      <c r="D4455" s="2" t="s">
        <v>98</v>
      </c>
      <c r="E4455" s="2" t="s">
        <v>25</v>
      </c>
      <c r="F4455" s="7">
        <v>0.32875900000000002</v>
      </c>
      <c r="G4455" s="4">
        <v>3</v>
      </c>
      <c r="H4455" s="2">
        <v>0.1095</v>
      </c>
      <c r="I4455" t="s">
        <v>152</v>
      </c>
    </row>
    <row r="4456" spans="1:9">
      <c r="A4456" s="2">
        <v>2013</v>
      </c>
      <c r="B4456" s="2">
        <v>5</v>
      </c>
      <c r="C4456" s="2" t="s">
        <v>7</v>
      </c>
      <c r="D4456" s="2" t="s">
        <v>8</v>
      </c>
      <c r="E4456" s="2" t="s">
        <v>9</v>
      </c>
      <c r="F4456" s="7">
        <v>91288.989853999999</v>
      </c>
      <c r="G4456" s="4">
        <v>72235389</v>
      </c>
      <c r="H4456" s="2">
        <v>1.1999999999999999E-3</v>
      </c>
      <c r="I4456" t="s">
        <v>152</v>
      </c>
    </row>
    <row r="4457" spans="1:9">
      <c r="A4457" s="2">
        <v>2013</v>
      </c>
      <c r="B4457" s="2">
        <v>3</v>
      </c>
      <c r="C4457" s="2" t="s">
        <v>12</v>
      </c>
      <c r="D4457" s="2" t="s">
        <v>8</v>
      </c>
      <c r="E4457" s="2" t="s">
        <v>9</v>
      </c>
      <c r="F4457" s="7">
        <v>534759.02780499996</v>
      </c>
      <c r="G4457" s="4">
        <v>72644910</v>
      </c>
      <c r="H4457" s="2">
        <v>7.3000000000000001E-3</v>
      </c>
      <c r="I4457" t="s">
        <v>152</v>
      </c>
    </row>
    <row r="4458" spans="1:9">
      <c r="A4458" s="2">
        <v>2013</v>
      </c>
      <c r="B4458" s="2">
        <v>3</v>
      </c>
      <c r="C4458" s="2" t="s">
        <v>12</v>
      </c>
      <c r="D4458" s="2" t="s">
        <v>15</v>
      </c>
      <c r="E4458" s="2" t="s">
        <v>16</v>
      </c>
      <c r="F4458" s="7">
        <v>43029.776269000002</v>
      </c>
      <c r="G4458" s="4">
        <v>3817532</v>
      </c>
      <c r="H4458" s="2">
        <v>1.12E-2</v>
      </c>
      <c r="I4458" t="s">
        <v>152</v>
      </c>
    </row>
    <row r="4459" spans="1:9">
      <c r="A4459" s="2">
        <v>2013</v>
      </c>
      <c r="B4459" s="2">
        <v>8</v>
      </c>
      <c r="C4459" s="2" t="s">
        <v>12</v>
      </c>
      <c r="D4459" s="2" t="s">
        <v>70</v>
      </c>
      <c r="E4459" s="2" t="s">
        <v>14</v>
      </c>
      <c r="F4459" s="7">
        <v>86608.755665000004</v>
      </c>
      <c r="G4459" s="4">
        <v>9664783</v>
      </c>
      <c r="H4459" s="2">
        <v>8.8999999999999999E-3</v>
      </c>
      <c r="I4459" t="s">
        <v>152</v>
      </c>
    </row>
    <row r="4460" spans="1:9">
      <c r="A4460" s="2">
        <v>2013</v>
      </c>
      <c r="B4460" s="2">
        <v>11</v>
      </c>
      <c r="C4460" s="2" t="s">
        <v>7</v>
      </c>
      <c r="D4460" s="2" t="s">
        <v>19</v>
      </c>
      <c r="E4460" s="2" t="s">
        <v>14</v>
      </c>
      <c r="F4460" s="7">
        <v>4682.2340889999996</v>
      </c>
      <c r="G4460" s="4">
        <v>1390950</v>
      </c>
      <c r="H4460" s="2">
        <v>3.3E-3</v>
      </c>
      <c r="I4460" t="s">
        <v>152</v>
      </c>
    </row>
    <row r="4461" spans="1:9">
      <c r="A4461" s="2">
        <v>2013</v>
      </c>
      <c r="B4461" s="2">
        <v>11</v>
      </c>
      <c r="C4461" s="2" t="s">
        <v>12</v>
      </c>
      <c r="D4461" s="2" t="s">
        <v>63</v>
      </c>
      <c r="E4461" s="2" t="s">
        <v>14</v>
      </c>
      <c r="F4461" s="7">
        <v>69644.897966000004</v>
      </c>
      <c r="G4461" s="4">
        <v>6319566</v>
      </c>
      <c r="H4461" s="2">
        <v>1.0999999999999999E-2</v>
      </c>
      <c r="I4461" t="s">
        <v>152</v>
      </c>
    </row>
    <row r="4462" spans="1:9">
      <c r="A4462" s="2">
        <v>2013</v>
      </c>
      <c r="B4462" s="2">
        <v>4</v>
      </c>
      <c r="C4462" s="2" t="s">
        <v>7</v>
      </c>
      <c r="D4462" s="2" t="s">
        <v>21</v>
      </c>
      <c r="E4462" s="2" t="s">
        <v>14</v>
      </c>
      <c r="F4462" s="7">
        <v>2389.734774</v>
      </c>
      <c r="G4462" s="4">
        <v>1628245</v>
      </c>
      <c r="H4462" s="2">
        <v>1.4E-3</v>
      </c>
      <c r="I4462" t="s">
        <v>152</v>
      </c>
    </row>
    <row r="4463" spans="1:9">
      <c r="A4463" s="2">
        <v>2013</v>
      </c>
      <c r="B4463" s="2">
        <v>9</v>
      </c>
      <c r="C4463" s="2" t="s">
        <v>7</v>
      </c>
      <c r="D4463" s="2" t="s">
        <v>18</v>
      </c>
      <c r="E4463" s="2" t="s">
        <v>14</v>
      </c>
      <c r="F4463" s="7">
        <v>11504.278764999999</v>
      </c>
      <c r="G4463" s="4">
        <v>2422664</v>
      </c>
      <c r="H4463" s="2">
        <v>4.7000000000000002E-3</v>
      </c>
      <c r="I4463" t="s">
        <v>152</v>
      </c>
    </row>
    <row r="4464" spans="1:9">
      <c r="A4464" s="2">
        <v>2013</v>
      </c>
      <c r="B4464" s="2">
        <v>12</v>
      </c>
      <c r="C4464" s="2" t="s">
        <v>7</v>
      </c>
      <c r="D4464" s="2" t="s">
        <v>47</v>
      </c>
      <c r="E4464" s="2" t="s">
        <v>14</v>
      </c>
      <c r="F4464" s="7">
        <v>127.28992</v>
      </c>
      <c r="G4464" s="4">
        <v>47960</v>
      </c>
      <c r="H4464" s="2">
        <v>2.5999999999999999E-3</v>
      </c>
      <c r="I4464" t="s">
        <v>152</v>
      </c>
    </row>
    <row r="4465" spans="1:9">
      <c r="A4465" s="2">
        <v>2014</v>
      </c>
      <c r="B4465" s="2">
        <v>3</v>
      </c>
      <c r="C4465" s="2" t="s">
        <v>12</v>
      </c>
      <c r="D4465" s="2" t="s">
        <v>47</v>
      </c>
      <c r="E4465" s="2" t="s">
        <v>14</v>
      </c>
      <c r="F4465" s="7">
        <v>1040.4286099999999</v>
      </c>
      <c r="G4465" s="4">
        <v>93061</v>
      </c>
      <c r="H4465" s="2">
        <v>1.11E-2</v>
      </c>
      <c r="I4465" t="s">
        <v>152</v>
      </c>
    </row>
    <row r="4466" spans="1:9">
      <c r="A4466" s="2">
        <v>2014</v>
      </c>
      <c r="B4466" s="2">
        <v>2</v>
      </c>
      <c r="C4466" s="2" t="s">
        <v>7</v>
      </c>
      <c r="D4466" s="2" t="s">
        <v>75</v>
      </c>
      <c r="E4466" s="2" t="s">
        <v>14</v>
      </c>
      <c r="F4466" s="7">
        <v>108.353538</v>
      </c>
      <c r="G4466" s="4">
        <v>39651</v>
      </c>
      <c r="H4466" s="2">
        <v>2.7000000000000001E-3</v>
      </c>
      <c r="I4466" t="s">
        <v>152</v>
      </c>
    </row>
    <row r="4467" spans="1:9">
      <c r="A4467" s="2">
        <v>2014</v>
      </c>
      <c r="B4467" s="2">
        <v>1</v>
      </c>
      <c r="C4467" s="2" t="s">
        <v>12</v>
      </c>
      <c r="D4467" s="2" t="s">
        <v>66</v>
      </c>
      <c r="E4467" s="2" t="s">
        <v>9</v>
      </c>
      <c r="F4467" s="7">
        <v>12.746828000000001</v>
      </c>
      <c r="G4467" s="4">
        <v>739</v>
      </c>
      <c r="H4467" s="2">
        <v>1.72E-2</v>
      </c>
      <c r="I4467" t="s">
        <v>152</v>
      </c>
    </row>
    <row r="4468" spans="1:9">
      <c r="A4468" s="2">
        <v>2013</v>
      </c>
      <c r="B4468" s="2">
        <v>12</v>
      </c>
      <c r="C4468" s="2" t="s">
        <v>12</v>
      </c>
      <c r="D4468" s="2" t="s">
        <v>81</v>
      </c>
      <c r="E4468" s="2" t="s">
        <v>11</v>
      </c>
      <c r="F4468" s="7">
        <v>1.3247</v>
      </c>
      <c r="G4468" s="4">
        <v>1019</v>
      </c>
      <c r="H4468" s="2">
        <v>1.2999999999999999E-3</v>
      </c>
      <c r="I4468" t="s">
        <v>152</v>
      </c>
    </row>
    <row r="4469" spans="1:9">
      <c r="A4469" s="2">
        <v>2013</v>
      </c>
      <c r="B4469" s="2">
        <v>12</v>
      </c>
      <c r="C4469" s="2" t="s">
        <v>12</v>
      </c>
      <c r="D4469" s="2" t="s">
        <v>75</v>
      </c>
      <c r="E4469" s="2" t="s">
        <v>14</v>
      </c>
      <c r="F4469" s="7">
        <v>1.317105</v>
      </c>
      <c r="G4469" s="4">
        <v>484</v>
      </c>
      <c r="H4469" s="2">
        <v>2.7000000000000001E-3</v>
      </c>
      <c r="I4469" t="s">
        <v>152</v>
      </c>
    </row>
    <row r="4470" spans="1:9">
      <c r="A4470" s="2">
        <v>2014</v>
      </c>
      <c r="B4470" s="2">
        <v>5</v>
      </c>
      <c r="C4470" s="2" t="s">
        <v>7</v>
      </c>
      <c r="D4470" s="2" t="s">
        <v>39</v>
      </c>
      <c r="E4470" s="2" t="s">
        <v>14</v>
      </c>
      <c r="F4470" s="7">
        <v>24174.692513999998</v>
      </c>
      <c r="G4470" s="4">
        <v>19753212</v>
      </c>
      <c r="H4470" s="2">
        <v>1.1999999999999999E-3</v>
      </c>
      <c r="I4470" t="s">
        <v>152</v>
      </c>
    </row>
    <row r="4471" spans="1:9">
      <c r="A4471" s="2">
        <v>2014</v>
      </c>
      <c r="B4471" s="2">
        <v>5</v>
      </c>
      <c r="C4471" s="2" t="s">
        <v>7</v>
      </c>
      <c r="D4471" s="2" t="s">
        <v>20</v>
      </c>
      <c r="E4471" s="2" t="s">
        <v>14</v>
      </c>
      <c r="F4471" s="7">
        <v>3449.944536</v>
      </c>
      <c r="G4471" s="4">
        <v>7534201</v>
      </c>
      <c r="H4471" s="2">
        <v>4.0000000000000002E-4</v>
      </c>
      <c r="I4471" t="s">
        <v>152</v>
      </c>
    </row>
    <row r="4472" spans="1:9">
      <c r="A4472" s="2">
        <v>2014</v>
      </c>
      <c r="B4472" s="2">
        <v>5</v>
      </c>
      <c r="C4472" s="2" t="s">
        <v>7</v>
      </c>
      <c r="D4472" s="2" t="s">
        <v>82</v>
      </c>
      <c r="E4472" s="2" t="s">
        <v>14</v>
      </c>
      <c r="F4472" s="7">
        <v>1182.8098990000001</v>
      </c>
      <c r="G4472" s="4">
        <v>642731</v>
      </c>
      <c r="H4472" s="2">
        <v>1.8E-3</v>
      </c>
      <c r="I4472" t="s">
        <v>152</v>
      </c>
    </row>
    <row r="4473" spans="1:9">
      <c r="A4473" s="2">
        <v>2013</v>
      </c>
      <c r="B4473" s="2">
        <v>5</v>
      </c>
      <c r="C4473" s="2" t="s">
        <v>12</v>
      </c>
      <c r="D4473" s="2" t="s">
        <v>88</v>
      </c>
      <c r="E4473" s="2" t="s">
        <v>14</v>
      </c>
      <c r="F4473" s="7">
        <v>1.3587670000000001</v>
      </c>
      <c r="G4473" s="4">
        <v>69</v>
      </c>
      <c r="H4473" s="2">
        <v>1.9599999999999999E-2</v>
      </c>
      <c r="I4473" t="s">
        <v>152</v>
      </c>
    </row>
    <row r="4474" spans="1:9">
      <c r="A4474" s="2">
        <v>2013</v>
      </c>
      <c r="B4474" s="2">
        <v>8</v>
      </c>
      <c r="C4474" s="2" t="s">
        <v>53</v>
      </c>
      <c r="D4474" s="2" t="s">
        <v>13</v>
      </c>
      <c r="E4474" s="2" t="s">
        <v>14</v>
      </c>
      <c r="F4474" s="7">
        <v>1.3660939999999999</v>
      </c>
      <c r="G4474" s="4">
        <v>1</v>
      </c>
      <c r="H4474" s="2">
        <v>1.3660000000000001</v>
      </c>
      <c r="I4474" t="s">
        <v>152</v>
      </c>
    </row>
    <row r="4475" spans="1:9">
      <c r="A4475" s="2">
        <v>2013</v>
      </c>
      <c r="B4475" s="2">
        <v>4</v>
      </c>
      <c r="C4475" s="2" t="s">
        <v>12</v>
      </c>
      <c r="D4475" s="2" t="s">
        <v>40</v>
      </c>
      <c r="E4475" s="2" t="s">
        <v>14</v>
      </c>
      <c r="F4475" s="7">
        <v>121920.02837</v>
      </c>
      <c r="G4475" s="4">
        <v>22179355</v>
      </c>
      <c r="H4475" s="2">
        <v>5.4000000000000003E-3</v>
      </c>
      <c r="I4475" t="s">
        <v>152</v>
      </c>
    </row>
    <row r="4476" spans="1:9">
      <c r="A4476" s="2">
        <v>2013</v>
      </c>
      <c r="B4476" s="2">
        <v>8</v>
      </c>
      <c r="C4476" s="2" t="s">
        <v>12</v>
      </c>
      <c r="D4476" s="2" t="s">
        <v>18</v>
      </c>
      <c r="E4476" s="2" t="s">
        <v>14</v>
      </c>
      <c r="F4476" s="7">
        <v>47799.278623999999</v>
      </c>
      <c r="G4476" s="4">
        <v>5400081</v>
      </c>
      <c r="H4476" s="2">
        <v>8.8000000000000005E-3</v>
      </c>
      <c r="I4476" t="s">
        <v>152</v>
      </c>
    </row>
    <row r="4477" spans="1:9">
      <c r="A4477" s="2">
        <v>2014</v>
      </c>
      <c r="B4477" s="2">
        <v>2</v>
      </c>
      <c r="C4477" s="2" t="s">
        <v>7</v>
      </c>
      <c r="D4477" s="2" t="s">
        <v>20</v>
      </c>
      <c r="E4477" s="2" t="s">
        <v>14</v>
      </c>
      <c r="F4477" s="7">
        <v>2259.2467809999998</v>
      </c>
      <c r="G4477" s="4">
        <v>6299736</v>
      </c>
      <c r="H4477" s="2">
        <v>2.9999999999999997E-4</v>
      </c>
      <c r="I4477" t="s">
        <v>152</v>
      </c>
    </row>
    <row r="4478" spans="1:9">
      <c r="A4478" s="2">
        <v>2013</v>
      </c>
      <c r="B4478" s="2">
        <v>9</v>
      </c>
      <c r="C4478" s="2" t="s">
        <v>12</v>
      </c>
      <c r="D4478" s="2" t="s">
        <v>44</v>
      </c>
      <c r="E4478" s="2" t="s">
        <v>16</v>
      </c>
      <c r="F4478" s="7">
        <v>12542.550592</v>
      </c>
      <c r="G4478" s="4">
        <v>1062571</v>
      </c>
      <c r="H4478" s="2">
        <v>1.18E-2</v>
      </c>
      <c r="I4478" t="s">
        <v>152</v>
      </c>
    </row>
    <row r="4479" spans="1:9">
      <c r="A4479" s="2">
        <v>2013</v>
      </c>
      <c r="B4479" s="2">
        <v>8</v>
      </c>
      <c r="C4479" s="2" t="s">
        <v>12</v>
      </c>
      <c r="D4479" s="2" t="s">
        <v>64</v>
      </c>
      <c r="E4479" s="2" t="s">
        <v>14</v>
      </c>
      <c r="F4479" s="7">
        <v>121.183697</v>
      </c>
      <c r="G4479" s="4">
        <v>9687</v>
      </c>
      <c r="H4479" s="2">
        <v>1.2500000000000001E-2</v>
      </c>
      <c r="I4479" t="s">
        <v>152</v>
      </c>
    </row>
    <row r="4480" spans="1:9">
      <c r="A4480" s="2">
        <v>2014</v>
      </c>
      <c r="B4480" s="2">
        <v>2</v>
      </c>
      <c r="C4480" s="2" t="s">
        <v>12</v>
      </c>
      <c r="D4480" s="2" t="s">
        <v>22</v>
      </c>
      <c r="E4480" s="2" t="s">
        <v>14</v>
      </c>
      <c r="F4480" s="7">
        <v>7379.6598949999998</v>
      </c>
      <c r="G4480" s="4">
        <v>686864</v>
      </c>
      <c r="H4480" s="2">
        <v>1.0699999999999999E-2</v>
      </c>
      <c r="I4480" t="s">
        <v>152</v>
      </c>
    </row>
    <row r="4481" spans="1:9">
      <c r="A4481" s="2">
        <v>2013</v>
      </c>
      <c r="B4481" s="2">
        <v>10</v>
      </c>
      <c r="C4481" s="2" t="s">
        <v>7</v>
      </c>
      <c r="D4481" s="2" t="s">
        <v>27</v>
      </c>
      <c r="E4481" s="2" t="s">
        <v>14</v>
      </c>
      <c r="F4481" s="7">
        <v>657.76232600000003</v>
      </c>
      <c r="G4481" s="4">
        <v>257562</v>
      </c>
      <c r="H4481" s="2">
        <v>2.5000000000000001E-3</v>
      </c>
      <c r="I4481" t="s">
        <v>152</v>
      </c>
    </row>
    <row r="4482" spans="1:9">
      <c r="A4482" s="2">
        <v>2013</v>
      </c>
      <c r="B4482" s="2">
        <v>3</v>
      </c>
      <c r="C4482" s="2" t="s">
        <v>7</v>
      </c>
      <c r="D4482" s="2" t="s">
        <v>26</v>
      </c>
      <c r="E4482" s="2" t="s">
        <v>14</v>
      </c>
      <c r="F4482" s="7">
        <v>863.20693000000006</v>
      </c>
      <c r="G4482" s="4">
        <v>679636</v>
      </c>
      <c r="H4482" s="2">
        <v>1.1999999999999999E-3</v>
      </c>
      <c r="I4482" t="s">
        <v>152</v>
      </c>
    </row>
    <row r="4483" spans="1:9">
      <c r="A4483" s="2">
        <v>2013</v>
      </c>
      <c r="B4483" s="2">
        <v>4</v>
      </c>
      <c r="C4483" s="2" t="s">
        <v>7</v>
      </c>
      <c r="D4483" s="2" t="s">
        <v>13</v>
      </c>
      <c r="E4483" s="2" t="s">
        <v>14</v>
      </c>
      <c r="F4483" s="7">
        <v>1200.7189940000001</v>
      </c>
      <c r="G4483" s="4">
        <v>1756925</v>
      </c>
      <c r="H4483" s="2">
        <v>5.9999999999999995E-4</v>
      </c>
      <c r="I4483" t="s">
        <v>152</v>
      </c>
    </row>
    <row r="4484" spans="1:9">
      <c r="A4484" s="2">
        <v>2013</v>
      </c>
      <c r="B4484" s="2">
        <v>4</v>
      </c>
      <c r="C4484" s="2" t="s">
        <v>12</v>
      </c>
      <c r="D4484" s="2" t="s">
        <v>28</v>
      </c>
      <c r="E4484" s="2" t="s">
        <v>14</v>
      </c>
      <c r="F4484" s="7">
        <v>405.29241500000001</v>
      </c>
      <c r="G4484" s="4">
        <v>208236</v>
      </c>
      <c r="H4484" s="2">
        <v>1.9E-3</v>
      </c>
      <c r="I4484" t="s">
        <v>152</v>
      </c>
    </row>
    <row r="4485" spans="1:9">
      <c r="A4485" s="2">
        <v>2013</v>
      </c>
      <c r="B4485" s="2">
        <v>6</v>
      </c>
      <c r="C4485" s="2" t="s">
        <v>12</v>
      </c>
      <c r="D4485" s="2" t="s">
        <v>46</v>
      </c>
      <c r="E4485" s="2" t="s">
        <v>25</v>
      </c>
      <c r="F4485" s="7">
        <v>716.55731900000001</v>
      </c>
      <c r="G4485" s="4">
        <v>135389</v>
      </c>
      <c r="H4485" s="2">
        <v>5.1999999999999998E-3</v>
      </c>
      <c r="I4485" t="s">
        <v>152</v>
      </c>
    </row>
    <row r="4486" spans="1:9">
      <c r="A4486" s="2">
        <v>2014</v>
      </c>
      <c r="B4486" s="2">
        <v>3</v>
      </c>
      <c r="C4486" s="2" t="s">
        <v>12</v>
      </c>
      <c r="D4486" s="2" t="s">
        <v>66</v>
      </c>
      <c r="E4486" s="2" t="s">
        <v>9</v>
      </c>
      <c r="F4486" s="7">
        <v>14.050022</v>
      </c>
      <c r="G4486" s="4">
        <v>1194</v>
      </c>
      <c r="H4486" s="2">
        <v>1.17E-2</v>
      </c>
      <c r="I4486" t="s">
        <v>152</v>
      </c>
    </row>
    <row r="4487" spans="1:9">
      <c r="A4487" s="2">
        <v>2013</v>
      </c>
      <c r="B4487" s="2">
        <v>10</v>
      </c>
      <c r="C4487" s="2" t="s">
        <v>12</v>
      </c>
      <c r="D4487" s="2" t="s">
        <v>88</v>
      </c>
      <c r="E4487" s="2" t="s">
        <v>14</v>
      </c>
      <c r="F4487" s="7">
        <v>3.0185719999999998</v>
      </c>
      <c r="G4487" s="4">
        <v>154</v>
      </c>
      <c r="H4487" s="2">
        <v>1.9599999999999999E-2</v>
      </c>
      <c r="I4487" t="s">
        <v>152</v>
      </c>
    </row>
    <row r="4488" spans="1:9">
      <c r="A4488" s="2">
        <v>2014</v>
      </c>
      <c r="B4488" s="2">
        <v>5</v>
      </c>
      <c r="C4488" s="2" t="s">
        <v>12</v>
      </c>
      <c r="D4488" s="2" t="s">
        <v>19</v>
      </c>
      <c r="E4488" s="2" t="s">
        <v>14</v>
      </c>
      <c r="F4488" s="7">
        <v>217585.49226999999</v>
      </c>
      <c r="G4488" s="4">
        <v>19442697</v>
      </c>
      <c r="H4488" s="2">
        <v>1.11E-2</v>
      </c>
      <c r="I4488" t="s">
        <v>152</v>
      </c>
    </row>
    <row r="4489" spans="1:9">
      <c r="A4489" s="2">
        <v>2014</v>
      </c>
      <c r="B4489" s="2">
        <v>5</v>
      </c>
      <c r="C4489" s="2" t="s">
        <v>12</v>
      </c>
      <c r="D4489" s="2" t="s">
        <v>71</v>
      </c>
      <c r="E4489" s="2" t="s">
        <v>14</v>
      </c>
      <c r="F4489" s="7">
        <v>3373.138931</v>
      </c>
      <c r="G4489" s="4">
        <v>248778</v>
      </c>
      <c r="H4489" s="2">
        <v>1.35E-2</v>
      </c>
      <c r="I4489" t="s">
        <v>152</v>
      </c>
    </row>
    <row r="4490" spans="1:9">
      <c r="A4490" s="2">
        <v>2013</v>
      </c>
      <c r="B4490" s="2">
        <v>3</v>
      </c>
      <c r="C4490" s="2" t="s">
        <v>12</v>
      </c>
      <c r="D4490" s="2" t="s">
        <v>38</v>
      </c>
      <c r="E4490" s="2" t="s">
        <v>14</v>
      </c>
      <c r="F4490" s="7">
        <v>0.52739400000000003</v>
      </c>
      <c r="G4490" s="4">
        <v>99</v>
      </c>
      <c r="H4490" s="2">
        <v>5.3E-3</v>
      </c>
      <c r="I4490" t="s">
        <v>152</v>
      </c>
    </row>
    <row r="4491" spans="1:9">
      <c r="A4491" s="2">
        <v>2013</v>
      </c>
      <c r="B4491" s="2">
        <v>9</v>
      </c>
      <c r="C4491" s="2" t="s">
        <v>12</v>
      </c>
      <c r="D4491" s="2" t="s">
        <v>58</v>
      </c>
      <c r="E4491" s="2" t="s">
        <v>9</v>
      </c>
      <c r="F4491" s="7">
        <v>0.142705</v>
      </c>
      <c r="G4491" s="4">
        <v>11</v>
      </c>
      <c r="H4491" s="2">
        <v>1.29E-2</v>
      </c>
      <c r="I4491" t="s">
        <v>152</v>
      </c>
    </row>
    <row r="4492" spans="1:9">
      <c r="A4492" s="2">
        <v>2014</v>
      </c>
      <c r="B4492" s="2">
        <v>3</v>
      </c>
      <c r="C4492" s="2" t="s">
        <v>12</v>
      </c>
      <c r="D4492" s="2" t="s">
        <v>79</v>
      </c>
      <c r="E4492" s="2" t="s">
        <v>14</v>
      </c>
      <c r="F4492" s="7">
        <v>1.2313000000000001</v>
      </c>
      <c r="G4492" s="4">
        <v>7</v>
      </c>
      <c r="H4492" s="2">
        <v>0.1759</v>
      </c>
      <c r="I4492" t="s">
        <v>152</v>
      </c>
    </row>
    <row r="4493" spans="1:9">
      <c r="A4493" s="2">
        <v>2014</v>
      </c>
      <c r="B4493" s="2">
        <v>4</v>
      </c>
      <c r="C4493" s="2" t="s">
        <v>12</v>
      </c>
      <c r="D4493" s="2" t="s">
        <v>70</v>
      </c>
      <c r="E4493" s="2" t="s">
        <v>14</v>
      </c>
      <c r="F4493" s="7">
        <v>160554.94475</v>
      </c>
      <c r="G4493" s="4">
        <v>12625637</v>
      </c>
      <c r="H4493" s="2">
        <v>1.2699999999999999E-2</v>
      </c>
      <c r="I4493" t="s">
        <v>152</v>
      </c>
    </row>
    <row r="4494" spans="1:9">
      <c r="A4494" s="2">
        <v>2013</v>
      </c>
      <c r="B4494" s="2">
        <v>3</v>
      </c>
      <c r="C4494" s="2" t="s">
        <v>12</v>
      </c>
      <c r="D4494" s="2" t="s">
        <v>63</v>
      </c>
      <c r="E4494" s="2" t="s">
        <v>14</v>
      </c>
      <c r="F4494" s="7">
        <v>62019.036044</v>
      </c>
      <c r="G4494" s="4">
        <v>6337122</v>
      </c>
      <c r="H4494" s="2">
        <v>9.7000000000000003E-3</v>
      </c>
      <c r="I4494" t="s">
        <v>152</v>
      </c>
    </row>
    <row r="4495" spans="1:9">
      <c r="A4495" s="2">
        <v>2013</v>
      </c>
      <c r="B4495" s="2">
        <v>7</v>
      </c>
      <c r="C4495" s="2" t="s">
        <v>12</v>
      </c>
      <c r="D4495" s="2" t="s">
        <v>56</v>
      </c>
      <c r="E4495" s="2" t="s">
        <v>14</v>
      </c>
      <c r="F4495" s="7">
        <v>460716.97504200001</v>
      </c>
      <c r="G4495" s="4">
        <v>48091922</v>
      </c>
      <c r="H4495" s="2">
        <v>9.4999999999999998E-3</v>
      </c>
      <c r="I4495" t="s">
        <v>152</v>
      </c>
    </row>
    <row r="4496" spans="1:9">
      <c r="A4496" s="2">
        <v>2013</v>
      </c>
      <c r="B4496" s="2">
        <v>11</v>
      </c>
      <c r="C4496" s="2" t="s">
        <v>7</v>
      </c>
      <c r="D4496" s="2" t="s">
        <v>26</v>
      </c>
      <c r="E4496" s="2" t="s">
        <v>14</v>
      </c>
      <c r="F4496" s="7">
        <v>1160.3037119999999</v>
      </c>
      <c r="G4496" s="4">
        <v>541611</v>
      </c>
      <c r="H4496" s="2">
        <v>2.0999999999999999E-3</v>
      </c>
      <c r="I4496" t="s">
        <v>152</v>
      </c>
    </row>
    <row r="4497" spans="1:9">
      <c r="A4497" s="2">
        <v>2013</v>
      </c>
      <c r="B4497" s="2">
        <v>4</v>
      </c>
      <c r="C4497" s="2" t="s">
        <v>12</v>
      </c>
      <c r="D4497" s="2" t="s">
        <v>44</v>
      </c>
      <c r="E4497" s="2" t="s">
        <v>16</v>
      </c>
      <c r="F4497" s="7">
        <v>7139.0552479999997</v>
      </c>
      <c r="G4497" s="4">
        <v>789404</v>
      </c>
      <c r="H4497" s="2">
        <v>8.9999999999999993E-3</v>
      </c>
      <c r="I4497" t="s">
        <v>152</v>
      </c>
    </row>
    <row r="4498" spans="1:9">
      <c r="A4498" s="2">
        <v>2013</v>
      </c>
      <c r="B4498" s="2">
        <v>5</v>
      </c>
      <c r="C4498" s="2" t="s">
        <v>7</v>
      </c>
      <c r="D4498" s="2" t="s">
        <v>48</v>
      </c>
      <c r="E4498" s="2" t="s">
        <v>14</v>
      </c>
      <c r="F4498" s="7">
        <v>61.577710000000003</v>
      </c>
      <c r="G4498" s="4">
        <v>203043</v>
      </c>
      <c r="H4498" s="2">
        <v>2.9999999999999997E-4</v>
      </c>
      <c r="I4498" t="s">
        <v>152</v>
      </c>
    </row>
    <row r="4499" spans="1:9">
      <c r="A4499" s="2">
        <v>2014</v>
      </c>
      <c r="B4499" s="2">
        <v>1</v>
      </c>
      <c r="C4499" s="2" t="s">
        <v>12</v>
      </c>
      <c r="D4499" s="2" t="s">
        <v>24</v>
      </c>
      <c r="E4499" s="2" t="s">
        <v>25</v>
      </c>
      <c r="F4499" s="7">
        <v>3657.4294559999998</v>
      </c>
      <c r="G4499" s="4">
        <v>466322</v>
      </c>
      <c r="H4499" s="2">
        <v>7.7999999999999996E-3</v>
      </c>
      <c r="I4499" t="s">
        <v>152</v>
      </c>
    </row>
    <row r="4500" spans="1:9">
      <c r="A4500" s="2">
        <v>2014</v>
      </c>
      <c r="B4500" s="2">
        <v>1</v>
      </c>
      <c r="C4500" s="2" t="s">
        <v>12</v>
      </c>
      <c r="D4500" s="2" t="s">
        <v>81</v>
      </c>
      <c r="E4500" s="2" t="s">
        <v>11</v>
      </c>
      <c r="F4500" s="7">
        <v>18.04006</v>
      </c>
      <c r="G4500" s="4">
        <v>13877</v>
      </c>
      <c r="H4500" s="2">
        <v>1.1999999999999999E-3</v>
      </c>
      <c r="I4500" t="s">
        <v>152</v>
      </c>
    </row>
    <row r="4501" spans="1:9">
      <c r="A4501" s="2">
        <v>2014</v>
      </c>
      <c r="B4501" s="2">
        <v>3</v>
      </c>
      <c r="C4501" s="2" t="s">
        <v>7</v>
      </c>
      <c r="D4501" s="2" t="s">
        <v>75</v>
      </c>
      <c r="E4501" s="2" t="s">
        <v>14</v>
      </c>
      <c r="F4501" s="7">
        <v>137.547901</v>
      </c>
      <c r="G4501" s="4">
        <v>50452</v>
      </c>
      <c r="H4501" s="2">
        <v>2.7000000000000001E-3</v>
      </c>
      <c r="I4501" t="s">
        <v>152</v>
      </c>
    </row>
    <row r="4502" spans="1:9">
      <c r="A4502" s="2">
        <v>2013</v>
      </c>
      <c r="B4502" s="2">
        <v>4</v>
      </c>
      <c r="C4502" s="2" t="s">
        <v>12</v>
      </c>
      <c r="D4502" s="2" t="s">
        <v>23</v>
      </c>
      <c r="E4502" s="2" t="s">
        <v>14</v>
      </c>
      <c r="F4502" s="7">
        <v>2.9835129999999999</v>
      </c>
      <c r="G4502" s="4">
        <v>525</v>
      </c>
      <c r="H4502" s="2">
        <v>5.5999999999999999E-3</v>
      </c>
      <c r="I4502" t="s">
        <v>152</v>
      </c>
    </row>
    <row r="4503" spans="1:9">
      <c r="A4503" s="2">
        <v>2013</v>
      </c>
      <c r="B4503" s="2">
        <v>4</v>
      </c>
      <c r="C4503" s="2" t="s">
        <v>12</v>
      </c>
      <c r="D4503" s="2" t="s">
        <v>94</v>
      </c>
      <c r="E4503" s="2" t="s">
        <v>25</v>
      </c>
      <c r="F4503" s="7">
        <v>0.88843399999999995</v>
      </c>
      <c r="G4503" s="4">
        <v>617</v>
      </c>
      <c r="H4503" s="2">
        <v>1.4E-3</v>
      </c>
      <c r="I4503" t="s">
        <v>152</v>
      </c>
    </row>
    <row r="4504" spans="1:9">
      <c r="A4504" s="2">
        <v>2013</v>
      </c>
      <c r="B4504" s="2">
        <v>1</v>
      </c>
      <c r="C4504" s="2" t="s">
        <v>12</v>
      </c>
      <c r="D4504" s="2" t="s">
        <v>71</v>
      </c>
      <c r="E4504" s="2" t="s">
        <v>14</v>
      </c>
      <c r="F4504" s="7">
        <v>4.0002149999999999</v>
      </c>
      <c r="G4504" s="4">
        <v>546</v>
      </c>
      <c r="H4504" s="2">
        <v>7.3000000000000001E-3</v>
      </c>
      <c r="I4504" t="s">
        <v>152</v>
      </c>
    </row>
    <row r="4505" spans="1:9">
      <c r="A4505" s="2">
        <v>2014</v>
      </c>
      <c r="B4505" s="2">
        <v>5</v>
      </c>
      <c r="C4505" s="2" t="s">
        <v>12</v>
      </c>
      <c r="D4505" s="2" t="s">
        <v>74</v>
      </c>
      <c r="E4505" s="2" t="s">
        <v>9</v>
      </c>
      <c r="F4505" s="7">
        <v>101.401719</v>
      </c>
      <c r="G4505" s="4">
        <v>72430</v>
      </c>
      <c r="H4505" s="2">
        <v>1.2999999999999999E-3</v>
      </c>
      <c r="I4505" t="s">
        <v>152</v>
      </c>
    </row>
    <row r="4506" spans="1:9">
      <c r="A4506" s="2">
        <v>2014</v>
      </c>
      <c r="B4506" s="2">
        <v>5</v>
      </c>
      <c r="C4506" s="2" t="s">
        <v>12</v>
      </c>
      <c r="D4506" s="2" t="s">
        <v>84</v>
      </c>
      <c r="E4506" s="2" t="s">
        <v>25</v>
      </c>
      <c r="F4506" s="7">
        <v>0.68225000000000002</v>
      </c>
      <c r="G4506" s="4">
        <v>299</v>
      </c>
      <c r="H4506" s="2">
        <v>2.2000000000000001E-3</v>
      </c>
      <c r="I4506" t="s">
        <v>152</v>
      </c>
    </row>
    <row r="4507" spans="1:9">
      <c r="A4507" s="2">
        <v>2013</v>
      </c>
      <c r="B4507" s="2">
        <v>3</v>
      </c>
      <c r="C4507" s="2" t="s">
        <v>12</v>
      </c>
      <c r="D4507" s="2" t="s">
        <v>101</v>
      </c>
      <c r="E4507" s="2" t="s">
        <v>62</v>
      </c>
      <c r="F4507" s="7">
        <v>0.133025</v>
      </c>
      <c r="G4507" s="4">
        <v>2</v>
      </c>
      <c r="H4507" s="2">
        <v>6.6500000000000004E-2</v>
      </c>
      <c r="I4507" t="s">
        <v>152</v>
      </c>
    </row>
    <row r="4508" spans="1:9">
      <c r="A4508" s="2">
        <v>2014</v>
      </c>
      <c r="B4508" s="2">
        <v>3</v>
      </c>
      <c r="C4508" s="2" t="s">
        <v>12</v>
      </c>
      <c r="D4508" s="2" t="s">
        <v>97</v>
      </c>
      <c r="E4508" s="2" t="s">
        <v>14</v>
      </c>
      <c r="F4508" s="7">
        <v>0.21260000000000001</v>
      </c>
      <c r="G4508" s="4">
        <v>3</v>
      </c>
      <c r="H4508" s="2">
        <v>7.0800000000000002E-2</v>
      </c>
      <c r="I4508" t="s">
        <v>152</v>
      </c>
    </row>
    <row r="4509" spans="1:9">
      <c r="A4509" s="2">
        <v>2013</v>
      </c>
      <c r="B4509" s="2">
        <v>6</v>
      </c>
      <c r="C4509" s="2" t="s">
        <v>12</v>
      </c>
      <c r="D4509" s="2" t="s">
        <v>80</v>
      </c>
      <c r="E4509" s="2" t="s">
        <v>14</v>
      </c>
      <c r="F4509" s="7">
        <v>2.7437E-2</v>
      </c>
      <c r="G4509" s="4">
        <v>1</v>
      </c>
      <c r="H4509" s="2">
        <v>2.7400000000000001E-2</v>
      </c>
      <c r="I4509" t="s">
        <v>152</v>
      </c>
    </row>
    <row r="4510" spans="1:9">
      <c r="A4510" s="2">
        <v>2013</v>
      </c>
      <c r="B4510" s="2">
        <v>2</v>
      </c>
      <c r="C4510" s="2" t="s">
        <v>12</v>
      </c>
      <c r="D4510" s="2" t="s">
        <v>45</v>
      </c>
      <c r="E4510" s="2" t="s">
        <v>14</v>
      </c>
      <c r="F4510" s="7">
        <v>745.49010799999996</v>
      </c>
      <c r="G4510" s="4">
        <v>240980</v>
      </c>
      <c r="H4510" s="2">
        <v>3.0000000000000001E-3</v>
      </c>
      <c r="I4510" t="s">
        <v>152</v>
      </c>
    </row>
    <row r="4511" spans="1:9">
      <c r="A4511" s="2">
        <v>2013</v>
      </c>
      <c r="B4511" s="2">
        <v>2</v>
      </c>
      <c r="C4511" s="2" t="s">
        <v>7</v>
      </c>
      <c r="D4511" s="2" t="s">
        <v>39</v>
      </c>
      <c r="E4511" s="2" t="s">
        <v>14</v>
      </c>
      <c r="F4511" s="7">
        <v>17268.523679000002</v>
      </c>
      <c r="G4511" s="4">
        <v>7442639</v>
      </c>
      <c r="H4511" s="2">
        <v>2.3E-3</v>
      </c>
      <c r="I4511" t="s">
        <v>152</v>
      </c>
    </row>
    <row r="4512" spans="1:9">
      <c r="A4512" s="2">
        <v>2013</v>
      </c>
      <c r="B4512" s="2">
        <v>4</v>
      </c>
      <c r="C4512" s="2" t="s">
        <v>12</v>
      </c>
      <c r="D4512" s="2" t="s">
        <v>45</v>
      </c>
      <c r="E4512" s="2" t="s">
        <v>14</v>
      </c>
      <c r="F4512" s="7">
        <v>3361.6810340000002</v>
      </c>
      <c r="G4512" s="4">
        <v>978373</v>
      </c>
      <c r="H4512" s="2">
        <v>3.3999999999999998E-3</v>
      </c>
      <c r="I4512" t="s">
        <v>152</v>
      </c>
    </row>
    <row r="4513" spans="1:9">
      <c r="A4513" s="2">
        <v>2013</v>
      </c>
      <c r="B4513" s="2">
        <v>11</v>
      </c>
      <c r="C4513" s="2" t="s">
        <v>7</v>
      </c>
      <c r="D4513" s="2" t="s">
        <v>18</v>
      </c>
      <c r="E4513" s="2" t="s">
        <v>14</v>
      </c>
      <c r="F4513" s="7">
        <v>5936.5789539999996</v>
      </c>
      <c r="G4513" s="4">
        <v>2464789</v>
      </c>
      <c r="H4513" s="2">
        <v>2.3999999999999998E-3</v>
      </c>
      <c r="I4513" t="s">
        <v>152</v>
      </c>
    </row>
    <row r="4514" spans="1:9">
      <c r="A4514" s="2">
        <v>2013</v>
      </c>
      <c r="B4514" s="2">
        <v>1</v>
      </c>
      <c r="C4514" s="2" t="s">
        <v>7</v>
      </c>
      <c r="D4514" s="2" t="s">
        <v>20</v>
      </c>
      <c r="E4514" s="2" t="s">
        <v>14</v>
      </c>
      <c r="F4514" s="7">
        <v>2956.7078959999999</v>
      </c>
      <c r="G4514" s="4">
        <v>4494610</v>
      </c>
      <c r="H4514" s="2">
        <v>5.9999999999999995E-4</v>
      </c>
      <c r="I4514" t="s">
        <v>152</v>
      </c>
    </row>
    <row r="4515" spans="1:9">
      <c r="A4515" s="2">
        <v>2013</v>
      </c>
      <c r="B4515" s="2">
        <v>1</v>
      </c>
      <c r="C4515" s="2" t="s">
        <v>12</v>
      </c>
      <c r="D4515" s="2" t="s">
        <v>22</v>
      </c>
      <c r="E4515" s="2" t="s">
        <v>14</v>
      </c>
      <c r="F4515" s="7">
        <v>4347.1528340000004</v>
      </c>
      <c r="G4515" s="4">
        <v>493326</v>
      </c>
      <c r="H4515" s="2">
        <v>8.8000000000000005E-3</v>
      </c>
      <c r="I4515" t="s">
        <v>152</v>
      </c>
    </row>
    <row r="4516" spans="1:9">
      <c r="A4516" s="2">
        <v>2014</v>
      </c>
      <c r="B4516" s="2">
        <v>3</v>
      </c>
      <c r="C4516" s="2" t="s">
        <v>7</v>
      </c>
      <c r="D4516" s="2" t="s">
        <v>89</v>
      </c>
      <c r="E4516" s="2" t="s">
        <v>9</v>
      </c>
      <c r="F4516" s="7">
        <v>532.03958299999999</v>
      </c>
      <c r="G4516" s="4">
        <v>409262</v>
      </c>
      <c r="H4516" s="2">
        <v>1.1999999999999999E-3</v>
      </c>
      <c r="I4516" t="s">
        <v>152</v>
      </c>
    </row>
    <row r="4517" spans="1:9">
      <c r="A4517" s="2">
        <v>2013</v>
      </c>
      <c r="B4517" s="2">
        <v>12</v>
      </c>
      <c r="C4517" s="2" t="s">
        <v>7</v>
      </c>
      <c r="D4517" s="2" t="s">
        <v>29</v>
      </c>
      <c r="E4517" s="2" t="s">
        <v>25</v>
      </c>
      <c r="F4517" s="7">
        <v>1731.2857489999999</v>
      </c>
      <c r="G4517" s="4">
        <v>602541</v>
      </c>
      <c r="H4517" s="2">
        <v>2.8E-3</v>
      </c>
      <c r="I4517" t="s">
        <v>152</v>
      </c>
    </row>
    <row r="4518" spans="1:9">
      <c r="A4518" s="2">
        <v>2014</v>
      </c>
      <c r="B4518" s="2">
        <v>1</v>
      </c>
      <c r="C4518" s="2" t="s">
        <v>12</v>
      </c>
      <c r="D4518" s="2" t="s">
        <v>80</v>
      </c>
      <c r="E4518" s="2" t="s">
        <v>14</v>
      </c>
      <c r="F4518" s="7">
        <v>101.852159</v>
      </c>
      <c r="G4518" s="4">
        <v>52805</v>
      </c>
      <c r="H4518" s="2">
        <v>1.9E-3</v>
      </c>
      <c r="I4518" t="s">
        <v>152</v>
      </c>
    </row>
    <row r="4519" spans="1:9">
      <c r="A4519" s="2">
        <v>2013</v>
      </c>
      <c r="B4519" s="2">
        <v>7</v>
      </c>
      <c r="C4519" s="2" t="s">
        <v>7</v>
      </c>
      <c r="D4519" s="2" t="s">
        <v>26</v>
      </c>
      <c r="E4519" s="2" t="s">
        <v>14</v>
      </c>
      <c r="F4519" s="7">
        <v>739.87933599999997</v>
      </c>
      <c r="G4519" s="4">
        <v>485584</v>
      </c>
      <c r="H4519" s="2">
        <v>1.5E-3</v>
      </c>
      <c r="I4519" t="s">
        <v>152</v>
      </c>
    </row>
    <row r="4520" spans="1:9">
      <c r="A4520" s="2">
        <v>2014</v>
      </c>
      <c r="B4520" s="2">
        <v>3</v>
      </c>
      <c r="C4520" s="2" t="s">
        <v>12</v>
      </c>
      <c r="D4520" s="2" t="s">
        <v>29</v>
      </c>
      <c r="E4520" s="2" t="s">
        <v>25</v>
      </c>
      <c r="F4520" s="7">
        <v>1514.3433649999999</v>
      </c>
      <c r="G4520" s="4">
        <v>331181</v>
      </c>
      <c r="H4520" s="2">
        <v>4.4999999999999997E-3</v>
      </c>
      <c r="I4520" t="s">
        <v>152</v>
      </c>
    </row>
    <row r="4521" spans="1:9">
      <c r="A4521" s="2">
        <v>2014</v>
      </c>
      <c r="B4521" s="2">
        <v>4</v>
      </c>
      <c r="C4521" s="2" t="s">
        <v>12</v>
      </c>
      <c r="D4521" s="2" t="s">
        <v>27</v>
      </c>
      <c r="E4521" s="2" t="s">
        <v>14</v>
      </c>
      <c r="F4521" s="7">
        <v>635.37703099999999</v>
      </c>
      <c r="G4521" s="4">
        <v>191767</v>
      </c>
      <c r="H4521" s="2">
        <v>3.3E-3</v>
      </c>
      <c r="I4521" t="s">
        <v>152</v>
      </c>
    </row>
    <row r="4522" spans="1:9">
      <c r="A4522" s="2">
        <v>2014</v>
      </c>
      <c r="B4522" s="2">
        <v>4</v>
      </c>
      <c r="C4522" s="2" t="s">
        <v>7</v>
      </c>
      <c r="D4522" s="2" t="s">
        <v>30</v>
      </c>
      <c r="E4522" s="2" t="s">
        <v>9</v>
      </c>
      <c r="F4522" s="7">
        <v>1178.9009329999999</v>
      </c>
      <c r="G4522" s="4">
        <v>662563</v>
      </c>
      <c r="H4522" s="2">
        <v>1.6999999999999999E-3</v>
      </c>
      <c r="I4522" t="s">
        <v>152</v>
      </c>
    </row>
    <row r="4523" spans="1:9">
      <c r="A4523" s="2">
        <v>2014</v>
      </c>
      <c r="B4523" s="2">
        <v>1</v>
      </c>
      <c r="C4523" s="2" t="s">
        <v>12</v>
      </c>
      <c r="D4523" s="2" t="s">
        <v>89</v>
      </c>
      <c r="E4523" s="2" t="s">
        <v>9</v>
      </c>
      <c r="F4523" s="7">
        <v>19.479182000000002</v>
      </c>
      <c r="G4523" s="4">
        <v>14984</v>
      </c>
      <c r="H4523" s="2">
        <v>1.1999999999999999E-3</v>
      </c>
      <c r="I4523" t="s">
        <v>152</v>
      </c>
    </row>
    <row r="4524" spans="1:9">
      <c r="A4524" s="2">
        <v>2013</v>
      </c>
      <c r="B4524" s="2">
        <v>2</v>
      </c>
      <c r="C4524" s="2" t="s">
        <v>12</v>
      </c>
      <c r="D4524" s="2" t="s">
        <v>83</v>
      </c>
      <c r="E4524" s="2" t="s">
        <v>14</v>
      </c>
      <c r="F4524" s="7">
        <v>10.663911000000001</v>
      </c>
      <c r="G4524" s="4">
        <v>910</v>
      </c>
      <c r="H4524" s="2">
        <v>1.17E-2</v>
      </c>
      <c r="I4524" t="s">
        <v>152</v>
      </c>
    </row>
    <row r="4525" spans="1:9">
      <c r="A4525" s="2">
        <v>2014</v>
      </c>
      <c r="B4525" s="2">
        <v>5</v>
      </c>
      <c r="C4525" s="2" t="s">
        <v>12</v>
      </c>
      <c r="D4525" s="2" t="s">
        <v>70</v>
      </c>
      <c r="E4525" s="2" t="s">
        <v>14</v>
      </c>
      <c r="F4525" s="7">
        <v>122410.66358199999</v>
      </c>
      <c r="G4525" s="4">
        <v>13152079</v>
      </c>
      <c r="H4525" s="2">
        <v>9.2999999999999992E-3</v>
      </c>
      <c r="I4525" t="s">
        <v>152</v>
      </c>
    </row>
    <row r="4526" spans="1:9">
      <c r="A4526" s="2">
        <v>2014</v>
      </c>
      <c r="B4526" s="2">
        <v>5</v>
      </c>
      <c r="C4526" s="2" t="s">
        <v>12</v>
      </c>
      <c r="D4526" s="2" t="s">
        <v>24</v>
      </c>
      <c r="E4526" s="2" t="s">
        <v>25</v>
      </c>
      <c r="F4526" s="7">
        <v>4211.6902890000001</v>
      </c>
      <c r="G4526" s="4">
        <v>582869</v>
      </c>
      <c r="H4526" s="2">
        <v>7.1999999999999998E-3</v>
      </c>
      <c r="I4526" t="s">
        <v>152</v>
      </c>
    </row>
    <row r="4527" spans="1:9">
      <c r="A4527" s="2">
        <v>2013</v>
      </c>
      <c r="B4527" s="2">
        <v>5</v>
      </c>
      <c r="C4527" s="2" t="s">
        <v>12</v>
      </c>
      <c r="D4527" s="2" t="s">
        <v>58</v>
      </c>
      <c r="E4527" s="2" t="s">
        <v>9</v>
      </c>
      <c r="F4527" s="7">
        <v>2.0073000000000001E-2</v>
      </c>
      <c r="G4527" s="4">
        <v>30</v>
      </c>
      <c r="H4527" s="2">
        <v>5.9999999999999995E-4</v>
      </c>
      <c r="I4527" t="s">
        <v>152</v>
      </c>
    </row>
    <row r="4528" spans="1:9">
      <c r="A4528" s="2">
        <v>2013</v>
      </c>
      <c r="B4528" s="2">
        <v>11</v>
      </c>
      <c r="C4528" s="2" t="s">
        <v>12</v>
      </c>
      <c r="D4528" s="2" t="s">
        <v>36</v>
      </c>
      <c r="E4528" s="2" t="s">
        <v>9</v>
      </c>
      <c r="F4528" s="7">
        <v>0.43209900000000001</v>
      </c>
      <c r="G4528" s="4">
        <v>12</v>
      </c>
      <c r="H4528" s="2">
        <v>3.5999999999999997E-2</v>
      </c>
      <c r="I4528" t="s">
        <v>152</v>
      </c>
    </row>
    <row r="4529" spans="1:9">
      <c r="A4529" s="2">
        <v>2013</v>
      </c>
      <c r="B4529" s="2">
        <v>10</v>
      </c>
      <c r="C4529" s="2" t="s">
        <v>12</v>
      </c>
      <c r="D4529" s="2" t="s">
        <v>78</v>
      </c>
      <c r="E4529" s="2" t="s">
        <v>25</v>
      </c>
      <c r="F4529" s="7">
        <v>1.38E-2</v>
      </c>
      <c r="G4529" s="4">
        <v>2</v>
      </c>
      <c r="H4529" s="2">
        <v>6.8999999999999999E-3</v>
      </c>
      <c r="I4529" t="s">
        <v>152</v>
      </c>
    </row>
    <row r="4530" spans="1:9">
      <c r="A4530" s="2">
        <v>2014</v>
      </c>
      <c r="B4530" s="2">
        <v>1</v>
      </c>
      <c r="C4530" s="2" t="s">
        <v>12</v>
      </c>
      <c r="D4530" s="2" t="s">
        <v>87</v>
      </c>
      <c r="E4530" s="2" t="s">
        <v>14</v>
      </c>
      <c r="F4530" s="7">
        <v>29410.094956000001</v>
      </c>
      <c r="G4530" s="4">
        <v>2552171</v>
      </c>
      <c r="H4530" s="2">
        <v>1.15E-2</v>
      </c>
      <c r="I4530" t="s">
        <v>152</v>
      </c>
    </row>
    <row r="4531" spans="1:9">
      <c r="A4531" s="2">
        <v>2014</v>
      </c>
      <c r="B4531" s="2">
        <v>3</v>
      </c>
      <c r="C4531" s="2" t="s">
        <v>12</v>
      </c>
      <c r="D4531" s="2" t="s">
        <v>40</v>
      </c>
      <c r="E4531" s="2" t="s">
        <v>14</v>
      </c>
      <c r="F4531" s="7">
        <v>121050.819814</v>
      </c>
      <c r="G4531" s="4">
        <v>26533295</v>
      </c>
      <c r="H4531" s="2">
        <v>4.4999999999999997E-3</v>
      </c>
      <c r="I4531" t="s">
        <v>152</v>
      </c>
    </row>
    <row r="4532" spans="1:9">
      <c r="A4532" s="2">
        <v>2013</v>
      </c>
      <c r="B4532" s="2">
        <v>1</v>
      </c>
      <c r="C4532" s="2" t="s">
        <v>12</v>
      </c>
      <c r="D4532" s="2" t="s">
        <v>70</v>
      </c>
      <c r="E4532" s="2" t="s">
        <v>14</v>
      </c>
      <c r="F4532" s="7">
        <v>53064.322752</v>
      </c>
      <c r="G4532" s="4">
        <v>6434284</v>
      </c>
      <c r="H4532" s="2">
        <v>8.2000000000000007E-3</v>
      </c>
      <c r="I4532" t="s">
        <v>152</v>
      </c>
    </row>
    <row r="4533" spans="1:9">
      <c r="A4533" s="2">
        <v>2013</v>
      </c>
      <c r="B4533" s="2">
        <v>3</v>
      </c>
      <c r="C4533" s="2" t="s">
        <v>12</v>
      </c>
      <c r="D4533" s="2" t="s">
        <v>20</v>
      </c>
      <c r="E4533" s="2" t="s">
        <v>14</v>
      </c>
      <c r="F4533" s="7">
        <v>143916.069472</v>
      </c>
      <c r="G4533" s="4">
        <v>14747526</v>
      </c>
      <c r="H4533" s="2">
        <v>9.7000000000000003E-3</v>
      </c>
      <c r="I4533" t="s">
        <v>152</v>
      </c>
    </row>
    <row r="4534" spans="1:9">
      <c r="A4534" s="2">
        <v>2013</v>
      </c>
      <c r="B4534" s="2">
        <v>7</v>
      </c>
      <c r="C4534" s="2" t="s">
        <v>7</v>
      </c>
      <c r="D4534" s="2" t="s">
        <v>39</v>
      </c>
      <c r="E4534" s="2" t="s">
        <v>14</v>
      </c>
      <c r="F4534" s="7">
        <v>23347.779901000002</v>
      </c>
      <c r="G4534" s="4">
        <v>5936333</v>
      </c>
      <c r="H4534" s="2">
        <v>3.8999999999999998E-3</v>
      </c>
      <c r="I4534" t="s">
        <v>152</v>
      </c>
    </row>
    <row r="4535" spans="1:9">
      <c r="A4535" s="2">
        <v>2014</v>
      </c>
      <c r="B4535" s="2">
        <v>2</v>
      </c>
      <c r="C4535" s="2" t="s">
        <v>7</v>
      </c>
      <c r="D4535" s="2" t="s">
        <v>41</v>
      </c>
      <c r="E4535" s="2" t="s">
        <v>25</v>
      </c>
      <c r="F4535" s="7">
        <v>1105.8995299999999</v>
      </c>
      <c r="G4535" s="4">
        <v>671007</v>
      </c>
      <c r="H4535" s="2">
        <v>1.6000000000000001E-3</v>
      </c>
      <c r="I4535" t="s">
        <v>152</v>
      </c>
    </row>
    <row r="4536" spans="1:9">
      <c r="A4536" s="2">
        <v>2013</v>
      </c>
      <c r="B4536" s="2">
        <v>4</v>
      </c>
      <c r="C4536" s="2" t="s">
        <v>7</v>
      </c>
      <c r="D4536" s="2" t="s">
        <v>19</v>
      </c>
      <c r="E4536" s="2" t="s">
        <v>14</v>
      </c>
      <c r="F4536" s="7">
        <v>6714.529724</v>
      </c>
      <c r="G4536" s="4">
        <v>1987482</v>
      </c>
      <c r="H4536" s="2">
        <v>3.3E-3</v>
      </c>
      <c r="I4536" t="s">
        <v>152</v>
      </c>
    </row>
    <row r="4537" spans="1:9">
      <c r="A4537" s="2">
        <v>2014</v>
      </c>
      <c r="B4537" s="2">
        <v>3</v>
      </c>
      <c r="C4537" s="2" t="s">
        <v>7</v>
      </c>
      <c r="D4537" s="2" t="s">
        <v>13</v>
      </c>
      <c r="E4537" s="2" t="s">
        <v>14</v>
      </c>
      <c r="F4537" s="7">
        <v>2014.778476</v>
      </c>
      <c r="G4537" s="4">
        <v>4043297</v>
      </c>
      <c r="H4537" s="2">
        <v>4.0000000000000002E-4</v>
      </c>
      <c r="I4537" t="s">
        <v>152</v>
      </c>
    </row>
    <row r="4538" spans="1:9">
      <c r="A4538" s="2">
        <v>2014</v>
      </c>
      <c r="B4538" s="2">
        <v>3</v>
      </c>
      <c r="C4538" s="2" t="s">
        <v>7</v>
      </c>
      <c r="D4538" s="2" t="s">
        <v>72</v>
      </c>
      <c r="E4538" s="2" t="s">
        <v>11</v>
      </c>
      <c r="F4538" s="7">
        <v>6283.0685100000001</v>
      </c>
      <c r="G4538" s="4">
        <v>3104525</v>
      </c>
      <c r="H4538" s="2">
        <v>2E-3</v>
      </c>
      <c r="I4538" t="s">
        <v>152</v>
      </c>
    </row>
    <row r="4539" spans="1:9">
      <c r="A4539" s="2">
        <v>2013</v>
      </c>
      <c r="B4539" s="2">
        <v>5</v>
      </c>
      <c r="C4539" s="2" t="s">
        <v>12</v>
      </c>
      <c r="D4539" s="2" t="s">
        <v>22</v>
      </c>
      <c r="E4539" s="2" t="s">
        <v>14</v>
      </c>
      <c r="F4539" s="7">
        <v>4576.5486920000003</v>
      </c>
      <c r="G4539" s="4">
        <v>537432</v>
      </c>
      <c r="H4539" s="2">
        <v>8.5000000000000006E-3</v>
      </c>
      <c r="I4539" t="s">
        <v>152</v>
      </c>
    </row>
    <row r="4540" spans="1:9">
      <c r="A4540" s="2">
        <v>2013</v>
      </c>
      <c r="B4540" s="2">
        <v>8</v>
      </c>
      <c r="C4540" s="2" t="s">
        <v>7</v>
      </c>
      <c r="D4540" s="2" t="s">
        <v>44</v>
      </c>
      <c r="E4540" s="2" t="s">
        <v>16</v>
      </c>
      <c r="F4540" s="7">
        <v>180.31273100000001</v>
      </c>
      <c r="G4540" s="4">
        <v>933047</v>
      </c>
      <c r="H4540" s="2">
        <v>1E-4</v>
      </c>
      <c r="I4540" t="s">
        <v>152</v>
      </c>
    </row>
    <row r="4541" spans="1:9">
      <c r="A4541" s="2">
        <v>2013</v>
      </c>
      <c r="B4541" s="2">
        <v>12</v>
      </c>
      <c r="C4541" s="2" t="s">
        <v>7</v>
      </c>
      <c r="D4541" s="2" t="s">
        <v>82</v>
      </c>
      <c r="E4541" s="2" t="s">
        <v>14</v>
      </c>
      <c r="F4541" s="7">
        <v>450.10661700000003</v>
      </c>
      <c r="G4541" s="4">
        <v>242563</v>
      </c>
      <c r="H4541" s="2">
        <v>1.8E-3</v>
      </c>
      <c r="I4541" t="s">
        <v>152</v>
      </c>
    </row>
    <row r="4542" spans="1:9">
      <c r="A4542" s="2">
        <v>2014</v>
      </c>
      <c r="B4542" s="2">
        <v>1</v>
      </c>
      <c r="C4542" s="2" t="s">
        <v>12</v>
      </c>
      <c r="D4542" s="2" t="s">
        <v>76</v>
      </c>
      <c r="E4542" s="2" t="s">
        <v>25</v>
      </c>
      <c r="F4542" s="7">
        <v>12.13429</v>
      </c>
      <c r="G4542" s="4">
        <v>483</v>
      </c>
      <c r="H4542" s="2">
        <v>2.5100000000000001E-2</v>
      </c>
      <c r="I4542" t="s">
        <v>152</v>
      </c>
    </row>
    <row r="4543" spans="1:9">
      <c r="A4543" s="2">
        <v>2013</v>
      </c>
      <c r="B4543" s="2">
        <v>6</v>
      </c>
      <c r="C4543" s="2" t="s">
        <v>12</v>
      </c>
      <c r="D4543" s="2" t="s">
        <v>17</v>
      </c>
      <c r="E4543" s="2" t="s">
        <v>14</v>
      </c>
      <c r="F4543" s="7">
        <v>3.636943</v>
      </c>
      <c r="G4543" s="4">
        <v>318</v>
      </c>
      <c r="H4543" s="2">
        <v>1.14E-2</v>
      </c>
      <c r="I4543" t="s">
        <v>152</v>
      </c>
    </row>
    <row r="4544" spans="1:9">
      <c r="A4544" s="2">
        <v>2013</v>
      </c>
      <c r="B4544" s="2">
        <v>10</v>
      </c>
      <c r="C4544" s="2" t="s">
        <v>12</v>
      </c>
      <c r="D4544" s="2" t="s">
        <v>76</v>
      </c>
      <c r="E4544" s="2" t="s">
        <v>25</v>
      </c>
      <c r="F4544" s="7">
        <v>11.284303</v>
      </c>
      <c r="G4544" s="4">
        <v>565</v>
      </c>
      <c r="H4544" s="2">
        <v>1.9900000000000001E-2</v>
      </c>
      <c r="I4544" t="s">
        <v>152</v>
      </c>
    </row>
    <row r="4545" spans="1:9">
      <c r="A4545" s="2">
        <v>2013</v>
      </c>
      <c r="B4545" s="2">
        <v>9</v>
      </c>
      <c r="C4545" s="2" t="s">
        <v>12</v>
      </c>
      <c r="D4545" s="2" t="s">
        <v>72</v>
      </c>
      <c r="E4545" s="2" t="s">
        <v>11</v>
      </c>
      <c r="F4545" s="7">
        <v>2.4713889999999998</v>
      </c>
      <c r="G4545" s="4">
        <v>92</v>
      </c>
      <c r="H4545" s="2">
        <v>2.6800000000000001E-2</v>
      </c>
      <c r="I4545" t="s">
        <v>152</v>
      </c>
    </row>
    <row r="4546" spans="1:9">
      <c r="A4546" s="2">
        <v>2013</v>
      </c>
      <c r="B4546" s="2">
        <v>10</v>
      </c>
      <c r="C4546" s="2" t="s">
        <v>12</v>
      </c>
      <c r="D4546" s="2" t="s">
        <v>66</v>
      </c>
      <c r="E4546" s="2" t="s">
        <v>9</v>
      </c>
      <c r="F4546" s="7">
        <v>15.585364</v>
      </c>
      <c r="G4546" s="4">
        <v>588</v>
      </c>
      <c r="H4546" s="2">
        <v>2.6499999999999999E-2</v>
      </c>
      <c r="I4546" t="s">
        <v>152</v>
      </c>
    </row>
    <row r="4547" spans="1:9">
      <c r="A4547" s="2">
        <v>2013</v>
      </c>
      <c r="B4547" s="2">
        <v>1</v>
      </c>
      <c r="C4547" s="2" t="s">
        <v>12</v>
      </c>
      <c r="D4547" s="2" t="s">
        <v>46</v>
      </c>
      <c r="E4547" s="2" t="s">
        <v>25</v>
      </c>
      <c r="F4547" s="7">
        <v>8.4437800000000003</v>
      </c>
      <c r="G4547" s="4">
        <v>398</v>
      </c>
      <c r="H4547" s="2">
        <v>2.12E-2</v>
      </c>
      <c r="I4547" t="s">
        <v>152</v>
      </c>
    </row>
    <row r="4548" spans="1:9">
      <c r="A4548" s="2">
        <v>2013</v>
      </c>
      <c r="B4548" s="2">
        <v>2</v>
      </c>
      <c r="C4548" s="2" t="s">
        <v>53</v>
      </c>
      <c r="D4548" s="2" t="s">
        <v>63</v>
      </c>
      <c r="E4548" s="2" t="s">
        <v>14</v>
      </c>
      <c r="F4548" s="7">
        <v>58.108961000000001</v>
      </c>
      <c r="G4548" s="4">
        <v>60</v>
      </c>
      <c r="H4548" s="2">
        <v>0.96840000000000004</v>
      </c>
      <c r="I4548" t="s">
        <v>152</v>
      </c>
    </row>
    <row r="4549" spans="1:9">
      <c r="A4549" s="2">
        <v>2014</v>
      </c>
      <c r="B4549" s="2">
        <v>5</v>
      </c>
      <c r="C4549" s="2" t="s">
        <v>12</v>
      </c>
      <c r="D4549" s="2" t="s">
        <v>80</v>
      </c>
      <c r="E4549" s="2" t="s">
        <v>14</v>
      </c>
      <c r="F4549" s="7">
        <v>279.02624900000001</v>
      </c>
      <c r="G4549" s="4">
        <v>143141</v>
      </c>
      <c r="H4549" s="2">
        <v>1.9E-3</v>
      </c>
      <c r="I4549" t="s">
        <v>152</v>
      </c>
    </row>
    <row r="4550" spans="1:9">
      <c r="A4550" s="2">
        <v>2014</v>
      </c>
      <c r="B4550" s="2">
        <v>4</v>
      </c>
      <c r="C4550" s="2" t="s">
        <v>12</v>
      </c>
      <c r="D4550" s="2" t="s">
        <v>57</v>
      </c>
      <c r="E4550" s="2" t="s">
        <v>14</v>
      </c>
      <c r="F4550" s="7">
        <v>0.226772</v>
      </c>
      <c r="G4550" s="4">
        <v>28</v>
      </c>
      <c r="H4550" s="2">
        <v>8.0000000000000002E-3</v>
      </c>
      <c r="I4550" t="s">
        <v>152</v>
      </c>
    </row>
    <row r="4551" spans="1:9">
      <c r="A4551" s="2">
        <v>2013</v>
      </c>
      <c r="B4551" s="2">
        <v>9</v>
      </c>
      <c r="C4551" s="2" t="s">
        <v>53</v>
      </c>
      <c r="D4551" s="2" t="s">
        <v>13</v>
      </c>
      <c r="E4551" s="2" t="s">
        <v>14</v>
      </c>
      <c r="F4551" s="7">
        <v>2.1364570000000001</v>
      </c>
      <c r="G4551" s="4">
        <v>1</v>
      </c>
      <c r="H4551" s="2">
        <v>2.1364000000000001</v>
      </c>
      <c r="I4551" t="s">
        <v>152</v>
      </c>
    </row>
    <row r="4552" spans="1:9">
      <c r="A4552" s="2">
        <v>2013</v>
      </c>
      <c r="B4552" s="2">
        <v>4</v>
      </c>
      <c r="C4552" s="2" t="s">
        <v>7</v>
      </c>
      <c r="D4552" s="2" t="s">
        <v>42</v>
      </c>
      <c r="E4552" s="2" t="s">
        <v>14</v>
      </c>
      <c r="F4552" s="7">
        <v>4911.973806</v>
      </c>
      <c r="G4552" s="4">
        <v>3850823</v>
      </c>
      <c r="H4552" s="2">
        <v>1.1999999999999999E-3</v>
      </c>
      <c r="I4552" t="s">
        <v>152</v>
      </c>
    </row>
    <row r="4553" spans="1:9">
      <c r="A4553" s="2">
        <v>2013</v>
      </c>
      <c r="B4553" s="2">
        <v>7</v>
      </c>
      <c r="C4553" s="2" t="s">
        <v>7</v>
      </c>
      <c r="D4553" s="2" t="s">
        <v>40</v>
      </c>
      <c r="E4553" s="2" t="s">
        <v>14</v>
      </c>
      <c r="F4553" s="7">
        <v>19692.446399</v>
      </c>
      <c r="G4553" s="4">
        <v>14984357</v>
      </c>
      <c r="H4553" s="2">
        <v>1.2999999999999999E-3</v>
      </c>
      <c r="I4553" t="s">
        <v>152</v>
      </c>
    </row>
    <row r="4554" spans="1:9">
      <c r="A4554" s="2">
        <v>2013</v>
      </c>
      <c r="B4554" s="2">
        <v>4</v>
      </c>
      <c r="C4554" s="2" t="s">
        <v>12</v>
      </c>
      <c r="D4554" s="2" t="s">
        <v>70</v>
      </c>
      <c r="E4554" s="2" t="s">
        <v>14</v>
      </c>
      <c r="F4554" s="7">
        <v>59909.025831999999</v>
      </c>
      <c r="G4554" s="4">
        <v>7370093</v>
      </c>
      <c r="H4554" s="2">
        <v>8.0999999999999996E-3</v>
      </c>
      <c r="I4554" t="s">
        <v>152</v>
      </c>
    </row>
    <row r="4555" spans="1:9">
      <c r="A4555" s="2">
        <v>2014</v>
      </c>
      <c r="B4555" s="2">
        <v>1</v>
      </c>
      <c r="C4555" s="2" t="s">
        <v>12</v>
      </c>
      <c r="D4555" s="2" t="s">
        <v>86</v>
      </c>
      <c r="E4555" s="2" t="s">
        <v>9</v>
      </c>
      <c r="F4555" s="7">
        <v>7479.0539399999998</v>
      </c>
      <c r="G4555" s="4">
        <v>4003573</v>
      </c>
      <c r="H4555" s="2">
        <v>1.8E-3</v>
      </c>
      <c r="I4555" t="s">
        <v>152</v>
      </c>
    </row>
    <row r="4556" spans="1:9">
      <c r="A4556" s="2">
        <v>2014</v>
      </c>
      <c r="B4556" s="2">
        <v>2</v>
      </c>
      <c r="C4556" s="2" t="s">
        <v>12</v>
      </c>
      <c r="D4556" s="2" t="s">
        <v>21</v>
      </c>
      <c r="E4556" s="2" t="s">
        <v>14</v>
      </c>
      <c r="F4556" s="7">
        <v>31339.431363</v>
      </c>
      <c r="G4556" s="4">
        <v>2563398</v>
      </c>
      <c r="H4556" s="2">
        <v>1.2200000000000001E-2</v>
      </c>
      <c r="I4556" t="s">
        <v>152</v>
      </c>
    </row>
    <row r="4557" spans="1:9">
      <c r="A4557" s="2">
        <v>2014</v>
      </c>
      <c r="B4557" s="2">
        <v>1</v>
      </c>
      <c r="C4557" s="2" t="s">
        <v>7</v>
      </c>
      <c r="D4557" s="2" t="s">
        <v>23</v>
      </c>
      <c r="E4557" s="2" t="s">
        <v>14</v>
      </c>
      <c r="F4557" s="7">
        <v>1279.380596</v>
      </c>
      <c r="G4557" s="4">
        <v>585526</v>
      </c>
      <c r="H4557" s="2">
        <v>2.0999999999999999E-3</v>
      </c>
      <c r="I4557" t="s">
        <v>152</v>
      </c>
    </row>
    <row r="4558" spans="1:9">
      <c r="A4558" s="2">
        <v>2013</v>
      </c>
      <c r="B4558" s="2">
        <v>11</v>
      </c>
      <c r="C4558" s="2" t="s">
        <v>12</v>
      </c>
      <c r="D4558" s="2" t="s">
        <v>87</v>
      </c>
      <c r="E4558" s="2" t="s">
        <v>14</v>
      </c>
      <c r="F4558" s="7">
        <v>27790.007367999999</v>
      </c>
      <c r="G4558" s="4">
        <v>2237252</v>
      </c>
      <c r="H4558" s="2">
        <v>1.24E-2</v>
      </c>
      <c r="I4558" t="s">
        <v>152</v>
      </c>
    </row>
    <row r="4559" spans="1:9">
      <c r="A4559" s="2">
        <v>2014</v>
      </c>
      <c r="B4559" s="2">
        <v>1</v>
      </c>
      <c r="C4559" s="2" t="s">
        <v>12</v>
      </c>
      <c r="D4559" s="2" t="s">
        <v>21</v>
      </c>
      <c r="E4559" s="2" t="s">
        <v>14</v>
      </c>
      <c r="F4559" s="7">
        <v>30028.920999999998</v>
      </c>
      <c r="G4559" s="4">
        <v>2765611</v>
      </c>
      <c r="H4559" s="2">
        <v>1.0800000000000001E-2</v>
      </c>
      <c r="I4559" t="s">
        <v>152</v>
      </c>
    </row>
    <row r="4560" spans="1:9">
      <c r="A4560" s="2">
        <v>2013</v>
      </c>
      <c r="B4560" s="2">
        <v>7</v>
      </c>
      <c r="C4560" s="2" t="s">
        <v>7</v>
      </c>
      <c r="D4560" s="2" t="s">
        <v>28</v>
      </c>
      <c r="E4560" s="2" t="s">
        <v>14</v>
      </c>
      <c r="F4560" s="7">
        <v>4091.6754989999999</v>
      </c>
      <c r="G4560" s="4">
        <v>2053265</v>
      </c>
      <c r="H4560" s="2">
        <v>1.9E-3</v>
      </c>
      <c r="I4560" t="s">
        <v>152</v>
      </c>
    </row>
    <row r="4561" spans="1:9">
      <c r="A4561" s="2">
        <v>2014</v>
      </c>
      <c r="B4561" s="2">
        <v>3</v>
      </c>
      <c r="C4561" s="2" t="s">
        <v>12</v>
      </c>
      <c r="D4561" s="2" t="s">
        <v>88</v>
      </c>
      <c r="E4561" s="2" t="s">
        <v>14</v>
      </c>
      <c r="F4561" s="7">
        <v>51.876061999999997</v>
      </c>
      <c r="G4561" s="4">
        <v>19028</v>
      </c>
      <c r="H4561" s="2">
        <v>2.7000000000000001E-3</v>
      </c>
      <c r="I4561" t="s">
        <v>152</v>
      </c>
    </row>
    <row r="4562" spans="1:9">
      <c r="A4562" s="2">
        <v>2013</v>
      </c>
      <c r="B4562" s="2">
        <v>1</v>
      </c>
      <c r="C4562" s="2" t="s">
        <v>53</v>
      </c>
      <c r="D4562" s="2" t="s">
        <v>13</v>
      </c>
      <c r="E4562" s="2" t="s">
        <v>14</v>
      </c>
      <c r="F4562" s="7">
        <v>446.913476</v>
      </c>
      <c r="G4562" s="4">
        <v>120</v>
      </c>
      <c r="H4562" s="2">
        <v>3.7242000000000002</v>
      </c>
      <c r="I4562" t="s">
        <v>152</v>
      </c>
    </row>
    <row r="4563" spans="1:9">
      <c r="A4563" s="2">
        <v>2013</v>
      </c>
      <c r="B4563" s="2">
        <v>4</v>
      </c>
      <c r="C4563" s="2" t="s">
        <v>12</v>
      </c>
      <c r="D4563" s="2" t="s">
        <v>66</v>
      </c>
      <c r="E4563" s="2" t="s">
        <v>9</v>
      </c>
      <c r="F4563" s="7">
        <v>0.53768099999999996</v>
      </c>
      <c r="G4563" s="4">
        <v>713</v>
      </c>
      <c r="H4563" s="2">
        <v>6.9999999999999999E-4</v>
      </c>
      <c r="I4563" t="s">
        <v>152</v>
      </c>
    </row>
    <row r="4564" spans="1:9">
      <c r="A4564" s="2">
        <v>2013</v>
      </c>
      <c r="B4564" s="2">
        <v>5</v>
      </c>
      <c r="C4564" s="2" t="s">
        <v>12</v>
      </c>
      <c r="D4564" s="2" t="s">
        <v>55</v>
      </c>
      <c r="E4564" s="2" t="s">
        <v>14</v>
      </c>
      <c r="F4564" s="7">
        <v>1.059906</v>
      </c>
      <c r="G4564" s="4">
        <v>226</v>
      </c>
      <c r="H4564" s="2">
        <v>4.5999999999999999E-3</v>
      </c>
      <c r="I4564" t="s">
        <v>152</v>
      </c>
    </row>
    <row r="4565" spans="1:9">
      <c r="A4565" s="2">
        <v>2013</v>
      </c>
      <c r="B4565" s="2">
        <v>1</v>
      </c>
      <c r="C4565" s="2" t="s">
        <v>7</v>
      </c>
      <c r="D4565" s="2" t="s">
        <v>47</v>
      </c>
      <c r="E4565" s="2" t="s">
        <v>14</v>
      </c>
      <c r="F4565" s="7">
        <v>1.9307510000000001</v>
      </c>
      <c r="G4565" s="4">
        <v>13020</v>
      </c>
      <c r="H4565" s="2">
        <v>1E-4</v>
      </c>
      <c r="I4565" t="s">
        <v>152</v>
      </c>
    </row>
    <row r="4566" spans="1:9">
      <c r="A4566" s="2">
        <v>2013</v>
      </c>
      <c r="B4566" s="2">
        <v>2</v>
      </c>
      <c r="C4566" s="2" t="s">
        <v>12</v>
      </c>
      <c r="D4566" s="2" t="s">
        <v>72</v>
      </c>
      <c r="E4566" s="2" t="s">
        <v>11</v>
      </c>
      <c r="F4566" s="7">
        <v>1.1837519999999999</v>
      </c>
      <c r="G4566" s="4">
        <v>178</v>
      </c>
      <c r="H4566" s="2">
        <v>6.6E-3</v>
      </c>
      <c r="I4566" t="s">
        <v>152</v>
      </c>
    </row>
    <row r="4567" spans="1:9">
      <c r="A4567" s="2">
        <v>2013</v>
      </c>
      <c r="B4567" s="2">
        <v>8</v>
      </c>
      <c r="C4567" s="2" t="s">
        <v>12</v>
      </c>
      <c r="D4567" s="2" t="s">
        <v>65</v>
      </c>
      <c r="E4567" s="2" t="s">
        <v>25</v>
      </c>
      <c r="F4567" s="7">
        <v>1.5749919999999999</v>
      </c>
      <c r="G4567" s="4">
        <v>436</v>
      </c>
      <c r="H4567" s="2">
        <v>3.5999999999999999E-3</v>
      </c>
      <c r="I4567" t="s">
        <v>152</v>
      </c>
    </row>
    <row r="4568" spans="1:9">
      <c r="A4568" s="2">
        <v>2013</v>
      </c>
      <c r="B4568" s="2">
        <v>9</v>
      </c>
      <c r="C4568" s="2" t="s">
        <v>12</v>
      </c>
      <c r="D4568" s="2" t="s">
        <v>68</v>
      </c>
      <c r="E4568" s="2" t="s">
        <v>14</v>
      </c>
      <c r="F4568" s="7">
        <v>0.333013</v>
      </c>
      <c r="G4568" s="4">
        <v>64</v>
      </c>
      <c r="H4568" s="2">
        <v>5.1999999999999998E-3</v>
      </c>
      <c r="I4568" t="s">
        <v>152</v>
      </c>
    </row>
    <row r="4569" spans="1:9">
      <c r="A4569" s="2">
        <v>2014</v>
      </c>
      <c r="B4569" s="2">
        <v>5</v>
      </c>
      <c r="C4569" s="2" t="s">
        <v>7</v>
      </c>
      <c r="D4569" s="2" t="s">
        <v>56</v>
      </c>
      <c r="E4569" s="2" t="s">
        <v>14</v>
      </c>
      <c r="F4569" s="7">
        <v>9346.7549290000006</v>
      </c>
      <c r="G4569" s="4">
        <v>8958098</v>
      </c>
      <c r="H4569" s="2">
        <v>1E-3</v>
      </c>
      <c r="I4569" t="s">
        <v>152</v>
      </c>
    </row>
    <row r="4570" spans="1:9">
      <c r="A4570" s="2">
        <v>2014</v>
      </c>
      <c r="B4570" s="2">
        <v>5</v>
      </c>
      <c r="C4570" s="2" t="s">
        <v>7</v>
      </c>
      <c r="D4570" s="2" t="s">
        <v>67</v>
      </c>
      <c r="E4570" s="2" t="s">
        <v>9</v>
      </c>
      <c r="F4570" s="7">
        <v>160.26759100000001</v>
      </c>
      <c r="G4570" s="4">
        <v>123283</v>
      </c>
      <c r="H4570" s="2">
        <v>1.1999999999999999E-3</v>
      </c>
      <c r="I4570" t="s">
        <v>152</v>
      </c>
    </row>
    <row r="4571" spans="1:9">
      <c r="A4571" s="2">
        <v>2014</v>
      </c>
      <c r="B4571" s="2">
        <v>5</v>
      </c>
      <c r="C4571" s="2" t="s">
        <v>12</v>
      </c>
      <c r="D4571" s="2" t="s">
        <v>34</v>
      </c>
      <c r="E4571" s="2" t="s">
        <v>14</v>
      </c>
      <c r="F4571" s="7">
        <v>49.579602999999999</v>
      </c>
      <c r="G4571" s="4">
        <v>2600</v>
      </c>
      <c r="H4571" s="2">
        <v>1.9E-2</v>
      </c>
      <c r="I4571" t="s">
        <v>152</v>
      </c>
    </row>
    <row r="4572" spans="1:9">
      <c r="A4572" s="2">
        <v>2013</v>
      </c>
      <c r="B4572" s="2">
        <v>10</v>
      </c>
      <c r="C4572" s="2" t="s">
        <v>12</v>
      </c>
      <c r="D4572" s="2" t="s">
        <v>65</v>
      </c>
      <c r="E4572" s="2" t="s">
        <v>25</v>
      </c>
      <c r="F4572" s="7">
        <v>2.9328419999999999</v>
      </c>
      <c r="G4572" s="4">
        <v>336</v>
      </c>
      <c r="H4572" s="2">
        <v>8.6999999999999994E-3</v>
      </c>
      <c r="I4572" t="s">
        <v>152</v>
      </c>
    </row>
    <row r="4573" spans="1:9">
      <c r="A4573" s="2">
        <v>2013</v>
      </c>
      <c r="B4573" s="2">
        <v>1</v>
      </c>
      <c r="C4573" s="2" t="s">
        <v>12</v>
      </c>
      <c r="D4573" s="2" t="s">
        <v>72</v>
      </c>
      <c r="E4573" s="2" t="s">
        <v>11</v>
      </c>
      <c r="F4573" s="7">
        <v>0.16213</v>
      </c>
      <c r="G4573" s="4">
        <v>27</v>
      </c>
      <c r="H4573" s="2">
        <v>6.0000000000000001E-3</v>
      </c>
      <c r="I4573" t="s">
        <v>152</v>
      </c>
    </row>
    <row r="4574" spans="1:9">
      <c r="A4574" s="2">
        <v>2013</v>
      </c>
      <c r="B4574" s="2">
        <v>2</v>
      </c>
      <c r="C4574" s="2" t="s">
        <v>12</v>
      </c>
      <c r="D4574" s="2" t="s">
        <v>76</v>
      </c>
      <c r="E4574" s="2" t="s">
        <v>25</v>
      </c>
      <c r="F4574" s="7">
        <v>2.9612180000000001</v>
      </c>
      <c r="G4574" s="4">
        <v>107</v>
      </c>
      <c r="H4574" s="2">
        <v>2.76E-2</v>
      </c>
      <c r="I4574" t="s">
        <v>152</v>
      </c>
    </row>
    <row r="4575" spans="1:9">
      <c r="A4575" s="2">
        <v>2013</v>
      </c>
      <c r="B4575" s="2">
        <v>9</v>
      </c>
      <c r="C4575" s="2" t="s">
        <v>12</v>
      </c>
      <c r="D4575" s="2" t="s">
        <v>56</v>
      </c>
      <c r="E4575" s="2" t="s">
        <v>14</v>
      </c>
      <c r="F4575" s="7">
        <v>589891.187087</v>
      </c>
      <c r="G4575" s="4">
        <v>50226346</v>
      </c>
      <c r="H4575" s="2">
        <v>1.17E-2</v>
      </c>
      <c r="I4575" t="s">
        <v>152</v>
      </c>
    </row>
    <row r="4576" spans="1:9">
      <c r="A4576" s="2">
        <v>2014</v>
      </c>
      <c r="B4576" s="2">
        <v>4</v>
      </c>
      <c r="C4576" s="2" t="s">
        <v>7</v>
      </c>
      <c r="D4576" s="2" t="s">
        <v>8</v>
      </c>
      <c r="E4576" s="2" t="s">
        <v>9</v>
      </c>
      <c r="F4576" s="7">
        <v>151219.46784500001</v>
      </c>
      <c r="G4576" s="4">
        <v>119424464</v>
      </c>
      <c r="H4576" s="2">
        <v>1.1999999999999999E-3</v>
      </c>
      <c r="I4576" t="s">
        <v>152</v>
      </c>
    </row>
    <row r="4577" spans="1:9">
      <c r="A4577" s="2">
        <v>2013</v>
      </c>
      <c r="B4577" s="2">
        <v>2</v>
      </c>
      <c r="C4577" s="2" t="s">
        <v>12</v>
      </c>
      <c r="D4577" s="2" t="s">
        <v>19</v>
      </c>
      <c r="E4577" s="2" t="s">
        <v>14</v>
      </c>
      <c r="F4577" s="7">
        <v>229276.76468299999</v>
      </c>
      <c r="G4577" s="4">
        <v>19948036</v>
      </c>
      <c r="H4577" s="2">
        <v>1.14E-2</v>
      </c>
      <c r="I4577" t="s">
        <v>152</v>
      </c>
    </row>
    <row r="4578" spans="1:9">
      <c r="A4578" s="2">
        <v>2013</v>
      </c>
      <c r="B4578" s="2">
        <v>12</v>
      </c>
      <c r="C4578" s="2" t="s">
        <v>12</v>
      </c>
      <c r="D4578" s="2" t="s">
        <v>39</v>
      </c>
      <c r="E4578" s="2" t="s">
        <v>14</v>
      </c>
      <c r="F4578" s="7">
        <v>461757.71263800003</v>
      </c>
      <c r="G4578" s="4">
        <v>34506861</v>
      </c>
      <c r="H4578" s="2">
        <v>1.3299999999999999E-2</v>
      </c>
      <c r="I4578" t="s">
        <v>152</v>
      </c>
    </row>
    <row r="4579" spans="1:9">
      <c r="A4579" s="2">
        <v>2014</v>
      </c>
      <c r="B4579" s="2">
        <v>1</v>
      </c>
      <c r="C4579" s="2" t="s">
        <v>7</v>
      </c>
      <c r="D4579" s="2" t="s">
        <v>15</v>
      </c>
      <c r="E4579" s="2" t="s">
        <v>16</v>
      </c>
      <c r="F4579" s="7">
        <v>4819.4271060000001</v>
      </c>
      <c r="G4579" s="4">
        <v>3582242</v>
      </c>
      <c r="H4579" s="2">
        <v>1.2999999999999999E-3</v>
      </c>
      <c r="I4579" t="s">
        <v>152</v>
      </c>
    </row>
    <row r="4580" spans="1:9">
      <c r="A4580" s="2">
        <v>2013</v>
      </c>
      <c r="B4580" s="2">
        <v>12</v>
      </c>
      <c r="C4580" s="2" t="s">
        <v>12</v>
      </c>
      <c r="D4580" s="2" t="s">
        <v>42</v>
      </c>
      <c r="E4580" s="2" t="s">
        <v>14</v>
      </c>
      <c r="F4580" s="7">
        <v>26506.141492999999</v>
      </c>
      <c r="G4580" s="4">
        <v>2360323</v>
      </c>
      <c r="H4580" s="2">
        <v>1.12E-2</v>
      </c>
      <c r="I4580" t="s">
        <v>152</v>
      </c>
    </row>
    <row r="4581" spans="1:9">
      <c r="A4581" s="2">
        <v>2013</v>
      </c>
      <c r="B4581" s="2">
        <v>12</v>
      </c>
      <c r="C4581" s="2" t="s">
        <v>12</v>
      </c>
      <c r="D4581" s="2" t="s">
        <v>44</v>
      </c>
      <c r="E4581" s="2" t="s">
        <v>16</v>
      </c>
      <c r="F4581" s="7">
        <v>17924.559533</v>
      </c>
      <c r="G4581" s="4">
        <v>1403717</v>
      </c>
      <c r="H4581" s="2">
        <v>1.2699999999999999E-2</v>
      </c>
      <c r="I4581" t="s">
        <v>152</v>
      </c>
    </row>
    <row r="4582" spans="1:9">
      <c r="A4582" s="2">
        <v>2014</v>
      </c>
      <c r="B4582" s="2">
        <v>4</v>
      </c>
      <c r="C4582" s="2" t="s">
        <v>7</v>
      </c>
      <c r="D4582" s="2" t="s">
        <v>59</v>
      </c>
      <c r="E4582" s="2" t="s">
        <v>11</v>
      </c>
      <c r="F4582" s="7">
        <v>7048.8567320000002</v>
      </c>
      <c r="G4582" s="4">
        <v>3292741</v>
      </c>
      <c r="H4582" s="2">
        <v>2.0999999999999999E-3</v>
      </c>
      <c r="I4582" t="s">
        <v>152</v>
      </c>
    </row>
    <row r="4583" spans="1:9">
      <c r="A4583" s="2">
        <v>2013</v>
      </c>
      <c r="B4583" s="2">
        <v>8</v>
      </c>
      <c r="C4583" s="2" t="s">
        <v>7</v>
      </c>
      <c r="D4583" s="2" t="s">
        <v>27</v>
      </c>
      <c r="E4583" s="2" t="s">
        <v>14</v>
      </c>
      <c r="F4583" s="7">
        <v>94.045625000000001</v>
      </c>
      <c r="G4583" s="4">
        <v>235860</v>
      </c>
      <c r="H4583" s="2">
        <v>2.9999999999999997E-4</v>
      </c>
      <c r="I4583" t="s">
        <v>152</v>
      </c>
    </row>
    <row r="4584" spans="1:9">
      <c r="A4584" s="2">
        <v>2014</v>
      </c>
      <c r="B4584" s="2">
        <v>3</v>
      </c>
      <c r="C4584" s="2" t="s">
        <v>7</v>
      </c>
      <c r="D4584" s="2" t="s">
        <v>10</v>
      </c>
      <c r="E4584" s="2" t="s">
        <v>11</v>
      </c>
      <c r="F4584" s="7">
        <v>2342.5973199999999</v>
      </c>
      <c r="G4584" s="4">
        <v>4297515</v>
      </c>
      <c r="H4584" s="2">
        <v>5.0000000000000001E-4</v>
      </c>
      <c r="I4584" t="s">
        <v>152</v>
      </c>
    </row>
    <row r="4585" spans="1:9">
      <c r="A4585" s="2">
        <v>2013</v>
      </c>
      <c r="B4585" s="2">
        <v>4</v>
      </c>
      <c r="C4585" s="2" t="s">
        <v>12</v>
      </c>
      <c r="D4585" s="2" t="s">
        <v>47</v>
      </c>
      <c r="E4585" s="2" t="s">
        <v>14</v>
      </c>
      <c r="F4585" s="7">
        <v>402.59561100000002</v>
      </c>
      <c r="G4585" s="4">
        <v>37767</v>
      </c>
      <c r="H4585" s="2">
        <v>1.06E-2</v>
      </c>
      <c r="I4585" t="s">
        <v>152</v>
      </c>
    </row>
    <row r="4586" spans="1:9">
      <c r="A4586" s="2">
        <v>2013</v>
      </c>
      <c r="B4586" s="2">
        <v>7</v>
      </c>
      <c r="C4586" s="2" t="s">
        <v>12</v>
      </c>
      <c r="D4586" s="2" t="s">
        <v>60</v>
      </c>
      <c r="E4586" s="2" t="s">
        <v>14</v>
      </c>
      <c r="F4586" s="7">
        <v>5.1163679999999996</v>
      </c>
      <c r="G4586" s="4">
        <v>735</v>
      </c>
      <c r="H4586" s="2">
        <v>6.8999999999999999E-3</v>
      </c>
      <c r="I4586" t="s">
        <v>152</v>
      </c>
    </row>
    <row r="4587" spans="1:9">
      <c r="A4587" s="2">
        <v>2013</v>
      </c>
      <c r="B4587" s="2">
        <v>2</v>
      </c>
      <c r="C4587" s="2" t="s">
        <v>12</v>
      </c>
      <c r="D4587" s="2" t="s">
        <v>71</v>
      </c>
      <c r="E4587" s="2" t="s">
        <v>14</v>
      </c>
      <c r="F4587" s="7">
        <v>2.484416</v>
      </c>
      <c r="G4587" s="4">
        <v>328</v>
      </c>
      <c r="H4587" s="2">
        <v>7.4999999999999997E-3</v>
      </c>
      <c r="I4587" t="s">
        <v>152</v>
      </c>
    </row>
    <row r="4588" spans="1:9">
      <c r="A4588" s="2">
        <v>2014</v>
      </c>
      <c r="B4588" s="2">
        <v>3</v>
      </c>
      <c r="C4588" s="2" t="s">
        <v>12</v>
      </c>
      <c r="D4588" s="2" t="s">
        <v>101</v>
      </c>
      <c r="E4588" s="2" t="s">
        <v>62</v>
      </c>
      <c r="F4588" s="7">
        <v>1.9431179999999999</v>
      </c>
      <c r="G4588" s="4">
        <v>142</v>
      </c>
      <c r="H4588" s="2">
        <v>1.3599999999999999E-2</v>
      </c>
      <c r="I4588" t="s">
        <v>152</v>
      </c>
    </row>
    <row r="4589" spans="1:9">
      <c r="A4589" s="2">
        <v>2014</v>
      </c>
      <c r="B4589" s="2">
        <v>3</v>
      </c>
      <c r="C4589" s="2" t="s">
        <v>12</v>
      </c>
      <c r="D4589" s="2" t="s">
        <v>68</v>
      </c>
      <c r="E4589" s="2" t="s">
        <v>14</v>
      </c>
      <c r="F4589" s="7">
        <v>0.66780200000000001</v>
      </c>
      <c r="G4589" s="4">
        <v>62</v>
      </c>
      <c r="H4589" s="2">
        <v>1.0699999999999999E-2</v>
      </c>
      <c r="I4589" t="s">
        <v>152</v>
      </c>
    </row>
    <row r="4590" spans="1:9">
      <c r="A4590" s="2">
        <v>2014</v>
      </c>
      <c r="B4590" s="2">
        <v>5</v>
      </c>
      <c r="C4590" s="2" t="s">
        <v>12</v>
      </c>
      <c r="D4590" s="2" t="s">
        <v>18</v>
      </c>
      <c r="E4590" s="2" t="s">
        <v>14</v>
      </c>
      <c r="F4590" s="7">
        <v>51388.160925999997</v>
      </c>
      <c r="G4590" s="4">
        <v>5762320</v>
      </c>
      <c r="H4590" s="2">
        <v>8.8999999999999999E-3</v>
      </c>
      <c r="I4590" t="s">
        <v>152</v>
      </c>
    </row>
    <row r="4591" spans="1:9">
      <c r="A4591" s="2">
        <v>2014</v>
      </c>
      <c r="B4591" s="2">
        <v>5</v>
      </c>
      <c r="C4591" s="2" t="s">
        <v>7</v>
      </c>
      <c r="D4591" s="2" t="s">
        <v>63</v>
      </c>
      <c r="E4591" s="2" t="s">
        <v>14</v>
      </c>
      <c r="F4591" s="7">
        <v>1883.966686</v>
      </c>
      <c r="G4591" s="4">
        <v>2960198</v>
      </c>
      <c r="H4591" s="2">
        <v>5.9999999999999995E-4</v>
      </c>
      <c r="I4591" t="s">
        <v>152</v>
      </c>
    </row>
    <row r="4592" spans="1:9">
      <c r="A4592" s="2">
        <v>2014</v>
      </c>
      <c r="B4592" s="2">
        <v>5</v>
      </c>
      <c r="C4592" s="2" t="s">
        <v>12</v>
      </c>
      <c r="D4592" s="2" t="s">
        <v>64</v>
      </c>
      <c r="E4592" s="2" t="s">
        <v>14</v>
      </c>
      <c r="F4592" s="7">
        <v>62.603963999999998</v>
      </c>
      <c r="G4592" s="4">
        <v>15308</v>
      </c>
      <c r="H4592" s="2">
        <v>4.0000000000000001E-3</v>
      </c>
      <c r="I4592" t="s">
        <v>152</v>
      </c>
    </row>
    <row r="4593" spans="1:9">
      <c r="A4593" s="2">
        <v>2013</v>
      </c>
      <c r="B4593" s="2">
        <v>8</v>
      </c>
      <c r="C4593" s="2" t="s">
        <v>12</v>
      </c>
      <c r="D4593" s="2" t="s">
        <v>88</v>
      </c>
      <c r="E4593" s="2" t="s">
        <v>14</v>
      </c>
      <c r="F4593" s="7">
        <v>3.0836329999999998</v>
      </c>
      <c r="G4593" s="4">
        <v>87</v>
      </c>
      <c r="H4593" s="2">
        <v>3.5400000000000001E-2</v>
      </c>
      <c r="I4593" t="s">
        <v>152</v>
      </c>
    </row>
    <row r="4594" spans="1:9">
      <c r="A4594" s="2">
        <v>2013</v>
      </c>
      <c r="B4594" s="2">
        <v>11</v>
      </c>
      <c r="C4594" s="2" t="s">
        <v>12</v>
      </c>
      <c r="D4594" s="2" t="s">
        <v>37</v>
      </c>
      <c r="E4594" s="2" t="s">
        <v>9</v>
      </c>
      <c r="F4594" s="7">
        <v>5.0815979999999996</v>
      </c>
      <c r="G4594" s="4">
        <v>18</v>
      </c>
      <c r="H4594" s="2">
        <v>0.2823</v>
      </c>
      <c r="I4594" t="s">
        <v>152</v>
      </c>
    </row>
    <row r="4595" spans="1:9">
      <c r="A4595" s="2">
        <v>2013</v>
      </c>
      <c r="B4595" s="2">
        <v>4</v>
      </c>
      <c r="C4595" s="2" t="s">
        <v>12</v>
      </c>
      <c r="D4595" s="2" t="s">
        <v>58</v>
      </c>
      <c r="E4595" s="2" t="s">
        <v>9</v>
      </c>
      <c r="F4595" s="7">
        <v>2.0768999999999999E-2</v>
      </c>
      <c r="G4595" s="4">
        <v>43</v>
      </c>
      <c r="H4595" s="2">
        <v>4.0000000000000002E-4</v>
      </c>
      <c r="I4595" t="s">
        <v>152</v>
      </c>
    </row>
    <row r="4596" spans="1:9">
      <c r="A4596" s="2">
        <v>2013</v>
      </c>
      <c r="B4596" s="2">
        <v>9</v>
      </c>
      <c r="C4596" s="2" t="s">
        <v>12</v>
      </c>
      <c r="D4596" s="2" t="s">
        <v>103</v>
      </c>
      <c r="E4596" s="2" t="s">
        <v>9</v>
      </c>
      <c r="F4596" s="7">
        <v>1.3548210000000001</v>
      </c>
      <c r="G4596" s="4">
        <v>54</v>
      </c>
      <c r="H4596" s="2">
        <v>2.5000000000000001E-2</v>
      </c>
      <c r="I4596" t="s">
        <v>152</v>
      </c>
    </row>
    <row r="4597" spans="1:9">
      <c r="A4597" s="2">
        <v>2013</v>
      </c>
      <c r="B4597" s="2">
        <v>12</v>
      </c>
      <c r="C4597" s="2" t="s">
        <v>12</v>
      </c>
      <c r="D4597" s="2" t="s">
        <v>8</v>
      </c>
      <c r="E4597" s="2" t="s">
        <v>9</v>
      </c>
      <c r="F4597" s="7">
        <v>838188.375306</v>
      </c>
      <c r="G4597" s="4">
        <v>91926094</v>
      </c>
      <c r="H4597" s="2">
        <v>9.1000000000000004E-3</v>
      </c>
      <c r="I4597" t="s">
        <v>152</v>
      </c>
    </row>
    <row r="4598" spans="1:9">
      <c r="A4598" s="2">
        <v>2013</v>
      </c>
      <c r="B4598" s="2">
        <v>3</v>
      </c>
      <c r="C4598" s="2" t="s">
        <v>12</v>
      </c>
      <c r="D4598" s="2" t="s">
        <v>56</v>
      </c>
      <c r="E4598" s="2" t="s">
        <v>14</v>
      </c>
      <c r="F4598" s="7">
        <v>530210.35360599996</v>
      </c>
      <c r="G4598" s="4">
        <v>56701098</v>
      </c>
      <c r="H4598" s="2">
        <v>9.2999999999999992E-3</v>
      </c>
      <c r="I4598" t="s">
        <v>152</v>
      </c>
    </row>
    <row r="4599" spans="1:9">
      <c r="A4599" s="2">
        <v>2014</v>
      </c>
      <c r="B4599" s="2">
        <v>4</v>
      </c>
      <c r="C4599" s="2" t="s">
        <v>12</v>
      </c>
      <c r="D4599" s="2" t="s">
        <v>19</v>
      </c>
      <c r="E4599" s="2" t="s">
        <v>14</v>
      </c>
      <c r="F4599" s="7">
        <v>291840.88766200002</v>
      </c>
      <c r="G4599" s="4">
        <v>19213104</v>
      </c>
      <c r="H4599" s="2">
        <v>1.5100000000000001E-2</v>
      </c>
      <c r="I4599" t="s">
        <v>152</v>
      </c>
    </row>
    <row r="4600" spans="1:9">
      <c r="A4600" s="2">
        <v>2013</v>
      </c>
      <c r="B4600" s="2">
        <v>12</v>
      </c>
      <c r="C4600" s="2" t="s">
        <v>7</v>
      </c>
      <c r="D4600" s="2" t="s">
        <v>22</v>
      </c>
      <c r="E4600" s="2" t="s">
        <v>14</v>
      </c>
      <c r="F4600" s="7">
        <v>243.04986600000001</v>
      </c>
      <c r="G4600" s="4">
        <v>516728</v>
      </c>
      <c r="H4600" s="2">
        <v>4.0000000000000002E-4</v>
      </c>
      <c r="I4600" t="s">
        <v>152</v>
      </c>
    </row>
    <row r="4601" spans="1:9">
      <c r="A4601" s="2">
        <v>2013</v>
      </c>
      <c r="B4601" s="2">
        <v>9</v>
      </c>
      <c r="C4601" s="2" t="s">
        <v>7</v>
      </c>
      <c r="D4601" s="2" t="s">
        <v>24</v>
      </c>
      <c r="E4601" s="2" t="s">
        <v>25</v>
      </c>
      <c r="F4601" s="7">
        <v>174.698522</v>
      </c>
      <c r="G4601" s="4">
        <v>417087</v>
      </c>
      <c r="H4601" s="2">
        <v>4.0000000000000002E-4</v>
      </c>
      <c r="I4601" t="s">
        <v>152</v>
      </c>
    </row>
    <row r="4602" spans="1:9">
      <c r="A4602" s="2">
        <v>2013</v>
      </c>
      <c r="B4602" s="2">
        <v>1</v>
      </c>
      <c r="C4602" s="2" t="s">
        <v>12</v>
      </c>
      <c r="D4602" s="2" t="s">
        <v>21</v>
      </c>
      <c r="E4602" s="2" t="s">
        <v>14</v>
      </c>
      <c r="F4602" s="7">
        <v>17037.777180000001</v>
      </c>
      <c r="G4602" s="4">
        <v>1902661</v>
      </c>
      <c r="H4602" s="2">
        <v>8.8999999999999999E-3</v>
      </c>
      <c r="I4602" t="s">
        <v>152</v>
      </c>
    </row>
    <row r="4603" spans="1:9">
      <c r="A4603" s="2">
        <v>2013</v>
      </c>
      <c r="B4603" s="2">
        <v>3</v>
      </c>
      <c r="C4603" s="2" t="s">
        <v>7</v>
      </c>
      <c r="D4603" s="2" t="s">
        <v>21</v>
      </c>
      <c r="E4603" s="2" t="s">
        <v>14</v>
      </c>
      <c r="F4603" s="7">
        <v>2886.4245000000001</v>
      </c>
      <c r="G4603" s="4">
        <v>1928617</v>
      </c>
      <c r="H4603" s="2">
        <v>1.4E-3</v>
      </c>
      <c r="I4603" t="s">
        <v>152</v>
      </c>
    </row>
    <row r="4604" spans="1:9">
      <c r="A4604" s="2">
        <v>2014</v>
      </c>
      <c r="B4604" s="2">
        <v>4</v>
      </c>
      <c r="C4604" s="2" t="s">
        <v>12</v>
      </c>
      <c r="D4604" s="2" t="s">
        <v>47</v>
      </c>
      <c r="E4604" s="2" t="s">
        <v>14</v>
      </c>
      <c r="F4604" s="7">
        <v>1347.9895289999999</v>
      </c>
      <c r="G4604" s="4">
        <v>88919</v>
      </c>
      <c r="H4604" s="2">
        <v>1.5100000000000001E-2</v>
      </c>
      <c r="I4604" t="s">
        <v>152</v>
      </c>
    </row>
    <row r="4605" spans="1:9">
      <c r="A4605" s="2">
        <v>2013</v>
      </c>
      <c r="B4605" s="2">
        <v>8</v>
      </c>
      <c r="C4605" s="2" t="s">
        <v>12</v>
      </c>
      <c r="D4605" s="2" t="s">
        <v>42</v>
      </c>
      <c r="E4605" s="2" t="s">
        <v>14</v>
      </c>
      <c r="F4605" s="7">
        <v>17774.199956</v>
      </c>
      <c r="G4605" s="4">
        <v>1555359</v>
      </c>
      <c r="H4605" s="2">
        <v>1.14E-2</v>
      </c>
      <c r="I4605" t="s">
        <v>152</v>
      </c>
    </row>
    <row r="4606" spans="1:9">
      <c r="A4606" s="2">
        <v>2014</v>
      </c>
      <c r="B4606" s="2">
        <v>2</v>
      </c>
      <c r="C4606" s="2" t="s">
        <v>12</v>
      </c>
      <c r="D4606" s="2" t="s">
        <v>71</v>
      </c>
      <c r="E4606" s="2" t="s">
        <v>14</v>
      </c>
      <c r="F4606" s="7">
        <v>3156.2177780000002</v>
      </c>
      <c r="G4606" s="4">
        <v>216760</v>
      </c>
      <c r="H4606" s="2">
        <v>1.4500000000000001E-2</v>
      </c>
      <c r="I4606" t="s">
        <v>152</v>
      </c>
    </row>
    <row r="4607" spans="1:9">
      <c r="A4607" s="2">
        <v>2014</v>
      </c>
      <c r="B4607" s="2">
        <v>4</v>
      </c>
      <c r="C4607" s="2" t="s">
        <v>7</v>
      </c>
      <c r="D4607" s="2" t="s">
        <v>80</v>
      </c>
      <c r="E4607" s="2" t="s">
        <v>14</v>
      </c>
      <c r="F4607" s="7">
        <v>2.165524</v>
      </c>
      <c r="G4607" s="4">
        <v>262675</v>
      </c>
      <c r="H4607" s="2">
        <v>0</v>
      </c>
      <c r="I4607" t="s">
        <v>152</v>
      </c>
    </row>
    <row r="4608" spans="1:9">
      <c r="A4608" s="2">
        <v>2013</v>
      </c>
      <c r="B4608" s="2">
        <v>11</v>
      </c>
      <c r="C4608" s="2" t="s">
        <v>12</v>
      </c>
      <c r="D4608" s="2" t="s">
        <v>82</v>
      </c>
      <c r="E4608" s="2" t="s">
        <v>14</v>
      </c>
      <c r="F4608" s="7">
        <v>4.3674730000000004</v>
      </c>
      <c r="G4608" s="4">
        <v>455</v>
      </c>
      <c r="H4608" s="2">
        <v>9.4999999999999998E-3</v>
      </c>
      <c r="I4608" t="s">
        <v>152</v>
      </c>
    </row>
    <row r="4609" spans="1:9">
      <c r="A4609" s="2">
        <v>2013</v>
      </c>
      <c r="B4609" s="2">
        <v>9</v>
      </c>
      <c r="C4609" s="2" t="s">
        <v>12</v>
      </c>
      <c r="D4609" s="2" t="s">
        <v>60</v>
      </c>
      <c r="E4609" s="2" t="s">
        <v>14</v>
      </c>
      <c r="F4609" s="7">
        <v>39.926698999999999</v>
      </c>
      <c r="G4609" s="4">
        <v>26479</v>
      </c>
      <c r="H4609" s="2">
        <v>1.5E-3</v>
      </c>
      <c r="I4609" t="s">
        <v>152</v>
      </c>
    </row>
    <row r="4610" spans="1:9">
      <c r="A4610" s="2">
        <v>2014</v>
      </c>
      <c r="B4610" s="2">
        <v>1</v>
      </c>
      <c r="C4610" s="2" t="s">
        <v>12</v>
      </c>
      <c r="D4610" s="2" t="s">
        <v>49</v>
      </c>
      <c r="E4610" s="2" t="s">
        <v>11</v>
      </c>
      <c r="F4610" s="7">
        <v>4.7515970000000003</v>
      </c>
      <c r="G4610" s="4">
        <v>3394</v>
      </c>
      <c r="H4610" s="2">
        <v>1.2999999999999999E-3</v>
      </c>
      <c r="I4610" t="s">
        <v>152</v>
      </c>
    </row>
    <row r="4611" spans="1:9">
      <c r="A4611" s="2">
        <v>2013</v>
      </c>
      <c r="B4611" s="2">
        <v>1</v>
      </c>
      <c r="C4611" s="2" t="s">
        <v>53</v>
      </c>
      <c r="D4611" s="2" t="s">
        <v>21</v>
      </c>
      <c r="E4611" s="2" t="s">
        <v>14</v>
      </c>
      <c r="F4611" s="7">
        <v>229.17567</v>
      </c>
      <c r="G4611" s="4">
        <v>198</v>
      </c>
      <c r="H4611" s="2">
        <v>1.1574</v>
      </c>
      <c r="I4611" t="s">
        <v>152</v>
      </c>
    </row>
    <row r="4612" spans="1:9">
      <c r="A4612" s="2">
        <v>2013</v>
      </c>
      <c r="B4612" s="2">
        <v>5</v>
      </c>
      <c r="C4612" s="2" t="s">
        <v>12</v>
      </c>
      <c r="D4612" s="2" t="s">
        <v>66</v>
      </c>
      <c r="E4612" s="2" t="s">
        <v>9</v>
      </c>
      <c r="F4612" s="7">
        <v>0.57146200000000003</v>
      </c>
      <c r="G4612" s="4">
        <v>601</v>
      </c>
      <c r="H4612" s="2">
        <v>8.9999999999999998E-4</v>
      </c>
      <c r="I4612" t="s">
        <v>152</v>
      </c>
    </row>
    <row r="4613" spans="1:9">
      <c r="A4613" s="2">
        <v>2014</v>
      </c>
      <c r="B4613" s="2">
        <v>3</v>
      </c>
      <c r="C4613" s="2" t="s">
        <v>12</v>
      </c>
      <c r="D4613" s="2" t="s">
        <v>38</v>
      </c>
      <c r="E4613" s="2" t="s">
        <v>14</v>
      </c>
      <c r="F4613" s="7">
        <v>0.32572000000000001</v>
      </c>
      <c r="G4613" s="4">
        <v>75</v>
      </c>
      <c r="H4613" s="2">
        <v>4.3E-3</v>
      </c>
      <c r="I4613" t="s">
        <v>152</v>
      </c>
    </row>
    <row r="4614" spans="1:9">
      <c r="A4614" s="2">
        <v>2014</v>
      </c>
      <c r="B4614" s="2">
        <v>5</v>
      </c>
      <c r="C4614" s="2" t="s">
        <v>7</v>
      </c>
      <c r="D4614" s="2" t="s">
        <v>33</v>
      </c>
      <c r="E4614" s="2" t="s">
        <v>11</v>
      </c>
      <c r="F4614" s="7">
        <v>1393.3612760000001</v>
      </c>
      <c r="G4614" s="4">
        <v>1071819</v>
      </c>
      <c r="H4614" s="2">
        <v>1.1999999999999999E-3</v>
      </c>
      <c r="I4614" t="s">
        <v>152</v>
      </c>
    </row>
    <row r="4615" spans="1:9">
      <c r="A4615" s="2">
        <v>2014</v>
      </c>
      <c r="B4615" s="2">
        <v>1</v>
      </c>
      <c r="C4615" s="2" t="s">
        <v>12</v>
      </c>
      <c r="D4615" s="2" t="s">
        <v>52</v>
      </c>
      <c r="E4615" s="2" t="s">
        <v>25</v>
      </c>
      <c r="F4615" s="7">
        <v>2.4374129999999998</v>
      </c>
      <c r="G4615" s="4">
        <v>22</v>
      </c>
      <c r="H4615" s="2">
        <v>0.11070000000000001</v>
      </c>
      <c r="I4615" t="s">
        <v>152</v>
      </c>
    </row>
    <row r="4616" spans="1:9">
      <c r="A4616" s="2">
        <v>2013</v>
      </c>
      <c r="B4616" s="2">
        <v>7</v>
      </c>
      <c r="C4616" s="2" t="s">
        <v>7</v>
      </c>
      <c r="D4616" s="2" t="s">
        <v>8</v>
      </c>
      <c r="E4616" s="2" t="s">
        <v>9</v>
      </c>
      <c r="F4616" s="7">
        <v>102486.494898</v>
      </c>
      <c r="G4616" s="4">
        <v>66426400</v>
      </c>
      <c r="H4616" s="2">
        <v>1.5E-3</v>
      </c>
      <c r="I4616" t="s">
        <v>152</v>
      </c>
    </row>
    <row r="4617" spans="1:9">
      <c r="A4617" s="2">
        <v>2014</v>
      </c>
      <c r="B4617" s="2">
        <v>1</v>
      </c>
      <c r="C4617" s="2" t="s">
        <v>12</v>
      </c>
      <c r="D4617" s="2" t="s">
        <v>70</v>
      </c>
      <c r="E4617" s="2" t="s">
        <v>14</v>
      </c>
      <c r="F4617" s="7">
        <v>120510.550806</v>
      </c>
      <c r="G4617" s="4">
        <v>12926411</v>
      </c>
      <c r="H4617" s="2">
        <v>9.2999999999999992E-3</v>
      </c>
      <c r="I4617" t="s">
        <v>152</v>
      </c>
    </row>
    <row r="4618" spans="1:9">
      <c r="A4618" s="2">
        <v>2013</v>
      </c>
      <c r="B4618" s="2">
        <v>10</v>
      </c>
      <c r="C4618" s="2" t="s">
        <v>12</v>
      </c>
      <c r="D4618" s="2" t="s">
        <v>70</v>
      </c>
      <c r="E4618" s="2" t="s">
        <v>14</v>
      </c>
      <c r="F4618" s="7">
        <v>108515.09572</v>
      </c>
      <c r="G4618" s="4">
        <v>10778854</v>
      </c>
      <c r="H4618" s="2">
        <v>0.01</v>
      </c>
      <c r="I4618" t="s">
        <v>152</v>
      </c>
    </row>
    <row r="4619" spans="1:9">
      <c r="A4619" s="2">
        <v>2014</v>
      </c>
      <c r="B4619" s="2">
        <v>2</v>
      </c>
      <c r="C4619" s="2" t="s">
        <v>7</v>
      </c>
      <c r="D4619" s="2" t="s">
        <v>42</v>
      </c>
      <c r="E4619" s="2" t="s">
        <v>14</v>
      </c>
      <c r="F4619" s="7">
        <v>34902.240190999997</v>
      </c>
      <c r="G4619" s="4">
        <v>8429962</v>
      </c>
      <c r="H4619" s="2">
        <v>4.1000000000000003E-3</v>
      </c>
      <c r="I4619" t="s">
        <v>152</v>
      </c>
    </row>
    <row r="4620" spans="1:9">
      <c r="A4620" s="2">
        <v>2013</v>
      </c>
      <c r="B4620" s="2">
        <v>4</v>
      </c>
      <c r="C4620" s="2" t="s">
        <v>7</v>
      </c>
      <c r="D4620" s="2" t="s">
        <v>26</v>
      </c>
      <c r="E4620" s="2" t="s">
        <v>14</v>
      </c>
      <c r="F4620" s="7">
        <v>219.68798000000001</v>
      </c>
      <c r="G4620" s="4">
        <v>673200</v>
      </c>
      <c r="H4620" s="2">
        <v>2.9999999999999997E-4</v>
      </c>
      <c r="I4620" t="s">
        <v>152</v>
      </c>
    </row>
    <row r="4621" spans="1:9">
      <c r="A4621" s="2">
        <v>2013</v>
      </c>
      <c r="B4621" s="2">
        <v>12</v>
      </c>
      <c r="C4621" s="2" t="s">
        <v>12</v>
      </c>
      <c r="D4621" s="2" t="s">
        <v>41</v>
      </c>
      <c r="E4621" s="2" t="s">
        <v>25</v>
      </c>
      <c r="F4621" s="7">
        <v>467.82804900000002</v>
      </c>
      <c r="G4621" s="4">
        <v>280041</v>
      </c>
      <c r="H4621" s="2">
        <v>1.6000000000000001E-3</v>
      </c>
      <c r="I4621" t="s">
        <v>152</v>
      </c>
    </row>
    <row r="4622" spans="1:9">
      <c r="A4622" s="2">
        <v>2013</v>
      </c>
      <c r="B4622" s="2">
        <v>9</v>
      </c>
      <c r="C4622" s="2" t="s">
        <v>7</v>
      </c>
      <c r="D4622" s="2" t="s">
        <v>29</v>
      </c>
      <c r="E4622" s="2" t="s">
        <v>25</v>
      </c>
      <c r="F4622" s="7">
        <v>256.887495</v>
      </c>
      <c r="G4622" s="4">
        <v>462565</v>
      </c>
      <c r="H4622" s="2">
        <v>5.0000000000000001E-4</v>
      </c>
      <c r="I4622" t="s">
        <v>152</v>
      </c>
    </row>
    <row r="4623" spans="1:9">
      <c r="A4623" s="2">
        <v>2013</v>
      </c>
      <c r="B4623" s="2">
        <v>12</v>
      </c>
      <c r="C4623" s="2" t="s">
        <v>7</v>
      </c>
      <c r="D4623" s="2" t="s">
        <v>17</v>
      </c>
      <c r="E4623" s="2" t="s">
        <v>14</v>
      </c>
      <c r="F4623" s="7">
        <v>2611.5683920000001</v>
      </c>
      <c r="G4623" s="4">
        <v>745234</v>
      </c>
      <c r="H4623" s="2">
        <v>3.5000000000000001E-3</v>
      </c>
      <c r="I4623" t="s">
        <v>152</v>
      </c>
    </row>
    <row r="4624" spans="1:9">
      <c r="A4624" s="2">
        <v>2014</v>
      </c>
      <c r="B4624" s="2">
        <v>3</v>
      </c>
      <c r="C4624" s="2" t="s">
        <v>12</v>
      </c>
      <c r="D4624" s="2" t="s">
        <v>82</v>
      </c>
      <c r="E4624" s="2" t="s">
        <v>14</v>
      </c>
      <c r="F4624" s="7">
        <v>344.25527699999998</v>
      </c>
      <c r="G4624" s="4">
        <v>185188</v>
      </c>
      <c r="H4624" s="2">
        <v>1.8E-3</v>
      </c>
      <c r="I4624" t="s">
        <v>152</v>
      </c>
    </row>
    <row r="4625" spans="1:9">
      <c r="A4625" s="2">
        <v>2013</v>
      </c>
      <c r="B4625" s="2">
        <v>10</v>
      </c>
      <c r="C4625" s="2" t="s">
        <v>7</v>
      </c>
      <c r="D4625" s="2" t="s">
        <v>29</v>
      </c>
      <c r="E4625" s="2" t="s">
        <v>25</v>
      </c>
      <c r="F4625" s="7">
        <v>752.02338799999995</v>
      </c>
      <c r="G4625" s="4">
        <v>516767</v>
      </c>
      <c r="H4625" s="2">
        <v>1.4E-3</v>
      </c>
      <c r="I4625" t="s">
        <v>152</v>
      </c>
    </row>
    <row r="4626" spans="1:9">
      <c r="A4626" s="2">
        <v>2014</v>
      </c>
      <c r="B4626" s="2">
        <v>3</v>
      </c>
      <c r="C4626" s="2" t="s">
        <v>12</v>
      </c>
      <c r="D4626" s="2" t="s">
        <v>17</v>
      </c>
      <c r="E4626" s="2" t="s">
        <v>14</v>
      </c>
      <c r="F4626" s="7">
        <v>3082.60421</v>
      </c>
      <c r="G4626" s="4">
        <v>404213</v>
      </c>
      <c r="H4626" s="2">
        <v>7.6E-3</v>
      </c>
      <c r="I4626" t="s">
        <v>152</v>
      </c>
    </row>
    <row r="4627" spans="1:9">
      <c r="A4627" s="2">
        <v>2014</v>
      </c>
      <c r="B4627" s="2">
        <v>3</v>
      </c>
      <c r="C4627" s="2" t="s">
        <v>7</v>
      </c>
      <c r="D4627" s="2" t="s">
        <v>46</v>
      </c>
      <c r="E4627" s="2" t="s">
        <v>25</v>
      </c>
      <c r="F4627" s="7">
        <v>11.712965000000001</v>
      </c>
      <c r="G4627" s="4">
        <v>525879</v>
      </c>
      <c r="H4627" s="2">
        <v>0</v>
      </c>
      <c r="I4627" t="s">
        <v>152</v>
      </c>
    </row>
    <row r="4628" spans="1:9">
      <c r="A4628" s="2">
        <v>2013</v>
      </c>
      <c r="B4628" s="2">
        <v>9</v>
      </c>
      <c r="C4628" s="2" t="s">
        <v>12</v>
      </c>
      <c r="D4628" s="2" t="s">
        <v>48</v>
      </c>
      <c r="E4628" s="2" t="s">
        <v>14</v>
      </c>
      <c r="F4628" s="7">
        <v>939.54677200000003</v>
      </c>
      <c r="G4628" s="4">
        <v>122592</v>
      </c>
      <c r="H4628" s="2">
        <v>7.6E-3</v>
      </c>
      <c r="I4628" t="s">
        <v>152</v>
      </c>
    </row>
    <row r="4629" spans="1:9">
      <c r="A4629" s="2">
        <v>2014</v>
      </c>
      <c r="B4629" s="2">
        <v>2</v>
      </c>
      <c r="C4629" s="2" t="s">
        <v>12</v>
      </c>
      <c r="D4629" s="2" t="s">
        <v>66</v>
      </c>
      <c r="E4629" s="2" t="s">
        <v>9</v>
      </c>
      <c r="F4629" s="7">
        <v>15.612663</v>
      </c>
      <c r="G4629" s="4">
        <v>1074</v>
      </c>
      <c r="H4629" s="2">
        <v>1.4500000000000001E-2</v>
      </c>
      <c r="I4629" t="s">
        <v>152</v>
      </c>
    </row>
    <row r="4630" spans="1:9">
      <c r="A4630" s="2">
        <v>2014</v>
      </c>
      <c r="B4630" s="2">
        <v>2</v>
      </c>
      <c r="C4630" s="2" t="s">
        <v>12</v>
      </c>
      <c r="D4630" s="2" t="s">
        <v>76</v>
      </c>
      <c r="E4630" s="2" t="s">
        <v>25</v>
      </c>
      <c r="F4630" s="7">
        <v>12.998877</v>
      </c>
      <c r="G4630" s="4">
        <v>582</v>
      </c>
      <c r="H4630" s="2">
        <v>2.23E-2</v>
      </c>
      <c r="I4630" t="s">
        <v>152</v>
      </c>
    </row>
    <row r="4631" spans="1:9">
      <c r="A4631" s="2">
        <v>2013</v>
      </c>
      <c r="B4631" s="2">
        <v>3</v>
      </c>
      <c r="C4631" s="2" t="s">
        <v>12</v>
      </c>
      <c r="D4631" s="2" t="s">
        <v>27</v>
      </c>
      <c r="E4631" s="2" t="s">
        <v>14</v>
      </c>
      <c r="F4631" s="7">
        <v>1.4066590000000001</v>
      </c>
      <c r="G4631" s="4">
        <v>372</v>
      </c>
      <c r="H4631" s="2">
        <v>3.7000000000000002E-3</v>
      </c>
      <c r="I4631" t="s">
        <v>152</v>
      </c>
    </row>
    <row r="4632" spans="1:9">
      <c r="A4632" s="2">
        <v>2013</v>
      </c>
      <c r="B4632" s="2">
        <v>11</v>
      </c>
      <c r="C4632" s="2" t="s">
        <v>53</v>
      </c>
      <c r="D4632" s="2" t="s">
        <v>63</v>
      </c>
      <c r="E4632" s="2" t="s">
        <v>14</v>
      </c>
      <c r="F4632" s="7">
        <v>56.317923999999998</v>
      </c>
      <c r="G4632" s="4">
        <v>46</v>
      </c>
      <c r="H4632" s="2">
        <v>1.2242999999999999</v>
      </c>
      <c r="I4632" t="s">
        <v>152</v>
      </c>
    </row>
    <row r="4633" spans="1:9">
      <c r="A4633" s="2">
        <v>2014</v>
      </c>
      <c r="B4633" s="2">
        <v>5</v>
      </c>
      <c r="C4633" s="2" t="s">
        <v>12</v>
      </c>
      <c r="D4633" s="2" t="s">
        <v>22</v>
      </c>
      <c r="E4633" s="2" t="s">
        <v>14</v>
      </c>
      <c r="F4633" s="7">
        <v>7224.4448810000004</v>
      </c>
      <c r="G4633" s="4">
        <v>747888</v>
      </c>
      <c r="H4633" s="2">
        <v>9.5999999999999992E-3</v>
      </c>
      <c r="I4633" t="s">
        <v>152</v>
      </c>
    </row>
    <row r="4634" spans="1:9">
      <c r="A4634" s="2">
        <v>2014</v>
      </c>
      <c r="B4634" s="2">
        <v>5</v>
      </c>
      <c r="C4634" s="2" t="s">
        <v>7</v>
      </c>
      <c r="D4634" s="2" t="s">
        <v>91</v>
      </c>
      <c r="E4634" s="2" t="s">
        <v>9</v>
      </c>
      <c r="F4634" s="7">
        <v>445.73074400000002</v>
      </c>
      <c r="G4634" s="4">
        <v>342871</v>
      </c>
      <c r="H4634" s="2">
        <v>1.1999999999999999E-3</v>
      </c>
      <c r="I4634" t="s">
        <v>152</v>
      </c>
    </row>
    <row r="4635" spans="1:9">
      <c r="A4635" s="2">
        <v>2014</v>
      </c>
      <c r="B4635" s="2">
        <v>5</v>
      </c>
      <c r="C4635" s="2" t="s">
        <v>12</v>
      </c>
      <c r="D4635" s="2" t="s">
        <v>73</v>
      </c>
      <c r="E4635" s="2" t="s">
        <v>14</v>
      </c>
      <c r="F4635" s="7">
        <v>129.40093999999999</v>
      </c>
      <c r="G4635" s="4">
        <v>79102</v>
      </c>
      <c r="H4635" s="2">
        <v>1.6000000000000001E-3</v>
      </c>
      <c r="I4635" t="s">
        <v>152</v>
      </c>
    </row>
    <row r="4636" spans="1:9">
      <c r="A4636" s="2">
        <v>2013</v>
      </c>
      <c r="B4636" s="2">
        <v>8</v>
      </c>
      <c r="C4636" s="2" t="s">
        <v>12</v>
      </c>
      <c r="D4636" s="2" t="s">
        <v>81</v>
      </c>
      <c r="E4636" s="2" t="s">
        <v>11</v>
      </c>
      <c r="F4636" s="7">
        <v>0.59036299999999997</v>
      </c>
      <c r="G4636" s="4">
        <v>186</v>
      </c>
      <c r="H4636" s="2">
        <v>3.0999999999999999E-3</v>
      </c>
      <c r="I4636" t="s">
        <v>152</v>
      </c>
    </row>
    <row r="4637" spans="1:9">
      <c r="A4637" s="2">
        <v>2013</v>
      </c>
      <c r="B4637" s="2">
        <v>4</v>
      </c>
      <c r="C4637" s="2" t="s">
        <v>12</v>
      </c>
      <c r="D4637" s="2" t="s">
        <v>38</v>
      </c>
      <c r="E4637" s="2" t="s">
        <v>14</v>
      </c>
      <c r="F4637" s="7">
        <v>2.7244000000000001E-2</v>
      </c>
      <c r="G4637" s="4">
        <v>14</v>
      </c>
      <c r="H4637" s="2">
        <v>1.9E-3</v>
      </c>
      <c r="I4637" t="s">
        <v>152</v>
      </c>
    </row>
    <row r="4638" spans="1:9">
      <c r="A4638" s="2">
        <v>2014</v>
      </c>
      <c r="B4638" s="2">
        <v>2</v>
      </c>
      <c r="C4638" s="2" t="s">
        <v>12</v>
      </c>
      <c r="D4638" s="2" t="s">
        <v>99</v>
      </c>
      <c r="E4638" s="2" t="s">
        <v>25</v>
      </c>
      <c r="F4638" s="7">
        <v>3.3327</v>
      </c>
      <c r="G4638" s="4">
        <v>3</v>
      </c>
      <c r="H4638" s="2">
        <v>1.1109</v>
      </c>
      <c r="I4638" t="s">
        <v>152</v>
      </c>
    </row>
    <row r="4639" spans="1:9">
      <c r="A4639" s="2">
        <v>2014</v>
      </c>
      <c r="B4639" s="2">
        <v>4</v>
      </c>
      <c r="C4639" s="2" t="s">
        <v>12</v>
      </c>
      <c r="D4639" s="2" t="s">
        <v>79</v>
      </c>
      <c r="E4639" s="2" t="s">
        <v>14</v>
      </c>
      <c r="F4639" s="7">
        <v>0.66051599999999999</v>
      </c>
      <c r="G4639" s="4">
        <v>5</v>
      </c>
      <c r="H4639" s="2">
        <v>0.1321</v>
      </c>
      <c r="I4639" t="s">
        <v>152</v>
      </c>
    </row>
    <row r="4640" spans="1:9">
      <c r="A4640" s="2">
        <v>2013</v>
      </c>
      <c r="B4640" s="2">
        <v>10</v>
      </c>
      <c r="C4640" s="2" t="s">
        <v>53</v>
      </c>
      <c r="D4640" s="2" t="s">
        <v>13</v>
      </c>
      <c r="E4640" s="2" t="s">
        <v>14</v>
      </c>
      <c r="F4640" s="7">
        <v>0.58889800000000003</v>
      </c>
      <c r="G4640" s="4">
        <v>1</v>
      </c>
      <c r="H4640" s="2">
        <v>0.58879999999999999</v>
      </c>
      <c r="I4640" t="s">
        <v>152</v>
      </c>
    </row>
    <row r="4641" spans="1:9">
      <c r="A4641" s="2">
        <v>2013</v>
      </c>
      <c r="B4641" s="2">
        <v>10</v>
      </c>
      <c r="C4641" s="2" t="s">
        <v>12</v>
      </c>
      <c r="D4641" s="2" t="s">
        <v>105</v>
      </c>
      <c r="E4641" s="2" t="s">
        <v>62</v>
      </c>
      <c r="F4641" s="7">
        <v>0.79979999999999996</v>
      </c>
      <c r="G4641" s="4">
        <v>3</v>
      </c>
      <c r="H4641" s="2">
        <v>0.2666</v>
      </c>
      <c r="I4641" t="s">
        <v>152</v>
      </c>
    </row>
    <row r="4642" spans="1:9">
      <c r="A4642" s="2">
        <v>2013</v>
      </c>
      <c r="B4642" s="2">
        <v>7</v>
      </c>
      <c r="C4642" s="2" t="s">
        <v>12</v>
      </c>
      <c r="D4642" s="2" t="s">
        <v>22</v>
      </c>
      <c r="E4642" s="2" t="s">
        <v>14</v>
      </c>
      <c r="F4642" s="7">
        <v>5143.5956829999996</v>
      </c>
      <c r="G4642" s="4">
        <v>569576</v>
      </c>
      <c r="H4642" s="2">
        <v>8.9999999999999993E-3</v>
      </c>
      <c r="I4642" t="s">
        <v>152</v>
      </c>
    </row>
    <row r="4643" spans="1:9">
      <c r="A4643" s="2">
        <v>2014</v>
      </c>
      <c r="B4643" s="2">
        <v>3</v>
      </c>
      <c r="C4643" s="2" t="s">
        <v>12</v>
      </c>
      <c r="D4643" s="2" t="s">
        <v>60</v>
      </c>
      <c r="E4643" s="2" t="s">
        <v>14</v>
      </c>
      <c r="F4643" s="7">
        <v>4202.528507</v>
      </c>
      <c r="G4643" s="4">
        <v>1032324</v>
      </c>
      <c r="H4643" s="2">
        <v>4.0000000000000001E-3</v>
      </c>
      <c r="I4643" t="s">
        <v>152</v>
      </c>
    </row>
    <row r="4644" spans="1:9">
      <c r="A4644" s="2">
        <v>2014</v>
      </c>
      <c r="B4644" s="2">
        <v>1</v>
      </c>
      <c r="C4644" s="2" t="s">
        <v>7</v>
      </c>
      <c r="D4644" s="2" t="s">
        <v>47</v>
      </c>
      <c r="E4644" s="2" t="s">
        <v>14</v>
      </c>
      <c r="F4644" s="7">
        <v>7.6663170000000003</v>
      </c>
      <c r="G4644" s="4">
        <v>65929</v>
      </c>
      <c r="H4644" s="2">
        <v>1E-4</v>
      </c>
      <c r="I4644" t="s">
        <v>152</v>
      </c>
    </row>
    <row r="4645" spans="1:9">
      <c r="A4645" s="2">
        <v>2013</v>
      </c>
      <c r="B4645" s="2">
        <v>10</v>
      </c>
      <c r="C4645" s="2" t="s">
        <v>7</v>
      </c>
      <c r="D4645" s="2" t="s">
        <v>19</v>
      </c>
      <c r="E4645" s="2" t="s">
        <v>14</v>
      </c>
      <c r="F4645" s="7">
        <v>4355.2259379999996</v>
      </c>
      <c r="G4645" s="4">
        <v>1352902</v>
      </c>
      <c r="H4645" s="2">
        <v>3.2000000000000002E-3</v>
      </c>
      <c r="I4645" t="s">
        <v>152</v>
      </c>
    </row>
    <row r="4646" spans="1:9">
      <c r="A4646" s="2">
        <v>2013</v>
      </c>
      <c r="B4646" s="2">
        <v>11</v>
      </c>
      <c r="C4646" s="2" t="s">
        <v>7</v>
      </c>
      <c r="D4646" s="2" t="s">
        <v>42</v>
      </c>
      <c r="E4646" s="2" t="s">
        <v>14</v>
      </c>
      <c r="F4646" s="7">
        <v>7658.4096390000004</v>
      </c>
      <c r="G4646" s="4">
        <v>4239873</v>
      </c>
      <c r="H4646" s="2">
        <v>1.8E-3</v>
      </c>
      <c r="I4646" t="s">
        <v>152</v>
      </c>
    </row>
    <row r="4647" spans="1:9">
      <c r="A4647" s="2">
        <v>2013</v>
      </c>
      <c r="B4647" s="2">
        <v>12</v>
      </c>
      <c r="C4647" s="2" t="s">
        <v>7</v>
      </c>
      <c r="D4647" s="2" t="s">
        <v>26</v>
      </c>
      <c r="E4647" s="2" t="s">
        <v>14</v>
      </c>
      <c r="F4647" s="7">
        <v>1964.5393320000001</v>
      </c>
      <c r="G4647" s="4">
        <v>850222</v>
      </c>
      <c r="H4647" s="2">
        <v>2.3E-3</v>
      </c>
      <c r="I4647" t="s">
        <v>152</v>
      </c>
    </row>
    <row r="4648" spans="1:9">
      <c r="A4648" s="2">
        <v>2013</v>
      </c>
      <c r="B4648" s="2">
        <v>5</v>
      </c>
      <c r="C4648" s="2" t="s">
        <v>7</v>
      </c>
      <c r="D4648" s="2" t="s">
        <v>63</v>
      </c>
      <c r="E4648" s="2" t="s">
        <v>14</v>
      </c>
      <c r="F4648" s="7">
        <v>2498.8434480000001</v>
      </c>
      <c r="G4648" s="4">
        <v>1465072</v>
      </c>
      <c r="H4648" s="2">
        <v>1.6999999999999999E-3</v>
      </c>
      <c r="I4648" t="s">
        <v>152</v>
      </c>
    </row>
    <row r="4649" spans="1:9">
      <c r="A4649" s="2">
        <v>2013</v>
      </c>
      <c r="B4649" s="2">
        <v>9</v>
      </c>
      <c r="C4649" s="2" t="s">
        <v>7</v>
      </c>
      <c r="D4649" s="2" t="s">
        <v>10</v>
      </c>
      <c r="E4649" s="2" t="s">
        <v>11</v>
      </c>
      <c r="F4649" s="7">
        <v>461.89435600000002</v>
      </c>
      <c r="G4649" s="4">
        <v>238574</v>
      </c>
      <c r="H4649" s="2">
        <v>1.9E-3</v>
      </c>
      <c r="I4649" t="s">
        <v>152</v>
      </c>
    </row>
    <row r="4650" spans="1:9">
      <c r="A4650" s="2">
        <v>2013</v>
      </c>
      <c r="B4650" s="2">
        <v>10</v>
      </c>
      <c r="C4650" s="2" t="s">
        <v>12</v>
      </c>
      <c r="D4650" s="2" t="s">
        <v>48</v>
      </c>
      <c r="E4650" s="2" t="s">
        <v>14</v>
      </c>
      <c r="F4650" s="7">
        <v>1048.8975129999999</v>
      </c>
      <c r="G4650" s="4">
        <v>149507</v>
      </c>
      <c r="H4650" s="2">
        <v>7.0000000000000001E-3</v>
      </c>
      <c r="I4650" t="s">
        <v>152</v>
      </c>
    </row>
    <row r="4651" spans="1:9">
      <c r="A4651" s="2">
        <v>2014</v>
      </c>
      <c r="B4651" s="2">
        <v>3</v>
      </c>
      <c r="C4651" s="2" t="s">
        <v>12</v>
      </c>
      <c r="D4651" s="2" t="s">
        <v>31</v>
      </c>
      <c r="E4651" s="2" t="s">
        <v>14</v>
      </c>
      <c r="F4651" s="7">
        <v>340.02812799999998</v>
      </c>
      <c r="G4651" s="4">
        <v>130650</v>
      </c>
      <c r="H4651" s="2">
        <v>2.5999999999999999E-3</v>
      </c>
      <c r="I4651" t="s">
        <v>152</v>
      </c>
    </row>
    <row r="4652" spans="1:9">
      <c r="A4652" s="2">
        <v>2014</v>
      </c>
      <c r="B4652" s="2">
        <v>4</v>
      </c>
      <c r="C4652" s="2" t="s">
        <v>7</v>
      </c>
      <c r="D4652" s="2" t="s">
        <v>44</v>
      </c>
      <c r="E4652" s="2" t="s">
        <v>16</v>
      </c>
      <c r="F4652" s="7">
        <v>857.29782299999999</v>
      </c>
      <c r="G4652" s="4">
        <v>1277579</v>
      </c>
      <c r="H4652" s="2">
        <v>5.9999999999999995E-4</v>
      </c>
      <c r="I4652" t="s">
        <v>152</v>
      </c>
    </row>
    <row r="4653" spans="1:9">
      <c r="A4653" s="2">
        <v>2014</v>
      </c>
      <c r="B4653" s="2">
        <v>3</v>
      </c>
      <c r="C4653" s="2" t="s">
        <v>12</v>
      </c>
      <c r="D4653" s="2" t="s">
        <v>54</v>
      </c>
      <c r="E4653" s="2" t="s">
        <v>14</v>
      </c>
      <c r="F4653" s="7">
        <v>60.260368999999997</v>
      </c>
      <c r="G4653" s="4">
        <v>3549</v>
      </c>
      <c r="H4653" s="2">
        <v>1.6899999999999998E-2</v>
      </c>
      <c r="I4653" t="s">
        <v>152</v>
      </c>
    </row>
    <row r="4654" spans="1:9">
      <c r="A4654" s="2">
        <v>2013</v>
      </c>
      <c r="B4654" s="2">
        <v>10</v>
      </c>
      <c r="C4654" s="2" t="s">
        <v>7</v>
      </c>
      <c r="D4654" s="2" t="s">
        <v>47</v>
      </c>
      <c r="E4654" s="2" t="s">
        <v>14</v>
      </c>
      <c r="F4654" s="7">
        <v>202.515398</v>
      </c>
      <c r="G4654" s="4">
        <v>29235</v>
      </c>
      <c r="H4654" s="2">
        <v>6.8999999999999999E-3</v>
      </c>
      <c r="I4654" t="s">
        <v>152</v>
      </c>
    </row>
    <row r="4655" spans="1:9">
      <c r="A4655" s="2">
        <v>2013</v>
      </c>
      <c r="B4655" s="2">
        <v>11</v>
      </c>
      <c r="C4655" s="2" t="s">
        <v>12</v>
      </c>
      <c r="D4655" s="2" t="s">
        <v>76</v>
      </c>
      <c r="E4655" s="2" t="s">
        <v>25</v>
      </c>
      <c r="F4655" s="7">
        <v>14.927944</v>
      </c>
      <c r="G4655" s="4">
        <v>540</v>
      </c>
      <c r="H4655" s="2">
        <v>2.76E-2</v>
      </c>
      <c r="I4655" t="s">
        <v>152</v>
      </c>
    </row>
    <row r="4656" spans="1:9">
      <c r="A4656" s="2">
        <v>2014</v>
      </c>
      <c r="B4656" s="2">
        <v>1</v>
      </c>
      <c r="C4656" s="2" t="s">
        <v>12</v>
      </c>
      <c r="D4656" s="2" t="s">
        <v>101</v>
      </c>
      <c r="E4656" s="2" t="s">
        <v>62</v>
      </c>
      <c r="F4656" s="7">
        <v>2.1151960000000001</v>
      </c>
      <c r="G4656" s="4">
        <v>121</v>
      </c>
      <c r="H4656" s="2">
        <v>1.7399999999999999E-2</v>
      </c>
      <c r="I4656" t="s">
        <v>152</v>
      </c>
    </row>
    <row r="4657" spans="1:9">
      <c r="A4657" s="2">
        <v>2014</v>
      </c>
      <c r="B4657" s="2">
        <v>4</v>
      </c>
      <c r="C4657" s="2" t="s">
        <v>12</v>
      </c>
      <c r="D4657" s="2" t="s">
        <v>76</v>
      </c>
      <c r="E4657" s="2" t="s">
        <v>25</v>
      </c>
      <c r="F4657" s="7">
        <v>22.002334000000001</v>
      </c>
      <c r="G4657" s="4">
        <v>706</v>
      </c>
      <c r="H4657" s="2">
        <v>3.1099999999999999E-2</v>
      </c>
      <c r="I4657" t="s">
        <v>152</v>
      </c>
    </row>
    <row r="4658" spans="1:9">
      <c r="A4658" s="2">
        <v>2013</v>
      </c>
      <c r="B4658" s="2">
        <v>6</v>
      </c>
      <c r="C4658" s="2" t="s">
        <v>12</v>
      </c>
      <c r="D4658" s="2" t="s">
        <v>59</v>
      </c>
      <c r="E4658" s="2" t="s">
        <v>11</v>
      </c>
      <c r="F4658" s="7">
        <v>2.4783409999999999</v>
      </c>
      <c r="G4658" s="4">
        <v>215</v>
      </c>
      <c r="H4658" s="2">
        <v>1.15E-2</v>
      </c>
      <c r="I4658" t="s">
        <v>152</v>
      </c>
    </row>
    <row r="4659" spans="1:9">
      <c r="A4659" s="2">
        <v>2014</v>
      </c>
      <c r="B4659" s="2">
        <v>5</v>
      </c>
      <c r="C4659" s="2" t="s">
        <v>7</v>
      </c>
      <c r="D4659" s="2" t="s">
        <v>60</v>
      </c>
      <c r="E4659" s="2" t="s">
        <v>14</v>
      </c>
      <c r="F4659" s="7">
        <v>6439.8685240000004</v>
      </c>
      <c r="G4659" s="4">
        <v>6394777</v>
      </c>
      <c r="H4659" s="2">
        <v>1E-3</v>
      </c>
      <c r="I4659" t="s">
        <v>152</v>
      </c>
    </row>
    <row r="4660" spans="1:9">
      <c r="A4660" s="2">
        <v>2014</v>
      </c>
      <c r="B4660" s="2">
        <v>5</v>
      </c>
      <c r="C4660" s="2" t="s">
        <v>12</v>
      </c>
      <c r="D4660" s="2" t="s">
        <v>51</v>
      </c>
      <c r="E4660" s="2" t="s">
        <v>11</v>
      </c>
      <c r="F4660" s="7">
        <v>41.757722999999999</v>
      </c>
      <c r="G4660" s="4">
        <v>29827</v>
      </c>
      <c r="H4660" s="2">
        <v>1.2999999999999999E-3</v>
      </c>
      <c r="I4660" t="s">
        <v>152</v>
      </c>
    </row>
    <row r="4661" spans="1:9">
      <c r="A4661" s="2">
        <v>2013</v>
      </c>
      <c r="B4661" s="2">
        <v>5</v>
      </c>
      <c r="C4661" s="2" t="s">
        <v>12</v>
      </c>
      <c r="D4661" s="2" t="s">
        <v>87</v>
      </c>
      <c r="E4661" s="2" t="s">
        <v>14</v>
      </c>
      <c r="F4661" s="7">
        <v>16085.051546000001</v>
      </c>
      <c r="G4661" s="4">
        <v>1579114</v>
      </c>
      <c r="H4661" s="2">
        <v>1.01E-2</v>
      </c>
      <c r="I4661" t="s">
        <v>152</v>
      </c>
    </row>
    <row r="4662" spans="1:9">
      <c r="A4662" s="2">
        <v>2013</v>
      </c>
      <c r="B4662" s="2">
        <v>3</v>
      </c>
      <c r="C4662" s="2" t="s">
        <v>7</v>
      </c>
      <c r="D4662" s="2" t="s">
        <v>15</v>
      </c>
      <c r="E4662" s="2" t="s">
        <v>16</v>
      </c>
      <c r="F4662" s="7">
        <v>6751.7335039999998</v>
      </c>
      <c r="G4662" s="4">
        <v>2730995</v>
      </c>
      <c r="H4662" s="2">
        <v>2.3999999999999998E-3</v>
      </c>
      <c r="I4662" t="s">
        <v>152</v>
      </c>
    </row>
    <row r="4663" spans="1:9">
      <c r="A4663" s="2">
        <v>2013</v>
      </c>
      <c r="B4663" s="2">
        <v>9</v>
      </c>
      <c r="C4663" s="2" t="s">
        <v>12</v>
      </c>
      <c r="D4663" s="2" t="s">
        <v>42</v>
      </c>
      <c r="E4663" s="2" t="s">
        <v>14</v>
      </c>
      <c r="F4663" s="7">
        <v>21149.632136</v>
      </c>
      <c r="G4663" s="4">
        <v>1698530</v>
      </c>
      <c r="H4663" s="2">
        <v>1.24E-2</v>
      </c>
      <c r="I4663" t="s">
        <v>152</v>
      </c>
    </row>
    <row r="4664" spans="1:9">
      <c r="A4664" s="2">
        <v>2014</v>
      </c>
      <c r="B4664" s="2">
        <v>1</v>
      </c>
      <c r="C4664" s="2" t="s">
        <v>12</v>
      </c>
      <c r="D4664" s="2" t="s">
        <v>56</v>
      </c>
      <c r="E4664" s="2" t="s">
        <v>14</v>
      </c>
      <c r="F4664" s="7">
        <v>553291.569609</v>
      </c>
      <c r="G4664" s="4">
        <v>52843943</v>
      </c>
      <c r="H4664" s="2">
        <v>1.04E-2</v>
      </c>
      <c r="I4664" t="s">
        <v>152</v>
      </c>
    </row>
    <row r="4665" spans="1:9">
      <c r="A4665" s="2">
        <v>2014</v>
      </c>
      <c r="B4665" s="2">
        <v>2</v>
      </c>
      <c r="C4665" s="2" t="s">
        <v>12</v>
      </c>
      <c r="D4665" s="2" t="s">
        <v>56</v>
      </c>
      <c r="E4665" s="2" t="s">
        <v>14</v>
      </c>
      <c r="F4665" s="7">
        <v>555746.053847</v>
      </c>
      <c r="G4665" s="4">
        <v>47822832</v>
      </c>
      <c r="H4665" s="2">
        <v>1.1599999999999999E-2</v>
      </c>
      <c r="I4665" t="s">
        <v>152</v>
      </c>
    </row>
    <row r="4666" spans="1:9">
      <c r="A4666" s="2">
        <v>2014</v>
      </c>
      <c r="B4666" s="2">
        <v>4</v>
      </c>
      <c r="C4666" s="2" t="s">
        <v>7</v>
      </c>
      <c r="D4666" s="2" t="s">
        <v>72</v>
      </c>
      <c r="E4666" s="2" t="s">
        <v>11</v>
      </c>
      <c r="F4666" s="7">
        <v>9296.2498759999999</v>
      </c>
      <c r="G4666" s="4">
        <v>3548331</v>
      </c>
      <c r="H4666" s="2">
        <v>2.5999999999999999E-3</v>
      </c>
      <c r="I4666" t="s">
        <v>152</v>
      </c>
    </row>
    <row r="4667" spans="1:9">
      <c r="A4667" s="2">
        <v>2014</v>
      </c>
      <c r="B4667" s="2">
        <v>1</v>
      </c>
      <c r="C4667" s="2" t="s">
        <v>12</v>
      </c>
      <c r="D4667" s="2" t="s">
        <v>28</v>
      </c>
      <c r="E4667" s="2" t="s">
        <v>14</v>
      </c>
      <c r="F4667" s="7">
        <v>1502.1464570000001</v>
      </c>
      <c r="G4667" s="4">
        <v>562468</v>
      </c>
      <c r="H4667" s="2">
        <v>2.5999999999999999E-3</v>
      </c>
      <c r="I4667" t="s">
        <v>152</v>
      </c>
    </row>
    <row r="4668" spans="1:9">
      <c r="A4668" s="2">
        <v>2014</v>
      </c>
      <c r="B4668" s="2">
        <v>1</v>
      </c>
      <c r="C4668" s="2" t="s">
        <v>7</v>
      </c>
      <c r="D4668" s="2" t="s">
        <v>13</v>
      </c>
      <c r="E4668" s="2" t="s">
        <v>14</v>
      </c>
      <c r="F4668" s="7">
        <v>950.98531600000001</v>
      </c>
      <c r="G4668" s="4">
        <v>3416070</v>
      </c>
      <c r="H4668" s="2">
        <v>2.0000000000000001E-4</v>
      </c>
      <c r="I4668" t="s">
        <v>152</v>
      </c>
    </row>
    <row r="4669" spans="1:9">
      <c r="A4669" s="2">
        <v>2013</v>
      </c>
      <c r="B4669" s="2">
        <v>4</v>
      </c>
      <c r="C4669" s="2" t="s">
        <v>7</v>
      </c>
      <c r="D4669" s="2" t="s">
        <v>46</v>
      </c>
      <c r="E4669" s="2" t="s">
        <v>25</v>
      </c>
      <c r="F4669" s="7">
        <v>165.66362899999999</v>
      </c>
      <c r="G4669" s="4">
        <v>73924</v>
      </c>
      <c r="H4669" s="2">
        <v>2.2000000000000001E-3</v>
      </c>
      <c r="I4669" t="s">
        <v>152</v>
      </c>
    </row>
    <row r="4670" spans="1:9">
      <c r="A4670" s="2">
        <v>2013</v>
      </c>
      <c r="B4670" s="2">
        <v>4</v>
      </c>
      <c r="C4670" s="2" t="s">
        <v>53</v>
      </c>
      <c r="D4670" s="2" t="s">
        <v>39</v>
      </c>
      <c r="E4670" s="2" t="s">
        <v>14</v>
      </c>
      <c r="F4670" s="7">
        <v>166.22793100000001</v>
      </c>
      <c r="G4670" s="4">
        <v>237</v>
      </c>
      <c r="H4670" s="2">
        <v>0.70130000000000003</v>
      </c>
      <c r="I4670" t="s">
        <v>152</v>
      </c>
    </row>
    <row r="4671" spans="1:9">
      <c r="A4671" s="2">
        <v>2013</v>
      </c>
      <c r="B4671" s="2">
        <v>7</v>
      </c>
      <c r="C4671" s="2" t="s">
        <v>7</v>
      </c>
      <c r="D4671" s="2" t="s">
        <v>22</v>
      </c>
      <c r="E4671" s="2" t="s">
        <v>14</v>
      </c>
      <c r="F4671" s="7">
        <v>569.30651899999998</v>
      </c>
      <c r="G4671" s="4">
        <v>322780</v>
      </c>
      <c r="H4671" s="2">
        <v>1.6999999999999999E-3</v>
      </c>
      <c r="I4671" t="s">
        <v>152</v>
      </c>
    </row>
    <row r="4672" spans="1:9">
      <c r="A4672" s="2">
        <v>2013</v>
      </c>
      <c r="B4672" s="2">
        <v>10</v>
      </c>
      <c r="C4672" s="2" t="s">
        <v>12</v>
      </c>
      <c r="D4672" s="2" t="s">
        <v>60</v>
      </c>
      <c r="E4672" s="2" t="s">
        <v>14</v>
      </c>
      <c r="F4672" s="7">
        <v>338.268415</v>
      </c>
      <c r="G4672" s="4">
        <v>113027</v>
      </c>
      <c r="H4672" s="2">
        <v>2.8999999999999998E-3</v>
      </c>
      <c r="I4672" t="s">
        <v>152</v>
      </c>
    </row>
    <row r="4673" spans="1:9">
      <c r="A4673" s="2">
        <v>2013</v>
      </c>
      <c r="B4673" s="2">
        <v>10</v>
      </c>
      <c r="C4673" s="2" t="s">
        <v>7</v>
      </c>
      <c r="D4673" s="2" t="s">
        <v>48</v>
      </c>
      <c r="E4673" s="2" t="s">
        <v>14</v>
      </c>
      <c r="F4673" s="7">
        <v>166.16606100000001</v>
      </c>
      <c r="G4673" s="4">
        <v>214318</v>
      </c>
      <c r="H4673" s="2">
        <v>6.9999999999999999E-4</v>
      </c>
      <c r="I4673" t="s">
        <v>152</v>
      </c>
    </row>
    <row r="4674" spans="1:9">
      <c r="A4674" s="2">
        <v>2013</v>
      </c>
      <c r="B4674" s="2">
        <v>8</v>
      </c>
      <c r="C4674" s="2" t="s">
        <v>7</v>
      </c>
      <c r="D4674" s="2" t="s">
        <v>24</v>
      </c>
      <c r="E4674" s="2" t="s">
        <v>25</v>
      </c>
      <c r="F4674" s="7">
        <v>606.89417300000002</v>
      </c>
      <c r="G4674" s="4">
        <v>385510</v>
      </c>
      <c r="H4674" s="2">
        <v>1.5E-3</v>
      </c>
      <c r="I4674" t="s">
        <v>152</v>
      </c>
    </row>
    <row r="4675" spans="1:9">
      <c r="A4675" s="2">
        <v>2013</v>
      </c>
      <c r="B4675" s="2">
        <v>10</v>
      </c>
      <c r="C4675" s="2" t="s">
        <v>12</v>
      </c>
      <c r="D4675" s="2" t="s">
        <v>54</v>
      </c>
      <c r="E4675" s="2" t="s">
        <v>14</v>
      </c>
      <c r="F4675" s="7">
        <v>44.611311000000001</v>
      </c>
      <c r="G4675" s="4">
        <v>2415</v>
      </c>
      <c r="H4675" s="2">
        <v>1.84E-2</v>
      </c>
      <c r="I4675" t="s">
        <v>152</v>
      </c>
    </row>
    <row r="4676" spans="1:9">
      <c r="A4676" s="2">
        <v>2014</v>
      </c>
      <c r="B4676" s="2">
        <v>1</v>
      </c>
      <c r="C4676" s="2" t="s">
        <v>12</v>
      </c>
      <c r="D4676" s="2" t="s">
        <v>67</v>
      </c>
      <c r="E4676" s="2" t="s">
        <v>9</v>
      </c>
      <c r="F4676" s="7">
        <v>6.587078</v>
      </c>
      <c r="G4676" s="4">
        <v>5067</v>
      </c>
      <c r="H4676" s="2">
        <v>1.1999999999999999E-3</v>
      </c>
      <c r="I4676" t="s">
        <v>152</v>
      </c>
    </row>
    <row r="4677" spans="1:9">
      <c r="A4677" s="2">
        <v>2013</v>
      </c>
      <c r="B4677" s="2">
        <v>2</v>
      </c>
      <c r="C4677" s="2" t="s">
        <v>12</v>
      </c>
      <c r="D4677" s="2" t="s">
        <v>60</v>
      </c>
      <c r="E4677" s="2" t="s">
        <v>14</v>
      </c>
      <c r="F4677" s="7">
        <v>13.715449</v>
      </c>
      <c r="G4677" s="4">
        <v>761</v>
      </c>
      <c r="H4677" s="2">
        <v>1.7999999999999999E-2</v>
      </c>
      <c r="I4677" t="s">
        <v>152</v>
      </c>
    </row>
    <row r="4678" spans="1:9">
      <c r="A4678" s="2">
        <v>2013</v>
      </c>
      <c r="B4678" s="2">
        <v>2</v>
      </c>
      <c r="C4678" s="2" t="s">
        <v>12</v>
      </c>
      <c r="D4678" s="2" t="s">
        <v>82</v>
      </c>
      <c r="E4678" s="2" t="s">
        <v>14</v>
      </c>
      <c r="F4678" s="7">
        <v>3.6987760000000001</v>
      </c>
      <c r="G4678" s="4">
        <v>361</v>
      </c>
      <c r="H4678" s="2">
        <v>1.0200000000000001E-2</v>
      </c>
      <c r="I4678" t="s">
        <v>152</v>
      </c>
    </row>
    <row r="4679" spans="1:9">
      <c r="A4679" s="2">
        <v>2013</v>
      </c>
      <c r="B4679" s="2">
        <v>6</v>
      </c>
      <c r="C4679" s="2" t="s">
        <v>12</v>
      </c>
      <c r="D4679" s="2" t="s">
        <v>23</v>
      </c>
      <c r="E4679" s="2" t="s">
        <v>14</v>
      </c>
      <c r="F4679" s="7">
        <v>2.2222749999999998</v>
      </c>
      <c r="G4679" s="4">
        <v>286</v>
      </c>
      <c r="H4679" s="2">
        <v>7.7000000000000002E-3</v>
      </c>
      <c r="I4679" t="s">
        <v>152</v>
      </c>
    </row>
    <row r="4680" spans="1:9">
      <c r="A4680" s="2">
        <v>2013</v>
      </c>
      <c r="B4680" s="2">
        <v>4</v>
      </c>
      <c r="C4680" s="2" t="s">
        <v>53</v>
      </c>
      <c r="D4680" s="2" t="s">
        <v>20</v>
      </c>
      <c r="E4680" s="2" t="s">
        <v>14</v>
      </c>
      <c r="F4680" s="7">
        <v>138.88992400000001</v>
      </c>
      <c r="G4680" s="4">
        <v>173</v>
      </c>
      <c r="H4680" s="2">
        <v>0.80279999999999996</v>
      </c>
      <c r="I4680" t="s">
        <v>152</v>
      </c>
    </row>
    <row r="4681" spans="1:9">
      <c r="A4681" s="2">
        <v>2013</v>
      </c>
      <c r="B4681" s="2">
        <v>5</v>
      </c>
      <c r="C4681" s="2" t="s">
        <v>12</v>
      </c>
      <c r="D4681" s="2" t="s">
        <v>57</v>
      </c>
      <c r="E4681" s="2" t="s">
        <v>14</v>
      </c>
      <c r="F4681" s="7">
        <v>1.0527899999999999</v>
      </c>
      <c r="G4681" s="4">
        <v>136</v>
      </c>
      <c r="H4681" s="2">
        <v>7.7000000000000002E-3</v>
      </c>
      <c r="I4681" t="s">
        <v>152</v>
      </c>
    </row>
    <row r="4682" spans="1:9">
      <c r="A4682" s="2">
        <v>2013</v>
      </c>
      <c r="B4682" s="2">
        <v>4</v>
      </c>
      <c r="C4682" s="2" t="s">
        <v>12</v>
      </c>
      <c r="D4682" s="2" t="s">
        <v>19</v>
      </c>
      <c r="E4682" s="2" t="s">
        <v>14</v>
      </c>
      <c r="F4682" s="7">
        <v>200883.959454</v>
      </c>
      <c r="G4682" s="4">
        <v>19949413</v>
      </c>
      <c r="H4682" s="2">
        <v>0.01</v>
      </c>
      <c r="I4682" t="s">
        <v>152</v>
      </c>
    </row>
    <row r="4683" spans="1:9">
      <c r="A4683" s="2">
        <v>2013</v>
      </c>
      <c r="B4683" s="2">
        <v>9</v>
      </c>
      <c r="C4683" s="2" t="s">
        <v>12</v>
      </c>
      <c r="D4683" s="2" t="s">
        <v>18</v>
      </c>
      <c r="E4683" s="2" t="s">
        <v>14</v>
      </c>
      <c r="F4683" s="7">
        <v>56236.682522000003</v>
      </c>
      <c r="G4683" s="4">
        <v>5496252</v>
      </c>
      <c r="H4683" s="2">
        <v>1.0200000000000001E-2</v>
      </c>
      <c r="I4683" t="s">
        <v>152</v>
      </c>
    </row>
    <row r="4684" spans="1:9">
      <c r="A4684" s="2">
        <v>2014</v>
      </c>
      <c r="B4684" s="2">
        <v>4</v>
      </c>
      <c r="C4684" s="2" t="s">
        <v>7</v>
      </c>
      <c r="D4684" s="2" t="s">
        <v>15</v>
      </c>
      <c r="E4684" s="2" t="s">
        <v>16</v>
      </c>
      <c r="F4684" s="7">
        <v>7982.4008130000002</v>
      </c>
      <c r="G4684" s="4">
        <v>4712467</v>
      </c>
      <c r="H4684" s="2">
        <v>1.6000000000000001E-3</v>
      </c>
      <c r="I4684" t="s">
        <v>152</v>
      </c>
    </row>
    <row r="4685" spans="1:9">
      <c r="A4685" s="2">
        <v>2014</v>
      </c>
      <c r="B4685" s="2">
        <v>4</v>
      </c>
      <c r="C4685" s="2" t="s">
        <v>7</v>
      </c>
      <c r="D4685" s="2" t="s">
        <v>20</v>
      </c>
      <c r="E4685" s="2" t="s">
        <v>14</v>
      </c>
      <c r="F4685" s="7">
        <v>2877.0311900000002</v>
      </c>
      <c r="G4685" s="4">
        <v>7218771</v>
      </c>
      <c r="H4685" s="2">
        <v>2.9999999999999997E-4</v>
      </c>
      <c r="I4685" t="s">
        <v>152</v>
      </c>
    </row>
    <row r="4686" spans="1:9">
      <c r="A4686" s="2">
        <v>2013</v>
      </c>
      <c r="B4686" s="2">
        <v>2</v>
      </c>
      <c r="C4686" s="2" t="s">
        <v>7</v>
      </c>
      <c r="D4686" s="2" t="s">
        <v>15</v>
      </c>
      <c r="E4686" s="2" t="s">
        <v>16</v>
      </c>
      <c r="F4686" s="7">
        <v>7484.4228380000004</v>
      </c>
      <c r="G4686" s="4">
        <v>2455832</v>
      </c>
      <c r="H4686" s="2">
        <v>3.0000000000000001E-3</v>
      </c>
      <c r="I4686" t="s">
        <v>152</v>
      </c>
    </row>
    <row r="4687" spans="1:9">
      <c r="A4687" s="2">
        <v>2014</v>
      </c>
      <c r="B4687" s="2">
        <v>2</v>
      </c>
      <c r="C4687" s="2" t="s">
        <v>12</v>
      </c>
      <c r="D4687" s="2" t="s">
        <v>41</v>
      </c>
      <c r="E4687" s="2" t="s">
        <v>25</v>
      </c>
      <c r="F4687" s="7">
        <v>538.93416300000001</v>
      </c>
      <c r="G4687" s="4">
        <v>327007</v>
      </c>
      <c r="H4687" s="2">
        <v>1.6000000000000001E-3</v>
      </c>
      <c r="I4687" t="s">
        <v>152</v>
      </c>
    </row>
    <row r="4688" spans="1:9">
      <c r="A4688" s="2">
        <v>2013</v>
      </c>
      <c r="B4688" s="2">
        <v>7</v>
      </c>
      <c r="C4688" s="2" t="s">
        <v>7</v>
      </c>
      <c r="D4688" s="2" t="s">
        <v>63</v>
      </c>
      <c r="E4688" s="2" t="s">
        <v>14</v>
      </c>
      <c r="F4688" s="7">
        <v>1542.7677080000001</v>
      </c>
      <c r="G4688" s="4">
        <v>1323471</v>
      </c>
      <c r="H4688" s="2">
        <v>1.1000000000000001E-3</v>
      </c>
      <c r="I4688" t="s">
        <v>152</v>
      </c>
    </row>
    <row r="4689" spans="1:9">
      <c r="A4689" s="2">
        <v>2014</v>
      </c>
      <c r="B4689" s="2">
        <v>2</v>
      </c>
      <c r="C4689" s="2" t="s">
        <v>7</v>
      </c>
      <c r="D4689" s="2" t="s">
        <v>17</v>
      </c>
      <c r="E4689" s="2" t="s">
        <v>14</v>
      </c>
      <c r="F4689" s="7">
        <v>2470.9733390000001</v>
      </c>
      <c r="G4689" s="4">
        <v>904253</v>
      </c>
      <c r="H4689" s="2">
        <v>2.7000000000000001E-3</v>
      </c>
      <c r="I4689" t="s">
        <v>152</v>
      </c>
    </row>
    <row r="4690" spans="1:9">
      <c r="A4690" s="2">
        <v>2014</v>
      </c>
      <c r="B4690" s="2">
        <v>1</v>
      </c>
      <c r="C4690" s="2" t="s">
        <v>12</v>
      </c>
      <c r="D4690" s="2" t="s">
        <v>41</v>
      </c>
      <c r="E4690" s="2" t="s">
        <v>25</v>
      </c>
      <c r="F4690" s="7">
        <v>503.18417499999998</v>
      </c>
      <c r="G4690" s="4">
        <v>305322</v>
      </c>
      <c r="H4690" s="2">
        <v>1.6000000000000001E-3</v>
      </c>
      <c r="I4690" t="s">
        <v>152</v>
      </c>
    </row>
    <row r="4691" spans="1:9">
      <c r="A4691" s="2">
        <v>2013</v>
      </c>
      <c r="B4691" s="2">
        <v>6</v>
      </c>
      <c r="C4691" s="2" t="s">
        <v>7</v>
      </c>
      <c r="D4691" s="2" t="s">
        <v>31</v>
      </c>
      <c r="E4691" s="2" t="s">
        <v>14</v>
      </c>
      <c r="F4691" s="7">
        <v>69.359071</v>
      </c>
      <c r="G4691" s="4">
        <v>189042</v>
      </c>
      <c r="H4691" s="2">
        <v>2.9999999999999997E-4</v>
      </c>
      <c r="I4691" t="s">
        <v>152</v>
      </c>
    </row>
    <row r="4692" spans="1:9">
      <c r="A4692" s="2">
        <v>2013</v>
      </c>
      <c r="B4692" s="2">
        <v>4</v>
      </c>
      <c r="C4692" s="2" t="s">
        <v>12</v>
      </c>
      <c r="D4692" s="2" t="s">
        <v>71</v>
      </c>
      <c r="E4692" s="2" t="s">
        <v>14</v>
      </c>
      <c r="F4692" s="7">
        <v>45.005211000000003</v>
      </c>
      <c r="G4692" s="4">
        <v>11561</v>
      </c>
      <c r="H4692" s="2">
        <v>3.8E-3</v>
      </c>
      <c r="I4692" t="s">
        <v>152</v>
      </c>
    </row>
    <row r="4693" spans="1:9">
      <c r="A4693" s="2">
        <v>2014</v>
      </c>
      <c r="B4693" s="2">
        <v>3</v>
      </c>
      <c r="C4693" s="2" t="s">
        <v>12</v>
      </c>
      <c r="D4693" s="2" t="s">
        <v>34</v>
      </c>
      <c r="E4693" s="2" t="s">
        <v>14</v>
      </c>
      <c r="F4693" s="7">
        <v>83.633702999999997</v>
      </c>
      <c r="G4693" s="4">
        <v>3756</v>
      </c>
      <c r="H4693" s="2">
        <v>2.2200000000000001E-2</v>
      </c>
      <c r="I4693" t="s">
        <v>152</v>
      </c>
    </row>
    <row r="4694" spans="1:9">
      <c r="A4694" s="2">
        <v>2014</v>
      </c>
      <c r="B4694" s="2">
        <v>3</v>
      </c>
      <c r="C4694" s="2" t="s">
        <v>12</v>
      </c>
      <c r="D4694" s="2" t="s">
        <v>43</v>
      </c>
      <c r="E4694" s="2" t="s">
        <v>11</v>
      </c>
      <c r="F4694" s="7">
        <v>296.41460000000001</v>
      </c>
      <c r="G4694" s="4">
        <v>228012</v>
      </c>
      <c r="H4694" s="2">
        <v>1.1999999999999999E-3</v>
      </c>
      <c r="I4694" t="s">
        <v>152</v>
      </c>
    </row>
    <row r="4695" spans="1:9">
      <c r="A4695" s="2">
        <v>2013</v>
      </c>
      <c r="B4695" s="2">
        <v>10</v>
      </c>
      <c r="C4695" s="2" t="s">
        <v>12</v>
      </c>
      <c r="D4695" s="2" t="s">
        <v>41</v>
      </c>
      <c r="E4695" s="2" t="s">
        <v>25</v>
      </c>
      <c r="F4695" s="7">
        <v>74.448297999999994</v>
      </c>
      <c r="G4695" s="4">
        <v>43843</v>
      </c>
      <c r="H4695" s="2">
        <v>1.6000000000000001E-3</v>
      </c>
      <c r="I4695" t="s">
        <v>152</v>
      </c>
    </row>
    <row r="4696" spans="1:9">
      <c r="A4696" s="2">
        <v>2013</v>
      </c>
      <c r="B4696" s="2">
        <v>5</v>
      </c>
      <c r="C4696" s="2" t="s">
        <v>53</v>
      </c>
      <c r="D4696" s="2" t="s">
        <v>39</v>
      </c>
      <c r="E4696" s="2" t="s">
        <v>14</v>
      </c>
      <c r="F4696" s="7">
        <v>190.868604</v>
      </c>
      <c r="G4696" s="4">
        <v>253</v>
      </c>
      <c r="H4696" s="2">
        <v>0.75439999999999996</v>
      </c>
      <c r="I4696" t="s">
        <v>152</v>
      </c>
    </row>
    <row r="4697" spans="1:9">
      <c r="A4697" s="2">
        <v>2014</v>
      </c>
      <c r="B4697" s="2">
        <v>2</v>
      </c>
      <c r="C4697" s="2" t="s">
        <v>12</v>
      </c>
      <c r="D4697" s="2" t="s">
        <v>81</v>
      </c>
      <c r="E4697" s="2" t="s">
        <v>11</v>
      </c>
      <c r="F4697" s="7">
        <v>45.593387999999997</v>
      </c>
      <c r="G4697" s="4">
        <v>35072</v>
      </c>
      <c r="H4697" s="2">
        <v>1.1999999999999999E-3</v>
      </c>
      <c r="I4697" t="s">
        <v>152</v>
      </c>
    </row>
    <row r="4698" spans="1:9">
      <c r="A4698" s="2">
        <v>2013</v>
      </c>
      <c r="B4698" s="2">
        <v>1</v>
      </c>
      <c r="C4698" s="2" t="s">
        <v>12</v>
      </c>
      <c r="D4698" s="2" t="s">
        <v>10</v>
      </c>
      <c r="E4698" s="2" t="s">
        <v>11</v>
      </c>
      <c r="F4698" s="7">
        <v>1.6011770000000001</v>
      </c>
      <c r="G4698" s="4">
        <v>419</v>
      </c>
      <c r="H4698" s="2">
        <v>3.8E-3</v>
      </c>
      <c r="I4698" t="s">
        <v>152</v>
      </c>
    </row>
    <row r="4699" spans="1:9">
      <c r="A4699" s="2">
        <v>2013</v>
      </c>
      <c r="B4699" s="2">
        <v>6</v>
      </c>
      <c r="C4699" s="2" t="s">
        <v>12</v>
      </c>
      <c r="D4699" s="2" t="s">
        <v>100</v>
      </c>
      <c r="E4699" s="2" t="s">
        <v>14</v>
      </c>
      <c r="F4699" s="7">
        <v>5.5992550000000003</v>
      </c>
      <c r="G4699" s="4">
        <v>393</v>
      </c>
      <c r="H4699" s="2">
        <v>1.4200000000000001E-2</v>
      </c>
      <c r="I4699" t="s">
        <v>152</v>
      </c>
    </row>
    <row r="4700" spans="1:9">
      <c r="A4700" s="2">
        <v>2013</v>
      </c>
      <c r="B4700" s="2">
        <v>5</v>
      </c>
      <c r="C4700" s="2" t="s">
        <v>53</v>
      </c>
      <c r="D4700" s="2" t="s">
        <v>20</v>
      </c>
      <c r="E4700" s="2" t="s">
        <v>14</v>
      </c>
      <c r="F4700" s="7">
        <v>253.91618700000001</v>
      </c>
      <c r="G4700" s="4">
        <v>339</v>
      </c>
      <c r="H4700" s="2">
        <v>0.749</v>
      </c>
      <c r="I4700" t="s">
        <v>152</v>
      </c>
    </row>
    <row r="4701" spans="1:9">
      <c r="A4701" s="2">
        <v>2013</v>
      </c>
      <c r="B4701" s="2">
        <v>2</v>
      </c>
      <c r="C4701" s="2" t="s">
        <v>12</v>
      </c>
      <c r="D4701" s="2" t="s">
        <v>10</v>
      </c>
      <c r="E4701" s="2" t="s">
        <v>11</v>
      </c>
      <c r="F4701" s="7">
        <v>0.24257600000000001</v>
      </c>
      <c r="G4701" s="4">
        <v>38</v>
      </c>
      <c r="H4701" s="2">
        <v>6.3E-3</v>
      </c>
      <c r="I4701" t="s">
        <v>152</v>
      </c>
    </row>
    <row r="4702" spans="1:9">
      <c r="A4702" s="2">
        <v>2013</v>
      </c>
      <c r="B4702" s="2">
        <v>9</v>
      </c>
      <c r="C4702" s="2" t="s">
        <v>53</v>
      </c>
      <c r="D4702" s="2" t="s">
        <v>56</v>
      </c>
      <c r="E4702" s="2" t="s">
        <v>14</v>
      </c>
      <c r="F4702" s="7">
        <v>81.952329000000006</v>
      </c>
      <c r="G4702" s="4">
        <v>86</v>
      </c>
      <c r="H4702" s="2">
        <v>0.95289999999999997</v>
      </c>
      <c r="I4702" t="s">
        <v>152</v>
      </c>
    </row>
    <row r="4703" spans="1:9">
      <c r="A4703" s="2">
        <v>2014</v>
      </c>
      <c r="B4703" s="2">
        <v>2</v>
      </c>
      <c r="C4703" s="2" t="s">
        <v>7</v>
      </c>
      <c r="D4703" s="2" t="s">
        <v>56</v>
      </c>
      <c r="E4703" s="2" t="s">
        <v>14</v>
      </c>
      <c r="F4703" s="7">
        <v>5182.8423579999999</v>
      </c>
      <c r="G4703" s="4">
        <v>8033646</v>
      </c>
      <c r="H4703" s="2">
        <v>5.9999999999999995E-4</v>
      </c>
      <c r="I4703" t="s">
        <v>152</v>
      </c>
    </row>
    <row r="4704" spans="1:9">
      <c r="A4704" s="2">
        <v>2013</v>
      </c>
      <c r="B4704" s="2">
        <v>9</v>
      </c>
      <c r="C4704" s="2" t="s">
        <v>7</v>
      </c>
      <c r="D4704" s="2" t="s">
        <v>39</v>
      </c>
      <c r="E4704" s="2" t="s">
        <v>14</v>
      </c>
      <c r="F4704" s="7">
        <v>32610.987880000001</v>
      </c>
      <c r="G4704" s="4">
        <v>5741437</v>
      </c>
      <c r="H4704" s="2">
        <v>5.5999999999999999E-3</v>
      </c>
      <c r="I4704" t="s">
        <v>152</v>
      </c>
    </row>
    <row r="4705" spans="1:9">
      <c r="A4705" s="2">
        <v>2013</v>
      </c>
      <c r="B4705" s="2">
        <v>11</v>
      </c>
      <c r="C4705" s="2" t="s">
        <v>7</v>
      </c>
      <c r="D4705" s="2" t="s">
        <v>10</v>
      </c>
      <c r="E4705" s="2" t="s">
        <v>11</v>
      </c>
      <c r="F4705" s="7">
        <v>2393.7458999999999</v>
      </c>
      <c r="G4705" s="4">
        <v>1708453</v>
      </c>
      <c r="H4705" s="2">
        <v>1.4E-3</v>
      </c>
      <c r="I4705" t="s">
        <v>152</v>
      </c>
    </row>
    <row r="4706" spans="1:9">
      <c r="A4706" s="2">
        <v>2013</v>
      </c>
      <c r="B4706" s="2">
        <v>4</v>
      </c>
      <c r="C4706" s="2" t="s">
        <v>7</v>
      </c>
      <c r="D4706" s="2" t="s">
        <v>86</v>
      </c>
      <c r="E4706" s="2" t="s">
        <v>9</v>
      </c>
      <c r="F4706" s="7">
        <v>2250.3375460000002</v>
      </c>
      <c r="G4706" s="4">
        <v>1875291</v>
      </c>
      <c r="H4706" s="2">
        <v>1.1000000000000001E-3</v>
      </c>
      <c r="I4706" t="s">
        <v>152</v>
      </c>
    </row>
    <row r="4707" spans="1:9">
      <c r="A4707" s="2">
        <v>2013</v>
      </c>
      <c r="B4707" s="2">
        <v>6</v>
      </c>
      <c r="C4707" s="2" t="s">
        <v>12</v>
      </c>
      <c r="D4707" s="2" t="s">
        <v>21</v>
      </c>
      <c r="E4707" s="2" t="s">
        <v>14</v>
      </c>
      <c r="F4707" s="7">
        <v>21064.163614000001</v>
      </c>
      <c r="G4707" s="4">
        <v>2201260</v>
      </c>
      <c r="H4707" s="2">
        <v>9.4999999999999998E-3</v>
      </c>
      <c r="I4707" t="s">
        <v>152</v>
      </c>
    </row>
    <row r="4708" spans="1:9">
      <c r="A4708" s="2">
        <v>2013</v>
      </c>
      <c r="B4708" s="2">
        <v>10</v>
      </c>
      <c r="C4708" s="2" t="s">
        <v>7</v>
      </c>
      <c r="D4708" s="2" t="s">
        <v>18</v>
      </c>
      <c r="E4708" s="2" t="s">
        <v>14</v>
      </c>
      <c r="F4708" s="7">
        <v>8566.9596729999994</v>
      </c>
      <c r="G4708" s="4">
        <v>2586666</v>
      </c>
      <c r="H4708" s="2">
        <v>3.3E-3</v>
      </c>
      <c r="I4708" t="s">
        <v>152</v>
      </c>
    </row>
    <row r="4709" spans="1:9">
      <c r="A4709" s="2">
        <v>2014</v>
      </c>
      <c r="B4709" s="2">
        <v>1</v>
      </c>
      <c r="C4709" s="2" t="s">
        <v>7</v>
      </c>
      <c r="D4709" s="2" t="s">
        <v>18</v>
      </c>
      <c r="E4709" s="2" t="s">
        <v>14</v>
      </c>
      <c r="F4709" s="7">
        <v>2123.8835250000002</v>
      </c>
      <c r="G4709" s="4">
        <v>5135059</v>
      </c>
      <c r="H4709" s="2">
        <v>4.0000000000000002E-4</v>
      </c>
      <c r="I4709" t="s">
        <v>152</v>
      </c>
    </row>
    <row r="4710" spans="1:9">
      <c r="A4710" s="2">
        <v>2013</v>
      </c>
      <c r="B4710" s="2">
        <v>8</v>
      </c>
      <c r="C4710" s="2" t="s">
        <v>12</v>
      </c>
      <c r="D4710" s="2" t="s">
        <v>24</v>
      </c>
      <c r="E4710" s="2" t="s">
        <v>25</v>
      </c>
      <c r="F4710" s="7">
        <v>2315.7942870000002</v>
      </c>
      <c r="G4710" s="4">
        <v>361645</v>
      </c>
      <c r="H4710" s="2">
        <v>6.4000000000000003E-3</v>
      </c>
      <c r="I4710" t="s">
        <v>152</v>
      </c>
    </row>
    <row r="4711" spans="1:9">
      <c r="A4711" s="2">
        <v>2014</v>
      </c>
      <c r="B4711" s="2">
        <v>4</v>
      </c>
      <c r="C4711" s="2" t="s">
        <v>7</v>
      </c>
      <c r="D4711" s="2" t="s">
        <v>56</v>
      </c>
      <c r="E4711" s="2" t="s">
        <v>14</v>
      </c>
      <c r="F4711" s="7">
        <v>11101.093842</v>
      </c>
      <c r="G4711" s="4">
        <v>8783249</v>
      </c>
      <c r="H4711" s="2">
        <v>1.1999999999999999E-3</v>
      </c>
      <c r="I4711" t="s">
        <v>152</v>
      </c>
    </row>
    <row r="4712" spans="1:9">
      <c r="A4712" s="2">
        <v>2014</v>
      </c>
      <c r="B4712" s="2">
        <v>1</v>
      </c>
      <c r="C4712" s="2" t="s">
        <v>12</v>
      </c>
      <c r="D4712" s="2" t="s">
        <v>13</v>
      </c>
      <c r="E4712" s="2" t="s">
        <v>14</v>
      </c>
      <c r="F4712" s="7">
        <v>91657.600835999998</v>
      </c>
      <c r="G4712" s="4">
        <v>7467129</v>
      </c>
      <c r="H4712" s="2">
        <v>1.2200000000000001E-2</v>
      </c>
      <c r="I4712" t="s">
        <v>152</v>
      </c>
    </row>
    <row r="4713" spans="1:9">
      <c r="A4713" s="2">
        <v>2013</v>
      </c>
      <c r="B4713" s="2">
        <v>9</v>
      </c>
      <c r="C4713" s="2" t="s">
        <v>12</v>
      </c>
      <c r="D4713" s="2" t="s">
        <v>45</v>
      </c>
      <c r="E4713" s="2" t="s">
        <v>14</v>
      </c>
      <c r="F4713" s="7">
        <v>6412.3564560000004</v>
      </c>
      <c r="G4713" s="4">
        <v>1445409</v>
      </c>
      <c r="H4713" s="2">
        <v>4.4000000000000003E-3</v>
      </c>
      <c r="I4713" t="s">
        <v>152</v>
      </c>
    </row>
    <row r="4714" spans="1:9">
      <c r="A4714" s="2">
        <v>2013</v>
      </c>
      <c r="B4714" s="2">
        <v>2</v>
      </c>
      <c r="C4714" s="2" t="s">
        <v>7</v>
      </c>
      <c r="D4714" s="2" t="s">
        <v>28</v>
      </c>
      <c r="E4714" s="2" t="s">
        <v>14</v>
      </c>
      <c r="F4714" s="7">
        <v>409.61169000000001</v>
      </c>
      <c r="G4714" s="4">
        <v>531095</v>
      </c>
      <c r="H4714" s="2">
        <v>6.9999999999999999E-4</v>
      </c>
      <c r="I4714" t="s">
        <v>152</v>
      </c>
    </row>
    <row r="4715" spans="1:9">
      <c r="A4715" s="2">
        <v>2013</v>
      </c>
      <c r="B4715" s="2">
        <v>6</v>
      </c>
      <c r="C4715" s="2" t="s">
        <v>12</v>
      </c>
      <c r="D4715" s="2" t="s">
        <v>86</v>
      </c>
      <c r="E4715" s="2" t="s">
        <v>9</v>
      </c>
      <c r="F4715" s="7">
        <v>8704.4753049999999</v>
      </c>
      <c r="G4715" s="4">
        <v>2190355</v>
      </c>
      <c r="H4715" s="2">
        <v>3.8999999999999998E-3</v>
      </c>
      <c r="I4715" t="s">
        <v>152</v>
      </c>
    </row>
    <row r="4716" spans="1:9">
      <c r="A4716" s="2">
        <v>2013</v>
      </c>
      <c r="B4716" s="2">
        <v>5</v>
      </c>
      <c r="C4716" s="2" t="s">
        <v>7</v>
      </c>
      <c r="D4716" s="2" t="s">
        <v>27</v>
      </c>
      <c r="E4716" s="2" t="s">
        <v>14</v>
      </c>
      <c r="F4716" s="7">
        <v>23.989073000000001</v>
      </c>
      <c r="G4716" s="4">
        <v>191376</v>
      </c>
      <c r="H4716" s="2">
        <v>1E-4</v>
      </c>
      <c r="I4716" t="s">
        <v>152</v>
      </c>
    </row>
    <row r="4717" spans="1:9">
      <c r="A4717" s="2">
        <v>2013</v>
      </c>
      <c r="B4717" s="2">
        <v>8</v>
      </c>
      <c r="C4717" s="2" t="s">
        <v>12</v>
      </c>
      <c r="D4717" s="2" t="s">
        <v>48</v>
      </c>
      <c r="E4717" s="2" t="s">
        <v>14</v>
      </c>
      <c r="F4717" s="7">
        <v>653.27392599999996</v>
      </c>
      <c r="G4717" s="4">
        <v>120947</v>
      </c>
      <c r="H4717" s="2">
        <v>5.4000000000000003E-3</v>
      </c>
      <c r="I4717" t="s">
        <v>152</v>
      </c>
    </row>
    <row r="4718" spans="1:9">
      <c r="A4718" s="2">
        <v>2013</v>
      </c>
      <c r="B4718" s="2">
        <v>10</v>
      </c>
      <c r="C4718" s="2" t="s">
        <v>12</v>
      </c>
      <c r="D4718" s="2" t="s">
        <v>100</v>
      </c>
      <c r="E4718" s="2" t="s">
        <v>14</v>
      </c>
      <c r="F4718" s="7">
        <v>15.068887</v>
      </c>
      <c r="G4718" s="4">
        <v>319</v>
      </c>
      <c r="H4718" s="2">
        <v>4.7199999999999999E-2</v>
      </c>
      <c r="I4718" t="s">
        <v>152</v>
      </c>
    </row>
    <row r="4719" spans="1:9">
      <c r="A4719" s="2">
        <v>2014</v>
      </c>
      <c r="B4719" s="2">
        <v>2</v>
      </c>
      <c r="C4719" s="2" t="s">
        <v>12</v>
      </c>
      <c r="D4719" s="2" t="s">
        <v>100</v>
      </c>
      <c r="E4719" s="2" t="s">
        <v>14</v>
      </c>
      <c r="F4719" s="7">
        <v>5.2353529999999999</v>
      </c>
      <c r="G4719" s="4">
        <v>167</v>
      </c>
      <c r="H4719" s="2">
        <v>3.1300000000000001E-2</v>
      </c>
      <c r="I4719" t="s">
        <v>152</v>
      </c>
    </row>
    <row r="4720" spans="1:9">
      <c r="A4720" s="2">
        <v>2014</v>
      </c>
      <c r="B4720" s="2">
        <v>5</v>
      </c>
      <c r="C4720" s="2" t="s">
        <v>7</v>
      </c>
      <c r="D4720" s="2" t="s">
        <v>17</v>
      </c>
      <c r="E4720" s="2" t="s">
        <v>14</v>
      </c>
      <c r="F4720" s="7">
        <v>2718.3680920000002</v>
      </c>
      <c r="G4720" s="4">
        <v>1007139</v>
      </c>
      <c r="H4720" s="2">
        <v>2.5999999999999999E-3</v>
      </c>
      <c r="I4720" t="s">
        <v>152</v>
      </c>
    </row>
    <row r="4721" spans="1:9">
      <c r="A4721" s="2">
        <v>2014</v>
      </c>
      <c r="B4721" s="2">
        <v>1</v>
      </c>
      <c r="C4721" s="2" t="s">
        <v>12</v>
      </c>
      <c r="D4721" s="2" t="s">
        <v>100</v>
      </c>
      <c r="E4721" s="2" t="s">
        <v>14</v>
      </c>
      <c r="F4721" s="7">
        <v>6.2796079999999996</v>
      </c>
      <c r="G4721" s="4">
        <v>198</v>
      </c>
      <c r="H4721" s="2">
        <v>3.1699999999999999E-2</v>
      </c>
      <c r="I4721" t="s">
        <v>152</v>
      </c>
    </row>
    <row r="4722" spans="1:9">
      <c r="A4722" s="2">
        <v>2014</v>
      </c>
      <c r="B4722" s="2">
        <v>2</v>
      </c>
      <c r="C4722" s="2" t="s">
        <v>12</v>
      </c>
      <c r="D4722" s="2" t="s">
        <v>13</v>
      </c>
      <c r="E4722" s="2" t="s">
        <v>14</v>
      </c>
      <c r="F4722" s="7">
        <v>107959.58220999999</v>
      </c>
      <c r="G4722" s="4">
        <v>8004561</v>
      </c>
      <c r="H4722" s="2">
        <v>1.34E-2</v>
      </c>
      <c r="I4722" t="s">
        <v>152</v>
      </c>
    </row>
    <row r="4723" spans="1:9">
      <c r="A4723" s="2">
        <v>2014</v>
      </c>
      <c r="B4723" s="2">
        <v>4</v>
      </c>
      <c r="C4723" s="2" t="s">
        <v>7</v>
      </c>
      <c r="D4723" s="2" t="s">
        <v>42</v>
      </c>
      <c r="E4723" s="2" t="s">
        <v>14</v>
      </c>
      <c r="F4723" s="7">
        <v>51287.361614000001</v>
      </c>
      <c r="G4723" s="4">
        <v>9700216</v>
      </c>
      <c r="H4723" s="2">
        <v>5.1999999999999998E-3</v>
      </c>
      <c r="I4723" t="s">
        <v>152</v>
      </c>
    </row>
    <row r="4724" spans="1:9">
      <c r="A4724" s="2">
        <v>2013</v>
      </c>
      <c r="B4724" s="2">
        <v>1</v>
      </c>
      <c r="C4724" s="2" t="s">
        <v>7</v>
      </c>
      <c r="D4724" s="2" t="s">
        <v>87</v>
      </c>
      <c r="E4724" s="2" t="s">
        <v>14</v>
      </c>
      <c r="F4724" s="7">
        <v>805.94356600000003</v>
      </c>
      <c r="G4724" s="4">
        <v>653973</v>
      </c>
      <c r="H4724" s="2">
        <v>1.1999999999999999E-3</v>
      </c>
      <c r="I4724" t="s">
        <v>152</v>
      </c>
    </row>
    <row r="4725" spans="1:9">
      <c r="A4725" s="2">
        <v>2013</v>
      </c>
      <c r="B4725" s="2">
        <v>5</v>
      </c>
      <c r="C4725" s="2" t="s">
        <v>12</v>
      </c>
      <c r="D4725" s="2" t="s">
        <v>42</v>
      </c>
      <c r="E4725" s="2" t="s">
        <v>14</v>
      </c>
      <c r="F4725" s="7">
        <v>11130.168519999999</v>
      </c>
      <c r="G4725" s="4">
        <v>1140075</v>
      </c>
      <c r="H4725" s="2">
        <v>9.7000000000000003E-3</v>
      </c>
      <c r="I4725" t="s">
        <v>152</v>
      </c>
    </row>
    <row r="4726" spans="1:9">
      <c r="A4726" s="2">
        <v>2013</v>
      </c>
      <c r="B4726" s="2">
        <v>7</v>
      </c>
      <c r="C4726" s="2" t="s">
        <v>7</v>
      </c>
      <c r="D4726" s="2" t="s">
        <v>27</v>
      </c>
      <c r="E4726" s="2" t="s">
        <v>14</v>
      </c>
      <c r="F4726" s="7">
        <v>39.910156999999998</v>
      </c>
      <c r="G4726" s="4">
        <v>206371</v>
      </c>
      <c r="H4726" s="2">
        <v>1E-4</v>
      </c>
      <c r="I4726" t="s">
        <v>152</v>
      </c>
    </row>
    <row r="4727" spans="1:9">
      <c r="A4727" s="2">
        <v>2013</v>
      </c>
      <c r="B4727" s="2">
        <v>11</v>
      </c>
      <c r="C4727" s="2" t="s">
        <v>12</v>
      </c>
      <c r="D4727" s="2" t="s">
        <v>46</v>
      </c>
      <c r="E4727" s="2" t="s">
        <v>25</v>
      </c>
      <c r="F4727" s="7">
        <v>1792.066155</v>
      </c>
      <c r="G4727" s="4">
        <v>246926</v>
      </c>
      <c r="H4727" s="2">
        <v>7.1999999999999998E-3</v>
      </c>
      <c r="I4727" t="s">
        <v>152</v>
      </c>
    </row>
    <row r="4728" spans="1:9">
      <c r="A4728" s="2">
        <v>2014</v>
      </c>
      <c r="B4728" s="2">
        <v>4</v>
      </c>
      <c r="C4728" s="2" t="s">
        <v>12</v>
      </c>
      <c r="D4728" s="2" t="s">
        <v>72</v>
      </c>
      <c r="E4728" s="2" t="s">
        <v>11</v>
      </c>
      <c r="F4728" s="7">
        <v>989.47881800000005</v>
      </c>
      <c r="G4728" s="4">
        <v>377676</v>
      </c>
      <c r="H4728" s="2">
        <v>2.5999999999999999E-3</v>
      </c>
      <c r="I4728" t="s">
        <v>152</v>
      </c>
    </row>
    <row r="4729" spans="1:9">
      <c r="A4729" s="2">
        <v>2013</v>
      </c>
      <c r="B4729" s="2">
        <v>9</v>
      </c>
      <c r="C4729" s="2" t="s">
        <v>12</v>
      </c>
      <c r="D4729" s="2" t="s">
        <v>83</v>
      </c>
      <c r="E4729" s="2" t="s">
        <v>14</v>
      </c>
      <c r="F4729" s="7">
        <v>24.164856</v>
      </c>
      <c r="G4729" s="4">
        <v>1413</v>
      </c>
      <c r="H4729" s="2">
        <v>1.7100000000000001E-2</v>
      </c>
      <c r="I4729" t="s">
        <v>152</v>
      </c>
    </row>
    <row r="4730" spans="1:9">
      <c r="A4730" s="2">
        <v>2014</v>
      </c>
      <c r="B4730" s="2">
        <v>4</v>
      </c>
      <c r="C4730" s="2" t="s">
        <v>12</v>
      </c>
      <c r="D4730" s="2" t="s">
        <v>100</v>
      </c>
      <c r="E4730" s="2" t="s">
        <v>14</v>
      </c>
      <c r="F4730" s="7">
        <v>7.8230130000000004</v>
      </c>
      <c r="G4730" s="4">
        <v>208</v>
      </c>
      <c r="H4730" s="2">
        <v>3.7600000000000001E-2</v>
      </c>
      <c r="I4730" t="s">
        <v>152</v>
      </c>
    </row>
    <row r="4731" spans="1:9">
      <c r="A4731" s="2">
        <v>2014</v>
      </c>
      <c r="B4731" s="2">
        <v>4</v>
      </c>
      <c r="C4731" s="2" t="s">
        <v>12</v>
      </c>
      <c r="D4731" s="2" t="s">
        <v>99</v>
      </c>
      <c r="E4731" s="2" t="s">
        <v>25</v>
      </c>
      <c r="F4731" s="7">
        <v>1.861137</v>
      </c>
      <c r="G4731" s="4">
        <v>169</v>
      </c>
      <c r="H4731" s="2">
        <v>1.0999999999999999E-2</v>
      </c>
      <c r="I4731" t="s">
        <v>152</v>
      </c>
    </row>
    <row r="4732" spans="1:9">
      <c r="A4732" s="2">
        <v>2013</v>
      </c>
      <c r="B4732" s="2">
        <v>12</v>
      </c>
      <c r="C4732" s="2" t="s">
        <v>12</v>
      </c>
      <c r="D4732" s="2" t="s">
        <v>94</v>
      </c>
      <c r="E4732" s="2" t="s">
        <v>25</v>
      </c>
      <c r="F4732" s="7">
        <v>6.7726499999999996</v>
      </c>
      <c r="G4732" s="4">
        <v>157</v>
      </c>
      <c r="H4732" s="2">
        <v>4.3099999999999999E-2</v>
      </c>
      <c r="I4732" t="s">
        <v>152</v>
      </c>
    </row>
    <row r="4733" spans="1:9">
      <c r="A4733" s="2">
        <v>2013</v>
      </c>
      <c r="B4733" s="2">
        <v>2</v>
      </c>
      <c r="C4733" s="2" t="s">
        <v>12</v>
      </c>
      <c r="D4733" s="2" t="s">
        <v>46</v>
      </c>
      <c r="E4733" s="2" t="s">
        <v>25</v>
      </c>
      <c r="F4733" s="7">
        <v>6.1279370000000002</v>
      </c>
      <c r="G4733" s="4">
        <v>231</v>
      </c>
      <c r="H4733" s="2">
        <v>2.6499999999999999E-2</v>
      </c>
      <c r="I4733" t="s">
        <v>152</v>
      </c>
    </row>
    <row r="4734" spans="1:9">
      <c r="A4734" s="2">
        <v>2014</v>
      </c>
      <c r="B4734" s="2">
        <v>5</v>
      </c>
      <c r="C4734" s="2" t="s">
        <v>7</v>
      </c>
      <c r="D4734" s="2" t="s">
        <v>50</v>
      </c>
      <c r="E4734" s="2" t="s">
        <v>11</v>
      </c>
      <c r="F4734" s="7">
        <v>4013.8527349999999</v>
      </c>
      <c r="G4734" s="4">
        <v>2116639</v>
      </c>
      <c r="H4734" s="2">
        <v>1.8E-3</v>
      </c>
      <c r="I4734" t="s">
        <v>152</v>
      </c>
    </row>
    <row r="4735" spans="1:9">
      <c r="A4735" s="2">
        <v>2013</v>
      </c>
      <c r="B4735" s="2">
        <v>8</v>
      </c>
      <c r="C4735" s="2" t="s">
        <v>7</v>
      </c>
      <c r="D4735" s="2" t="s">
        <v>8</v>
      </c>
      <c r="E4735" s="2" t="s">
        <v>9</v>
      </c>
      <c r="F4735" s="7">
        <v>123895.12869899999</v>
      </c>
      <c r="G4735" s="4">
        <v>68817048</v>
      </c>
      <c r="H4735" s="2">
        <v>1.8E-3</v>
      </c>
      <c r="I4735" t="s">
        <v>152</v>
      </c>
    </row>
    <row r="4736" spans="1:9">
      <c r="A4736" s="2">
        <v>2014</v>
      </c>
      <c r="B4736" s="2">
        <v>4</v>
      </c>
      <c r="C4736" s="2" t="s">
        <v>7</v>
      </c>
      <c r="D4736" s="2" t="s">
        <v>10</v>
      </c>
      <c r="E4736" s="2" t="s">
        <v>11</v>
      </c>
      <c r="F4736" s="7">
        <v>8745.5233129999997</v>
      </c>
      <c r="G4736" s="4">
        <v>4941499</v>
      </c>
      <c r="H4736" s="2">
        <v>1.6999999999999999E-3</v>
      </c>
      <c r="I4736" t="s">
        <v>152</v>
      </c>
    </row>
    <row r="4737" spans="1:9">
      <c r="A4737" s="2">
        <v>2013</v>
      </c>
      <c r="B4737" s="2">
        <v>12</v>
      </c>
      <c r="C4737" s="2" t="s">
        <v>7</v>
      </c>
      <c r="D4737" s="2" t="s">
        <v>15</v>
      </c>
      <c r="E4737" s="2" t="s">
        <v>16</v>
      </c>
      <c r="F4737" s="7">
        <v>12038.599146</v>
      </c>
      <c r="G4737" s="4">
        <v>3228552</v>
      </c>
      <c r="H4737" s="2">
        <v>3.7000000000000002E-3</v>
      </c>
      <c r="I4737" t="s">
        <v>152</v>
      </c>
    </row>
    <row r="4738" spans="1:9">
      <c r="A4738" s="2">
        <v>2013</v>
      </c>
      <c r="B4738" s="2">
        <v>10</v>
      </c>
      <c r="C4738" s="2" t="s">
        <v>12</v>
      </c>
      <c r="D4738" s="2" t="s">
        <v>46</v>
      </c>
      <c r="E4738" s="2" t="s">
        <v>25</v>
      </c>
      <c r="F4738" s="7">
        <v>1650.4970780000001</v>
      </c>
      <c r="G4738" s="4">
        <v>232933</v>
      </c>
      <c r="H4738" s="2">
        <v>7.0000000000000001E-3</v>
      </c>
      <c r="I4738" t="s">
        <v>152</v>
      </c>
    </row>
    <row r="4739" spans="1:9">
      <c r="A4739" s="2">
        <v>2014</v>
      </c>
      <c r="B4739" s="2">
        <v>3</v>
      </c>
      <c r="C4739" s="2" t="s">
        <v>7</v>
      </c>
      <c r="D4739" s="2" t="s">
        <v>74</v>
      </c>
      <c r="E4739" s="2" t="s">
        <v>9</v>
      </c>
      <c r="F4739" s="7">
        <v>488.41680100000002</v>
      </c>
      <c r="G4739" s="4">
        <v>348870</v>
      </c>
      <c r="H4739" s="2">
        <v>1.2999999999999999E-3</v>
      </c>
      <c r="I4739" t="s">
        <v>152</v>
      </c>
    </row>
    <row r="4740" spans="1:9">
      <c r="A4740" s="2">
        <v>2014</v>
      </c>
      <c r="B4740" s="2">
        <v>1</v>
      </c>
      <c r="C4740" s="2" t="s">
        <v>7</v>
      </c>
      <c r="D4740" s="2" t="s">
        <v>31</v>
      </c>
      <c r="E4740" s="2" t="s">
        <v>14</v>
      </c>
      <c r="F4740" s="7">
        <v>713.77325699999994</v>
      </c>
      <c r="G4740" s="4">
        <v>280004</v>
      </c>
      <c r="H4740" s="2">
        <v>2.5000000000000001E-3</v>
      </c>
      <c r="I4740" t="s">
        <v>152</v>
      </c>
    </row>
    <row r="4741" spans="1:9">
      <c r="A4741" s="2">
        <v>2014</v>
      </c>
      <c r="B4741" s="2">
        <v>4</v>
      </c>
      <c r="C4741" s="2" t="s">
        <v>7</v>
      </c>
      <c r="D4741" s="2" t="s">
        <v>49</v>
      </c>
      <c r="E4741" s="2" t="s">
        <v>11</v>
      </c>
      <c r="F4741" s="7">
        <v>315.316216</v>
      </c>
      <c r="G4741" s="4">
        <v>177215</v>
      </c>
      <c r="H4741" s="2">
        <v>1.6999999999999999E-3</v>
      </c>
      <c r="I4741" t="s">
        <v>152</v>
      </c>
    </row>
    <row r="4742" spans="1:9">
      <c r="A4742" s="2">
        <v>2014</v>
      </c>
      <c r="B4742" s="2">
        <v>4</v>
      </c>
      <c r="C4742" s="2" t="s">
        <v>12</v>
      </c>
      <c r="D4742" s="2" t="s">
        <v>33</v>
      </c>
      <c r="E4742" s="2" t="s">
        <v>11</v>
      </c>
      <c r="F4742" s="7">
        <v>159.548125</v>
      </c>
      <c r="G4742" s="4">
        <v>96569</v>
      </c>
      <c r="H4742" s="2">
        <v>1.6000000000000001E-3</v>
      </c>
      <c r="I4742" t="s">
        <v>152</v>
      </c>
    </row>
    <row r="4743" spans="1:9">
      <c r="A4743" s="2">
        <v>2014</v>
      </c>
      <c r="B4743" s="2">
        <v>4</v>
      </c>
      <c r="C4743" s="2" t="s">
        <v>12</v>
      </c>
      <c r="D4743" s="2" t="s">
        <v>38</v>
      </c>
      <c r="E4743" s="2" t="s">
        <v>14</v>
      </c>
      <c r="F4743" s="7">
        <v>1.0316989999999999</v>
      </c>
      <c r="G4743" s="4">
        <v>160</v>
      </c>
      <c r="H4743" s="2">
        <v>6.4000000000000003E-3</v>
      </c>
      <c r="I4743" t="s">
        <v>152</v>
      </c>
    </row>
    <row r="4744" spans="1:9">
      <c r="A4744" s="2">
        <v>2013</v>
      </c>
      <c r="B4744" s="2">
        <v>5</v>
      </c>
      <c r="C4744" s="2" t="s">
        <v>12</v>
      </c>
      <c r="D4744" s="2" t="s">
        <v>54</v>
      </c>
      <c r="E4744" s="2" t="s">
        <v>14</v>
      </c>
      <c r="F4744" s="7">
        <v>18.338374999999999</v>
      </c>
      <c r="G4744" s="4">
        <v>1579</v>
      </c>
      <c r="H4744" s="2">
        <v>1.1599999999999999E-2</v>
      </c>
      <c r="I4744" t="s">
        <v>152</v>
      </c>
    </row>
    <row r="4745" spans="1:9">
      <c r="A4745" s="2">
        <v>2013</v>
      </c>
      <c r="B4745" s="2">
        <v>5</v>
      </c>
      <c r="C4745" s="2" t="s">
        <v>53</v>
      </c>
      <c r="D4745" s="2" t="s">
        <v>19</v>
      </c>
      <c r="E4745" s="2" t="s">
        <v>14</v>
      </c>
      <c r="F4745" s="7">
        <v>92.359255000000005</v>
      </c>
      <c r="G4745" s="4">
        <v>99</v>
      </c>
      <c r="H4745" s="2">
        <v>0.93289999999999995</v>
      </c>
      <c r="I4745" t="s">
        <v>152</v>
      </c>
    </row>
    <row r="4746" spans="1:9">
      <c r="A4746" s="2">
        <v>2013</v>
      </c>
      <c r="B4746" s="2">
        <v>2</v>
      </c>
      <c r="C4746" s="2" t="s">
        <v>53</v>
      </c>
      <c r="D4746" s="2" t="s">
        <v>22</v>
      </c>
      <c r="E4746" s="2" t="s">
        <v>14</v>
      </c>
      <c r="F4746" s="7">
        <v>0.52546700000000002</v>
      </c>
      <c r="G4746" s="4">
        <v>1</v>
      </c>
      <c r="H4746" s="2">
        <v>0.52539999999999998</v>
      </c>
      <c r="I4746" t="s">
        <v>152</v>
      </c>
    </row>
    <row r="4747" spans="1:9">
      <c r="A4747" s="2">
        <v>2013</v>
      </c>
      <c r="B4747" s="2">
        <v>4</v>
      </c>
      <c r="C4747" s="2" t="s">
        <v>12</v>
      </c>
      <c r="D4747" s="2" t="s">
        <v>63</v>
      </c>
      <c r="E4747" s="2" t="s">
        <v>14</v>
      </c>
      <c r="F4747" s="7">
        <v>54465.970769</v>
      </c>
      <c r="G4747" s="4">
        <v>5806039</v>
      </c>
      <c r="H4747" s="2">
        <v>9.2999999999999992E-3</v>
      </c>
      <c r="I4747" t="s">
        <v>152</v>
      </c>
    </row>
    <row r="4748" spans="1:9">
      <c r="A4748" s="2">
        <v>2013</v>
      </c>
      <c r="B4748" s="2">
        <v>5</v>
      </c>
      <c r="C4748" s="2" t="s">
        <v>7</v>
      </c>
      <c r="D4748" s="2" t="s">
        <v>20</v>
      </c>
      <c r="E4748" s="2" t="s">
        <v>14</v>
      </c>
      <c r="F4748" s="7">
        <v>6095.6092710000003</v>
      </c>
      <c r="G4748" s="4">
        <v>3573229</v>
      </c>
      <c r="H4748" s="2">
        <v>1.6999999999999999E-3</v>
      </c>
      <c r="I4748" t="s">
        <v>152</v>
      </c>
    </row>
    <row r="4749" spans="1:9">
      <c r="A4749" s="2">
        <v>2013</v>
      </c>
      <c r="B4749" s="2">
        <v>5</v>
      </c>
      <c r="C4749" s="2" t="s">
        <v>7</v>
      </c>
      <c r="D4749" s="2" t="s">
        <v>39</v>
      </c>
      <c r="E4749" s="2" t="s">
        <v>14</v>
      </c>
      <c r="F4749" s="7">
        <v>20913.680245</v>
      </c>
      <c r="G4749" s="4">
        <v>7760638</v>
      </c>
      <c r="H4749" s="2">
        <v>2.5999999999999999E-3</v>
      </c>
      <c r="I4749" t="s">
        <v>152</v>
      </c>
    </row>
    <row r="4750" spans="1:9">
      <c r="A4750" s="2">
        <v>2013</v>
      </c>
      <c r="B4750" s="2">
        <v>1</v>
      </c>
      <c r="C4750" s="2" t="s">
        <v>12</v>
      </c>
      <c r="D4750" s="2" t="s">
        <v>63</v>
      </c>
      <c r="E4750" s="2" t="s">
        <v>14</v>
      </c>
      <c r="F4750" s="7">
        <v>62446.312645999998</v>
      </c>
      <c r="G4750" s="4">
        <v>5855957</v>
      </c>
      <c r="H4750" s="2">
        <v>1.06E-2</v>
      </c>
      <c r="I4750" t="s">
        <v>152</v>
      </c>
    </row>
    <row r="4751" spans="1:9">
      <c r="A4751" s="2">
        <v>2014</v>
      </c>
      <c r="B4751" s="2">
        <v>3</v>
      </c>
      <c r="C4751" s="2" t="s">
        <v>7</v>
      </c>
      <c r="D4751" s="2" t="s">
        <v>59</v>
      </c>
      <c r="E4751" s="2" t="s">
        <v>11</v>
      </c>
      <c r="F4751" s="7">
        <v>4603.6255199999996</v>
      </c>
      <c r="G4751" s="4">
        <v>2662613</v>
      </c>
      <c r="H4751" s="2">
        <v>1.6999999999999999E-3</v>
      </c>
      <c r="I4751" t="s">
        <v>152</v>
      </c>
    </row>
    <row r="4752" spans="1:9">
      <c r="A4752" s="2">
        <v>2014</v>
      </c>
      <c r="B4752" s="2">
        <v>4</v>
      </c>
      <c r="C4752" s="2" t="s">
        <v>12</v>
      </c>
      <c r="D4752" s="2" t="s">
        <v>86</v>
      </c>
      <c r="E4752" s="2" t="s">
        <v>9</v>
      </c>
      <c r="F4752" s="7">
        <v>12705.454218000001</v>
      </c>
      <c r="G4752" s="4">
        <v>4941820</v>
      </c>
      <c r="H4752" s="2">
        <v>2.5000000000000001E-3</v>
      </c>
      <c r="I4752" t="s">
        <v>152</v>
      </c>
    </row>
    <row r="4753" spans="1:9">
      <c r="A4753" s="2">
        <v>2013</v>
      </c>
      <c r="B4753" s="2">
        <v>8</v>
      </c>
      <c r="C4753" s="2" t="s">
        <v>12</v>
      </c>
      <c r="D4753" s="2" t="s">
        <v>87</v>
      </c>
      <c r="E4753" s="2" t="s">
        <v>14</v>
      </c>
      <c r="F4753" s="7">
        <v>20616.415195000001</v>
      </c>
      <c r="G4753" s="4">
        <v>1810506</v>
      </c>
      <c r="H4753" s="2">
        <v>1.1299999999999999E-2</v>
      </c>
      <c r="I4753" t="s">
        <v>152</v>
      </c>
    </row>
    <row r="4754" spans="1:9">
      <c r="A4754" s="2">
        <v>2014</v>
      </c>
      <c r="B4754" s="2">
        <v>1</v>
      </c>
      <c r="C4754" s="2" t="s">
        <v>7</v>
      </c>
      <c r="D4754" s="2" t="s">
        <v>41</v>
      </c>
      <c r="E4754" s="2" t="s">
        <v>25</v>
      </c>
      <c r="F4754" s="7">
        <v>1294.7170269999999</v>
      </c>
      <c r="G4754" s="4">
        <v>785610</v>
      </c>
      <c r="H4754" s="2">
        <v>1.6000000000000001E-3</v>
      </c>
      <c r="I4754" t="s">
        <v>152</v>
      </c>
    </row>
    <row r="4755" spans="1:9">
      <c r="A4755" s="2">
        <v>2014</v>
      </c>
      <c r="B4755" s="2">
        <v>2</v>
      </c>
      <c r="C4755" s="2" t="s">
        <v>7</v>
      </c>
      <c r="D4755" s="2" t="s">
        <v>81</v>
      </c>
      <c r="E4755" s="2" t="s">
        <v>11</v>
      </c>
      <c r="F4755" s="7">
        <v>328.42996199999999</v>
      </c>
      <c r="G4755" s="4">
        <v>252639</v>
      </c>
      <c r="H4755" s="2">
        <v>1.1999999999999999E-3</v>
      </c>
      <c r="I4755" t="s">
        <v>152</v>
      </c>
    </row>
    <row r="4756" spans="1:9">
      <c r="A4756" s="2">
        <v>2014</v>
      </c>
      <c r="B4756" s="2">
        <v>2</v>
      </c>
      <c r="C4756" s="2" t="s">
        <v>12</v>
      </c>
      <c r="D4756" s="2" t="s">
        <v>31</v>
      </c>
      <c r="E4756" s="2" t="s">
        <v>14</v>
      </c>
      <c r="F4756" s="7">
        <v>295.65252199999998</v>
      </c>
      <c r="G4756" s="4">
        <v>113351</v>
      </c>
      <c r="H4756" s="2">
        <v>2.5999999999999999E-3</v>
      </c>
      <c r="I4756" t="s">
        <v>152</v>
      </c>
    </row>
    <row r="4757" spans="1:9">
      <c r="A4757" s="2">
        <v>2014</v>
      </c>
      <c r="B4757" s="2">
        <v>4</v>
      </c>
      <c r="C4757" s="2" t="s">
        <v>7</v>
      </c>
      <c r="D4757" s="2" t="s">
        <v>24</v>
      </c>
      <c r="E4757" s="2" t="s">
        <v>25</v>
      </c>
      <c r="F4757" s="7">
        <v>618.10591099999999</v>
      </c>
      <c r="G4757" s="4">
        <v>954113</v>
      </c>
      <c r="H4757" s="2">
        <v>5.9999999999999995E-4</v>
      </c>
      <c r="I4757" t="s">
        <v>152</v>
      </c>
    </row>
    <row r="4758" spans="1:9">
      <c r="A4758" s="2">
        <v>2013</v>
      </c>
      <c r="B4758" s="2">
        <v>12</v>
      </c>
      <c r="C4758" s="2" t="s">
        <v>12</v>
      </c>
      <c r="D4758" s="2" t="s">
        <v>24</v>
      </c>
      <c r="E4758" s="2" t="s">
        <v>25</v>
      </c>
      <c r="F4758" s="7">
        <v>4107.6272440000002</v>
      </c>
      <c r="G4758" s="4">
        <v>443318</v>
      </c>
      <c r="H4758" s="2">
        <v>9.1999999999999998E-3</v>
      </c>
      <c r="I4758" t="s">
        <v>152</v>
      </c>
    </row>
    <row r="4759" spans="1:9">
      <c r="A4759" s="2">
        <v>2014</v>
      </c>
      <c r="B4759" s="2">
        <v>1</v>
      </c>
      <c r="C4759" s="2" t="s">
        <v>12</v>
      </c>
      <c r="D4759" s="2" t="s">
        <v>43</v>
      </c>
      <c r="E4759" s="2" t="s">
        <v>11</v>
      </c>
      <c r="F4759" s="7">
        <v>77.609825000000001</v>
      </c>
      <c r="G4759" s="4">
        <v>59700</v>
      </c>
      <c r="H4759" s="2">
        <v>1.1999999999999999E-3</v>
      </c>
      <c r="I4759" t="s">
        <v>152</v>
      </c>
    </row>
    <row r="4760" spans="1:9">
      <c r="A4760" s="2">
        <v>2013</v>
      </c>
      <c r="B4760" s="2">
        <v>11</v>
      </c>
      <c r="C4760" s="2" t="s">
        <v>7</v>
      </c>
      <c r="D4760" s="2" t="s">
        <v>71</v>
      </c>
      <c r="E4760" s="2" t="s">
        <v>14</v>
      </c>
      <c r="F4760" s="7">
        <v>7.3167929999999997</v>
      </c>
      <c r="G4760" s="4">
        <v>116217</v>
      </c>
      <c r="H4760" s="2">
        <v>0</v>
      </c>
      <c r="I4760" t="s">
        <v>152</v>
      </c>
    </row>
    <row r="4761" spans="1:9">
      <c r="A4761" s="2">
        <v>2014</v>
      </c>
      <c r="B4761" s="2">
        <v>4</v>
      </c>
      <c r="C4761" s="2" t="s">
        <v>7</v>
      </c>
      <c r="D4761" s="2" t="s">
        <v>81</v>
      </c>
      <c r="E4761" s="2" t="s">
        <v>11</v>
      </c>
      <c r="F4761" s="7">
        <v>650.04188399999998</v>
      </c>
      <c r="G4761" s="4">
        <v>393441</v>
      </c>
      <c r="H4761" s="2">
        <v>1.6000000000000001E-3</v>
      </c>
      <c r="I4761" t="s">
        <v>152</v>
      </c>
    </row>
    <row r="4762" spans="1:9">
      <c r="A4762" s="2">
        <v>2013</v>
      </c>
      <c r="B4762" s="2">
        <v>6</v>
      </c>
      <c r="C4762" s="2" t="s">
        <v>12</v>
      </c>
      <c r="D4762" s="2" t="s">
        <v>47</v>
      </c>
      <c r="E4762" s="2" t="s">
        <v>14</v>
      </c>
      <c r="F4762" s="7">
        <v>533.99980700000003</v>
      </c>
      <c r="G4762" s="4">
        <v>52908</v>
      </c>
      <c r="H4762" s="2">
        <v>0.01</v>
      </c>
      <c r="I4762" t="s">
        <v>152</v>
      </c>
    </row>
    <row r="4763" spans="1:9">
      <c r="A4763" s="2">
        <v>2013</v>
      </c>
      <c r="B4763" s="2">
        <v>4</v>
      </c>
      <c r="C4763" s="2" t="s">
        <v>12</v>
      </c>
      <c r="D4763" s="2" t="s">
        <v>48</v>
      </c>
      <c r="E4763" s="2" t="s">
        <v>14</v>
      </c>
      <c r="F4763" s="7">
        <v>11.014329999999999</v>
      </c>
      <c r="G4763" s="4">
        <v>16974</v>
      </c>
      <c r="H4763" s="2">
        <v>5.9999999999999995E-4</v>
      </c>
      <c r="I4763" t="s">
        <v>152</v>
      </c>
    </row>
    <row r="4764" spans="1:9">
      <c r="A4764" s="2">
        <v>2013</v>
      </c>
      <c r="B4764" s="2">
        <v>4</v>
      </c>
      <c r="C4764" s="2" t="s">
        <v>12</v>
      </c>
      <c r="D4764" s="2" t="s">
        <v>65</v>
      </c>
      <c r="E4764" s="2" t="s">
        <v>25</v>
      </c>
      <c r="F4764" s="7">
        <v>0.99502800000000002</v>
      </c>
      <c r="G4764" s="4">
        <v>80</v>
      </c>
      <c r="H4764" s="2">
        <v>1.24E-2</v>
      </c>
      <c r="I4764" t="s">
        <v>152</v>
      </c>
    </row>
    <row r="4765" spans="1:9">
      <c r="A4765" s="2">
        <v>2013</v>
      </c>
      <c r="B4765" s="2">
        <v>9</v>
      </c>
      <c r="C4765" s="2" t="s">
        <v>12</v>
      </c>
      <c r="D4765" s="2" t="s">
        <v>34</v>
      </c>
      <c r="E4765" s="2" t="s">
        <v>14</v>
      </c>
      <c r="F4765" s="7">
        <v>52.032578000000001</v>
      </c>
      <c r="G4765" s="4">
        <v>2462</v>
      </c>
      <c r="H4765" s="2">
        <v>2.1100000000000001E-2</v>
      </c>
      <c r="I4765" t="s">
        <v>152</v>
      </c>
    </row>
    <row r="4766" spans="1:9">
      <c r="A4766" s="2">
        <v>2013</v>
      </c>
      <c r="B4766" s="2">
        <v>8</v>
      </c>
      <c r="C4766" s="2" t="s">
        <v>12</v>
      </c>
      <c r="D4766" s="2" t="s">
        <v>76</v>
      </c>
      <c r="E4766" s="2" t="s">
        <v>25</v>
      </c>
      <c r="F4766" s="7">
        <v>2.579812</v>
      </c>
      <c r="G4766" s="4">
        <v>157</v>
      </c>
      <c r="H4766" s="2">
        <v>1.6400000000000001E-2</v>
      </c>
      <c r="I4766" t="s">
        <v>152</v>
      </c>
    </row>
    <row r="4767" spans="1:9">
      <c r="A4767" s="2">
        <v>2014</v>
      </c>
      <c r="B4767" s="2">
        <v>5</v>
      </c>
      <c r="C4767" s="2" t="s">
        <v>12</v>
      </c>
      <c r="D4767" s="2" t="s">
        <v>89</v>
      </c>
      <c r="E4767" s="2" t="s">
        <v>9</v>
      </c>
      <c r="F4767" s="7">
        <v>106.61282799999999</v>
      </c>
      <c r="G4767" s="4">
        <v>82010</v>
      </c>
      <c r="H4767" s="2">
        <v>1.1999999999999999E-3</v>
      </c>
      <c r="I4767" t="s">
        <v>152</v>
      </c>
    </row>
    <row r="4768" spans="1:9">
      <c r="A4768" s="2">
        <v>2013</v>
      </c>
      <c r="B4768" s="2">
        <v>10</v>
      </c>
      <c r="C4768" s="2" t="s">
        <v>12</v>
      </c>
      <c r="D4768" s="2" t="s">
        <v>43</v>
      </c>
      <c r="E4768" s="2" t="s">
        <v>11</v>
      </c>
      <c r="F4768" s="7">
        <v>7.0459999999999995E-2</v>
      </c>
      <c r="G4768" s="4">
        <v>13</v>
      </c>
      <c r="H4768" s="2">
        <v>5.4000000000000003E-3</v>
      </c>
      <c r="I4768" t="s">
        <v>152</v>
      </c>
    </row>
    <row r="4769" spans="1:9">
      <c r="A4769" s="2">
        <v>2013</v>
      </c>
      <c r="B4769" s="2">
        <v>5</v>
      </c>
      <c r="C4769" s="2" t="s">
        <v>12</v>
      </c>
      <c r="D4769" s="2" t="s">
        <v>98</v>
      </c>
      <c r="E4769" s="2" t="s">
        <v>25</v>
      </c>
      <c r="F4769" s="7">
        <v>0.2273</v>
      </c>
      <c r="G4769" s="4">
        <v>4</v>
      </c>
      <c r="H4769" s="2">
        <v>5.6800000000000003E-2</v>
      </c>
      <c r="I4769" t="s">
        <v>152</v>
      </c>
    </row>
    <row r="4770" spans="1:9">
      <c r="A4770" s="2">
        <v>2013</v>
      </c>
      <c r="B4770" s="2">
        <v>1</v>
      </c>
      <c r="C4770" s="2" t="s">
        <v>7</v>
      </c>
      <c r="D4770" s="2" t="s">
        <v>44</v>
      </c>
      <c r="E4770" s="2" t="s">
        <v>16</v>
      </c>
      <c r="F4770" s="7">
        <v>1047.0431080000001</v>
      </c>
      <c r="G4770" s="4">
        <v>740450</v>
      </c>
      <c r="H4770" s="2">
        <v>1.4E-3</v>
      </c>
      <c r="I4770" t="s">
        <v>152</v>
      </c>
    </row>
    <row r="4771" spans="1:9">
      <c r="A4771" s="2">
        <v>2014</v>
      </c>
      <c r="B4771" s="2">
        <v>1</v>
      </c>
      <c r="C4771" s="2" t="s">
        <v>7</v>
      </c>
      <c r="D4771" s="2" t="s">
        <v>70</v>
      </c>
      <c r="E4771" s="2" t="s">
        <v>14</v>
      </c>
      <c r="F4771" s="7">
        <v>5282.3958249999996</v>
      </c>
      <c r="G4771" s="4">
        <v>12346050</v>
      </c>
      <c r="H4771" s="2">
        <v>4.0000000000000002E-4</v>
      </c>
      <c r="I4771" t="s">
        <v>152</v>
      </c>
    </row>
    <row r="4772" spans="1:9">
      <c r="A4772" s="2">
        <v>2013</v>
      </c>
      <c r="B4772" s="2">
        <v>10</v>
      </c>
      <c r="C4772" s="2" t="s">
        <v>7</v>
      </c>
      <c r="D4772" s="2" t="s">
        <v>70</v>
      </c>
      <c r="E4772" s="2" t="s">
        <v>14</v>
      </c>
      <c r="F4772" s="7">
        <v>9869.8606189999991</v>
      </c>
      <c r="G4772" s="4">
        <v>7222427</v>
      </c>
      <c r="H4772" s="2">
        <v>1.2999999999999999E-3</v>
      </c>
      <c r="I4772" t="s">
        <v>152</v>
      </c>
    </row>
    <row r="4773" spans="1:9">
      <c r="A4773" s="2">
        <v>2013</v>
      </c>
      <c r="B4773" s="2">
        <v>4</v>
      </c>
      <c r="C4773" s="2" t="s">
        <v>12</v>
      </c>
      <c r="D4773" s="2" t="s">
        <v>87</v>
      </c>
      <c r="E4773" s="2" t="s">
        <v>14</v>
      </c>
      <c r="F4773" s="7">
        <v>14146.983620999999</v>
      </c>
      <c r="G4773" s="4">
        <v>1369335</v>
      </c>
      <c r="H4773" s="2">
        <v>1.03E-2</v>
      </c>
      <c r="I4773" t="s">
        <v>152</v>
      </c>
    </row>
    <row r="4774" spans="1:9">
      <c r="A4774" s="2">
        <v>2013</v>
      </c>
      <c r="B4774" s="2">
        <v>5</v>
      </c>
      <c r="C4774" s="2" t="s">
        <v>7</v>
      </c>
      <c r="D4774" s="2" t="s">
        <v>56</v>
      </c>
      <c r="E4774" s="2" t="s">
        <v>14</v>
      </c>
      <c r="F4774" s="7">
        <v>10308.156601999999</v>
      </c>
      <c r="G4774" s="4">
        <v>4412596</v>
      </c>
      <c r="H4774" s="2">
        <v>2.3E-3</v>
      </c>
      <c r="I4774" t="s">
        <v>152</v>
      </c>
    </row>
    <row r="4775" spans="1:9">
      <c r="A4775" s="2">
        <v>2013</v>
      </c>
      <c r="B4775" s="2">
        <v>6</v>
      </c>
      <c r="C4775" s="2" t="s">
        <v>7</v>
      </c>
      <c r="D4775" s="2" t="s">
        <v>15</v>
      </c>
      <c r="E4775" s="2" t="s">
        <v>16</v>
      </c>
      <c r="F4775" s="7">
        <v>4896.476345</v>
      </c>
      <c r="G4775" s="4">
        <v>2955781</v>
      </c>
      <c r="H4775" s="2">
        <v>1.6000000000000001E-3</v>
      </c>
      <c r="I4775" t="s">
        <v>152</v>
      </c>
    </row>
    <row r="4776" spans="1:9">
      <c r="A4776" s="2">
        <v>2013</v>
      </c>
      <c r="B4776" s="2">
        <v>10</v>
      </c>
      <c r="C4776" s="2" t="s">
        <v>12</v>
      </c>
      <c r="D4776" s="2" t="s">
        <v>86</v>
      </c>
      <c r="E4776" s="2" t="s">
        <v>9</v>
      </c>
      <c r="F4776" s="7">
        <v>21140.134719999998</v>
      </c>
      <c r="G4776" s="4">
        <v>3261054</v>
      </c>
      <c r="H4776" s="2">
        <v>6.4000000000000003E-3</v>
      </c>
      <c r="I4776" t="s">
        <v>152</v>
      </c>
    </row>
    <row r="4777" spans="1:9">
      <c r="A4777" s="2">
        <v>2014</v>
      </c>
      <c r="B4777" s="2">
        <v>3</v>
      </c>
      <c r="C4777" s="2" t="s">
        <v>12</v>
      </c>
      <c r="D4777" s="2" t="s">
        <v>22</v>
      </c>
      <c r="E4777" s="2" t="s">
        <v>14</v>
      </c>
      <c r="F4777" s="7">
        <v>7503.8631459999997</v>
      </c>
      <c r="G4777" s="4">
        <v>783143</v>
      </c>
      <c r="H4777" s="2">
        <v>9.4999999999999998E-3</v>
      </c>
      <c r="I4777" t="s">
        <v>152</v>
      </c>
    </row>
    <row r="4778" spans="1:9">
      <c r="A4778" s="2">
        <v>2013</v>
      </c>
      <c r="B4778" s="2">
        <v>12</v>
      </c>
      <c r="C4778" s="2" t="s">
        <v>7</v>
      </c>
      <c r="D4778" s="2" t="s">
        <v>73</v>
      </c>
      <c r="E4778" s="2" t="s">
        <v>14</v>
      </c>
      <c r="F4778" s="7">
        <v>172.89027899999999</v>
      </c>
      <c r="G4778" s="4">
        <v>104828</v>
      </c>
      <c r="H4778" s="2">
        <v>1.6000000000000001E-3</v>
      </c>
      <c r="I4778" t="s">
        <v>152</v>
      </c>
    </row>
    <row r="4779" spans="1:9">
      <c r="A4779" s="2">
        <v>2013</v>
      </c>
      <c r="B4779" s="2">
        <v>11</v>
      </c>
      <c r="C4779" s="2" t="s">
        <v>12</v>
      </c>
      <c r="D4779" s="2" t="s">
        <v>29</v>
      </c>
      <c r="E4779" s="2" t="s">
        <v>25</v>
      </c>
      <c r="F4779" s="7">
        <v>1370.0802650000001</v>
      </c>
      <c r="G4779" s="4">
        <v>257516</v>
      </c>
      <c r="H4779" s="2">
        <v>5.3E-3</v>
      </c>
      <c r="I4779" t="s">
        <v>152</v>
      </c>
    </row>
    <row r="4780" spans="1:9">
      <c r="A4780" s="2">
        <v>2013</v>
      </c>
      <c r="B4780" s="2">
        <v>12</v>
      </c>
      <c r="C4780" s="2" t="s">
        <v>12</v>
      </c>
      <c r="D4780" s="2" t="s">
        <v>57</v>
      </c>
      <c r="E4780" s="2" t="s">
        <v>14</v>
      </c>
      <c r="F4780" s="7">
        <v>1.211773</v>
      </c>
      <c r="G4780" s="4">
        <v>155</v>
      </c>
      <c r="H4780" s="2">
        <v>7.7999999999999996E-3</v>
      </c>
      <c r="I4780" t="s">
        <v>152</v>
      </c>
    </row>
    <row r="4781" spans="1:9">
      <c r="A4781" s="2">
        <v>2014</v>
      </c>
      <c r="B4781" s="2">
        <v>5</v>
      </c>
      <c r="C4781" s="2" t="s">
        <v>12</v>
      </c>
      <c r="D4781" s="2" t="s">
        <v>8</v>
      </c>
      <c r="E4781" s="2" t="s">
        <v>9</v>
      </c>
      <c r="F4781" s="7">
        <v>766881.08183200005</v>
      </c>
      <c r="G4781" s="4">
        <v>102763547</v>
      </c>
      <c r="H4781" s="2">
        <v>7.4000000000000003E-3</v>
      </c>
      <c r="I4781" t="s">
        <v>152</v>
      </c>
    </row>
    <row r="4782" spans="1:9">
      <c r="A4782" s="2">
        <v>2013</v>
      </c>
      <c r="B4782" s="2">
        <v>6</v>
      </c>
      <c r="C4782" s="2" t="s">
        <v>12</v>
      </c>
      <c r="D4782" s="2" t="s">
        <v>8</v>
      </c>
      <c r="E4782" s="2" t="s">
        <v>9</v>
      </c>
      <c r="F4782" s="7">
        <v>547238.95531800005</v>
      </c>
      <c r="G4782" s="4">
        <v>72832556</v>
      </c>
      <c r="H4782" s="2">
        <v>7.4999999999999997E-3</v>
      </c>
      <c r="I4782" t="s">
        <v>152</v>
      </c>
    </row>
    <row r="4783" spans="1:9">
      <c r="A4783" s="2">
        <v>2013</v>
      </c>
      <c r="B4783" s="2">
        <v>4</v>
      </c>
      <c r="C4783" s="2" t="s">
        <v>7</v>
      </c>
      <c r="D4783" s="2" t="s">
        <v>39</v>
      </c>
      <c r="E4783" s="2" t="s">
        <v>14</v>
      </c>
      <c r="F4783" s="7">
        <v>14689.563700000001</v>
      </c>
      <c r="G4783" s="4">
        <v>7575729</v>
      </c>
      <c r="H4783" s="2">
        <v>1.9E-3</v>
      </c>
      <c r="I4783" t="s">
        <v>152</v>
      </c>
    </row>
    <row r="4784" spans="1:9">
      <c r="A4784" s="2">
        <v>2013</v>
      </c>
      <c r="B4784" s="2">
        <v>12</v>
      </c>
      <c r="C4784" s="2" t="s">
        <v>12</v>
      </c>
      <c r="D4784" s="2" t="s">
        <v>70</v>
      </c>
      <c r="E4784" s="2" t="s">
        <v>14</v>
      </c>
      <c r="F4784" s="7">
        <v>135542.34821299999</v>
      </c>
      <c r="G4784" s="4">
        <v>13100015</v>
      </c>
      <c r="H4784" s="2">
        <v>1.03E-2</v>
      </c>
      <c r="I4784" t="s">
        <v>152</v>
      </c>
    </row>
    <row r="4785" spans="1:9">
      <c r="A4785" s="2">
        <v>2013</v>
      </c>
      <c r="B4785" s="2">
        <v>11</v>
      </c>
      <c r="C4785" s="2" t="s">
        <v>7</v>
      </c>
      <c r="D4785" s="2" t="s">
        <v>44</v>
      </c>
      <c r="E4785" s="2" t="s">
        <v>16</v>
      </c>
      <c r="F4785" s="7">
        <v>1001.867806</v>
      </c>
      <c r="G4785" s="4">
        <v>873582</v>
      </c>
      <c r="H4785" s="2">
        <v>1.1000000000000001E-3</v>
      </c>
      <c r="I4785" t="s">
        <v>152</v>
      </c>
    </row>
    <row r="4786" spans="1:9">
      <c r="A4786" s="2">
        <v>2014</v>
      </c>
      <c r="B4786" s="2">
        <v>3</v>
      </c>
      <c r="C4786" s="2" t="s">
        <v>7</v>
      </c>
      <c r="D4786" s="2" t="s">
        <v>63</v>
      </c>
      <c r="E4786" s="2" t="s">
        <v>14</v>
      </c>
      <c r="F4786" s="7">
        <v>2897.7123919999999</v>
      </c>
      <c r="G4786" s="4">
        <v>3099066</v>
      </c>
      <c r="H4786" s="2">
        <v>8.9999999999999998E-4</v>
      </c>
      <c r="I4786" t="s">
        <v>152</v>
      </c>
    </row>
    <row r="4787" spans="1:9">
      <c r="A4787" s="2">
        <v>2014</v>
      </c>
      <c r="B4787" s="2">
        <v>3</v>
      </c>
      <c r="C4787" s="2" t="s">
        <v>12</v>
      </c>
      <c r="D4787" s="2" t="s">
        <v>67</v>
      </c>
      <c r="E4787" s="2" t="s">
        <v>9</v>
      </c>
      <c r="F4787" s="7">
        <v>22.941081000000001</v>
      </c>
      <c r="G4787" s="4">
        <v>17647</v>
      </c>
      <c r="H4787" s="2">
        <v>1.1999999999999999E-3</v>
      </c>
      <c r="I4787" t="s">
        <v>152</v>
      </c>
    </row>
    <row r="4788" spans="1:9">
      <c r="A4788" s="2">
        <v>2013</v>
      </c>
      <c r="B4788" s="2">
        <v>1</v>
      </c>
      <c r="C4788" s="2" t="s">
        <v>12</v>
      </c>
      <c r="D4788" s="2" t="s">
        <v>24</v>
      </c>
      <c r="E4788" s="2" t="s">
        <v>25</v>
      </c>
      <c r="F4788" s="7">
        <v>6.4078540000000004</v>
      </c>
      <c r="G4788" s="4">
        <v>521</v>
      </c>
      <c r="H4788" s="2">
        <v>1.2200000000000001E-2</v>
      </c>
      <c r="I4788" t="s">
        <v>152</v>
      </c>
    </row>
    <row r="4789" spans="1:9">
      <c r="A4789" s="2">
        <v>2014</v>
      </c>
      <c r="B4789" s="2">
        <v>5</v>
      </c>
      <c r="C4789" s="2" t="s">
        <v>12</v>
      </c>
      <c r="D4789" s="2" t="s">
        <v>13</v>
      </c>
      <c r="E4789" s="2" t="s">
        <v>14</v>
      </c>
      <c r="F4789" s="7">
        <v>78331.260011000006</v>
      </c>
      <c r="G4789" s="4">
        <v>6807120</v>
      </c>
      <c r="H4789" s="2">
        <v>1.15E-2</v>
      </c>
      <c r="I4789" t="s">
        <v>152</v>
      </c>
    </row>
    <row r="4790" spans="1:9">
      <c r="A4790" s="2">
        <v>2014</v>
      </c>
      <c r="B4790" s="2">
        <v>5</v>
      </c>
      <c r="C4790" s="2" t="s">
        <v>7</v>
      </c>
      <c r="D4790" s="2" t="s">
        <v>29</v>
      </c>
      <c r="E4790" s="2" t="s">
        <v>25</v>
      </c>
      <c r="F4790" s="7">
        <v>574.57015799999999</v>
      </c>
      <c r="G4790" s="4">
        <v>1002924</v>
      </c>
      <c r="H4790" s="2">
        <v>5.0000000000000001E-4</v>
      </c>
      <c r="I4790" t="s">
        <v>152</v>
      </c>
    </row>
    <row r="4791" spans="1:9">
      <c r="A4791" s="2">
        <v>2014</v>
      </c>
      <c r="B4791" s="2">
        <v>5</v>
      </c>
      <c r="C4791" s="2" t="s">
        <v>12</v>
      </c>
      <c r="D4791" s="2" t="s">
        <v>100</v>
      </c>
      <c r="E4791" s="2" t="s">
        <v>14</v>
      </c>
      <c r="F4791" s="7">
        <v>5.7053890000000003</v>
      </c>
      <c r="G4791" s="4">
        <v>266</v>
      </c>
      <c r="H4791" s="2">
        <v>2.1399999999999999E-2</v>
      </c>
      <c r="I4791" t="s">
        <v>152</v>
      </c>
    </row>
    <row r="4792" spans="1:9">
      <c r="A4792" s="2">
        <v>2014</v>
      </c>
      <c r="B4792" s="2">
        <v>1</v>
      </c>
      <c r="C4792" s="2" t="s">
        <v>12</v>
      </c>
      <c r="D4792" s="2" t="s">
        <v>65</v>
      </c>
      <c r="E4792" s="2" t="s">
        <v>25</v>
      </c>
      <c r="F4792" s="7">
        <v>2.760586</v>
      </c>
      <c r="G4792" s="4">
        <v>417</v>
      </c>
      <c r="H4792" s="2">
        <v>6.6E-3</v>
      </c>
      <c r="I4792" t="s">
        <v>152</v>
      </c>
    </row>
    <row r="4793" spans="1:9">
      <c r="A4793" s="2">
        <v>2013</v>
      </c>
      <c r="B4793" s="2">
        <v>2</v>
      </c>
      <c r="C4793" s="2" t="s">
        <v>12</v>
      </c>
      <c r="D4793" s="2" t="s">
        <v>24</v>
      </c>
      <c r="E4793" s="2" t="s">
        <v>25</v>
      </c>
      <c r="F4793" s="7">
        <v>4.9178360000000003</v>
      </c>
      <c r="G4793" s="4">
        <v>363</v>
      </c>
      <c r="H4793" s="2">
        <v>1.35E-2</v>
      </c>
      <c r="I4793" t="s">
        <v>152</v>
      </c>
    </row>
    <row r="4794" spans="1:9">
      <c r="A4794" s="2">
        <v>2013</v>
      </c>
      <c r="B4794" s="2">
        <v>9</v>
      </c>
      <c r="C4794" s="2" t="s">
        <v>53</v>
      </c>
      <c r="D4794" s="2" t="s">
        <v>63</v>
      </c>
      <c r="E4794" s="2" t="s">
        <v>14</v>
      </c>
      <c r="F4794" s="7">
        <v>32.268450000000001</v>
      </c>
      <c r="G4794" s="4">
        <v>49</v>
      </c>
      <c r="H4794" s="2">
        <v>0.65849999999999997</v>
      </c>
      <c r="I4794" t="s">
        <v>152</v>
      </c>
    </row>
    <row r="4795" spans="1:9">
      <c r="A4795" s="2">
        <v>2014</v>
      </c>
      <c r="B4795" s="2">
        <v>4</v>
      </c>
      <c r="C4795" s="2" t="s">
        <v>12</v>
      </c>
      <c r="D4795" s="2" t="s">
        <v>69</v>
      </c>
      <c r="E4795" s="2" t="s">
        <v>62</v>
      </c>
      <c r="F4795" s="7">
        <v>0.509019</v>
      </c>
      <c r="G4795" s="4">
        <v>7</v>
      </c>
      <c r="H4795" s="2">
        <v>7.2700000000000001E-2</v>
      </c>
      <c r="I4795" t="s">
        <v>152</v>
      </c>
    </row>
    <row r="4796" spans="1:9">
      <c r="A4796" s="2">
        <v>2013</v>
      </c>
      <c r="B4796" s="2">
        <v>8</v>
      </c>
      <c r="C4796" s="2" t="s">
        <v>12</v>
      </c>
      <c r="D4796" s="2" t="s">
        <v>40</v>
      </c>
      <c r="E4796" s="2" t="s">
        <v>14</v>
      </c>
      <c r="F4796" s="7">
        <v>151729.65949399999</v>
      </c>
      <c r="G4796" s="4">
        <v>23104958</v>
      </c>
      <c r="H4796" s="2">
        <v>6.4999999999999997E-3</v>
      </c>
      <c r="I4796" t="s">
        <v>152</v>
      </c>
    </row>
    <row r="4797" spans="1:9">
      <c r="A4797" s="2">
        <v>2013</v>
      </c>
      <c r="B4797" s="2">
        <v>11</v>
      </c>
      <c r="C4797" s="2" t="s">
        <v>12</v>
      </c>
      <c r="D4797" s="2" t="s">
        <v>42</v>
      </c>
      <c r="E4797" s="2" t="s">
        <v>14</v>
      </c>
      <c r="F4797" s="7">
        <v>23982.349576000001</v>
      </c>
      <c r="G4797" s="4">
        <v>2122745</v>
      </c>
      <c r="H4797" s="2">
        <v>1.12E-2</v>
      </c>
      <c r="I4797" t="s">
        <v>152</v>
      </c>
    </row>
    <row r="4798" spans="1:9">
      <c r="A4798" s="2">
        <v>2014</v>
      </c>
      <c r="B4798" s="2">
        <v>3</v>
      </c>
      <c r="C4798" s="2" t="s">
        <v>12</v>
      </c>
      <c r="D4798" s="2" t="s">
        <v>48</v>
      </c>
      <c r="E4798" s="2" t="s">
        <v>14</v>
      </c>
      <c r="F4798" s="7">
        <v>527.62143600000002</v>
      </c>
      <c r="G4798" s="4">
        <v>200618</v>
      </c>
      <c r="H4798" s="2">
        <v>2.5999999999999999E-3</v>
      </c>
      <c r="I4798" t="s">
        <v>152</v>
      </c>
    </row>
    <row r="4799" spans="1:9">
      <c r="A4799" s="2">
        <v>2013</v>
      </c>
      <c r="B4799" s="2">
        <v>4</v>
      </c>
      <c r="C4799" s="2" t="s">
        <v>12</v>
      </c>
      <c r="D4799" s="2" t="s">
        <v>42</v>
      </c>
      <c r="E4799" s="2" t="s">
        <v>14</v>
      </c>
      <c r="F4799" s="7">
        <v>8643.9634470000001</v>
      </c>
      <c r="G4799" s="4">
        <v>860226</v>
      </c>
      <c r="H4799" s="2">
        <v>0.01</v>
      </c>
      <c r="I4799" t="s">
        <v>152</v>
      </c>
    </row>
    <row r="4800" spans="1:9">
      <c r="A4800" s="2">
        <v>2014</v>
      </c>
      <c r="B4800" s="2">
        <v>1</v>
      </c>
      <c r="C4800" s="2" t="s">
        <v>7</v>
      </c>
      <c r="D4800" s="2" t="s">
        <v>59</v>
      </c>
      <c r="E4800" s="2" t="s">
        <v>11</v>
      </c>
      <c r="F4800" s="7">
        <v>2520.05908</v>
      </c>
      <c r="G4800" s="4">
        <v>1473726</v>
      </c>
      <c r="H4800" s="2">
        <v>1.6999999999999999E-3</v>
      </c>
      <c r="I4800" t="s">
        <v>152</v>
      </c>
    </row>
    <row r="4801" spans="1:9">
      <c r="A4801" s="2">
        <v>2013</v>
      </c>
      <c r="B4801" s="2">
        <v>6</v>
      </c>
      <c r="C4801" s="2" t="s">
        <v>12</v>
      </c>
      <c r="D4801" s="2" t="s">
        <v>45</v>
      </c>
      <c r="E4801" s="2" t="s">
        <v>14</v>
      </c>
      <c r="F4801" s="7">
        <v>4132.5521150000004</v>
      </c>
      <c r="G4801" s="4">
        <v>1142585</v>
      </c>
      <c r="H4801" s="2">
        <v>3.5999999999999999E-3</v>
      </c>
      <c r="I4801" t="s">
        <v>152</v>
      </c>
    </row>
    <row r="4802" spans="1:9">
      <c r="A4802" s="2">
        <v>2014</v>
      </c>
      <c r="B4802" s="2">
        <v>2</v>
      </c>
      <c r="C4802" s="2" t="s">
        <v>7</v>
      </c>
      <c r="D4802" s="2" t="s">
        <v>59</v>
      </c>
      <c r="E4802" s="2" t="s">
        <v>11</v>
      </c>
      <c r="F4802" s="7">
        <v>3106.2521390000002</v>
      </c>
      <c r="G4802" s="4">
        <v>1826622</v>
      </c>
      <c r="H4802" s="2">
        <v>1.6999999999999999E-3</v>
      </c>
      <c r="I4802" t="s">
        <v>152</v>
      </c>
    </row>
    <row r="4803" spans="1:9">
      <c r="A4803" s="2">
        <v>2013</v>
      </c>
      <c r="B4803" s="2">
        <v>9</v>
      </c>
      <c r="C4803" s="2" t="s">
        <v>7</v>
      </c>
      <c r="D4803" s="2" t="s">
        <v>87</v>
      </c>
      <c r="E4803" s="2" t="s">
        <v>14</v>
      </c>
      <c r="F4803" s="7">
        <v>3309.516255</v>
      </c>
      <c r="G4803" s="4">
        <v>455028</v>
      </c>
      <c r="H4803" s="2">
        <v>7.1999999999999998E-3</v>
      </c>
      <c r="I4803" t="s">
        <v>152</v>
      </c>
    </row>
    <row r="4804" spans="1:9">
      <c r="A4804" s="2">
        <v>2013</v>
      </c>
      <c r="B4804" s="2">
        <v>5</v>
      </c>
      <c r="C4804" s="2" t="s">
        <v>7</v>
      </c>
      <c r="D4804" s="2" t="s">
        <v>71</v>
      </c>
      <c r="E4804" s="2" t="s">
        <v>14</v>
      </c>
      <c r="F4804" s="7">
        <v>650.65651600000001</v>
      </c>
      <c r="G4804" s="4">
        <v>165360</v>
      </c>
      <c r="H4804" s="2">
        <v>3.8999999999999998E-3</v>
      </c>
      <c r="I4804" t="s">
        <v>152</v>
      </c>
    </row>
    <row r="4805" spans="1:9">
      <c r="A4805" s="2">
        <v>2013</v>
      </c>
      <c r="B4805" s="2">
        <v>7</v>
      </c>
      <c r="C4805" s="2" t="s">
        <v>7</v>
      </c>
      <c r="D4805" s="2" t="s">
        <v>46</v>
      </c>
      <c r="E4805" s="2" t="s">
        <v>25</v>
      </c>
      <c r="F4805" s="7">
        <v>494.08343100000002</v>
      </c>
      <c r="G4805" s="4">
        <v>190371</v>
      </c>
      <c r="H4805" s="2">
        <v>2.5000000000000001E-3</v>
      </c>
      <c r="I4805" t="s">
        <v>152</v>
      </c>
    </row>
    <row r="4806" spans="1:9">
      <c r="A4806" s="2">
        <v>2013</v>
      </c>
      <c r="B4806" s="2">
        <v>10</v>
      </c>
      <c r="C4806" s="2" t="s">
        <v>12</v>
      </c>
      <c r="D4806" s="2" t="s">
        <v>47</v>
      </c>
      <c r="E4806" s="2" t="s">
        <v>14</v>
      </c>
      <c r="F4806" s="7">
        <v>832.343842</v>
      </c>
      <c r="G4806" s="4">
        <v>67490</v>
      </c>
      <c r="H4806" s="2">
        <v>1.23E-2</v>
      </c>
      <c r="I4806" t="s">
        <v>152</v>
      </c>
    </row>
    <row r="4807" spans="1:9">
      <c r="A4807" s="2">
        <v>2013</v>
      </c>
      <c r="B4807" s="2">
        <v>11</v>
      </c>
      <c r="C4807" s="2" t="s">
        <v>12</v>
      </c>
      <c r="D4807" s="2" t="s">
        <v>44</v>
      </c>
      <c r="E4807" s="2" t="s">
        <v>16</v>
      </c>
      <c r="F4807" s="7">
        <v>13556.550611999999</v>
      </c>
      <c r="G4807" s="4">
        <v>1224672</v>
      </c>
      <c r="H4807" s="2">
        <v>1.0999999999999999E-2</v>
      </c>
      <c r="I4807" t="s">
        <v>152</v>
      </c>
    </row>
    <row r="4808" spans="1:9">
      <c r="A4808" s="2">
        <v>2014</v>
      </c>
      <c r="B4808" s="2">
        <v>4</v>
      </c>
      <c r="C4808" s="2" t="s">
        <v>7</v>
      </c>
      <c r="D4808" s="2" t="s">
        <v>50</v>
      </c>
      <c r="E4808" s="2" t="s">
        <v>11</v>
      </c>
      <c r="F4808" s="7">
        <v>816.51293299999998</v>
      </c>
      <c r="G4808" s="4">
        <v>337182</v>
      </c>
      <c r="H4808" s="2">
        <v>2.3999999999999998E-3</v>
      </c>
      <c r="I4808" t="s">
        <v>152</v>
      </c>
    </row>
    <row r="4809" spans="1:9">
      <c r="A4809" s="2">
        <v>2014</v>
      </c>
      <c r="B4809" s="2">
        <v>2</v>
      </c>
      <c r="C4809" s="2" t="s">
        <v>12</v>
      </c>
      <c r="D4809" s="2" t="s">
        <v>23</v>
      </c>
      <c r="E4809" s="2" t="s">
        <v>14</v>
      </c>
      <c r="F4809" s="7">
        <v>326.33977099999998</v>
      </c>
      <c r="G4809" s="4">
        <v>145960</v>
      </c>
      <c r="H4809" s="2">
        <v>2.2000000000000001E-3</v>
      </c>
      <c r="I4809" t="s">
        <v>152</v>
      </c>
    </row>
    <row r="4810" spans="1:9">
      <c r="A4810" s="2">
        <v>2013</v>
      </c>
      <c r="B4810" s="2">
        <v>9</v>
      </c>
      <c r="C4810" s="2" t="s">
        <v>12</v>
      </c>
      <c r="D4810" s="2" t="s">
        <v>64</v>
      </c>
      <c r="E4810" s="2" t="s">
        <v>14</v>
      </c>
      <c r="F4810" s="7">
        <v>210.477643</v>
      </c>
      <c r="G4810" s="4">
        <v>12387</v>
      </c>
      <c r="H4810" s="2">
        <v>1.6899999999999998E-2</v>
      </c>
      <c r="I4810" t="s">
        <v>152</v>
      </c>
    </row>
    <row r="4811" spans="1:9">
      <c r="A4811" s="2">
        <v>2013</v>
      </c>
      <c r="B4811" s="2">
        <v>2</v>
      </c>
      <c r="C4811" s="2" t="s">
        <v>12</v>
      </c>
      <c r="D4811" s="2" t="s">
        <v>29</v>
      </c>
      <c r="E4811" s="2" t="s">
        <v>25</v>
      </c>
      <c r="F4811" s="7">
        <v>1.406069</v>
      </c>
      <c r="G4811" s="4">
        <v>134</v>
      </c>
      <c r="H4811" s="2">
        <v>1.04E-2</v>
      </c>
      <c r="I4811" t="s">
        <v>152</v>
      </c>
    </row>
    <row r="4812" spans="1:9">
      <c r="A4812" s="2">
        <v>2013</v>
      </c>
      <c r="B4812" s="2">
        <v>7</v>
      </c>
      <c r="C4812" s="2" t="s">
        <v>12</v>
      </c>
      <c r="D4812" s="2" t="s">
        <v>17</v>
      </c>
      <c r="E4812" s="2" t="s">
        <v>14</v>
      </c>
      <c r="F4812" s="7">
        <v>6.8167499999999999</v>
      </c>
      <c r="G4812" s="4">
        <v>402</v>
      </c>
      <c r="H4812" s="2">
        <v>1.6899999999999998E-2</v>
      </c>
      <c r="I4812" t="s">
        <v>152</v>
      </c>
    </row>
    <row r="4813" spans="1:9">
      <c r="A4813" s="2">
        <v>2014</v>
      </c>
      <c r="B4813" s="2">
        <v>2</v>
      </c>
      <c r="C4813" s="2" t="s">
        <v>12</v>
      </c>
      <c r="D4813" s="2" t="s">
        <v>94</v>
      </c>
      <c r="E4813" s="2" t="s">
        <v>25</v>
      </c>
      <c r="F4813" s="7">
        <v>1.3382270000000001</v>
      </c>
      <c r="G4813" s="4">
        <v>57</v>
      </c>
      <c r="H4813" s="2">
        <v>2.3400000000000001E-2</v>
      </c>
      <c r="I4813" t="s">
        <v>152</v>
      </c>
    </row>
    <row r="4814" spans="1:9">
      <c r="A4814" s="2">
        <v>2014</v>
      </c>
      <c r="B4814" s="2">
        <v>1</v>
      </c>
      <c r="C4814" s="2" t="s">
        <v>12</v>
      </c>
      <c r="D4814" s="2" t="s">
        <v>58</v>
      </c>
      <c r="E4814" s="2" t="s">
        <v>9</v>
      </c>
      <c r="F4814" s="7">
        <v>2.3346420000000001</v>
      </c>
      <c r="G4814" s="4">
        <v>577</v>
      </c>
      <c r="H4814" s="2">
        <v>4.0000000000000001E-3</v>
      </c>
      <c r="I4814" t="s">
        <v>152</v>
      </c>
    </row>
    <row r="4815" spans="1:9">
      <c r="A4815" s="2">
        <v>2013</v>
      </c>
      <c r="B4815" s="2">
        <v>10</v>
      </c>
      <c r="C4815" s="2" t="s">
        <v>12</v>
      </c>
      <c r="D4815" s="2" t="s">
        <v>58</v>
      </c>
      <c r="E4815" s="2" t="s">
        <v>9</v>
      </c>
      <c r="F4815" s="7">
        <v>1.65046</v>
      </c>
      <c r="G4815" s="4">
        <v>405</v>
      </c>
      <c r="H4815" s="2">
        <v>4.0000000000000001E-3</v>
      </c>
      <c r="I4815" t="s">
        <v>152</v>
      </c>
    </row>
    <row r="4816" spans="1:9">
      <c r="A4816" s="2">
        <v>2013</v>
      </c>
      <c r="B4816" s="2">
        <v>7</v>
      </c>
      <c r="C4816" s="2" t="s">
        <v>53</v>
      </c>
      <c r="D4816" s="2" t="s">
        <v>39</v>
      </c>
      <c r="E4816" s="2" t="s">
        <v>14</v>
      </c>
      <c r="F4816" s="7">
        <v>184.59426099999999</v>
      </c>
      <c r="G4816" s="4">
        <v>237</v>
      </c>
      <c r="H4816" s="2">
        <v>0.77880000000000005</v>
      </c>
      <c r="I4816" t="s">
        <v>152</v>
      </c>
    </row>
    <row r="4817" spans="1:9">
      <c r="A4817" s="2">
        <v>2013</v>
      </c>
      <c r="B4817" s="2">
        <v>8</v>
      </c>
      <c r="C4817" s="2" t="s">
        <v>53</v>
      </c>
      <c r="D4817" s="2" t="s">
        <v>19</v>
      </c>
      <c r="E4817" s="2" t="s">
        <v>14</v>
      </c>
      <c r="F4817" s="7">
        <v>36.109271</v>
      </c>
      <c r="G4817" s="4">
        <v>31</v>
      </c>
      <c r="H4817" s="2">
        <v>1.1648000000000001</v>
      </c>
      <c r="I4817" t="s">
        <v>152</v>
      </c>
    </row>
    <row r="4818" spans="1:9">
      <c r="A4818" s="2">
        <v>2014</v>
      </c>
      <c r="B4818" s="2">
        <v>5</v>
      </c>
      <c r="C4818" s="2" t="s">
        <v>12</v>
      </c>
      <c r="D4818" s="2" t="s">
        <v>56</v>
      </c>
      <c r="E4818" s="2" t="s">
        <v>14</v>
      </c>
      <c r="F4818" s="7">
        <v>473419.16695300001</v>
      </c>
      <c r="G4818" s="4">
        <v>48904624</v>
      </c>
      <c r="H4818" s="2">
        <v>9.5999999999999992E-3</v>
      </c>
      <c r="I4818" t="s">
        <v>152</v>
      </c>
    </row>
    <row r="4819" spans="1:9">
      <c r="A4819" s="2">
        <v>2014</v>
      </c>
      <c r="B4819" s="2">
        <v>5</v>
      </c>
      <c r="C4819" s="2" t="s">
        <v>12</v>
      </c>
      <c r="D4819" s="2" t="s">
        <v>28</v>
      </c>
      <c r="E4819" s="2" t="s">
        <v>14</v>
      </c>
      <c r="F4819" s="7">
        <v>1633.552412</v>
      </c>
      <c r="G4819" s="4">
        <v>605223</v>
      </c>
      <c r="H4819" s="2">
        <v>2.5999999999999999E-3</v>
      </c>
      <c r="I4819" t="s">
        <v>152</v>
      </c>
    </row>
    <row r="4820" spans="1:9">
      <c r="A4820" s="2">
        <v>2014</v>
      </c>
      <c r="B4820" s="2">
        <v>5</v>
      </c>
      <c r="C4820" s="2" t="s">
        <v>7</v>
      </c>
      <c r="D4820" s="2" t="s">
        <v>48</v>
      </c>
      <c r="E4820" s="2" t="s">
        <v>14</v>
      </c>
      <c r="F4820" s="7">
        <v>69.290189999999996</v>
      </c>
      <c r="G4820" s="4">
        <v>307156</v>
      </c>
      <c r="H4820" s="2">
        <v>2.0000000000000001E-4</v>
      </c>
      <c r="I4820" t="s">
        <v>152</v>
      </c>
    </row>
    <row r="4821" spans="1:9">
      <c r="A4821" s="2">
        <v>2014</v>
      </c>
      <c r="B4821" s="2">
        <v>5</v>
      </c>
      <c r="C4821" s="2" t="s">
        <v>12</v>
      </c>
      <c r="D4821" s="2" t="s">
        <v>31</v>
      </c>
      <c r="E4821" s="2" t="s">
        <v>14</v>
      </c>
      <c r="F4821" s="7">
        <v>333.57096200000001</v>
      </c>
      <c r="G4821" s="4">
        <v>129474</v>
      </c>
      <c r="H4821" s="2">
        <v>2.5000000000000001E-3</v>
      </c>
      <c r="I4821" t="s">
        <v>152</v>
      </c>
    </row>
    <row r="4822" spans="1:9">
      <c r="A4822" s="2">
        <v>2014</v>
      </c>
      <c r="B4822" s="2">
        <v>5</v>
      </c>
      <c r="C4822" s="2" t="s">
        <v>12</v>
      </c>
      <c r="D4822" s="2" t="s">
        <v>67</v>
      </c>
      <c r="E4822" s="2" t="s">
        <v>9</v>
      </c>
      <c r="F4822" s="7">
        <v>37.094143000000003</v>
      </c>
      <c r="G4822" s="4">
        <v>28534</v>
      </c>
      <c r="H4822" s="2">
        <v>1.1999999999999999E-3</v>
      </c>
      <c r="I4822" t="s">
        <v>152</v>
      </c>
    </row>
    <row r="4823" spans="1:9">
      <c r="A4823" s="2">
        <v>2013</v>
      </c>
      <c r="B4823" s="2">
        <v>1</v>
      </c>
      <c r="C4823" s="2" t="s">
        <v>12</v>
      </c>
      <c r="D4823" s="2" t="s">
        <v>29</v>
      </c>
      <c r="E4823" s="2" t="s">
        <v>25</v>
      </c>
      <c r="F4823" s="7">
        <v>2.8064279999999999</v>
      </c>
      <c r="G4823" s="4">
        <v>303</v>
      </c>
      <c r="H4823" s="2">
        <v>9.1999999999999998E-3</v>
      </c>
      <c r="I4823" t="s">
        <v>152</v>
      </c>
    </row>
    <row r="4824" spans="1:9">
      <c r="A4824" s="2">
        <v>2013</v>
      </c>
      <c r="B4824" s="2">
        <v>7</v>
      </c>
      <c r="C4824" s="2" t="s">
        <v>53</v>
      </c>
      <c r="D4824" s="2" t="s">
        <v>20</v>
      </c>
      <c r="E4824" s="2" t="s">
        <v>14</v>
      </c>
      <c r="F4824" s="7">
        <v>199.9462</v>
      </c>
      <c r="G4824" s="4">
        <v>243</v>
      </c>
      <c r="H4824" s="2">
        <v>0.82279999999999998</v>
      </c>
      <c r="I4824" t="s">
        <v>152</v>
      </c>
    </row>
    <row r="4825" spans="1:9">
      <c r="A4825" s="2">
        <v>2013</v>
      </c>
      <c r="B4825" s="2">
        <v>10</v>
      </c>
      <c r="C4825" s="2" t="s">
        <v>53</v>
      </c>
      <c r="D4825" s="2" t="s">
        <v>18</v>
      </c>
      <c r="E4825" s="2" t="s">
        <v>14</v>
      </c>
      <c r="F4825" s="7">
        <v>8.8309069999999998</v>
      </c>
      <c r="G4825" s="4">
        <v>13</v>
      </c>
      <c r="H4825" s="2">
        <v>0.67930000000000001</v>
      </c>
      <c r="I4825" t="s">
        <v>152</v>
      </c>
    </row>
    <row r="4826" spans="1:9">
      <c r="A4826" s="2">
        <v>2013</v>
      </c>
      <c r="B4826" s="2">
        <v>10</v>
      </c>
      <c r="C4826" s="2" t="s">
        <v>12</v>
      </c>
      <c r="D4826" s="2" t="s">
        <v>44</v>
      </c>
      <c r="E4826" s="2" t="s">
        <v>16</v>
      </c>
      <c r="F4826" s="7">
        <v>13139.456405999999</v>
      </c>
      <c r="G4826" s="4">
        <v>1220598</v>
      </c>
      <c r="H4826" s="2">
        <v>1.0699999999999999E-2</v>
      </c>
      <c r="I4826" t="s">
        <v>152</v>
      </c>
    </row>
    <row r="4827" spans="1:9">
      <c r="A4827" s="2">
        <v>2014</v>
      </c>
      <c r="B4827" s="2">
        <v>1</v>
      </c>
      <c r="C4827" s="2" t="s">
        <v>12</v>
      </c>
      <c r="D4827" s="2" t="s">
        <v>44</v>
      </c>
      <c r="E4827" s="2" t="s">
        <v>16</v>
      </c>
      <c r="F4827" s="7">
        <v>12820.246012</v>
      </c>
      <c r="G4827" s="4">
        <v>1319979</v>
      </c>
      <c r="H4827" s="2">
        <v>9.7000000000000003E-3</v>
      </c>
      <c r="I4827" t="s">
        <v>152</v>
      </c>
    </row>
    <row r="4828" spans="1:9">
      <c r="A4828" s="2">
        <v>2014</v>
      </c>
      <c r="B4828" s="2">
        <v>3</v>
      </c>
      <c r="C4828" s="2" t="s">
        <v>12</v>
      </c>
      <c r="D4828" s="2" t="s">
        <v>13</v>
      </c>
      <c r="E4828" s="2" t="s">
        <v>14</v>
      </c>
      <c r="F4828" s="7">
        <v>90776.009650000007</v>
      </c>
      <c r="G4828" s="4">
        <v>7669067</v>
      </c>
      <c r="H4828" s="2">
        <v>1.18E-2</v>
      </c>
      <c r="I4828" t="s">
        <v>152</v>
      </c>
    </row>
    <row r="4829" spans="1:9">
      <c r="A4829" s="2">
        <v>2013</v>
      </c>
      <c r="B4829" s="2">
        <v>11</v>
      </c>
      <c r="C4829" s="2" t="s">
        <v>7</v>
      </c>
      <c r="D4829" s="2" t="s">
        <v>27</v>
      </c>
      <c r="E4829" s="2" t="s">
        <v>14</v>
      </c>
      <c r="F4829" s="7">
        <v>527.64974700000005</v>
      </c>
      <c r="G4829" s="4">
        <v>206498</v>
      </c>
      <c r="H4829" s="2">
        <v>2.5000000000000001E-3</v>
      </c>
      <c r="I4829" t="s">
        <v>152</v>
      </c>
    </row>
    <row r="4830" spans="1:9">
      <c r="A4830" s="2">
        <v>2013</v>
      </c>
      <c r="B4830" s="2">
        <v>12</v>
      </c>
      <c r="C4830" s="2" t="s">
        <v>12</v>
      </c>
      <c r="D4830" s="2" t="s">
        <v>60</v>
      </c>
      <c r="E4830" s="2" t="s">
        <v>14</v>
      </c>
      <c r="F4830" s="7">
        <v>2689.8517179999999</v>
      </c>
      <c r="G4830" s="4">
        <v>572194</v>
      </c>
      <c r="H4830" s="2">
        <v>4.7000000000000002E-3</v>
      </c>
      <c r="I4830" t="s">
        <v>152</v>
      </c>
    </row>
    <row r="4831" spans="1:9">
      <c r="A4831" s="2">
        <v>2014</v>
      </c>
      <c r="B4831" s="2">
        <v>4</v>
      </c>
      <c r="C4831" s="2" t="s">
        <v>12</v>
      </c>
      <c r="D4831" s="2" t="s">
        <v>22</v>
      </c>
      <c r="E4831" s="2" t="s">
        <v>14</v>
      </c>
      <c r="F4831" s="7">
        <v>9500.5513759999994</v>
      </c>
      <c r="G4831" s="4">
        <v>732458</v>
      </c>
      <c r="H4831" s="2">
        <v>1.29E-2</v>
      </c>
      <c r="I4831" t="s">
        <v>152</v>
      </c>
    </row>
    <row r="4832" spans="1:9">
      <c r="A4832" s="2">
        <v>2013</v>
      </c>
      <c r="B4832" s="2">
        <v>5</v>
      </c>
      <c r="C4832" s="2" t="s">
        <v>12</v>
      </c>
      <c r="D4832" s="2" t="s">
        <v>21</v>
      </c>
      <c r="E4832" s="2" t="s">
        <v>14</v>
      </c>
      <c r="F4832" s="7">
        <v>20006.452834</v>
      </c>
      <c r="G4832" s="4">
        <v>2207031</v>
      </c>
      <c r="H4832" s="2">
        <v>8.9999999999999993E-3</v>
      </c>
      <c r="I4832" t="s">
        <v>152</v>
      </c>
    </row>
    <row r="4833" spans="1:9">
      <c r="A4833" s="2">
        <v>2013</v>
      </c>
      <c r="B4833" s="2">
        <v>9</v>
      </c>
      <c r="C4833" s="2" t="s">
        <v>12</v>
      </c>
      <c r="D4833" s="2" t="s">
        <v>71</v>
      </c>
      <c r="E4833" s="2" t="s">
        <v>14</v>
      </c>
      <c r="F4833" s="7">
        <v>2665.6914320000001</v>
      </c>
      <c r="G4833" s="4">
        <v>151619</v>
      </c>
      <c r="H4833" s="2">
        <v>1.7500000000000002E-2</v>
      </c>
      <c r="I4833" t="s">
        <v>152</v>
      </c>
    </row>
    <row r="4834" spans="1:9">
      <c r="A4834" s="2">
        <v>2013</v>
      </c>
      <c r="B4834" s="2">
        <v>12</v>
      </c>
      <c r="C4834" s="2" t="s">
        <v>7</v>
      </c>
      <c r="D4834" s="2" t="s">
        <v>72</v>
      </c>
      <c r="E4834" s="2" t="s">
        <v>11</v>
      </c>
      <c r="F4834" s="7">
        <v>2998.7676390000001</v>
      </c>
      <c r="G4834" s="4">
        <v>752020</v>
      </c>
      <c r="H4834" s="2">
        <v>3.8999999999999998E-3</v>
      </c>
      <c r="I4834" t="s">
        <v>152</v>
      </c>
    </row>
    <row r="4835" spans="1:9">
      <c r="A4835" s="2">
        <v>2014</v>
      </c>
      <c r="B4835" s="2">
        <v>4</v>
      </c>
      <c r="C4835" s="2" t="s">
        <v>7</v>
      </c>
      <c r="D4835" s="2" t="s">
        <v>27</v>
      </c>
      <c r="E4835" s="2" t="s">
        <v>14</v>
      </c>
      <c r="F4835" s="7">
        <v>1248.0486490000001</v>
      </c>
      <c r="G4835" s="4">
        <v>376678</v>
      </c>
      <c r="H4835" s="2">
        <v>3.3E-3</v>
      </c>
      <c r="I4835" t="s">
        <v>152</v>
      </c>
    </row>
    <row r="4836" spans="1:9">
      <c r="A4836" s="2">
        <v>2014</v>
      </c>
      <c r="B4836" s="2">
        <v>3</v>
      </c>
      <c r="C4836" s="2" t="s">
        <v>12</v>
      </c>
      <c r="D4836" s="2" t="s">
        <v>72</v>
      </c>
      <c r="E4836" s="2" t="s">
        <v>11</v>
      </c>
      <c r="F4836" s="7">
        <v>658.02243399999998</v>
      </c>
      <c r="G4836" s="4">
        <v>325131</v>
      </c>
      <c r="H4836" s="2">
        <v>2E-3</v>
      </c>
      <c r="I4836" t="s">
        <v>152</v>
      </c>
    </row>
    <row r="4837" spans="1:9">
      <c r="A4837" s="2">
        <v>2014</v>
      </c>
      <c r="B4837" s="2">
        <v>3</v>
      </c>
      <c r="C4837" s="2" t="s">
        <v>12</v>
      </c>
      <c r="D4837" s="2" t="s">
        <v>76</v>
      </c>
      <c r="E4837" s="2" t="s">
        <v>25</v>
      </c>
      <c r="F4837" s="7">
        <v>17.097027000000001</v>
      </c>
      <c r="G4837" s="4">
        <v>594</v>
      </c>
      <c r="H4837" s="2">
        <v>2.87E-2</v>
      </c>
      <c r="I4837" t="s">
        <v>152</v>
      </c>
    </row>
    <row r="4838" spans="1:9">
      <c r="A4838" s="2">
        <v>2014</v>
      </c>
      <c r="B4838" s="2">
        <v>4</v>
      </c>
      <c r="C4838" s="2" t="s">
        <v>12</v>
      </c>
      <c r="D4838" s="2" t="s">
        <v>73</v>
      </c>
      <c r="E4838" s="2" t="s">
        <v>14</v>
      </c>
      <c r="F4838" s="7">
        <v>168.49623</v>
      </c>
      <c r="G4838" s="4">
        <v>79671</v>
      </c>
      <c r="H4838" s="2">
        <v>2.0999999999999999E-3</v>
      </c>
      <c r="I4838" t="s">
        <v>152</v>
      </c>
    </row>
    <row r="4839" spans="1:9">
      <c r="A4839" s="2">
        <v>2013</v>
      </c>
      <c r="B4839" s="2">
        <v>7</v>
      </c>
      <c r="C4839" s="2" t="s">
        <v>12</v>
      </c>
      <c r="D4839" s="2" t="s">
        <v>64</v>
      </c>
      <c r="E4839" s="2" t="s">
        <v>14</v>
      </c>
      <c r="F4839" s="7">
        <v>103.15553300000001</v>
      </c>
      <c r="G4839" s="4">
        <v>10705</v>
      </c>
      <c r="H4839" s="2">
        <v>9.5999999999999992E-3</v>
      </c>
      <c r="I4839" t="s">
        <v>152</v>
      </c>
    </row>
    <row r="4840" spans="1:9">
      <c r="A4840" s="2">
        <v>2013</v>
      </c>
      <c r="B4840" s="2">
        <v>4</v>
      </c>
      <c r="C4840" s="2" t="s">
        <v>12</v>
      </c>
      <c r="D4840" s="2" t="s">
        <v>54</v>
      </c>
      <c r="E4840" s="2" t="s">
        <v>14</v>
      </c>
      <c r="F4840" s="7">
        <v>16.274021999999999</v>
      </c>
      <c r="G4840" s="4">
        <v>767</v>
      </c>
      <c r="H4840" s="2">
        <v>2.12E-2</v>
      </c>
      <c r="I4840" t="s">
        <v>152</v>
      </c>
    </row>
    <row r="4841" spans="1:9">
      <c r="A4841" s="2">
        <v>2013</v>
      </c>
      <c r="B4841" s="2">
        <v>3</v>
      </c>
      <c r="C4841" s="2" t="s">
        <v>12</v>
      </c>
      <c r="D4841" s="2" t="s">
        <v>46</v>
      </c>
      <c r="E4841" s="2" t="s">
        <v>25</v>
      </c>
      <c r="F4841" s="7">
        <v>7.9145399999999997</v>
      </c>
      <c r="G4841" s="4">
        <v>464</v>
      </c>
      <c r="H4841" s="2">
        <v>1.7000000000000001E-2</v>
      </c>
      <c r="I4841" t="s">
        <v>152</v>
      </c>
    </row>
    <row r="4842" spans="1:9">
      <c r="A4842" s="2">
        <v>2014</v>
      </c>
      <c r="B4842" s="2">
        <v>1</v>
      </c>
      <c r="C4842" s="2" t="s">
        <v>12</v>
      </c>
      <c r="D4842" s="2" t="s">
        <v>94</v>
      </c>
      <c r="E4842" s="2" t="s">
        <v>25</v>
      </c>
      <c r="F4842" s="7">
        <v>3.1162830000000001</v>
      </c>
      <c r="G4842" s="4">
        <v>161</v>
      </c>
      <c r="H4842" s="2">
        <v>1.9300000000000001E-2</v>
      </c>
      <c r="I4842" t="s">
        <v>152</v>
      </c>
    </row>
    <row r="4843" spans="1:9">
      <c r="A4843" s="2">
        <v>2013</v>
      </c>
      <c r="B4843" s="2">
        <v>4</v>
      </c>
      <c r="C4843" s="2" t="s">
        <v>53</v>
      </c>
      <c r="D4843" s="2" t="s">
        <v>19</v>
      </c>
      <c r="E4843" s="2" t="s">
        <v>14</v>
      </c>
      <c r="F4843" s="7">
        <v>82.940196</v>
      </c>
      <c r="G4843" s="4">
        <v>86</v>
      </c>
      <c r="H4843" s="2">
        <v>0.96440000000000003</v>
      </c>
      <c r="I4843" t="s">
        <v>152</v>
      </c>
    </row>
    <row r="4844" spans="1:9">
      <c r="A4844" s="2">
        <v>2014</v>
      </c>
      <c r="B4844" s="2">
        <v>5</v>
      </c>
      <c r="C4844" s="2" t="s">
        <v>7</v>
      </c>
      <c r="D4844" s="2" t="s">
        <v>70</v>
      </c>
      <c r="E4844" s="2" t="s">
        <v>14</v>
      </c>
      <c r="F4844" s="7">
        <v>16422.370582</v>
      </c>
      <c r="G4844" s="4">
        <v>14540158</v>
      </c>
      <c r="H4844" s="2">
        <v>1.1000000000000001E-3</v>
      </c>
      <c r="I4844" t="s">
        <v>152</v>
      </c>
    </row>
    <row r="4845" spans="1:9">
      <c r="A4845" s="2">
        <v>2014</v>
      </c>
      <c r="B4845" s="2">
        <v>5</v>
      </c>
      <c r="C4845" s="2" t="s">
        <v>12</v>
      </c>
      <c r="D4845" s="2" t="s">
        <v>10</v>
      </c>
      <c r="E4845" s="2" t="s">
        <v>11</v>
      </c>
      <c r="F4845" s="7">
        <v>1976.7172399999999</v>
      </c>
      <c r="G4845" s="4">
        <v>1433322</v>
      </c>
      <c r="H4845" s="2">
        <v>1.2999999999999999E-3</v>
      </c>
      <c r="I4845" t="s">
        <v>152</v>
      </c>
    </row>
    <row r="4846" spans="1:9">
      <c r="A4846" s="2">
        <v>2014</v>
      </c>
      <c r="B4846" s="2">
        <v>3</v>
      </c>
      <c r="C4846" s="2" t="s">
        <v>12</v>
      </c>
      <c r="D4846" s="2" t="s">
        <v>99</v>
      </c>
      <c r="E4846" s="2" t="s">
        <v>25</v>
      </c>
      <c r="F4846" s="7">
        <v>0.79833799999999999</v>
      </c>
      <c r="G4846" s="4">
        <v>55</v>
      </c>
      <c r="H4846" s="2">
        <v>1.4500000000000001E-2</v>
      </c>
      <c r="I4846" t="s">
        <v>152</v>
      </c>
    </row>
    <row r="4847" spans="1:9">
      <c r="A4847" s="2">
        <v>2013</v>
      </c>
      <c r="B4847" s="2">
        <v>9</v>
      </c>
      <c r="C4847" s="2" t="s">
        <v>12</v>
      </c>
      <c r="D4847" s="2" t="s">
        <v>40</v>
      </c>
      <c r="E4847" s="2" t="s">
        <v>14</v>
      </c>
      <c r="F4847" s="7">
        <v>179451.13485999999</v>
      </c>
      <c r="G4847" s="4">
        <v>23865997</v>
      </c>
      <c r="H4847" s="2">
        <v>7.4999999999999997E-3</v>
      </c>
      <c r="I4847" t="s">
        <v>152</v>
      </c>
    </row>
    <row r="4848" spans="1:9">
      <c r="A4848" s="2">
        <v>2013</v>
      </c>
      <c r="B4848" s="2">
        <v>2</v>
      </c>
      <c r="C4848" s="2" t="s">
        <v>12</v>
      </c>
      <c r="D4848" s="2" t="s">
        <v>18</v>
      </c>
      <c r="E4848" s="2" t="s">
        <v>14</v>
      </c>
      <c r="F4848" s="7">
        <v>42991.291811000003</v>
      </c>
      <c r="G4848" s="4">
        <v>5158793</v>
      </c>
      <c r="H4848" s="2">
        <v>8.3000000000000001E-3</v>
      </c>
      <c r="I4848" t="s">
        <v>152</v>
      </c>
    </row>
    <row r="4849" spans="1:9">
      <c r="A4849" s="2">
        <v>2014</v>
      </c>
      <c r="B4849" s="2">
        <v>1</v>
      </c>
      <c r="C4849" s="2" t="s">
        <v>12</v>
      </c>
      <c r="D4849" s="2" t="s">
        <v>46</v>
      </c>
      <c r="E4849" s="2" t="s">
        <v>25</v>
      </c>
      <c r="F4849" s="7">
        <v>1707.450591</v>
      </c>
      <c r="G4849" s="4">
        <v>269967</v>
      </c>
      <c r="H4849" s="2">
        <v>6.3E-3</v>
      </c>
      <c r="I4849" t="s">
        <v>152</v>
      </c>
    </row>
    <row r="4850" spans="1:9">
      <c r="A4850" s="2">
        <v>2013</v>
      </c>
      <c r="B4850" s="2">
        <v>1</v>
      </c>
      <c r="C4850" s="2" t="s">
        <v>7</v>
      </c>
      <c r="D4850" s="2" t="s">
        <v>63</v>
      </c>
      <c r="E4850" s="2" t="s">
        <v>14</v>
      </c>
      <c r="F4850" s="7">
        <v>1967.778294</v>
      </c>
      <c r="G4850" s="4">
        <v>1849174</v>
      </c>
      <c r="H4850" s="2">
        <v>1E-3</v>
      </c>
      <c r="I4850" t="s">
        <v>152</v>
      </c>
    </row>
    <row r="4851" spans="1:9">
      <c r="A4851" s="2">
        <v>2013</v>
      </c>
      <c r="B4851" s="2">
        <v>6</v>
      </c>
      <c r="C4851" s="2" t="s">
        <v>7</v>
      </c>
      <c r="D4851" s="2" t="s">
        <v>20</v>
      </c>
      <c r="E4851" s="2" t="s">
        <v>14</v>
      </c>
      <c r="F4851" s="7">
        <v>5591.1193720000001</v>
      </c>
      <c r="G4851" s="4">
        <v>3337195</v>
      </c>
      <c r="H4851" s="2">
        <v>1.6000000000000001E-3</v>
      </c>
      <c r="I4851" t="s">
        <v>152</v>
      </c>
    </row>
    <row r="4852" spans="1:9">
      <c r="A4852" s="2">
        <v>2013</v>
      </c>
      <c r="B4852" s="2">
        <v>7</v>
      </c>
      <c r="C4852" s="2" t="s">
        <v>12</v>
      </c>
      <c r="D4852" s="2" t="s">
        <v>19</v>
      </c>
      <c r="E4852" s="2" t="s">
        <v>14</v>
      </c>
      <c r="F4852" s="7">
        <v>214045.31603099999</v>
      </c>
      <c r="G4852" s="4">
        <v>18284881</v>
      </c>
      <c r="H4852" s="2">
        <v>1.17E-2</v>
      </c>
      <c r="I4852" t="s">
        <v>152</v>
      </c>
    </row>
    <row r="4853" spans="1:9">
      <c r="A4853" s="2">
        <v>2013</v>
      </c>
      <c r="B4853" s="2">
        <v>8</v>
      </c>
      <c r="C4853" s="2" t="s">
        <v>12</v>
      </c>
      <c r="D4853" s="2" t="s">
        <v>19</v>
      </c>
      <c r="E4853" s="2" t="s">
        <v>14</v>
      </c>
      <c r="F4853" s="7">
        <v>224579.23828200001</v>
      </c>
      <c r="G4853" s="4">
        <v>19580375</v>
      </c>
      <c r="H4853" s="2">
        <v>1.14E-2</v>
      </c>
      <c r="I4853" t="s">
        <v>152</v>
      </c>
    </row>
    <row r="4854" spans="1:9">
      <c r="A4854" s="2">
        <v>2013</v>
      </c>
      <c r="B4854" s="2">
        <v>11</v>
      </c>
      <c r="C4854" s="2" t="s">
        <v>7</v>
      </c>
      <c r="D4854" s="2" t="s">
        <v>21</v>
      </c>
      <c r="E4854" s="2" t="s">
        <v>14</v>
      </c>
      <c r="F4854" s="7">
        <v>3484.0733730000002</v>
      </c>
      <c r="G4854" s="4">
        <v>1326361</v>
      </c>
      <c r="H4854" s="2">
        <v>2.5999999999999999E-3</v>
      </c>
      <c r="I4854" t="s">
        <v>152</v>
      </c>
    </row>
    <row r="4855" spans="1:9">
      <c r="A4855" s="2">
        <v>2014</v>
      </c>
      <c r="B4855" s="2">
        <v>3</v>
      </c>
      <c r="C4855" s="2" t="s">
        <v>12</v>
      </c>
      <c r="D4855" s="2" t="s">
        <v>15</v>
      </c>
      <c r="E4855" s="2" t="s">
        <v>16</v>
      </c>
      <c r="F4855" s="7">
        <v>67752.657336000004</v>
      </c>
      <c r="G4855" s="4">
        <v>6780846</v>
      </c>
      <c r="H4855" s="2">
        <v>9.9000000000000008E-3</v>
      </c>
      <c r="I4855" t="s">
        <v>152</v>
      </c>
    </row>
    <row r="4856" spans="1:9">
      <c r="A4856" s="2">
        <v>2013</v>
      </c>
      <c r="B4856" s="2">
        <v>3</v>
      </c>
      <c r="C4856" s="2" t="s">
        <v>7</v>
      </c>
      <c r="D4856" s="2" t="s">
        <v>39</v>
      </c>
      <c r="E4856" s="2" t="s">
        <v>14</v>
      </c>
      <c r="F4856" s="7">
        <v>32721.239108000002</v>
      </c>
      <c r="G4856" s="4">
        <v>8146470</v>
      </c>
      <c r="H4856" s="2">
        <v>4.0000000000000001E-3</v>
      </c>
      <c r="I4856" t="s">
        <v>152</v>
      </c>
    </row>
    <row r="4857" spans="1:9">
      <c r="A4857" s="2">
        <v>2013</v>
      </c>
      <c r="B4857" s="2">
        <v>5</v>
      </c>
      <c r="C4857" s="2" t="s">
        <v>12</v>
      </c>
      <c r="D4857" s="2" t="s">
        <v>26</v>
      </c>
      <c r="E4857" s="2" t="s">
        <v>14</v>
      </c>
      <c r="F4857" s="7">
        <v>6348.2237340000001</v>
      </c>
      <c r="G4857" s="4">
        <v>678093</v>
      </c>
      <c r="H4857" s="2">
        <v>9.2999999999999992E-3</v>
      </c>
      <c r="I4857" t="s">
        <v>152</v>
      </c>
    </row>
    <row r="4858" spans="1:9">
      <c r="A4858" s="2">
        <v>2013</v>
      </c>
      <c r="B4858" s="2">
        <v>2</v>
      </c>
      <c r="C4858" s="2" t="s">
        <v>7</v>
      </c>
      <c r="D4858" s="2" t="s">
        <v>63</v>
      </c>
      <c r="E4858" s="2" t="s">
        <v>14</v>
      </c>
      <c r="F4858" s="7">
        <v>1702.0373139999999</v>
      </c>
      <c r="G4858" s="4">
        <v>1716620</v>
      </c>
      <c r="H4858" s="2">
        <v>8.9999999999999998E-4</v>
      </c>
      <c r="I4858" t="s">
        <v>152</v>
      </c>
    </row>
    <row r="4859" spans="1:9">
      <c r="A4859" s="2">
        <v>2013</v>
      </c>
      <c r="B4859" s="2">
        <v>5</v>
      </c>
      <c r="C4859" s="2" t="s">
        <v>7</v>
      </c>
      <c r="D4859" s="2" t="s">
        <v>45</v>
      </c>
      <c r="E4859" s="2" t="s">
        <v>14</v>
      </c>
      <c r="F4859" s="7">
        <v>1817.127461</v>
      </c>
      <c r="G4859" s="4">
        <v>2487797</v>
      </c>
      <c r="H4859" s="2">
        <v>6.9999999999999999E-4</v>
      </c>
      <c r="I4859" t="s">
        <v>152</v>
      </c>
    </row>
    <row r="4860" spans="1:9">
      <c r="A4860" s="2">
        <v>2013</v>
      </c>
      <c r="B4860" s="2">
        <v>6</v>
      </c>
      <c r="C4860" s="2" t="s">
        <v>12</v>
      </c>
      <c r="D4860" s="2" t="s">
        <v>24</v>
      </c>
      <c r="E4860" s="2" t="s">
        <v>25</v>
      </c>
      <c r="F4860" s="7">
        <v>1655.6363879999999</v>
      </c>
      <c r="G4860" s="4">
        <v>255187</v>
      </c>
      <c r="H4860" s="2">
        <v>6.4000000000000003E-3</v>
      </c>
      <c r="I4860" t="s">
        <v>152</v>
      </c>
    </row>
    <row r="4861" spans="1:9">
      <c r="A4861" s="2">
        <v>2013</v>
      </c>
      <c r="B4861" s="2">
        <v>9</v>
      </c>
      <c r="C4861" s="2" t="s">
        <v>7</v>
      </c>
      <c r="D4861" s="2" t="s">
        <v>13</v>
      </c>
      <c r="E4861" s="2" t="s">
        <v>14</v>
      </c>
      <c r="F4861" s="7">
        <v>1606.568352</v>
      </c>
      <c r="G4861" s="4">
        <v>1465441</v>
      </c>
      <c r="H4861" s="2">
        <v>1E-3</v>
      </c>
      <c r="I4861" t="s">
        <v>152</v>
      </c>
    </row>
    <row r="4862" spans="1:9">
      <c r="A4862" s="2">
        <v>2014</v>
      </c>
      <c r="B4862" s="2">
        <v>2</v>
      </c>
      <c r="C4862" s="2" t="s">
        <v>12</v>
      </c>
      <c r="D4862" s="2" t="s">
        <v>46</v>
      </c>
      <c r="E4862" s="2" t="s">
        <v>25</v>
      </c>
      <c r="F4862" s="7">
        <v>1831.8138300000001</v>
      </c>
      <c r="G4862" s="4">
        <v>267478</v>
      </c>
      <c r="H4862" s="2">
        <v>6.7999999999999996E-3</v>
      </c>
      <c r="I4862" t="s">
        <v>152</v>
      </c>
    </row>
    <row r="4863" spans="1:9">
      <c r="A4863" s="2">
        <v>2013</v>
      </c>
      <c r="B4863" s="2">
        <v>8</v>
      </c>
      <c r="C4863" s="2" t="s">
        <v>7</v>
      </c>
      <c r="D4863" s="2" t="s">
        <v>87</v>
      </c>
      <c r="E4863" s="2" t="s">
        <v>14</v>
      </c>
      <c r="F4863" s="7">
        <v>1264.0902100000001</v>
      </c>
      <c r="G4863" s="4">
        <v>458393</v>
      </c>
      <c r="H4863" s="2">
        <v>2.7000000000000001E-3</v>
      </c>
      <c r="I4863" t="s">
        <v>152</v>
      </c>
    </row>
    <row r="4864" spans="1:9">
      <c r="A4864" s="2">
        <v>2013</v>
      </c>
      <c r="B4864" s="2">
        <v>8</v>
      </c>
      <c r="C4864" s="2" t="s">
        <v>12</v>
      </c>
      <c r="D4864" s="2" t="s">
        <v>71</v>
      </c>
      <c r="E4864" s="2" t="s">
        <v>14</v>
      </c>
      <c r="F4864" s="7">
        <v>1307.1500599999999</v>
      </c>
      <c r="G4864" s="4">
        <v>124407</v>
      </c>
      <c r="H4864" s="2">
        <v>1.0500000000000001E-2</v>
      </c>
      <c r="I4864" t="s">
        <v>152</v>
      </c>
    </row>
    <row r="4865" spans="1:9">
      <c r="A4865" s="2">
        <v>2014</v>
      </c>
      <c r="B4865" s="2">
        <v>2</v>
      </c>
      <c r="C4865" s="2" t="s">
        <v>12</v>
      </c>
      <c r="D4865" s="2" t="s">
        <v>96</v>
      </c>
      <c r="E4865" s="2" t="s">
        <v>9</v>
      </c>
      <c r="F4865" s="7">
        <v>37.836544000000004</v>
      </c>
      <c r="G4865" s="4">
        <v>27026</v>
      </c>
      <c r="H4865" s="2">
        <v>1.4E-3</v>
      </c>
      <c r="I4865" t="s">
        <v>152</v>
      </c>
    </row>
    <row r="4866" spans="1:9">
      <c r="A4866" s="2">
        <v>2013</v>
      </c>
      <c r="B4866" s="2">
        <v>10</v>
      </c>
      <c r="C4866" s="2" t="s">
        <v>12</v>
      </c>
      <c r="D4866" s="2" t="s">
        <v>64</v>
      </c>
      <c r="E4866" s="2" t="s">
        <v>14</v>
      </c>
      <c r="F4866" s="7">
        <v>176.83021400000001</v>
      </c>
      <c r="G4866" s="4">
        <v>13090</v>
      </c>
      <c r="H4866" s="2">
        <v>1.35E-2</v>
      </c>
      <c r="I4866" t="s">
        <v>152</v>
      </c>
    </row>
    <row r="4867" spans="1:9">
      <c r="A4867" s="2">
        <v>2014</v>
      </c>
      <c r="B4867" s="2">
        <v>1</v>
      </c>
      <c r="C4867" s="2" t="s">
        <v>12</v>
      </c>
      <c r="D4867" s="2" t="s">
        <v>96</v>
      </c>
      <c r="E4867" s="2" t="s">
        <v>9</v>
      </c>
      <c r="F4867" s="7">
        <v>18.162175000000001</v>
      </c>
      <c r="G4867" s="4">
        <v>12973</v>
      </c>
      <c r="H4867" s="2">
        <v>1.2999999999999999E-3</v>
      </c>
      <c r="I4867" t="s">
        <v>152</v>
      </c>
    </row>
    <row r="4868" spans="1:9">
      <c r="A4868" s="2">
        <v>2013</v>
      </c>
      <c r="B4868" s="2">
        <v>5</v>
      </c>
      <c r="C4868" s="2" t="s">
        <v>12</v>
      </c>
      <c r="D4868" s="2" t="s">
        <v>50</v>
      </c>
      <c r="E4868" s="2" t="s">
        <v>11</v>
      </c>
      <c r="F4868" s="7">
        <v>11.054883999999999</v>
      </c>
      <c r="G4868" s="4">
        <v>1649</v>
      </c>
      <c r="H4868" s="2">
        <v>6.7000000000000002E-3</v>
      </c>
      <c r="I4868" t="s">
        <v>152</v>
      </c>
    </row>
    <row r="4869" spans="1:9">
      <c r="A4869" s="2">
        <v>2013</v>
      </c>
      <c r="B4869" s="2">
        <v>8</v>
      </c>
      <c r="C4869" s="2" t="s">
        <v>12</v>
      </c>
      <c r="D4869" s="2" t="s">
        <v>52</v>
      </c>
      <c r="E4869" s="2" t="s">
        <v>25</v>
      </c>
      <c r="F4869" s="7">
        <v>5.1512890000000002</v>
      </c>
      <c r="G4869" s="4">
        <v>187</v>
      </c>
      <c r="H4869" s="2">
        <v>2.75E-2</v>
      </c>
      <c r="I4869" t="s">
        <v>152</v>
      </c>
    </row>
    <row r="4870" spans="1:9">
      <c r="A4870" s="2">
        <v>2013</v>
      </c>
      <c r="B4870" s="2">
        <v>2</v>
      </c>
      <c r="C4870" s="2" t="s">
        <v>53</v>
      </c>
      <c r="D4870" s="2" t="s">
        <v>56</v>
      </c>
      <c r="E4870" s="2" t="s">
        <v>14</v>
      </c>
      <c r="F4870" s="7">
        <v>308.83903299999997</v>
      </c>
      <c r="G4870" s="4">
        <v>336</v>
      </c>
      <c r="H4870" s="2">
        <v>0.91910000000000003</v>
      </c>
      <c r="I4870" t="s">
        <v>152</v>
      </c>
    </row>
    <row r="4871" spans="1:9">
      <c r="A4871" s="2">
        <v>2014</v>
      </c>
      <c r="B4871" s="2">
        <v>5</v>
      </c>
      <c r="C4871" s="2" t="s">
        <v>12</v>
      </c>
      <c r="D4871" s="2" t="s">
        <v>88</v>
      </c>
      <c r="E4871" s="2" t="s">
        <v>14</v>
      </c>
      <c r="F4871" s="7">
        <v>64.918099999999995</v>
      </c>
      <c r="G4871" s="4">
        <v>24052</v>
      </c>
      <c r="H4871" s="2">
        <v>2.5999999999999999E-3</v>
      </c>
      <c r="I4871" t="s">
        <v>152</v>
      </c>
    </row>
    <row r="4872" spans="1:9">
      <c r="A4872" s="2">
        <v>2013</v>
      </c>
      <c r="B4872" s="2">
        <v>7</v>
      </c>
      <c r="C4872" s="2" t="s">
        <v>12</v>
      </c>
      <c r="D4872" s="2" t="s">
        <v>82</v>
      </c>
      <c r="E4872" s="2" t="s">
        <v>14</v>
      </c>
      <c r="F4872" s="7">
        <v>3.4369589999999999</v>
      </c>
      <c r="G4872" s="4">
        <v>218</v>
      </c>
      <c r="H4872" s="2">
        <v>1.5699999999999999E-2</v>
      </c>
      <c r="I4872" t="s">
        <v>152</v>
      </c>
    </row>
    <row r="4873" spans="1:9">
      <c r="A4873" s="2">
        <v>2013</v>
      </c>
      <c r="B4873" s="2">
        <v>6</v>
      </c>
      <c r="C4873" s="2" t="s">
        <v>12</v>
      </c>
      <c r="D4873" s="2" t="s">
        <v>98</v>
      </c>
      <c r="E4873" s="2" t="s">
        <v>25</v>
      </c>
      <c r="F4873" s="7">
        <v>0.52215400000000001</v>
      </c>
      <c r="G4873" s="4">
        <v>5</v>
      </c>
      <c r="H4873" s="2">
        <v>0.10440000000000001</v>
      </c>
      <c r="I4873" t="s">
        <v>152</v>
      </c>
    </row>
    <row r="4874" spans="1:9">
      <c r="A4874" s="2">
        <v>2013</v>
      </c>
      <c r="B4874" s="2">
        <v>11</v>
      </c>
      <c r="C4874" s="2" t="s">
        <v>12</v>
      </c>
      <c r="D4874" s="2" t="s">
        <v>35</v>
      </c>
      <c r="E4874" s="2" t="s">
        <v>9</v>
      </c>
      <c r="F4874" s="7">
        <v>0.91520000000000001</v>
      </c>
      <c r="G4874" s="4">
        <v>1</v>
      </c>
      <c r="H4874" s="2">
        <v>0.91520000000000001</v>
      </c>
      <c r="I4874" t="s">
        <v>152</v>
      </c>
    </row>
    <row r="4875" spans="1:9">
      <c r="A4875" s="2">
        <v>2014</v>
      </c>
      <c r="B4875" s="2">
        <v>2</v>
      </c>
      <c r="C4875" s="2" t="s">
        <v>12</v>
      </c>
      <c r="D4875" s="2" t="s">
        <v>39</v>
      </c>
      <c r="E4875" s="2" t="s">
        <v>14</v>
      </c>
      <c r="F4875" s="7">
        <v>396014.549979</v>
      </c>
      <c r="G4875" s="4">
        <v>28691656</v>
      </c>
      <c r="H4875" s="2">
        <v>1.38E-2</v>
      </c>
      <c r="I4875" t="s">
        <v>152</v>
      </c>
    </row>
    <row r="4876" spans="1:9">
      <c r="A4876" s="2">
        <v>2013</v>
      </c>
      <c r="B4876" s="2">
        <v>2</v>
      </c>
      <c r="C4876" s="2" t="s">
        <v>12</v>
      </c>
      <c r="D4876" s="2" t="s">
        <v>8</v>
      </c>
      <c r="E4876" s="2" t="s">
        <v>9</v>
      </c>
      <c r="F4876" s="7">
        <v>491447.13584</v>
      </c>
      <c r="G4876" s="4">
        <v>64712093</v>
      </c>
      <c r="H4876" s="2">
        <v>7.4999999999999997E-3</v>
      </c>
      <c r="I4876" t="s">
        <v>152</v>
      </c>
    </row>
    <row r="4877" spans="1:9">
      <c r="A4877" s="2">
        <v>2013</v>
      </c>
      <c r="B4877" s="2">
        <v>5</v>
      </c>
      <c r="C4877" s="2" t="s">
        <v>7</v>
      </c>
      <c r="D4877" s="2" t="s">
        <v>19</v>
      </c>
      <c r="E4877" s="2" t="s">
        <v>14</v>
      </c>
      <c r="F4877" s="7">
        <v>5892.2452569999996</v>
      </c>
      <c r="G4877" s="4">
        <v>1884432</v>
      </c>
      <c r="H4877" s="2">
        <v>3.0999999999999999E-3</v>
      </c>
      <c r="I4877" t="s">
        <v>152</v>
      </c>
    </row>
    <row r="4878" spans="1:9">
      <c r="A4878" s="2">
        <v>2014</v>
      </c>
      <c r="B4878" s="2">
        <v>1</v>
      </c>
      <c r="C4878" s="2" t="s">
        <v>12</v>
      </c>
      <c r="D4878" s="2" t="s">
        <v>20</v>
      </c>
      <c r="E4878" s="2" t="s">
        <v>14</v>
      </c>
      <c r="F4878" s="7">
        <v>158164.04267200001</v>
      </c>
      <c r="G4878" s="4">
        <v>16268247</v>
      </c>
      <c r="H4878" s="2">
        <v>9.7000000000000003E-3</v>
      </c>
      <c r="I4878" t="s">
        <v>152</v>
      </c>
    </row>
    <row r="4879" spans="1:9">
      <c r="A4879" s="2">
        <v>2013</v>
      </c>
      <c r="B4879" s="2">
        <v>9</v>
      </c>
      <c r="C4879" s="2" t="s">
        <v>12</v>
      </c>
      <c r="D4879" s="2" t="s">
        <v>21</v>
      </c>
      <c r="E4879" s="2" t="s">
        <v>14</v>
      </c>
      <c r="F4879" s="7">
        <v>28856.558024999998</v>
      </c>
      <c r="G4879" s="4">
        <v>2224924</v>
      </c>
      <c r="H4879" s="2">
        <v>1.29E-2</v>
      </c>
      <c r="I4879" t="s">
        <v>152</v>
      </c>
    </row>
    <row r="4880" spans="1:9">
      <c r="A4880" s="2">
        <v>2013</v>
      </c>
      <c r="B4880" s="2">
        <v>8</v>
      </c>
      <c r="C4880" s="2" t="s">
        <v>7</v>
      </c>
      <c r="D4880" s="2" t="s">
        <v>46</v>
      </c>
      <c r="E4880" s="2" t="s">
        <v>25</v>
      </c>
      <c r="F4880" s="7">
        <v>27.410640999999998</v>
      </c>
      <c r="G4880" s="4">
        <v>201903</v>
      </c>
      <c r="H4880" s="2">
        <v>1E-4</v>
      </c>
      <c r="I4880" t="s">
        <v>152</v>
      </c>
    </row>
    <row r="4881" spans="1:9">
      <c r="A4881" s="2">
        <v>2013</v>
      </c>
      <c r="B4881" s="2">
        <v>2</v>
      </c>
      <c r="C4881" s="2" t="s">
        <v>7</v>
      </c>
      <c r="D4881" s="2" t="s">
        <v>22</v>
      </c>
      <c r="E4881" s="2" t="s">
        <v>14</v>
      </c>
      <c r="F4881" s="7">
        <v>197.5668</v>
      </c>
      <c r="G4881" s="4">
        <v>427204</v>
      </c>
      <c r="H4881" s="2">
        <v>4.0000000000000002E-4</v>
      </c>
      <c r="I4881" t="s">
        <v>152</v>
      </c>
    </row>
    <row r="4882" spans="1:9">
      <c r="A4882" s="2">
        <v>2013</v>
      </c>
      <c r="B4882" s="2">
        <v>10</v>
      </c>
      <c r="C4882" s="2" t="s">
        <v>12</v>
      </c>
      <c r="D4882" s="2" t="s">
        <v>17</v>
      </c>
      <c r="E4882" s="2" t="s">
        <v>14</v>
      </c>
      <c r="F4882" s="7">
        <v>131.47765100000001</v>
      </c>
      <c r="G4882" s="4">
        <v>48882</v>
      </c>
      <c r="H4882" s="2">
        <v>2.5999999999999999E-3</v>
      </c>
      <c r="I4882" t="s">
        <v>152</v>
      </c>
    </row>
    <row r="4883" spans="1:9">
      <c r="A4883" s="2">
        <v>2014</v>
      </c>
      <c r="B4883" s="2">
        <v>4</v>
      </c>
      <c r="C4883" s="2" t="s">
        <v>7</v>
      </c>
      <c r="D4883" s="2" t="s">
        <v>48</v>
      </c>
      <c r="E4883" s="2" t="s">
        <v>14</v>
      </c>
      <c r="F4883" s="7">
        <v>990.35030700000004</v>
      </c>
      <c r="G4883" s="4">
        <v>294206</v>
      </c>
      <c r="H4883" s="2">
        <v>3.3E-3</v>
      </c>
      <c r="I4883" t="s">
        <v>152</v>
      </c>
    </row>
    <row r="4884" spans="1:9">
      <c r="A4884" s="2">
        <v>2014</v>
      </c>
      <c r="B4884" s="2">
        <v>3</v>
      </c>
      <c r="C4884" s="2" t="s">
        <v>12</v>
      </c>
      <c r="D4884" s="2" t="s">
        <v>81</v>
      </c>
      <c r="E4884" s="2" t="s">
        <v>11</v>
      </c>
      <c r="F4884" s="7">
        <v>70.610230000000001</v>
      </c>
      <c r="G4884" s="4">
        <v>54316</v>
      </c>
      <c r="H4884" s="2">
        <v>1.1999999999999999E-3</v>
      </c>
      <c r="I4884" t="s">
        <v>152</v>
      </c>
    </row>
    <row r="4885" spans="1:9">
      <c r="A4885" s="2">
        <v>2014</v>
      </c>
      <c r="B4885" s="2">
        <v>1</v>
      </c>
      <c r="C4885" s="2" t="s">
        <v>12</v>
      </c>
      <c r="D4885" s="2" t="s">
        <v>82</v>
      </c>
      <c r="E4885" s="2" t="s">
        <v>14</v>
      </c>
      <c r="F4885" s="7">
        <v>127.550825</v>
      </c>
      <c r="G4885" s="4">
        <v>70048</v>
      </c>
      <c r="H4885" s="2">
        <v>1.8E-3</v>
      </c>
      <c r="I4885" t="s">
        <v>152</v>
      </c>
    </row>
    <row r="4886" spans="1:9">
      <c r="A4886" s="2">
        <v>2014</v>
      </c>
      <c r="B4886" s="2">
        <v>3</v>
      </c>
      <c r="C4886" s="2" t="s">
        <v>12</v>
      </c>
      <c r="D4886" s="2" t="s">
        <v>75</v>
      </c>
      <c r="E4886" s="2" t="s">
        <v>14</v>
      </c>
      <c r="F4886" s="7">
        <v>35.362732999999999</v>
      </c>
      <c r="G4886" s="4">
        <v>12971</v>
      </c>
      <c r="H4886" s="2">
        <v>2.7000000000000001E-3</v>
      </c>
      <c r="I4886" t="s">
        <v>152</v>
      </c>
    </row>
    <row r="4887" spans="1:9">
      <c r="A4887" s="2">
        <v>2013</v>
      </c>
      <c r="B4887" s="2">
        <v>4</v>
      </c>
      <c r="C4887" s="2" t="s">
        <v>12</v>
      </c>
      <c r="D4887" s="2" t="s">
        <v>34</v>
      </c>
      <c r="E4887" s="2" t="s">
        <v>14</v>
      </c>
      <c r="F4887" s="7">
        <v>4.9361090000000001</v>
      </c>
      <c r="G4887" s="4">
        <v>1268</v>
      </c>
      <c r="H4887" s="2">
        <v>3.8E-3</v>
      </c>
      <c r="I4887" t="s">
        <v>152</v>
      </c>
    </row>
    <row r="4888" spans="1:9">
      <c r="A4888" s="2">
        <v>2013</v>
      </c>
      <c r="B4888" s="2">
        <v>6</v>
      </c>
      <c r="C4888" s="2" t="s">
        <v>12</v>
      </c>
      <c r="D4888" s="2" t="s">
        <v>52</v>
      </c>
      <c r="E4888" s="2" t="s">
        <v>25</v>
      </c>
      <c r="F4888" s="7">
        <v>1.4718340000000001</v>
      </c>
      <c r="G4888" s="4">
        <v>740</v>
      </c>
      <c r="H4888" s="2">
        <v>1.9E-3</v>
      </c>
      <c r="I4888" t="s">
        <v>152</v>
      </c>
    </row>
    <row r="4889" spans="1:9">
      <c r="A4889" s="2">
        <v>2013</v>
      </c>
      <c r="B4889" s="2">
        <v>8</v>
      </c>
      <c r="C4889" s="2" t="s">
        <v>53</v>
      </c>
      <c r="D4889" s="2" t="s">
        <v>20</v>
      </c>
      <c r="E4889" s="2" t="s">
        <v>14</v>
      </c>
      <c r="F4889" s="7">
        <v>143.44498400000001</v>
      </c>
      <c r="G4889" s="4">
        <v>156</v>
      </c>
      <c r="H4889" s="2">
        <v>0.91949999999999998</v>
      </c>
      <c r="I4889" t="s">
        <v>152</v>
      </c>
    </row>
    <row r="4890" spans="1:9">
      <c r="A4890" s="2">
        <v>2013</v>
      </c>
      <c r="B4890" s="2">
        <v>5</v>
      </c>
      <c r="C4890" s="2" t="s">
        <v>53</v>
      </c>
      <c r="D4890" s="2" t="s">
        <v>63</v>
      </c>
      <c r="E4890" s="2" t="s">
        <v>14</v>
      </c>
      <c r="F4890" s="7">
        <v>31.998401999999999</v>
      </c>
      <c r="G4890" s="4">
        <v>50</v>
      </c>
      <c r="H4890" s="2">
        <v>0.63990000000000002</v>
      </c>
      <c r="I4890" t="s">
        <v>152</v>
      </c>
    </row>
    <row r="4891" spans="1:9">
      <c r="A4891" s="2">
        <v>2013</v>
      </c>
      <c r="B4891" s="2">
        <v>12</v>
      </c>
      <c r="C4891" s="2" t="s">
        <v>12</v>
      </c>
      <c r="D4891" s="2" t="s">
        <v>68</v>
      </c>
      <c r="E4891" s="2" t="s">
        <v>14</v>
      </c>
      <c r="F4891" s="7">
        <v>1.5766249999999999</v>
      </c>
      <c r="G4891" s="4">
        <v>206</v>
      </c>
      <c r="H4891" s="2">
        <v>7.6E-3</v>
      </c>
      <c r="I4891" t="s">
        <v>152</v>
      </c>
    </row>
    <row r="4892" spans="1:9">
      <c r="A4892" s="2">
        <v>2013</v>
      </c>
      <c r="B4892" s="2">
        <v>2</v>
      </c>
      <c r="C4892" s="2" t="s">
        <v>12</v>
      </c>
      <c r="D4892" s="2" t="s">
        <v>59</v>
      </c>
      <c r="E4892" s="2" t="s">
        <v>11</v>
      </c>
      <c r="F4892" s="7">
        <v>1.379875</v>
      </c>
      <c r="G4892" s="4">
        <v>163</v>
      </c>
      <c r="H4892" s="2">
        <v>8.3999999999999995E-3</v>
      </c>
      <c r="I4892" t="s">
        <v>152</v>
      </c>
    </row>
    <row r="4893" spans="1:9">
      <c r="A4893" s="2">
        <v>2013</v>
      </c>
      <c r="B4893" s="2">
        <v>11</v>
      </c>
      <c r="C4893" s="2" t="s">
        <v>12</v>
      </c>
      <c r="D4893" s="2" t="s">
        <v>43</v>
      </c>
      <c r="E4893" s="2" t="s">
        <v>11</v>
      </c>
      <c r="F4893" s="7">
        <v>0.74653599999999998</v>
      </c>
      <c r="G4893" s="4">
        <v>116</v>
      </c>
      <c r="H4893" s="2">
        <v>6.4000000000000003E-3</v>
      </c>
      <c r="I4893" t="s">
        <v>152</v>
      </c>
    </row>
    <row r="4894" spans="1:9">
      <c r="A4894" s="2">
        <v>2013</v>
      </c>
      <c r="B4894" s="2">
        <v>3</v>
      </c>
      <c r="C4894" s="2" t="s">
        <v>53</v>
      </c>
      <c r="D4894" s="2" t="s">
        <v>18</v>
      </c>
      <c r="E4894" s="2" t="s">
        <v>14</v>
      </c>
      <c r="F4894" s="7">
        <v>14.308539</v>
      </c>
      <c r="G4894" s="4">
        <v>19</v>
      </c>
      <c r="H4894" s="2">
        <v>0.753</v>
      </c>
      <c r="I4894" t="s">
        <v>152</v>
      </c>
    </row>
    <row r="4895" spans="1:9">
      <c r="A4895" s="2">
        <v>2014</v>
      </c>
      <c r="B4895" s="2">
        <v>1</v>
      </c>
      <c r="C4895" s="2" t="s">
        <v>12</v>
      </c>
      <c r="D4895" s="2" t="s">
        <v>39</v>
      </c>
      <c r="E4895" s="2" t="s">
        <v>14</v>
      </c>
      <c r="F4895" s="7">
        <v>387846.26543299999</v>
      </c>
      <c r="G4895" s="4">
        <v>30940218</v>
      </c>
      <c r="H4895" s="2">
        <v>1.2500000000000001E-2</v>
      </c>
      <c r="I4895" t="s">
        <v>152</v>
      </c>
    </row>
    <row r="4896" spans="1:9">
      <c r="A4896" s="2">
        <v>2013</v>
      </c>
      <c r="B4896" s="2">
        <v>1</v>
      </c>
      <c r="C4896" s="2" t="s">
        <v>12</v>
      </c>
      <c r="D4896" s="2" t="s">
        <v>8</v>
      </c>
      <c r="E4896" s="2" t="s">
        <v>9</v>
      </c>
      <c r="F4896" s="7">
        <v>491528.56951499998</v>
      </c>
      <c r="G4896" s="4">
        <v>63558958</v>
      </c>
      <c r="H4896" s="2">
        <v>7.7000000000000002E-3</v>
      </c>
      <c r="I4896" t="s">
        <v>152</v>
      </c>
    </row>
    <row r="4897" spans="1:9">
      <c r="A4897" s="2">
        <v>2014</v>
      </c>
      <c r="B4897" s="2">
        <v>3</v>
      </c>
      <c r="C4897" s="2" t="s">
        <v>7</v>
      </c>
      <c r="D4897" s="2" t="s">
        <v>8</v>
      </c>
      <c r="E4897" s="2" t="s">
        <v>9</v>
      </c>
      <c r="F4897" s="7">
        <v>148965.296803</v>
      </c>
      <c r="G4897" s="4">
        <v>119241360</v>
      </c>
      <c r="H4897" s="2">
        <v>1.1999999999999999E-3</v>
      </c>
      <c r="I4897" t="s">
        <v>152</v>
      </c>
    </row>
    <row r="4898" spans="1:9">
      <c r="A4898" s="2">
        <v>2014</v>
      </c>
      <c r="B4898" s="2">
        <v>4</v>
      </c>
      <c r="C4898" s="2" t="s">
        <v>12</v>
      </c>
      <c r="D4898" s="2" t="s">
        <v>60</v>
      </c>
      <c r="E4898" s="2" t="s">
        <v>14</v>
      </c>
      <c r="F4898" s="7">
        <v>1687.0756819999999</v>
      </c>
      <c r="G4898" s="4">
        <v>1235469</v>
      </c>
      <c r="H4898" s="2">
        <v>1.2999999999999999E-3</v>
      </c>
      <c r="I4898" t="s">
        <v>152</v>
      </c>
    </row>
    <row r="4899" spans="1:9">
      <c r="A4899" s="2">
        <v>2013</v>
      </c>
      <c r="B4899" s="2">
        <v>8</v>
      </c>
      <c r="C4899" s="2" t="s">
        <v>12</v>
      </c>
      <c r="D4899" s="2" t="s">
        <v>86</v>
      </c>
      <c r="E4899" s="2" t="s">
        <v>9</v>
      </c>
      <c r="F4899" s="7">
        <v>13735.943665000001</v>
      </c>
      <c r="G4899" s="4">
        <v>3114892</v>
      </c>
      <c r="H4899" s="2">
        <v>4.4000000000000003E-3</v>
      </c>
      <c r="I4899" t="s">
        <v>152</v>
      </c>
    </row>
    <row r="4900" spans="1:9">
      <c r="A4900" s="2">
        <v>2014</v>
      </c>
      <c r="B4900" s="2">
        <v>2</v>
      </c>
      <c r="C4900" s="2" t="s">
        <v>7</v>
      </c>
      <c r="D4900" s="2" t="s">
        <v>63</v>
      </c>
      <c r="E4900" s="2" t="s">
        <v>14</v>
      </c>
      <c r="F4900" s="7">
        <v>1417.9043529999999</v>
      </c>
      <c r="G4900" s="4">
        <v>2555240</v>
      </c>
      <c r="H4900" s="2">
        <v>5.0000000000000001E-4</v>
      </c>
      <c r="I4900" t="s">
        <v>152</v>
      </c>
    </row>
    <row r="4901" spans="1:9">
      <c r="A4901" s="2">
        <v>2013</v>
      </c>
      <c r="B4901" s="2">
        <v>7</v>
      </c>
      <c r="C4901" s="2" t="s">
        <v>7</v>
      </c>
      <c r="D4901" s="2" t="s">
        <v>44</v>
      </c>
      <c r="E4901" s="2" t="s">
        <v>16</v>
      </c>
      <c r="F4901" s="7">
        <v>209.213031</v>
      </c>
      <c r="G4901" s="4">
        <v>859572</v>
      </c>
      <c r="H4901" s="2">
        <v>2.0000000000000001E-4</v>
      </c>
      <c r="I4901" t="s">
        <v>152</v>
      </c>
    </row>
    <row r="4902" spans="1:9">
      <c r="A4902" s="2">
        <v>2013</v>
      </c>
      <c r="B4902" s="2">
        <v>3</v>
      </c>
      <c r="C4902" s="2" t="s">
        <v>12</v>
      </c>
      <c r="D4902" s="2" t="s">
        <v>47</v>
      </c>
      <c r="E4902" s="2" t="s">
        <v>14</v>
      </c>
      <c r="F4902" s="7">
        <v>378.55757699999998</v>
      </c>
      <c r="G4902" s="4">
        <v>34412</v>
      </c>
      <c r="H4902" s="2">
        <v>1.0999999999999999E-2</v>
      </c>
      <c r="I4902" t="s">
        <v>152</v>
      </c>
    </row>
    <row r="4903" spans="1:9">
      <c r="A4903" s="2">
        <v>2013</v>
      </c>
      <c r="B4903" s="2">
        <v>11</v>
      </c>
      <c r="C4903" s="2" t="s">
        <v>12</v>
      </c>
      <c r="D4903" s="2" t="s">
        <v>31</v>
      </c>
      <c r="E4903" s="2" t="s">
        <v>14</v>
      </c>
      <c r="F4903" s="7">
        <v>254.39526000000001</v>
      </c>
      <c r="G4903" s="4">
        <v>99030</v>
      </c>
      <c r="H4903" s="2">
        <v>2.5000000000000001E-3</v>
      </c>
      <c r="I4903" t="s">
        <v>152</v>
      </c>
    </row>
    <row r="4904" spans="1:9">
      <c r="A4904" s="2">
        <v>2014</v>
      </c>
      <c r="B4904" s="2">
        <v>4</v>
      </c>
      <c r="C4904" s="2" t="s">
        <v>12</v>
      </c>
      <c r="D4904" s="2" t="s">
        <v>31</v>
      </c>
      <c r="E4904" s="2" t="s">
        <v>14</v>
      </c>
      <c r="F4904" s="7">
        <v>426.89018199999998</v>
      </c>
      <c r="G4904" s="4">
        <v>128160</v>
      </c>
      <c r="H4904" s="2">
        <v>3.3E-3</v>
      </c>
      <c r="I4904" t="s">
        <v>152</v>
      </c>
    </row>
    <row r="4905" spans="1:9">
      <c r="A4905" s="2">
        <v>2014</v>
      </c>
      <c r="B4905" s="2">
        <v>3</v>
      </c>
      <c r="C4905" s="2" t="s">
        <v>7</v>
      </c>
      <c r="D4905" s="2" t="s">
        <v>93</v>
      </c>
      <c r="E4905" s="2" t="s">
        <v>9</v>
      </c>
      <c r="F4905" s="7">
        <v>247.79513800000001</v>
      </c>
      <c r="G4905" s="4">
        <v>176997</v>
      </c>
      <c r="H4905" s="2">
        <v>1.2999999999999999E-3</v>
      </c>
      <c r="I4905" t="s">
        <v>152</v>
      </c>
    </row>
    <row r="4906" spans="1:9">
      <c r="A4906" s="2">
        <v>2014</v>
      </c>
      <c r="B4906" s="2">
        <v>1</v>
      </c>
      <c r="C4906" s="2" t="s">
        <v>7</v>
      </c>
      <c r="D4906" s="2" t="s">
        <v>33</v>
      </c>
      <c r="E4906" s="2" t="s">
        <v>11</v>
      </c>
      <c r="F4906" s="7">
        <v>478.936508</v>
      </c>
      <c r="G4906" s="4">
        <v>368414</v>
      </c>
      <c r="H4906" s="2">
        <v>1.1999999999999999E-3</v>
      </c>
      <c r="I4906" t="s">
        <v>152</v>
      </c>
    </row>
    <row r="4907" spans="1:9">
      <c r="A4907" s="2">
        <v>2014</v>
      </c>
      <c r="B4907" s="2">
        <v>4</v>
      </c>
      <c r="C4907" s="2" t="s">
        <v>12</v>
      </c>
      <c r="D4907" s="2" t="s">
        <v>32</v>
      </c>
      <c r="E4907" s="2" t="s">
        <v>25</v>
      </c>
      <c r="F4907" s="7">
        <v>17.750178999999999</v>
      </c>
      <c r="G4907" s="4">
        <v>10485</v>
      </c>
      <c r="H4907" s="2">
        <v>1.6000000000000001E-3</v>
      </c>
      <c r="I4907" t="s">
        <v>152</v>
      </c>
    </row>
    <row r="4908" spans="1:9">
      <c r="A4908" s="2">
        <v>2013</v>
      </c>
      <c r="B4908" s="2">
        <v>12</v>
      </c>
      <c r="C4908" s="2" t="s">
        <v>12</v>
      </c>
      <c r="D4908" s="2" t="s">
        <v>65</v>
      </c>
      <c r="E4908" s="2" t="s">
        <v>25</v>
      </c>
      <c r="F4908" s="7">
        <v>1.5316639999999999</v>
      </c>
      <c r="G4908" s="4">
        <v>191</v>
      </c>
      <c r="H4908" s="2">
        <v>8.0000000000000002E-3</v>
      </c>
      <c r="I4908" t="s">
        <v>152</v>
      </c>
    </row>
    <row r="4909" spans="1:9">
      <c r="A4909" s="2">
        <v>2013</v>
      </c>
      <c r="B4909" s="2">
        <v>5</v>
      </c>
      <c r="C4909" s="2" t="s">
        <v>12</v>
      </c>
      <c r="D4909" s="2" t="s">
        <v>65</v>
      </c>
      <c r="E4909" s="2" t="s">
        <v>25</v>
      </c>
      <c r="F4909" s="7">
        <v>0.82262999999999997</v>
      </c>
      <c r="G4909" s="4">
        <v>174</v>
      </c>
      <c r="H4909" s="2">
        <v>4.7000000000000002E-3</v>
      </c>
      <c r="I4909" t="s">
        <v>152</v>
      </c>
    </row>
    <row r="4910" spans="1:9">
      <c r="A4910" s="2">
        <v>2013</v>
      </c>
      <c r="B4910" s="2">
        <v>6</v>
      </c>
      <c r="C4910" s="2" t="s">
        <v>12</v>
      </c>
      <c r="D4910" s="2" t="s">
        <v>10</v>
      </c>
      <c r="E4910" s="2" t="s">
        <v>11</v>
      </c>
      <c r="F4910" s="7">
        <v>4.2906E-2</v>
      </c>
      <c r="G4910" s="4">
        <v>17</v>
      </c>
      <c r="H4910" s="2">
        <v>2.5000000000000001E-3</v>
      </c>
      <c r="I4910" t="s">
        <v>152</v>
      </c>
    </row>
    <row r="4911" spans="1:9">
      <c r="A4911" s="2">
        <v>2014</v>
      </c>
      <c r="B4911" s="2">
        <v>5</v>
      </c>
      <c r="C4911" s="2" t="s">
        <v>12</v>
      </c>
      <c r="D4911" s="2" t="s">
        <v>69</v>
      </c>
      <c r="E4911" s="2" t="s">
        <v>62</v>
      </c>
      <c r="F4911" s="7">
        <v>0.46149899999999999</v>
      </c>
      <c r="G4911" s="4">
        <v>17</v>
      </c>
      <c r="H4911" s="2">
        <v>2.7099999999999999E-2</v>
      </c>
      <c r="I4911" t="s">
        <v>152</v>
      </c>
    </row>
    <row r="4912" spans="1:9">
      <c r="A4912" s="2">
        <v>2013</v>
      </c>
      <c r="B4912" s="2">
        <v>4</v>
      </c>
      <c r="C4912" s="2" t="s">
        <v>12</v>
      </c>
      <c r="D4912" s="2" t="s">
        <v>101</v>
      </c>
      <c r="E4912" s="2" t="s">
        <v>62</v>
      </c>
      <c r="F4912" s="7">
        <v>0.46796900000000002</v>
      </c>
      <c r="G4912" s="4">
        <v>15</v>
      </c>
      <c r="H4912" s="2">
        <v>3.1099999999999999E-2</v>
      </c>
      <c r="I4912" t="s">
        <v>152</v>
      </c>
    </row>
    <row r="4913" spans="1:9">
      <c r="A4913" s="2">
        <v>2014</v>
      </c>
      <c r="B4913" s="2">
        <v>3</v>
      </c>
      <c r="C4913" s="2" t="s">
        <v>12</v>
      </c>
      <c r="D4913" s="2" t="s">
        <v>77</v>
      </c>
      <c r="E4913" s="2" t="s">
        <v>9</v>
      </c>
      <c r="F4913" s="7">
        <v>5.4999999999999997E-3</v>
      </c>
      <c r="G4913" s="4">
        <v>1</v>
      </c>
      <c r="H4913" s="2">
        <v>5.4999999999999997E-3</v>
      </c>
      <c r="I4913" t="s">
        <v>152</v>
      </c>
    </row>
    <row r="4914" spans="1:9">
      <c r="A4914" s="2">
        <v>2013</v>
      </c>
      <c r="B4914" s="2">
        <v>12</v>
      </c>
      <c r="C4914" s="2" t="s">
        <v>12</v>
      </c>
      <c r="D4914" s="2" t="s">
        <v>104</v>
      </c>
      <c r="E4914" s="2" t="s">
        <v>14</v>
      </c>
      <c r="F4914" s="7">
        <v>0.12039999999999999</v>
      </c>
      <c r="G4914" s="4">
        <v>1</v>
      </c>
      <c r="H4914" s="2">
        <v>0.12039999999999999</v>
      </c>
      <c r="I4914" t="s">
        <v>152</v>
      </c>
    </row>
    <row r="4915" spans="1:9">
      <c r="A4915" s="2">
        <v>2013</v>
      </c>
      <c r="B4915" s="2">
        <v>8</v>
      </c>
      <c r="C4915" s="2" t="s">
        <v>12</v>
      </c>
      <c r="D4915" s="2" t="s">
        <v>13</v>
      </c>
      <c r="E4915" s="2" t="s">
        <v>14</v>
      </c>
      <c r="F4915" s="7">
        <v>70500.163167000006</v>
      </c>
      <c r="G4915" s="4">
        <v>6041498</v>
      </c>
      <c r="H4915" s="2">
        <v>1.1599999999999999E-2</v>
      </c>
      <c r="I4915" t="s">
        <v>152</v>
      </c>
    </row>
    <row r="4916" spans="1:9">
      <c r="A4916" s="2">
        <v>2014</v>
      </c>
      <c r="B4916" s="2">
        <v>2</v>
      </c>
      <c r="C4916" s="2" t="s">
        <v>12</v>
      </c>
      <c r="D4916" s="2" t="s">
        <v>59</v>
      </c>
      <c r="E4916" s="2" t="s">
        <v>11</v>
      </c>
      <c r="F4916" s="7">
        <v>502.58844099999999</v>
      </c>
      <c r="G4916" s="4">
        <v>295538</v>
      </c>
      <c r="H4916" s="2">
        <v>1.6999999999999999E-3</v>
      </c>
      <c r="I4916" t="s">
        <v>152</v>
      </c>
    </row>
    <row r="4917" spans="1:9">
      <c r="A4917" s="2">
        <v>2013</v>
      </c>
      <c r="B4917" s="2">
        <v>5</v>
      </c>
      <c r="C4917" s="2" t="s">
        <v>7</v>
      </c>
      <c r="D4917" s="2" t="s">
        <v>15</v>
      </c>
      <c r="E4917" s="2" t="s">
        <v>16</v>
      </c>
      <c r="F4917" s="7">
        <v>7168.8893090000001</v>
      </c>
      <c r="G4917" s="4">
        <v>3026225</v>
      </c>
      <c r="H4917" s="2">
        <v>2.3E-3</v>
      </c>
      <c r="I4917" t="s">
        <v>152</v>
      </c>
    </row>
    <row r="4918" spans="1:9">
      <c r="A4918" s="2">
        <v>2013</v>
      </c>
      <c r="B4918" s="2">
        <v>9</v>
      </c>
      <c r="C4918" s="2" t="s">
        <v>7</v>
      </c>
      <c r="D4918" s="2" t="s">
        <v>44</v>
      </c>
      <c r="E4918" s="2" t="s">
        <v>16</v>
      </c>
      <c r="F4918" s="7">
        <v>982.19471299999998</v>
      </c>
      <c r="G4918" s="4">
        <v>902693</v>
      </c>
      <c r="H4918" s="2">
        <v>1E-3</v>
      </c>
      <c r="I4918" t="s">
        <v>152</v>
      </c>
    </row>
    <row r="4919" spans="1:9">
      <c r="A4919" s="2">
        <v>2013</v>
      </c>
      <c r="B4919" s="2">
        <v>10</v>
      </c>
      <c r="C4919" s="2" t="s">
        <v>7</v>
      </c>
      <c r="D4919" s="2" t="s">
        <v>56</v>
      </c>
      <c r="E4919" s="2" t="s">
        <v>14</v>
      </c>
      <c r="F4919" s="7">
        <v>10919.805313999999</v>
      </c>
      <c r="G4919" s="4">
        <v>3830389</v>
      </c>
      <c r="H4919" s="2">
        <v>2.8E-3</v>
      </c>
      <c r="I4919" t="s">
        <v>152</v>
      </c>
    </row>
    <row r="4920" spans="1:9">
      <c r="A4920" s="2">
        <v>2014</v>
      </c>
      <c r="B4920" s="2">
        <v>1</v>
      </c>
      <c r="C4920" s="2" t="s">
        <v>7</v>
      </c>
      <c r="D4920" s="2" t="s">
        <v>56</v>
      </c>
      <c r="E4920" s="2" t="s">
        <v>14</v>
      </c>
      <c r="F4920" s="7">
        <v>3408.0072740000001</v>
      </c>
      <c r="G4920" s="4">
        <v>7907602</v>
      </c>
      <c r="H4920" s="2">
        <v>4.0000000000000002E-4</v>
      </c>
      <c r="I4920" t="s">
        <v>152</v>
      </c>
    </row>
    <row r="4921" spans="1:9">
      <c r="A4921" s="2">
        <v>2013</v>
      </c>
      <c r="B4921" s="2">
        <v>8</v>
      </c>
      <c r="C4921" s="2" t="s">
        <v>7</v>
      </c>
      <c r="D4921" s="2" t="s">
        <v>18</v>
      </c>
      <c r="E4921" s="2" t="s">
        <v>14</v>
      </c>
      <c r="F4921" s="7">
        <v>1411.5263199999999</v>
      </c>
      <c r="G4921" s="4">
        <v>2384347</v>
      </c>
      <c r="H4921" s="2">
        <v>5.0000000000000001E-4</v>
      </c>
      <c r="I4921" t="s">
        <v>152</v>
      </c>
    </row>
    <row r="4922" spans="1:9">
      <c r="A4922" s="2">
        <v>2014</v>
      </c>
      <c r="B4922" s="2">
        <v>1</v>
      </c>
      <c r="C4922" s="2" t="s">
        <v>7</v>
      </c>
      <c r="D4922" s="2" t="s">
        <v>73</v>
      </c>
      <c r="E4922" s="2" t="s">
        <v>14</v>
      </c>
      <c r="F4922" s="7">
        <v>358.06476400000003</v>
      </c>
      <c r="G4922" s="4">
        <v>221218</v>
      </c>
      <c r="H4922" s="2">
        <v>1.6000000000000001E-3</v>
      </c>
      <c r="I4922" t="s">
        <v>152</v>
      </c>
    </row>
    <row r="4923" spans="1:9">
      <c r="A4923" s="2">
        <v>2013</v>
      </c>
      <c r="B4923" s="2">
        <v>4</v>
      </c>
      <c r="C4923" s="2" t="s">
        <v>7</v>
      </c>
      <c r="D4923" s="2" t="s">
        <v>28</v>
      </c>
      <c r="E4923" s="2" t="s">
        <v>14</v>
      </c>
      <c r="F4923" s="7">
        <v>2965.3117889999999</v>
      </c>
      <c r="G4923" s="4">
        <v>1523523</v>
      </c>
      <c r="H4923" s="2">
        <v>1.9E-3</v>
      </c>
      <c r="I4923" t="s">
        <v>152</v>
      </c>
    </row>
    <row r="4924" spans="1:9">
      <c r="A4924" s="2">
        <v>2013</v>
      </c>
      <c r="B4924" s="2">
        <v>3</v>
      </c>
      <c r="C4924" s="2" t="s">
        <v>12</v>
      </c>
      <c r="D4924" s="2" t="s">
        <v>29</v>
      </c>
      <c r="E4924" s="2" t="s">
        <v>25</v>
      </c>
      <c r="F4924" s="7">
        <v>2.4632239999999999</v>
      </c>
      <c r="G4924" s="4">
        <v>272</v>
      </c>
      <c r="H4924" s="2">
        <v>8.9999999999999993E-3</v>
      </c>
      <c r="I4924" t="s">
        <v>152</v>
      </c>
    </row>
    <row r="4925" spans="1:9">
      <c r="A4925" s="2">
        <v>2013</v>
      </c>
      <c r="B4925" s="2">
        <v>12</v>
      </c>
      <c r="C4925" s="2" t="s">
        <v>12</v>
      </c>
      <c r="D4925" s="2" t="s">
        <v>48</v>
      </c>
      <c r="E4925" s="2" t="s">
        <v>14</v>
      </c>
      <c r="F4925" s="7">
        <v>1226.7066609999999</v>
      </c>
      <c r="G4925" s="4">
        <v>182332</v>
      </c>
      <c r="H4925" s="2">
        <v>6.7000000000000002E-3</v>
      </c>
      <c r="I4925" t="s">
        <v>152</v>
      </c>
    </row>
    <row r="4926" spans="1:9">
      <c r="A4926" s="2">
        <v>2014</v>
      </c>
      <c r="B4926" s="2">
        <v>1</v>
      </c>
      <c r="C4926" s="2" t="s">
        <v>12</v>
      </c>
      <c r="D4926" s="2" t="s">
        <v>34</v>
      </c>
      <c r="E4926" s="2" t="s">
        <v>14</v>
      </c>
      <c r="F4926" s="7">
        <v>46.238205999999998</v>
      </c>
      <c r="G4926" s="4">
        <v>2263</v>
      </c>
      <c r="H4926" s="2">
        <v>2.0400000000000001E-2</v>
      </c>
      <c r="I4926" t="s">
        <v>152</v>
      </c>
    </row>
    <row r="4927" spans="1:9">
      <c r="A4927" s="2">
        <v>2014</v>
      </c>
      <c r="B4927" s="2">
        <v>1</v>
      </c>
      <c r="C4927" s="2" t="s">
        <v>7</v>
      </c>
      <c r="D4927" s="2" t="s">
        <v>67</v>
      </c>
      <c r="E4927" s="2" t="s">
        <v>9</v>
      </c>
      <c r="F4927" s="7">
        <v>80.513864999999996</v>
      </c>
      <c r="G4927" s="4">
        <v>61934</v>
      </c>
      <c r="H4927" s="2">
        <v>1.1999999999999999E-3</v>
      </c>
      <c r="I4927" t="s">
        <v>152</v>
      </c>
    </row>
    <row r="4928" spans="1:9">
      <c r="A4928" s="2">
        <v>2014</v>
      </c>
      <c r="B4928" s="2">
        <v>3</v>
      </c>
      <c r="C4928" s="2" t="s">
        <v>12</v>
      </c>
      <c r="D4928" s="2" t="s">
        <v>71</v>
      </c>
      <c r="E4928" s="2" t="s">
        <v>14</v>
      </c>
      <c r="F4928" s="7">
        <v>3523.8421039999998</v>
      </c>
      <c r="G4928" s="4">
        <v>250831</v>
      </c>
      <c r="H4928" s="2">
        <v>1.4E-2</v>
      </c>
      <c r="I4928" t="s">
        <v>152</v>
      </c>
    </row>
    <row r="4929" spans="1:9">
      <c r="A4929" s="2">
        <v>2014</v>
      </c>
      <c r="B4929" s="2">
        <v>4</v>
      </c>
      <c r="C4929" s="2" t="s">
        <v>12</v>
      </c>
      <c r="D4929" s="2" t="s">
        <v>80</v>
      </c>
      <c r="E4929" s="2" t="s">
        <v>14</v>
      </c>
      <c r="F4929" s="7">
        <v>1016.463152</v>
      </c>
      <c r="G4929" s="4">
        <v>128892</v>
      </c>
      <c r="H4929" s="2">
        <v>7.7999999999999996E-3</v>
      </c>
      <c r="I4929" t="s">
        <v>152</v>
      </c>
    </row>
    <row r="4930" spans="1:9">
      <c r="A4930" s="2">
        <v>2014</v>
      </c>
      <c r="B4930" s="2">
        <v>1</v>
      </c>
      <c r="C4930" s="2" t="s">
        <v>12</v>
      </c>
      <c r="D4930" s="2" t="s">
        <v>59</v>
      </c>
      <c r="E4930" s="2" t="s">
        <v>11</v>
      </c>
      <c r="F4930" s="7">
        <v>233.11146299999999</v>
      </c>
      <c r="G4930" s="4">
        <v>136323</v>
      </c>
      <c r="H4930" s="2">
        <v>1.6999999999999999E-3</v>
      </c>
      <c r="I4930" t="s">
        <v>152</v>
      </c>
    </row>
    <row r="4931" spans="1:9">
      <c r="A4931" s="2">
        <v>2013</v>
      </c>
      <c r="B4931" s="2">
        <v>12</v>
      </c>
      <c r="C4931" s="2" t="s">
        <v>7</v>
      </c>
      <c r="D4931" s="2" t="s">
        <v>64</v>
      </c>
      <c r="E4931" s="2" t="s">
        <v>14</v>
      </c>
      <c r="F4931" s="7">
        <v>110.16144</v>
      </c>
      <c r="G4931" s="4">
        <v>26715</v>
      </c>
      <c r="H4931" s="2">
        <v>4.1000000000000003E-3</v>
      </c>
      <c r="I4931" t="s">
        <v>152</v>
      </c>
    </row>
    <row r="4932" spans="1:9">
      <c r="A4932" s="2">
        <v>2014</v>
      </c>
      <c r="B4932" s="2">
        <v>2</v>
      </c>
      <c r="C4932" s="2" t="s">
        <v>12</v>
      </c>
      <c r="D4932" s="2" t="s">
        <v>34</v>
      </c>
      <c r="E4932" s="2" t="s">
        <v>14</v>
      </c>
      <c r="F4932" s="7">
        <v>57.535918000000002</v>
      </c>
      <c r="G4932" s="4">
        <v>2853</v>
      </c>
      <c r="H4932" s="2">
        <v>2.01E-2</v>
      </c>
      <c r="I4932" t="s">
        <v>152</v>
      </c>
    </row>
    <row r="4933" spans="1:9">
      <c r="A4933" s="2">
        <v>2013</v>
      </c>
      <c r="B4933" s="2">
        <v>1</v>
      </c>
      <c r="C4933" s="2" t="s">
        <v>12</v>
      </c>
      <c r="D4933" s="2" t="s">
        <v>55</v>
      </c>
      <c r="E4933" s="2" t="s">
        <v>14</v>
      </c>
      <c r="F4933" s="7">
        <v>3.5868500000000001</v>
      </c>
      <c r="G4933" s="4">
        <v>450</v>
      </c>
      <c r="H4933" s="2">
        <v>7.9000000000000008E-3</v>
      </c>
      <c r="I4933" t="s">
        <v>152</v>
      </c>
    </row>
    <row r="4934" spans="1:9">
      <c r="A4934" s="2">
        <v>2014</v>
      </c>
      <c r="B4934" s="2">
        <v>4</v>
      </c>
      <c r="C4934" s="2" t="s">
        <v>12</v>
      </c>
      <c r="D4934" s="2" t="s">
        <v>68</v>
      </c>
      <c r="E4934" s="2" t="s">
        <v>14</v>
      </c>
      <c r="F4934" s="7">
        <v>1.5466059999999999</v>
      </c>
      <c r="G4934" s="4">
        <v>137</v>
      </c>
      <c r="H4934" s="2">
        <v>1.12E-2</v>
      </c>
      <c r="I4934" t="s">
        <v>152</v>
      </c>
    </row>
    <row r="4935" spans="1:9">
      <c r="A4935" s="2">
        <v>2013</v>
      </c>
      <c r="B4935" s="2">
        <v>1</v>
      </c>
      <c r="C4935" s="2" t="s">
        <v>7</v>
      </c>
      <c r="D4935" s="2" t="s">
        <v>54</v>
      </c>
      <c r="E4935" s="2" t="s">
        <v>14</v>
      </c>
      <c r="F4935" s="7">
        <v>3.7620000000000002E-3</v>
      </c>
      <c r="G4935" s="4">
        <v>550</v>
      </c>
      <c r="H4935" s="2">
        <v>0</v>
      </c>
      <c r="I4935" t="s">
        <v>152</v>
      </c>
    </row>
    <row r="4936" spans="1:9">
      <c r="A4936" s="2">
        <v>2013</v>
      </c>
      <c r="B4936" s="2">
        <v>8</v>
      </c>
      <c r="C4936" s="2" t="s">
        <v>12</v>
      </c>
      <c r="D4936" s="2" t="s">
        <v>100</v>
      </c>
      <c r="E4936" s="2" t="s">
        <v>14</v>
      </c>
      <c r="F4936" s="7">
        <v>6.2462850000000003</v>
      </c>
      <c r="G4936" s="4">
        <v>104</v>
      </c>
      <c r="H4936" s="2">
        <v>0.06</v>
      </c>
      <c r="I4936" t="s">
        <v>152</v>
      </c>
    </row>
    <row r="4937" spans="1:9">
      <c r="A4937" s="2">
        <v>2013</v>
      </c>
      <c r="B4937" s="2">
        <v>12</v>
      </c>
      <c r="C4937" s="2" t="s">
        <v>12</v>
      </c>
      <c r="D4937" s="2" t="s">
        <v>36</v>
      </c>
      <c r="E4937" s="2" t="s">
        <v>9</v>
      </c>
      <c r="F4937" s="7">
        <v>1.2800000000000001E-2</v>
      </c>
      <c r="G4937" s="4">
        <v>1</v>
      </c>
      <c r="H4937" s="2">
        <v>1.2800000000000001E-2</v>
      </c>
      <c r="I4937" t="s">
        <v>152</v>
      </c>
    </row>
    <row r="4938" spans="1:9">
      <c r="A4938" s="2">
        <v>2014</v>
      </c>
      <c r="B4938" s="2">
        <v>3</v>
      </c>
      <c r="C4938" s="2" t="s">
        <v>12</v>
      </c>
      <c r="D4938" s="2" t="s">
        <v>70</v>
      </c>
      <c r="E4938" s="2" t="s">
        <v>14</v>
      </c>
      <c r="F4938" s="7">
        <v>127535.616645</v>
      </c>
      <c r="G4938" s="4">
        <v>13006381</v>
      </c>
      <c r="H4938" s="2">
        <v>9.7999999999999997E-3</v>
      </c>
      <c r="I4938" t="s">
        <v>152</v>
      </c>
    </row>
    <row r="4939" spans="1:9">
      <c r="A4939" s="2">
        <v>2014</v>
      </c>
      <c r="B4939" s="2">
        <v>3</v>
      </c>
      <c r="C4939" s="2" t="s">
        <v>7</v>
      </c>
      <c r="D4939" s="2" t="s">
        <v>42</v>
      </c>
      <c r="E4939" s="2" t="s">
        <v>14</v>
      </c>
      <c r="F4939" s="7">
        <v>40395.967320999996</v>
      </c>
      <c r="G4939" s="4">
        <v>9778851</v>
      </c>
      <c r="H4939" s="2">
        <v>4.1000000000000003E-3</v>
      </c>
      <c r="I4939" t="s">
        <v>152</v>
      </c>
    </row>
    <row r="4940" spans="1:9">
      <c r="A4940" s="2">
        <v>2013</v>
      </c>
      <c r="B4940" s="2">
        <v>11</v>
      </c>
      <c r="C4940" s="2" t="s">
        <v>12</v>
      </c>
      <c r="D4940" s="2" t="s">
        <v>40</v>
      </c>
      <c r="E4940" s="2" t="s">
        <v>14</v>
      </c>
      <c r="F4940" s="7">
        <v>179478.10376100001</v>
      </c>
      <c r="G4940" s="4">
        <v>25337411</v>
      </c>
      <c r="H4940" s="2">
        <v>7.0000000000000001E-3</v>
      </c>
      <c r="I4940" t="s">
        <v>152</v>
      </c>
    </row>
    <row r="4941" spans="1:9">
      <c r="A4941" s="2">
        <v>2014</v>
      </c>
      <c r="B4941" s="2">
        <v>2</v>
      </c>
      <c r="C4941" s="2" t="s">
        <v>7</v>
      </c>
      <c r="D4941" s="2" t="s">
        <v>27</v>
      </c>
      <c r="E4941" s="2" t="s">
        <v>14</v>
      </c>
      <c r="F4941" s="7">
        <v>828.99187600000005</v>
      </c>
      <c r="G4941" s="4">
        <v>319504</v>
      </c>
      <c r="H4941" s="2">
        <v>2.5000000000000001E-3</v>
      </c>
      <c r="I4941" t="s">
        <v>152</v>
      </c>
    </row>
    <row r="4942" spans="1:9">
      <c r="A4942" s="2">
        <v>2013</v>
      </c>
      <c r="B4942" s="2">
        <v>11</v>
      </c>
      <c r="C4942" s="2" t="s">
        <v>7</v>
      </c>
      <c r="D4942" s="2" t="s">
        <v>13</v>
      </c>
      <c r="E4942" s="2" t="s">
        <v>14</v>
      </c>
      <c r="F4942" s="7">
        <v>1856.0555959999999</v>
      </c>
      <c r="G4942" s="4">
        <v>1464754</v>
      </c>
      <c r="H4942" s="2">
        <v>1.1999999999999999E-3</v>
      </c>
      <c r="I4942" t="s">
        <v>152</v>
      </c>
    </row>
    <row r="4943" spans="1:9">
      <c r="A4943" s="2">
        <v>2013</v>
      </c>
      <c r="B4943" s="2">
        <v>12</v>
      </c>
      <c r="C4943" s="2" t="s">
        <v>7</v>
      </c>
      <c r="D4943" s="2" t="s">
        <v>23</v>
      </c>
      <c r="E4943" s="2" t="s">
        <v>14</v>
      </c>
      <c r="F4943" s="7">
        <v>579.03499299999999</v>
      </c>
      <c r="G4943" s="4">
        <v>260041</v>
      </c>
      <c r="H4943" s="2">
        <v>2.2000000000000001E-3</v>
      </c>
      <c r="I4943" t="s">
        <v>152</v>
      </c>
    </row>
    <row r="4944" spans="1:9">
      <c r="A4944" s="2">
        <v>2013</v>
      </c>
      <c r="B4944" s="2">
        <v>12</v>
      </c>
      <c r="C4944" s="2" t="s">
        <v>7</v>
      </c>
      <c r="D4944" s="2" t="s">
        <v>46</v>
      </c>
      <c r="E4944" s="2" t="s">
        <v>25</v>
      </c>
      <c r="F4944" s="7">
        <v>6.0000000000000002E-5</v>
      </c>
      <c r="G4944" s="4">
        <v>301965</v>
      </c>
      <c r="H4944" s="2">
        <v>0</v>
      </c>
      <c r="I4944" t="s">
        <v>152</v>
      </c>
    </row>
    <row r="4945" spans="1:9">
      <c r="A4945" s="2">
        <v>2013</v>
      </c>
      <c r="B4945" s="2">
        <v>11</v>
      </c>
      <c r="C4945" s="2" t="s">
        <v>12</v>
      </c>
      <c r="D4945" s="2" t="s">
        <v>28</v>
      </c>
      <c r="E4945" s="2" t="s">
        <v>14</v>
      </c>
      <c r="F4945" s="7">
        <v>1371.611733</v>
      </c>
      <c r="G4945" s="4">
        <v>509682</v>
      </c>
      <c r="H4945" s="2">
        <v>2.5999999999999999E-3</v>
      </c>
      <c r="I4945" t="s">
        <v>152</v>
      </c>
    </row>
    <row r="4946" spans="1:9">
      <c r="A4946" s="2">
        <v>2013</v>
      </c>
      <c r="B4946" s="2">
        <v>5</v>
      </c>
      <c r="C4946" s="2" t="s">
        <v>7</v>
      </c>
      <c r="D4946" s="2" t="s">
        <v>44</v>
      </c>
      <c r="E4946" s="2" t="s">
        <v>16</v>
      </c>
      <c r="F4946" s="7">
        <v>693.243878</v>
      </c>
      <c r="G4946" s="4">
        <v>847885</v>
      </c>
      <c r="H4946" s="2">
        <v>8.0000000000000004E-4</v>
      </c>
      <c r="I4946" t="s">
        <v>152</v>
      </c>
    </row>
    <row r="4947" spans="1:9">
      <c r="A4947" s="2">
        <v>2013</v>
      </c>
      <c r="B4947" s="2">
        <v>11</v>
      </c>
      <c r="C4947" s="2" t="s">
        <v>12</v>
      </c>
      <c r="D4947" s="2" t="s">
        <v>60</v>
      </c>
      <c r="E4947" s="2" t="s">
        <v>14</v>
      </c>
      <c r="F4947" s="7">
        <v>1779.8823890000001</v>
      </c>
      <c r="G4947" s="4">
        <v>411562</v>
      </c>
      <c r="H4947" s="2">
        <v>4.3E-3</v>
      </c>
      <c r="I4947" t="s">
        <v>152</v>
      </c>
    </row>
    <row r="4948" spans="1:9">
      <c r="A4948" s="2">
        <v>2014</v>
      </c>
      <c r="B4948" s="2">
        <v>4</v>
      </c>
      <c r="C4948" s="2" t="s">
        <v>12</v>
      </c>
      <c r="D4948" s="2" t="s">
        <v>88</v>
      </c>
      <c r="E4948" s="2" t="s">
        <v>14</v>
      </c>
      <c r="F4948" s="7">
        <v>78.011357000000004</v>
      </c>
      <c r="G4948" s="4">
        <v>22355</v>
      </c>
      <c r="H4948" s="2">
        <v>3.3999999999999998E-3</v>
      </c>
      <c r="I4948" t="s">
        <v>152</v>
      </c>
    </row>
    <row r="4949" spans="1:9">
      <c r="A4949" s="2">
        <v>2014</v>
      </c>
      <c r="B4949" s="2">
        <v>4</v>
      </c>
      <c r="C4949" s="2" t="s">
        <v>12</v>
      </c>
      <c r="D4949" s="2" t="s">
        <v>54</v>
      </c>
      <c r="E4949" s="2" t="s">
        <v>14</v>
      </c>
      <c r="F4949" s="7">
        <v>82.783264000000003</v>
      </c>
      <c r="G4949" s="4">
        <v>4006</v>
      </c>
      <c r="H4949" s="2">
        <v>2.06E-2</v>
      </c>
      <c r="I4949" t="s">
        <v>152</v>
      </c>
    </row>
    <row r="4950" spans="1:9">
      <c r="A4950" s="2">
        <v>2013</v>
      </c>
      <c r="B4950" s="2">
        <v>12</v>
      </c>
      <c r="C4950" s="2" t="s">
        <v>7</v>
      </c>
      <c r="D4950" s="2" t="s">
        <v>96</v>
      </c>
      <c r="E4950" s="2" t="s">
        <v>9</v>
      </c>
      <c r="F4950" s="7">
        <v>53.373196</v>
      </c>
      <c r="G4950" s="4">
        <v>38124</v>
      </c>
      <c r="H4950" s="2">
        <v>1.2999999999999999E-3</v>
      </c>
      <c r="I4950" t="s">
        <v>152</v>
      </c>
    </row>
    <row r="4951" spans="1:9">
      <c r="A4951" s="2">
        <v>2014</v>
      </c>
      <c r="B4951" s="2">
        <v>2</v>
      </c>
      <c r="C4951" s="2" t="s">
        <v>12</v>
      </c>
      <c r="D4951" s="2" t="s">
        <v>67</v>
      </c>
      <c r="E4951" s="2" t="s">
        <v>9</v>
      </c>
      <c r="F4951" s="7">
        <v>15.142378000000001</v>
      </c>
      <c r="G4951" s="4">
        <v>11648</v>
      </c>
      <c r="H4951" s="2">
        <v>1.1999999999999999E-3</v>
      </c>
      <c r="I4951" t="s">
        <v>152</v>
      </c>
    </row>
    <row r="4952" spans="1:9">
      <c r="A4952" s="2">
        <v>2014</v>
      </c>
      <c r="B4952" s="2">
        <v>2</v>
      </c>
      <c r="C4952" s="2" t="s">
        <v>12</v>
      </c>
      <c r="D4952" s="2" t="s">
        <v>88</v>
      </c>
      <c r="E4952" s="2" t="s">
        <v>14</v>
      </c>
      <c r="F4952" s="7">
        <v>26.720731000000001</v>
      </c>
      <c r="G4952" s="4">
        <v>9778</v>
      </c>
      <c r="H4952" s="2">
        <v>2.7000000000000001E-3</v>
      </c>
      <c r="I4952" t="s">
        <v>152</v>
      </c>
    </row>
    <row r="4953" spans="1:9">
      <c r="A4953" s="2">
        <v>2013</v>
      </c>
      <c r="B4953" s="2">
        <v>8</v>
      </c>
      <c r="C4953" s="2" t="s">
        <v>53</v>
      </c>
      <c r="D4953" s="2" t="s">
        <v>39</v>
      </c>
      <c r="E4953" s="2" t="s">
        <v>14</v>
      </c>
      <c r="F4953" s="7">
        <v>121.754181</v>
      </c>
      <c r="G4953" s="4">
        <v>147</v>
      </c>
      <c r="H4953" s="2">
        <v>0.82820000000000005</v>
      </c>
      <c r="I4953" t="s">
        <v>152</v>
      </c>
    </row>
    <row r="4954" spans="1:9">
      <c r="A4954" s="2">
        <v>2013</v>
      </c>
      <c r="B4954" s="2">
        <v>3</v>
      </c>
      <c r="C4954" s="2" t="s">
        <v>12</v>
      </c>
      <c r="D4954" s="2" t="s">
        <v>58</v>
      </c>
      <c r="E4954" s="2" t="s">
        <v>9</v>
      </c>
      <c r="F4954" s="7">
        <v>0.36735699999999999</v>
      </c>
      <c r="G4954" s="4">
        <v>118</v>
      </c>
      <c r="H4954" s="2">
        <v>3.0999999999999999E-3</v>
      </c>
      <c r="I4954" t="s">
        <v>152</v>
      </c>
    </row>
    <row r="4955" spans="1:9">
      <c r="A4955" s="2">
        <v>2013</v>
      </c>
      <c r="B4955" s="2">
        <v>12</v>
      </c>
      <c r="C4955" s="2" t="s">
        <v>53</v>
      </c>
      <c r="D4955" s="2" t="s">
        <v>20</v>
      </c>
      <c r="E4955" s="2" t="s">
        <v>14</v>
      </c>
      <c r="F4955" s="7">
        <v>21.908442999999998</v>
      </c>
      <c r="G4955" s="4">
        <v>12</v>
      </c>
      <c r="H4955" s="2">
        <v>1.8257000000000001</v>
      </c>
      <c r="I4955" t="s">
        <v>152</v>
      </c>
    </row>
    <row r="4956" spans="1:9">
      <c r="A4956" s="2">
        <v>2013</v>
      </c>
      <c r="B4956" s="2">
        <v>1</v>
      </c>
      <c r="C4956" s="2" t="s">
        <v>53</v>
      </c>
      <c r="D4956" s="2" t="s">
        <v>26</v>
      </c>
      <c r="E4956" s="2" t="s">
        <v>14</v>
      </c>
      <c r="F4956" s="7">
        <v>13.44267</v>
      </c>
      <c r="G4956" s="4">
        <v>15</v>
      </c>
      <c r="H4956" s="2">
        <v>0.89610000000000001</v>
      </c>
      <c r="I4956" t="s">
        <v>152</v>
      </c>
    </row>
    <row r="4957" spans="1:9">
      <c r="A4957" s="2">
        <v>2014</v>
      </c>
      <c r="B4957" s="2">
        <v>3</v>
      </c>
      <c r="C4957" s="2" t="s">
        <v>7</v>
      </c>
      <c r="D4957" s="2" t="s">
        <v>39</v>
      </c>
      <c r="E4957" s="2" t="s">
        <v>14</v>
      </c>
      <c r="F4957" s="7">
        <v>34772.609110999998</v>
      </c>
      <c r="G4957" s="4">
        <v>16883223</v>
      </c>
      <c r="H4957" s="2">
        <v>2E-3</v>
      </c>
      <c r="I4957" t="s">
        <v>152</v>
      </c>
    </row>
    <row r="4958" spans="1:9">
      <c r="A4958" s="2">
        <v>2013</v>
      </c>
      <c r="B4958" s="2">
        <v>9</v>
      </c>
      <c r="C4958" s="2" t="s">
        <v>12</v>
      </c>
      <c r="D4958" s="2" t="s">
        <v>20</v>
      </c>
      <c r="E4958" s="2" t="s">
        <v>14</v>
      </c>
      <c r="F4958" s="7">
        <v>159184.587168</v>
      </c>
      <c r="G4958" s="4">
        <v>13893887</v>
      </c>
      <c r="H4958" s="2">
        <v>1.14E-2</v>
      </c>
      <c r="I4958" t="s">
        <v>152</v>
      </c>
    </row>
    <row r="4959" spans="1:9">
      <c r="A4959" s="2">
        <v>2013</v>
      </c>
      <c r="B4959" s="2">
        <v>3</v>
      </c>
      <c r="C4959" s="2" t="s">
        <v>7</v>
      </c>
      <c r="D4959" s="2" t="s">
        <v>8</v>
      </c>
      <c r="E4959" s="2" t="s">
        <v>9</v>
      </c>
      <c r="F4959" s="7">
        <v>111553.739286</v>
      </c>
      <c r="G4959" s="4">
        <v>80035035</v>
      </c>
      <c r="H4959" s="2">
        <v>1.2999999999999999E-3</v>
      </c>
      <c r="I4959" t="s">
        <v>152</v>
      </c>
    </row>
    <row r="4960" spans="1:9">
      <c r="A4960" s="2">
        <v>2014</v>
      </c>
      <c r="B4960" s="2">
        <v>4</v>
      </c>
      <c r="C4960" s="2" t="s">
        <v>12</v>
      </c>
      <c r="D4960" s="2" t="s">
        <v>18</v>
      </c>
      <c r="E4960" s="2" t="s">
        <v>14</v>
      </c>
      <c r="F4960" s="7">
        <v>67524.040617999999</v>
      </c>
      <c r="G4960" s="4">
        <v>5697548</v>
      </c>
      <c r="H4960" s="2">
        <v>1.18E-2</v>
      </c>
      <c r="I4960" t="s">
        <v>152</v>
      </c>
    </row>
    <row r="4961" spans="1:9">
      <c r="A4961" s="2">
        <v>2013</v>
      </c>
      <c r="B4961" s="2">
        <v>7</v>
      </c>
      <c r="C4961" s="2" t="s">
        <v>12</v>
      </c>
      <c r="D4961" s="2" t="s">
        <v>21</v>
      </c>
      <c r="E4961" s="2" t="s">
        <v>14</v>
      </c>
      <c r="F4961" s="7">
        <v>23015.662281000001</v>
      </c>
      <c r="G4961" s="4">
        <v>2211129</v>
      </c>
      <c r="H4961" s="2">
        <v>1.04E-2</v>
      </c>
      <c r="I4961" t="s">
        <v>152</v>
      </c>
    </row>
    <row r="4962" spans="1:9">
      <c r="A4962" s="2">
        <v>2013</v>
      </c>
      <c r="B4962" s="2">
        <v>8</v>
      </c>
      <c r="C4962" s="2" t="s">
        <v>7</v>
      </c>
      <c r="D4962" s="2" t="s">
        <v>70</v>
      </c>
      <c r="E4962" s="2" t="s">
        <v>14</v>
      </c>
      <c r="F4962" s="7">
        <v>10435.075321</v>
      </c>
      <c r="G4962" s="4">
        <v>7403863</v>
      </c>
      <c r="H4962" s="2">
        <v>1.4E-3</v>
      </c>
      <c r="I4962" t="s">
        <v>152</v>
      </c>
    </row>
    <row r="4963" spans="1:9">
      <c r="A4963" s="2">
        <v>2014</v>
      </c>
      <c r="B4963" s="2">
        <v>1</v>
      </c>
      <c r="C4963" s="2" t="s">
        <v>12</v>
      </c>
      <c r="D4963" s="2" t="s">
        <v>64</v>
      </c>
      <c r="E4963" s="2" t="s">
        <v>14</v>
      </c>
      <c r="F4963" s="7">
        <v>62.129455</v>
      </c>
      <c r="G4963" s="4">
        <v>15355</v>
      </c>
      <c r="H4963" s="2">
        <v>4.0000000000000001E-3</v>
      </c>
      <c r="I4963" t="s">
        <v>152</v>
      </c>
    </row>
    <row r="4964" spans="1:9">
      <c r="A4964" s="2">
        <v>2014</v>
      </c>
      <c r="B4964" s="2">
        <v>1</v>
      </c>
      <c r="C4964" s="2" t="s">
        <v>12</v>
      </c>
      <c r="D4964" s="2" t="s">
        <v>30</v>
      </c>
      <c r="E4964" s="2" t="s">
        <v>9</v>
      </c>
      <c r="F4964" s="7">
        <v>56.803426999999999</v>
      </c>
      <c r="G4964" s="4">
        <v>40574</v>
      </c>
      <c r="H4964" s="2">
        <v>1.2999999999999999E-3</v>
      </c>
      <c r="I4964" t="s">
        <v>152</v>
      </c>
    </row>
    <row r="4965" spans="1:9">
      <c r="A4965" s="2">
        <v>2014</v>
      </c>
      <c r="B4965" s="2">
        <v>2</v>
      </c>
      <c r="C4965" s="2" t="s">
        <v>12</v>
      </c>
      <c r="D4965" s="2" t="s">
        <v>30</v>
      </c>
      <c r="E4965" s="2" t="s">
        <v>9</v>
      </c>
      <c r="F4965" s="7">
        <v>128.420132</v>
      </c>
      <c r="G4965" s="4">
        <v>91729</v>
      </c>
      <c r="H4965" s="2">
        <v>1.2999999999999999E-3</v>
      </c>
      <c r="I4965" t="s">
        <v>152</v>
      </c>
    </row>
    <row r="4966" spans="1:9">
      <c r="A4966" s="2">
        <v>2013</v>
      </c>
      <c r="B4966" s="2">
        <v>10</v>
      </c>
      <c r="C4966" s="2" t="s">
        <v>53</v>
      </c>
      <c r="D4966" s="2" t="s">
        <v>39</v>
      </c>
      <c r="E4966" s="2" t="s">
        <v>14</v>
      </c>
      <c r="F4966" s="7">
        <v>163.427514</v>
      </c>
      <c r="G4966" s="4">
        <v>158</v>
      </c>
      <c r="H4966" s="2">
        <v>1.0343</v>
      </c>
      <c r="I4966" t="s">
        <v>152</v>
      </c>
    </row>
    <row r="4967" spans="1:9">
      <c r="A4967" s="2">
        <v>2013</v>
      </c>
      <c r="B4967" s="2">
        <v>9</v>
      </c>
      <c r="C4967" s="2" t="s">
        <v>12</v>
      </c>
      <c r="D4967" s="2" t="s">
        <v>82</v>
      </c>
      <c r="E4967" s="2" t="s">
        <v>14</v>
      </c>
      <c r="F4967" s="7">
        <v>2.8455110000000001</v>
      </c>
      <c r="G4967" s="4">
        <v>178</v>
      </c>
      <c r="H4967" s="2">
        <v>1.5900000000000001E-2</v>
      </c>
      <c r="I4967" t="s">
        <v>152</v>
      </c>
    </row>
    <row r="4968" spans="1:9">
      <c r="A4968" s="2">
        <v>2014</v>
      </c>
      <c r="B4968" s="2">
        <v>2</v>
      </c>
      <c r="C4968" s="2" t="s">
        <v>12</v>
      </c>
      <c r="D4968" s="2" t="s">
        <v>84</v>
      </c>
      <c r="E4968" s="2" t="s">
        <v>25</v>
      </c>
      <c r="F4968" s="7">
        <v>0.13434599999999999</v>
      </c>
      <c r="G4968" s="4">
        <v>123</v>
      </c>
      <c r="H4968" s="2">
        <v>1E-3</v>
      </c>
      <c r="I4968" t="s">
        <v>152</v>
      </c>
    </row>
    <row r="4969" spans="1:9">
      <c r="A4969" s="2">
        <v>2013</v>
      </c>
      <c r="B4969" s="2">
        <v>5</v>
      </c>
      <c r="C4969" s="2" t="s">
        <v>12</v>
      </c>
      <c r="D4969" s="2" t="s">
        <v>80</v>
      </c>
      <c r="E4969" s="2" t="s">
        <v>14</v>
      </c>
      <c r="F4969" s="7">
        <v>3.2789999999999998E-3</v>
      </c>
      <c r="G4969" s="4">
        <v>5</v>
      </c>
      <c r="H4969" s="2">
        <v>5.9999999999999995E-4</v>
      </c>
      <c r="I4969" t="s">
        <v>152</v>
      </c>
    </row>
    <row r="4970" spans="1:9">
      <c r="A4970" s="2">
        <v>2013</v>
      </c>
      <c r="B4970" s="2">
        <v>5</v>
      </c>
      <c r="C4970" s="2" t="s">
        <v>12</v>
      </c>
      <c r="D4970" s="2" t="s">
        <v>86</v>
      </c>
      <c r="E4970" s="2" t="s">
        <v>9</v>
      </c>
      <c r="F4970" s="7">
        <v>5773.8274430000001</v>
      </c>
      <c r="G4970" s="4">
        <v>1680458</v>
      </c>
      <c r="H4970" s="2">
        <v>3.3999999999999998E-3</v>
      </c>
      <c r="I4970" t="s">
        <v>152</v>
      </c>
    </row>
    <row r="4971" spans="1:9">
      <c r="A4971" s="2">
        <v>2013</v>
      </c>
      <c r="B4971" s="2">
        <v>7</v>
      </c>
      <c r="C4971" s="2" t="s">
        <v>7</v>
      </c>
      <c r="D4971" s="2" t="s">
        <v>70</v>
      </c>
      <c r="E4971" s="2" t="s">
        <v>14</v>
      </c>
      <c r="F4971" s="7">
        <v>7615.789452</v>
      </c>
      <c r="G4971" s="4">
        <v>7940221</v>
      </c>
      <c r="H4971" s="2">
        <v>8.9999999999999998E-4</v>
      </c>
      <c r="I4971" t="s">
        <v>152</v>
      </c>
    </row>
    <row r="4972" spans="1:9">
      <c r="A4972" s="2">
        <v>2013</v>
      </c>
      <c r="B4972" s="2">
        <v>9</v>
      </c>
      <c r="C4972" s="2" t="s">
        <v>12</v>
      </c>
      <c r="D4972" s="2" t="s">
        <v>19</v>
      </c>
      <c r="E4972" s="2" t="s">
        <v>14</v>
      </c>
      <c r="F4972" s="7">
        <v>253334.552</v>
      </c>
      <c r="G4972" s="4">
        <v>19146432</v>
      </c>
      <c r="H4972" s="2">
        <v>1.32E-2</v>
      </c>
      <c r="I4972" t="s">
        <v>152</v>
      </c>
    </row>
    <row r="4973" spans="1:9">
      <c r="A4973" s="2">
        <v>2014</v>
      </c>
      <c r="B4973" s="2">
        <v>3</v>
      </c>
      <c r="C4973" s="2" t="s">
        <v>7</v>
      </c>
      <c r="D4973" s="2" t="s">
        <v>44</v>
      </c>
      <c r="E4973" s="2" t="s">
        <v>16</v>
      </c>
      <c r="F4973" s="7">
        <v>970.70058100000006</v>
      </c>
      <c r="G4973" s="4">
        <v>1248855</v>
      </c>
      <c r="H4973" s="2">
        <v>6.9999999999999999E-4</v>
      </c>
      <c r="I4973" t="s">
        <v>152</v>
      </c>
    </row>
    <row r="4974" spans="1:9">
      <c r="A4974" s="2">
        <v>2013</v>
      </c>
      <c r="B4974" s="2">
        <v>11</v>
      </c>
      <c r="C4974" s="2" t="s">
        <v>12</v>
      </c>
      <c r="D4974" s="2" t="s">
        <v>22</v>
      </c>
      <c r="E4974" s="2" t="s">
        <v>14</v>
      </c>
      <c r="F4974" s="7">
        <v>7171.5679749999999</v>
      </c>
      <c r="G4974" s="4">
        <v>674225</v>
      </c>
      <c r="H4974" s="2">
        <v>1.06E-2</v>
      </c>
      <c r="I4974" t="s">
        <v>152</v>
      </c>
    </row>
    <row r="4975" spans="1:9">
      <c r="A4975" s="2">
        <v>2013</v>
      </c>
      <c r="B4975" s="2">
        <v>6</v>
      </c>
      <c r="C4975" s="2" t="s">
        <v>7</v>
      </c>
      <c r="D4975" s="2" t="s">
        <v>29</v>
      </c>
      <c r="E4975" s="2" t="s">
        <v>25</v>
      </c>
      <c r="F4975" s="7">
        <v>398.57032199999998</v>
      </c>
      <c r="G4975" s="4">
        <v>338749</v>
      </c>
      <c r="H4975" s="2">
        <v>1.1000000000000001E-3</v>
      </c>
      <c r="I4975" t="s">
        <v>152</v>
      </c>
    </row>
    <row r="4976" spans="1:9">
      <c r="A4976" s="2">
        <v>2013</v>
      </c>
      <c r="B4976" s="2">
        <v>4</v>
      </c>
      <c r="C4976" s="2" t="s">
        <v>7</v>
      </c>
      <c r="D4976" s="2" t="s">
        <v>27</v>
      </c>
      <c r="E4976" s="2" t="s">
        <v>14</v>
      </c>
      <c r="F4976" s="7">
        <v>53.017738999999999</v>
      </c>
      <c r="G4976" s="4">
        <v>81709</v>
      </c>
      <c r="H4976" s="2">
        <v>5.9999999999999995E-4</v>
      </c>
      <c r="I4976" t="s">
        <v>152</v>
      </c>
    </row>
    <row r="4977" spans="1:9">
      <c r="A4977" s="2">
        <v>2014</v>
      </c>
      <c r="B4977" s="2">
        <v>2</v>
      </c>
      <c r="C4977" s="2" t="s">
        <v>7</v>
      </c>
      <c r="D4977" s="2" t="s">
        <v>91</v>
      </c>
      <c r="E4977" s="2" t="s">
        <v>9</v>
      </c>
      <c r="F4977" s="7">
        <v>230.16355799999999</v>
      </c>
      <c r="G4977" s="4">
        <v>177049</v>
      </c>
      <c r="H4977" s="2">
        <v>1.1999999999999999E-3</v>
      </c>
      <c r="I4977" t="s">
        <v>152</v>
      </c>
    </row>
    <row r="4978" spans="1:9">
      <c r="A4978" s="2">
        <v>2014</v>
      </c>
      <c r="B4978" s="2">
        <v>4</v>
      </c>
      <c r="C4978" s="2" t="s">
        <v>7</v>
      </c>
      <c r="D4978" s="2" t="s">
        <v>91</v>
      </c>
      <c r="E4978" s="2" t="s">
        <v>9</v>
      </c>
      <c r="F4978" s="7">
        <v>441.20882499999999</v>
      </c>
      <c r="G4978" s="4">
        <v>267046</v>
      </c>
      <c r="H4978" s="2">
        <v>1.6000000000000001E-3</v>
      </c>
      <c r="I4978" t="s">
        <v>152</v>
      </c>
    </row>
    <row r="4979" spans="1:9">
      <c r="A4979" s="2">
        <v>2014</v>
      </c>
      <c r="B4979" s="2">
        <v>4</v>
      </c>
      <c r="C4979" s="2" t="s">
        <v>12</v>
      </c>
      <c r="D4979" s="2" t="s">
        <v>74</v>
      </c>
      <c r="E4979" s="2" t="s">
        <v>9</v>
      </c>
      <c r="F4979" s="7">
        <v>92.484899999999996</v>
      </c>
      <c r="G4979" s="4">
        <v>51979</v>
      </c>
      <c r="H4979" s="2">
        <v>1.6999999999999999E-3</v>
      </c>
      <c r="I4979" t="s">
        <v>152</v>
      </c>
    </row>
    <row r="4980" spans="1:9">
      <c r="A4980" s="2">
        <v>2013</v>
      </c>
      <c r="B4980" s="2">
        <v>7</v>
      </c>
      <c r="C4980" s="2" t="s">
        <v>53</v>
      </c>
      <c r="D4980" s="2" t="s">
        <v>18</v>
      </c>
      <c r="E4980" s="2" t="s">
        <v>14</v>
      </c>
      <c r="F4980" s="7">
        <v>14.233686000000001</v>
      </c>
      <c r="G4980" s="4">
        <v>22</v>
      </c>
      <c r="H4980" s="2">
        <v>0.64690000000000003</v>
      </c>
      <c r="I4980" t="s">
        <v>152</v>
      </c>
    </row>
    <row r="4981" spans="1:9">
      <c r="A4981" s="2">
        <v>2014</v>
      </c>
      <c r="B4981" s="2">
        <v>2</v>
      </c>
      <c r="C4981" s="2" t="s">
        <v>12</v>
      </c>
      <c r="D4981" s="2" t="s">
        <v>55</v>
      </c>
      <c r="E4981" s="2" t="s">
        <v>14</v>
      </c>
      <c r="F4981" s="7">
        <v>2.6234709999999999</v>
      </c>
      <c r="G4981" s="4">
        <v>396</v>
      </c>
      <c r="H4981" s="2">
        <v>6.6E-3</v>
      </c>
      <c r="I4981" t="s">
        <v>152</v>
      </c>
    </row>
    <row r="4982" spans="1:9">
      <c r="A4982" s="2">
        <v>2013</v>
      </c>
      <c r="B4982" s="2">
        <v>6</v>
      </c>
      <c r="C4982" s="2" t="s">
        <v>53</v>
      </c>
      <c r="D4982" s="2" t="s">
        <v>13</v>
      </c>
      <c r="E4982" s="2" t="s">
        <v>14</v>
      </c>
      <c r="F4982" s="7">
        <v>5.8760589999999997</v>
      </c>
      <c r="G4982" s="4">
        <v>2</v>
      </c>
      <c r="H4982" s="2">
        <v>2.9380000000000002</v>
      </c>
      <c r="I4982" t="s">
        <v>152</v>
      </c>
    </row>
    <row r="4983" spans="1:9">
      <c r="A4983" s="2">
        <v>2013</v>
      </c>
      <c r="B4983" s="2">
        <v>11</v>
      </c>
      <c r="C4983" s="2" t="s">
        <v>12</v>
      </c>
      <c r="D4983" s="2" t="s">
        <v>73</v>
      </c>
      <c r="E4983" s="2" t="s">
        <v>14</v>
      </c>
      <c r="F4983" s="7">
        <v>0.25599499999999997</v>
      </c>
      <c r="G4983" s="4">
        <v>35</v>
      </c>
      <c r="H4983" s="2">
        <v>7.3000000000000001E-3</v>
      </c>
      <c r="I4983" t="s">
        <v>152</v>
      </c>
    </row>
    <row r="4984" spans="1:9">
      <c r="A4984" s="2">
        <v>2013</v>
      </c>
      <c r="B4984" s="2">
        <v>4</v>
      </c>
      <c r="C4984" s="2" t="s">
        <v>12</v>
      </c>
      <c r="D4984" s="2" t="s">
        <v>88</v>
      </c>
      <c r="E4984" s="2" t="s">
        <v>14</v>
      </c>
      <c r="F4984" s="7">
        <v>0.63251999999999997</v>
      </c>
      <c r="G4984" s="4">
        <v>10</v>
      </c>
      <c r="H4984" s="2">
        <v>6.3200000000000006E-2</v>
      </c>
      <c r="I4984" t="s">
        <v>152</v>
      </c>
    </row>
    <row r="4985" spans="1:9">
      <c r="A4985" s="2">
        <v>2013</v>
      </c>
      <c r="B4985" s="2">
        <v>10</v>
      </c>
      <c r="C4985" s="2" t="s">
        <v>12</v>
      </c>
      <c r="D4985" s="2" t="s">
        <v>21</v>
      </c>
      <c r="E4985" s="2" t="s">
        <v>14</v>
      </c>
      <c r="F4985" s="7">
        <v>29945.049583</v>
      </c>
      <c r="G4985" s="4">
        <v>2523318</v>
      </c>
      <c r="H4985" s="2">
        <v>1.18E-2</v>
      </c>
      <c r="I4985" t="s">
        <v>152</v>
      </c>
    </row>
    <row r="4986" spans="1:9">
      <c r="A4986" s="2">
        <v>2014</v>
      </c>
      <c r="B4986" s="2">
        <v>2</v>
      </c>
      <c r="C4986" s="2" t="s">
        <v>7</v>
      </c>
      <c r="D4986" s="2" t="s">
        <v>70</v>
      </c>
      <c r="E4986" s="2" t="s">
        <v>14</v>
      </c>
      <c r="F4986" s="7">
        <v>8953.8071340000006</v>
      </c>
      <c r="G4986" s="4">
        <v>12294745</v>
      </c>
      <c r="H4986" s="2">
        <v>6.9999999999999999E-4</v>
      </c>
      <c r="I4986" t="s">
        <v>152</v>
      </c>
    </row>
    <row r="4987" spans="1:9">
      <c r="A4987" s="2">
        <v>2013</v>
      </c>
      <c r="B4987" s="2">
        <v>6</v>
      </c>
      <c r="C4987" s="2" t="s">
        <v>7</v>
      </c>
      <c r="D4987" s="2" t="s">
        <v>63</v>
      </c>
      <c r="E4987" s="2" t="s">
        <v>14</v>
      </c>
      <c r="F4987" s="7">
        <v>1791.20245</v>
      </c>
      <c r="G4987" s="4">
        <v>1298300</v>
      </c>
      <c r="H4987" s="2">
        <v>1.2999999999999999E-3</v>
      </c>
      <c r="I4987" t="s">
        <v>152</v>
      </c>
    </row>
    <row r="4988" spans="1:9">
      <c r="A4988" s="2">
        <v>2013</v>
      </c>
      <c r="B4988" s="2">
        <v>8</v>
      </c>
      <c r="C4988" s="2" t="s">
        <v>7</v>
      </c>
      <c r="D4988" s="2" t="s">
        <v>22</v>
      </c>
      <c r="E4988" s="2" t="s">
        <v>14</v>
      </c>
      <c r="F4988" s="7">
        <v>470.64316000000002</v>
      </c>
      <c r="G4988" s="4">
        <v>313577</v>
      </c>
      <c r="H4988" s="2">
        <v>1.5E-3</v>
      </c>
      <c r="I4988" t="s">
        <v>152</v>
      </c>
    </row>
    <row r="4989" spans="1:9">
      <c r="A4989" s="2">
        <v>2014</v>
      </c>
      <c r="B4989" s="2">
        <v>3</v>
      </c>
      <c r="C4989" s="2" t="s">
        <v>7</v>
      </c>
      <c r="D4989" s="2" t="s">
        <v>86</v>
      </c>
      <c r="E4989" s="2" t="s">
        <v>9</v>
      </c>
      <c r="F4989" s="7">
        <v>39417.353344000003</v>
      </c>
      <c r="G4989" s="4">
        <v>21159024</v>
      </c>
      <c r="H4989" s="2">
        <v>1.8E-3</v>
      </c>
      <c r="I4989" t="s">
        <v>152</v>
      </c>
    </row>
    <row r="4990" spans="1:9">
      <c r="A4990" s="2">
        <v>2014</v>
      </c>
      <c r="B4990" s="2">
        <v>2</v>
      </c>
      <c r="C4990" s="2" t="s">
        <v>12</v>
      </c>
      <c r="D4990" s="2" t="s">
        <v>10</v>
      </c>
      <c r="E4990" s="2" t="s">
        <v>11</v>
      </c>
      <c r="F4990" s="7">
        <v>3567.1163799999999</v>
      </c>
      <c r="G4990" s="4">
        <v>816241</v>
      </c>
      <c r="H4990" s="2">
        <v>4.3E-3</v>
      </c>
      <c r="I4990" t="s">
        <v>152</v>
      </c>
    </row>
    <row r="4991" spans="1:9">
      <c r="A4991" s="2">
        <v>2013</v>
      </c>
      <c r="B4991" s="2">
        <v>2</v>
      </c>
      <c r="C4991" s="2" t="s">
        <v>7</v>
      </c>
      <c r="D4991" s="2" t="s">
        <v>44</v>
      </c>
      <c r="E4991" s="2" t="s">
        <v>16</v>
      </c>
      <c r="F4991" s="7">
        <v>799.505585</v>
      </c>
      <c r="G4991" s="4">
        <v>662101</v>
      </c>
      <c r="H4991" s="2">
        <v>1.1999999999999999E-3</v>
      </c>
      <c r="I4991" t="s">
        <v>152</v>
      </c>
    </row>
    <row r="4992" spans="1:9">
      <c r="A4992" s="2">
        <v>2013</v>
      </c>
      <c r="B4992" s="2">
        <v>8</v>
      </c>
      <c r="C4992" s="2" t="s">
        <v>12</v>
      </c>
      <c r="D4992" s="2" t="s">
        <v>26</v>
      </c>
      <c r="E4992" s="2" t="s">
        <v>14</v>
      </c>
      <c r="F4992" s="7">
        <v>9702.3859140000004</v>
      </c>
      <c r="G4992" s="4">
        <v>915016</v>
      </c>
      <c r="H4992" s="2">
        <v>1.06E-2</v>
      </c>
      <c r="I4992" t="s">
        <v>152</v>
      </c>
    </row>
    <row r="4993" spans="1:9">
      <c r="A4993" s="2">
        <v>2013</v>
      </c>
      <c r="B4993" s="2">
        <v>10</v>
      </c>
      <c r="C4993" s="2" t="s">
        <v>12</v>
      </c>
      <c r="D4993" s="2" t="s">
        <v>26</v>
      </c>
      <c r="E4993" s="2" t="s">
        <v>14</v>
      </c>
      <c r="F4993" s="7">
        <v>12089.558241999999</v>
      </c>
      <c r="G4993" s="4">
        <v>986007</v>
      </c>
      <c r="H4993" s="2">
        <v>1.2200000000000001E-2</v>
      </c>
      <c r="I4993" t="s">
        <v>152</v>
      </c>
    </row>
    <row r="4994" spans="1:9">
      <c r="A4994" s="2">
        <v>2013</v>
      </c>
      <c r="B4994" s="2">
        <v>5</v>
      </c>
      <c r="C4994" s="2" t="s">
        <v>7</v>
      </c>
      <c r="D4994" s="2" t="s">
        <v>31</v>
      </c>
      <c r="E4994" s="2" t="s">
        <v>14</v>
      </c>
      <c r="F4994" s="7">
        <v>27.844629999999999</v>
      </c>
      <c r="G4994" s="4">
        <v>200372</v>
      </c>
      <c r="H4994" s="2">
        <v>1E-4</v>
      </c>
      <c r="I4994" t="s">
        <v>152</v>
      </c>
    </row>
    <row r="4995" spans="1:9">
      <c r="A4995" s="2">
        <v>2013</v>
      </c>
      <c r="B4995" s="2">
        <v>6</v>
      </c>
      <c r="C4995" s="2" t="s">
        <v>7</v>
      </c>
      <c r="D4995" s="2" t="s">
        <v>48</v>
      </c>
      <c r="E4995" s="2" t="s">
        <v>14</v>
      </c>
      <c r="F4995" s="7">
        <v>61.820407000000003</v>
      </c>
      <c r="G4995" s="4">
        <v>181952</v>
      </c>
      <c r="H4995" s="2">
        <v>2.9999999999999997E-4</v>
      </c>
      <c r="I4995" t="s">
        <v>152</v>
      </c>
    </row>
    <row r="4996" spans="1:9">
      <c r="A4996" s="2">
        <v>2013</v>
      </c>
      <c r="B4996" s="2">
        <v>12</v>
      </c>
      <c r="C4996" s="2" t="s">
        <v>7</v>
      </c>
      <c r="D4996" s="2" t="s">
        <v>67</v>
      </c>
      <c r="E4996" s="2" t="s">
        <v>9</v>
      </c>
      <c r="F4996" s="7">
        <v>34.304355999999999</v>
      </c>
      <c r="G4996" s="4">
        <v>26388</v>
      </c>
      <c r="H4996" s="2">
        <v>1.1999999999999999E-3</v>
      </c>
      <c r="I4996" t="s">
        <v>152</v>
      </c>
    </row>
    <row r="4997" spans="1:9">
      <c r="A4997" s="2">
        <v>2013</v>
      </c>
      <c r="B4997" s="2">
        <v>3</v>
      </c>
      <c r="C4997" s="2" t="s">
        <v>12</v>
      </c>
      <c r="D4997" s="2" t="s">
        <v>60</v>
      </c>
      <c r="E4997" s="2" t="s">
        <v>14</v>
      </c>
      <c r="F4997" s="7">
        <v>16.768463000000001</v>
      </c>
      <c r="G4997" s="4">
        <v>909</v>
      </c>
      <c r="H4997" s="2">
        <v>1.84E-2</v>
      </c>
      <c r="I4997" t="s">
        <v>152</v>
      </c>
    </row>
    <row r="4998" spans="1:9">
      <c r="A4998" s="2">
        <v>2013</v>
      </c>
      <c r="B4998" s="2">
        <v>5</v>
      </c>
      <c r="C4998" s="2" t="s">
        <v>12</v>
      </c>
      <c r="D4998" s="2" t="s">
        <v>100</v>
      </c>
      <c r="E4998" s="2" t="s">
        <v>14</v>
      </c>
      <c r="F4998" s="7">
        <v>3.6860219999999999</v>
      </c>
      <c r="G4998" s="4">
        <v>274</v>
      </c>
      <c r="H4998" s="2">
        <v>1.34E-2</v>
      </c>
      <c r="I4998" t="s">
        <v>152</v>
      </c>
    </row>
    <row r="4999" spans="1:9">
      <c r="A4999" s="2">
        <v>2013</v>
      </c>
      <c r="B4999" s="2">
        <v>1</v>
      </c>
      <c r="C4999" s="2" t="s">
        <v>12</v>
      </c>
      <c r="D4999" s="2" t="s">
        <v>65</v>
      </c>
      <c r="E4999" s="2" t="s">
        <v>25</v>
      </c>
      <c r="F4999" s="7">
        <v>0.63028700000000004</v>
      </c>
      <c r="G4999" s="4">
        <v>70</v>
      </c>
      <c r="H4999" s="2">
        <v>8.9999999999999993E-3</v>
      </c>
      <c r="I4999" t="s">
        <v>152</v>
      </c>
    </row>
    <row r="5000" spans="1:9">
      <c r="A5000" s="2">
        <v>2014</v>
      </c>
      <c r="B5000" s="2">
        <v>5</v>
      </c>
      <c r="C5000" s="2" t="s">
        <v>12</v>
      </c>
      <c r="D5000" s="2" t="s">
        <v>99</v>
      </c>
      <c r="E5000" s="2" t="s">
        <v>25</v>
      </c>
      <c r="F5000" s="7">
        <v>0.87903900000000001</v>
      </c>
      <c r="G5000" s="4">
        <v>205</v>
      </c>
      <c r="H5000" s="2">
        <v>4.1999999999999997E-3</v>
      </c>
      <c r="I5000" t="s">
        <v>152</v>
      </c>
    </row>
    <row r="5001" spans="1:9">
      <c r="A5001" s="2">
        <v>2013</v>
      </c>
      <c r="B5001" s="2">
        <v>8</v>
      </c>
      <c r="C5001" s="2" t="s">
        <v>12</v>
      </c>
      <c r="D5001" s="2" t="s">
        <v>8</v>
      </c>
      <c r="E5001" s="2" t="s">
        <v>9</v>
      </c>
      <c r="F5001" s="7">
        <v>616034.18370299996</v>
      </c>
      <c r="G5001" s="4">
        <v>85332956</v>
      </c>
      <c r="H5001" s="2">
        <v>7.1999999999999998E-3</v>
      </c>
      <c r="I5001" t="s">
        <v>152</v>
      </c>
    </row>
    <row r="5002" spans="1:9">
      <c r="A5002" s="2">
        <v>2013</v>
      </c>
      <c r="B5002" s="2">
        <v>6</v>
      </c>
      <c r="C5002" s="2" t="s">
        <v>12</v>
      </c>
      <c r="D5002" s="2" t="s">
        <v>18</v>
      </c>
      <c r="E5002" s="2" t="s">
        <v>14</v>
      </c>
      <c r="F5002" s="7">
        <v>42353.330972999996</v>
      </c>
      <c r="G5002" s="4">
        <v>5328409</v>
      </c>
      <c r="H5002" s="2">
        <v>7.9000000000000008E-3</v>
      </c>
      <c r="I5002" t="s">
        <v>152</v>
      </c>
    </row>
    <row r="5003" spans="1:9">
      <c r="A5003" s="2">
        <v>2013</v>
      </c>
      <c r="B5003" s="2">
        <v>3</v>
      </c>
      <c r="C5003" s="2" t="s">
        <v>12</v>
      </c>
      <c r="D5003" s="2" t="s">
        <v>18</v>
      </c>
      <c r="E5003" s="2" t="s">
        <v>14</v>
      </c>
      <c r="F5003" s="7">
        <v>44109.669232</v>
      </c>
      <c r="G5003" s="4">
        <v>5569292</v>
      </c>
      <c r="H5003" s="2">
        <v>7.9000000000000008E-3</v>
      </c>
      <c r="I5003" t="s">
        <v>152</v>
      </c>
    </row>
    <row r="5004" spans="1:9">
      <c r="A5004" s="2">
        <v>2013</v>
      </c>
      <c r="B5004" s="2">
        <v>2</v>
      </c>
      <c r="C5004" s="2" t="s">
        <v>12</v>
      </c>
      <c r="D5004" s="2" t="s">
        <v>21</v>
      </c>
      <c r="E5004" s="2" t="s">
        <v>14</v>
      </c>
      <c r="F5004" s="7">
        <v>17482.753777000002</v>
      </c>
      <c r="G5004" s="4">
        <v>1810570</v>
      </c>
      <c r="H5004" s="2">
        <v>9.5999999999999992E-3</v>
      </c>
      <c r="I5004" t="s">
        <v>152</v>
      </c>
    </row>
    <row r="5005" spans="1:9">
      <c r="A5005" s="2">
        <v>2014</v>
      </c>
      <c r="B5005" s="2">
        <v>1</v>
      </c>
      <c r="C5005" s="2" t="s">
        <v>12</v>
      </c>
      <c r="D5005" s="2" t="s">
        <v>42</v>
      </c>
      <c r="E5005" s="2" t="s">
        <v>14</v>
      </c>
      <c r="F5005" s="7">
        <v>9517.4027740000001</v>
      </c>
      <c r="G5005" s="4">
        <v>2352114</v>
      </c>
      <c r="H5005" s="2">
        <v>4.0000000000000001E-3</v>
      </c>
      <c r="I5005" t="s">
        <v>152</v>
      </c>
    </row>
    <row r="5006" spans="1:9">
      <c r="A5006" s="2">
        <v>2013</v>
      </c>
      <c r="B5006" s="2">
        <v>2</v>
      </c>
      <c r="C5006" s="2" t="s">
        <v>7</v>
      </c>
      <c r="D5006" s="2" t="s">
        <v>45</v>
      </c>
      <c r="E5006" s="2" t="s">
        <v>14</v>
      </c>
      <c r="F5006" s="7">
        <v>379.44003300000003</v>
      </c>
      <c r="G5006" s="4">
        <v>1039940</v>
      </c>
      <c r="H5006" s="2">
        <v>2.9999999999999997E-4</v>
      </c>
      <c r="I5006" t="s">
        <v>152</v>
      </c>
    </row>
    <row r="5007" spans="1:9">
      <c r="A5007" s="2">
        <v>2013</v>
      </c>
      <c r="B5007" s="2">
        <v>4</v>
      </c>
      <c r="C5007" s="2" t="s">
        <v>12</v>
      </c>
      <c r="D5007" s="2" t="s">
        <v>27</v>
      </c>
      <c r="E5007" s="2" t="s">
        <v>14</v>
      </c>
      <c r="F5007" s="7">
        <v>6.6855650000000004</v>
      </c>
      <c r="G5007" s="4">
        <v>10303</v>
      </c>
      <c r="H5007" s="2">
        <v>5.9999999999999995E-4</v>
      </c>
      <c r="I5007" t="s">
        <v>152</v>
      </c>
    </row>
    <row r="5008" spans="1:9">
      <c r="A5008" s="2">
        <v>2013</v>
      </c>
      <c r="B5008" s="2">
        <v>11</v>
      </c>
      <c r="C5008" s="2" t="s">
        <v>12</v>
      </c>
      <c r="D5008" s="2" t="s">
        <v>17</v>
      </c>
      <c r="E5008" s="2" t="s">
        <v>14</v>
      </c>
      <c r="F5008" s="7">
        <v>464.70231899999999</v>
      </c>
      <c r="G5008" s="4">
        <v>154497</v>
      </c>
      <c r="H5008" s="2">
        <v>3.0000000000000001E-3</v>
      </c>
      <c r="I5008" t="s">
        <v>152</v>
      </c>
    </row>
    <row r="5009" spans="1:9">
      <c r="A5009" s="2">
        <v>2014</v>
      </c>
      <c r="B5009" s="2">
        <v>4</v>
      </c>
      <c r="C5009" s="2" t="s">
        <v>12</v>
      </c>
      <c r="D5009" s="2" t="s">
        <v>82</v>
      </c>
      <c r="E5009" s="2" t="s">
        <v>14</v>
      </c>
      <c r="F5009" s="7">
        <v>482.38409200000001</v>
      </c>
      <c r="G5009" s="4">
        <v>202748</v>
      </c>
      <c r="H5009" s="2">
        <v>2.3E-3</v>
      </c>
      <c r="I5009" t="s">
        <v>152</v>
      </c>
    </row>
    <row r="5010" spans="1:9">
      <c r="A5010" s="2">
        <v>2014</v>
      </c>
      <c r="B5010" s="2">
        <v>1</v>
      </c>
      <c r="C5010" s="2" t="s">
        <v>7</v>
      </c>
      <c r="D5010" s="2" t="s">
        <v>89</v>
      </c>
      <c r="E5010" s="2" t="s">
        <v>9</v>
      </c>
      <c r="F5010" s="7">
        <v>279.840059</v>
      </c>
      <c r="G5010" s="4">
        <v>215262</v>
      </c>
      <c r="H5010" s="2">
        <v>1.1999999999999999E-3</v>
      </c>
      <c r="I5010" t="s">
        <v>152</v>
      </c>
    </row>
    <row r="5011" spans="1:9">
      <c r="A5011" s="2">
        <v>2013</v>
      </c>
      <c r="B5011" s="2">
        <v>3</v>
      </c>
      <c r="C5011" s="2" t="s">
        <v>53</v>
      </c>
      <c r="D5011" s="2" t="s">
        <v>56</v>
      </c>
      <c r="E5011" s="2" t="s">
        <v>14</v>
      </c>
      <c r="F5011" s="7">
        <v>192.34675799999999</v>
      </c>
      <c r="G5011" s="4">
        <v>151</v>
      </c>
      <c r="H5011" s="2">
        <v>1.2738</v>
      </c>
      <c r="I5011" t="s">
        <v>152</v>
      </c>
    </row>
    <row r="5012" spans="1:9">
      <c r="A5012" s="2">
        <v>2014</v>
      </c>
      <c r="B5012" s="2">
        <v>5</v>
      </c>
      <c r="C5012" s="2" t="s">
        <v>12</v>
      </c>
      <c r="D5012" s="2" t="s">
        <v>86</v>
      </c>
      <c r="E5012" s="2" t="s">
        <v>9</v>
      </c>
      <c r="F5012" s="7">
        <v>11813.683563000001</v>
      </c>
      <c r="G5012" s="4">
        <v>5691015</v>
      </c>
      <c r="H5012" s="2">
        <v>2E-3</v>
      </c>
      <c r="I5012" t="s">
        <v>152</v>
      </c>
    </row>
    <row r="5013" spans="1:9">
      <c r="A5013" s="2">
        <v>2014</v>
      </c>
      <c r="B5013" s="2">
        <v>5</v>
      </c>
      <c r="C5013" s="2" t="s">
        <v>7</v>
      </c>
      <c r="D5013" s="2" t="s">
        <v>23</v>
      </c>
      <c r="E5013" s="2" t="s">
        <v>14</v>
      </c>
      <c r="F5013" s="7">
        <v>2061.4158859999998</v>
      </c>
      <c r="G5013" s="4">
        <v>933465</v>
      </c>
      <c r="H5013" s="2">
        <v>2.2000000000000001E-3</v>
      </c>
      <c r="I5013" t="s">
        <v>152</v>
      </c>
    </row>
    <row r="5014" spans="1:9">
      <c r="A5014" s="2">
        <v>2013</v>
      </c>
      <c r="B5014" s="2">
        <v>5</v>
      </c>
      <c r="C5014" s="2" t="s">
        <v>12</v>
      </c>
      <c r="D5014" s="2" t="s">
        <v>72</v>
      </c>
      <c r="E5014" s="2" t="s">
        <v>11</v>
      </c>
      <c r="F5014" s="7">
        <v>0.73428800000000005</v>
      </c>
      <c r="G5014" s="4">
        <v>113</v>
      </c>
      <c r="H5014" s="2">
        <v>6.4000000000000003E-3</v>
      </c>
      <c r="I5014" t="s">
        <v>152</v>
      </c>
    </row>
    <row r="5015" spans="1:9">
      <c r="A5015" s="2">
        <v>2013</v>
      </c>
      <c r="B5015" s="2">
        <v>5</v>
      </c>
      <c r="C5015" s="2" t="s">
        <v>12</v>
      </c>
      <c r="D5015" s="2" t="s">
        <v>99</v>
      </c>
      <c r="E5015" s="2" t="s">
        <v>25</v>
      </c>
      <c r="F5015" s="7">
        <v>3.2500000000000001E-2</v>
      </c>
      <c r="G5015" s="4">
        <v>65</v>
      </c>
      <c r="H5015" s="2">
        <v>5.0000000000000001E-4</v>
      </c>
      <c r="I5015" t="s">
        <v>152</v>
      </c>
    </row>
    <row r="5016" spans="1:9">
      <c r="A5016" s="2">
        <v>2013</v>
      </c>
      <c r="B5016" s="2">
        <v>5</v>
      </c>
      <c r="C5016" s="2" t="s">
        <v>53</v>
      </c>
      <c r="D5016" s="2" t="s">
        <v>13</v>
      </c>
      <c r="E5016" s="2" t="s">
        <v>14</v>
      </c>
      <c r="F5016" s="7">
        <v>9.1964210000000008</v>
      </c>
      <c r="G5016" s="4">
        <v>9</v>
      </c>
      <c r="H5016" s="2">
        <v>1.0218</v>
      </c>
      <c r="I5016" t="s">
        <v>152</v>
      </c>
    </row>
    <row r="5017" spans="1:9">
      <c r="A5017" s="2">
        <v>2013</v>
      </c>
      <c r="B5017" s="2">
        <v>4</v>
      </c>
      <c r="C5017" s="2" t="s">
        <v>7</v>
      </c>
      <c r="D5017" s="2" t="s">
        <v>87</v>
      </c>
      <c r="E5017" s="2" t="s">
        <v>14</v>
      </c>
      <c r="F5017" s="7">
        <v>1406.032095</v>
      </c>
      <c r="G5017" s="4">
        <v>555661</v>
      </c>
      <c r="H5017" s="2">
        <v>2.5000000000000001E-3</v>
      </c>
      <c r="I5017" t="s">
        <v>152</v>
      </c>
    </row>
    <row r="5018" spans="1:9">
      <c r="A5018" s="2">
        <v>2013</v>
      </c>
      <c r="B5018" s="2">
        <v>5</v>
      </c>
      <c r="C5018" s="2" t="s">
        <v>12</v>
      </c>
      <c r="D5018" s="2" t="s">
        <v>44</v>
      </c>
      <c r="E5018" s="2" t="s">
        <v>16</v>
      </c>
      <c r="F5018" s="7">
        <v>8349.3326379999999</v>
      </c>
      <c r="G5018" s="4">
        <v>924911</v>
      </c>
      <c r="H5018" s="2">
        <v>8.9999999999999993E-3</v>
      </c>
      <c r="I5018" t="s">
        <v>152</v>
      </c>
    </row>
    <row r="5019" spans="1:9">
      <c r="A5019" s="2">
        <v>2014</v>
      </c>
      <c r="B5019" s="2">
        <v>3</v>
      </c>
      <c r="C5019" s="2" t="s">
        <v>7</v>
      </c>
      <c r="D5019" s="2" t="s">
        <v>45</v>
      </c>
      <c r="E5019" s="2" t="s">
        <v>14</v>
      </c>
      <c r="F5019" s="7">
        <v>1596.2656790000001</v>
      </c>
      <c r="G5019" s="4">
        <v>3692353</v>
      </c>
      <c r="H5019" s="2">
        <v>4.0000000000000002E-4</v>
      </c>
      <c r="I5019" t="s">
        <v>152</v>
      </c>
    </row>
    <row r="5020" spans="1:9">
      <c r="A5020" s="2">
        <v>2013</v>
      </c>
      <c r="B5020" s="2">
        <v>8</v>
      </c>
      <c r="C5020" s="2" t="s">
        <v>7</v>
      </c>
      <c r="D5020" s="2" t="s">
        <v>86</v>
      </c>
      <c r="E5020" s="2" t="s">
        <v>9</v>
      </c>
      <c r="F5020" s="7">
        <v>12732.933159</v>
      </c>
      <c r="G5020" s="4">
        <v>10053461</v>
      </c>
      <c r="H5020" s="2">
        <v>1.1999999999999999E-3</v>
      </c>
      <c r="I5020" t="s">
        <v>152</v>
      </c>
    </row>
    <row r="5021" spans="1:9">
      <c r="A5021" s="2">
        <v>2013</v>
      </c>
      <c r="B5021" s="2">
        <v>11</v>
      </c>
      <c r="C5021" s="2" t="s">
        <v>7</v>
      </c>
      <c r="D5021" s="2" t="s">
        <v>29</v>
      </c>
      <c r="E5021" s="2" t="s">
        <v>25</v>
      </c>
      <c r="F5021" s="7">
        <v>1924.7849100000001</v>
      </c>
      <c r="G5021" s="4">
        <v>505436</v>
      </c>
      <c r="H5021" s="2">
        <v>3.8E-3</v>
      </c>
      <c r="I5021" t="s">
        <v>152</v>
      </c>
    </row>
    <row r="5022" spans="1:9">
      <c r="A5022" s="2">
        <v>2013</v>
      </c>
      <c r="B5022" s="2">
        <v>8</v>
      </c>
      <c r="C5022" s="2" t="s">
        <v>7</v>
      </c>
      <c r="D5022" s="2" t="s">
        <v>21</v>
      </c>
      <c r="E5022" s="2" t="s">
        <v>14</v>
      </c>
      <c r="F5022" s="7">
        <v>1645.648154</v>
      </c>
      <c r="G5022" s="4">
        <v>1294060</v>
      </c>
      <c r="H5022" s="2">
        <v>1.1999999999999999E-3</v>
      </c>
      <c r="I5022" t="s">
        <v>152</v>
      </c>
    </row>
    <row r="5023" spans="1:9">
      <c r="A5023" s="2">
        <v>2013</v>
      </c>
      <c r="B5023" s="2">
        <v>12</v>
      </c>
      <c r="C5023" s="2" t="s">
        <v>12</v>
      </c>
      <c r="D5023" s="2" t="s">
        <v>23</v>
      </c>
      <c r="E5023" s="2" t="s">
        <v>14</v>
      </c>
      <c r="F5023" s="7">
        <v>18.265965999999999</v>
      </c>
      <c r="G5023" s="4">
        <v>8203</v>
      </c>
      <c r="H5023" s="2">
        <v>2.2000000000000001E-3</v>
      </c>
      <c r="I5023" t="s">
        <v>152</v>
      </c>
    </row>
    <row r="5024" spans="1:9">
      <c r="A5024" s="2">
        <v>2014</v>
      </c>
      <c r="B5024" s="2">
        <v>2</v>
      </c>
      <c r="C5024" s="2" t="s">
        <v>7</v>
      </c>
      <c r="D5024" s="2" t="s">
        <v>18</v>
      </c>
      <c r="E5024" s="2" t="s">
        <v>14</v>
      </c>
      <c r="F5024" s="7">
        <v>4411.453168</v>
      </c>
      <c r="G5024" s="4">
        <v>5282215</v>
      </c>
      <c r="H5024" s="2">
        <v>8.0000000000000004E-4</v>
      </c>
      <c r="I5024" t="s">
        <v>152</v>
      </c>
    </row>
    <row r="5025" spans="1:9">
      <c r="A5025" s="2">
        <v>2013</v>
      </c>
      <c r="B5025" s="2">
        <v>9</v>
      </c>
      <c r="C5025" s="2" t="s">
        <v>12</v>
      </c>
      <c r="D5025" s="2" t="s">
        <v>22</v>
      </c>
      <c r="E5025" s="2" t="s">
        <v>14</v>
      </c>
      <c r="F5025" s="7">
        <v>6505.1776390000005</v>
      </c>
      <c r="G5025" s="4">
        <v>555354</v>
      </c>
      <c r="H5025" s="2">
        <v>1.17E-2</v>
      </c>
      <c r="I5025" t="s">
        <v>152</v>
      </c>
    </row>
    <row r="5026" spans="1:9">
      <c r="A5026" s="2">
        <v>2013</v>
      </c>
      <c r="B5026" s="2">
        <v>9</v>
      </c>
      <c r="C5026" s="2" t="s">
        <v>7</v>
      </c>
      <c r="D5026" s="2" t="s">
        <v>17</v>
      </c>
      <c r="E5026" s="2" t="s">
        <v>14</v>
      </c>
      <c r="F5026" s="7">
        <v>243.38948099999999</v>
      </c>
      <c r="G5026" s="4">
        <v>90309</v>
      </c>
      <c r="H5026" s="2">
        <v>2.5999999999999999E-3</v>
      </c>
      <c r="I5026" t="s">
        <v>152</v>
      </c>
    </row>
    <row r="5027" spans="1:9">
      <c r="A5027" s="2">
        <v>2014</v>
      </c>
      <c r="B5027" s="2">
        <v>2</v>
      </c>
      <c r="C5027" s="2" t="s">
        <v>7</v>
      </c>
      <c r="D5027" s="2" t="s">
        <v>30</v>
      </c>
      <c r="E5027" s="2" t="s">
        <v>9</v>
      </c>
      <c r="F5027" s="7">
        <v>591.37029399999994</v>
      </c>
      <c r="G5027" s="4">
        <v>422409</v>
      </c>
      <c r="H5027" s="2">
        <v>1.2999999999999999E-3</v>
      </c>
      <c r="I5027" t="s">
        <v>152</v>
      </c>
    </row>
    <row r="5028" spans="1:9">
      <c r="A5028" s="2">
        <v>2014</v>
      </c>
      <c r="B5028" s="2">
        <v>2</v>
      </c>
      <c r="C5028" s="2" t="s">
        <v>7</v>
      </c>
      <c r="D5028" s="2" t="s">
        <v>64</v>
      </c>
      <c r="E5028" s="2" t="s">
        <v>14</v>
      </c>
      <c r="F5028" s="7">
        <v>144.70050499999999</v>
      </c>
      <c r="G5028" s="4">
        <v>34950</v>
      </c>
      <c r="H5028" s="2">
        <v>4.1000000000000003E-3</v>
      </c>
      <c r="I5028" t="s">
        <v>152</v>
      </c>
    </row>
    <row r="5029" spans="1:9">
      <c r="A5029" s="2">
        <v>2014</v>
      </c>
      <c r="B5029" s="2">
        <v>4</v>
      </c>
      <c r="C5029" s="2" t="s">
        <v>7</v>
      </c>
      <c r="D5029" s="2" t="s">
        <v>32</v>
      </c>
      <c r="E5029" s="2" t="s">
        <v>25</v>
      </c>
      <c r="F5029" s="7">
        <v>495.92039999999997</v>
      </c>
      <c r="G5029" s="4">
        <v>580249</v>
      </c>
      <c r="H5029" s="2">
        <v>8.0000000000000004E-4</v>
      </c>
      <c r="I5029" t="s">
        <v>152</v>
      </c>
    </row>
    <row r="5030" spans="1:9">
      <c r="A5030" s="2">
        <v>2013</v>
      </c>
      <c r="B5030" s="2">
        <v>12</v>
      </c>
      <c r="C5030" s="2" t="s">
        <v>12</v>
      </c>
      <c r="D5030" s="2" t="s">
        <v>96</v>
      </c>
      <c r="E5030" s="2" t="s">
        <v>9</v>
      </c>
      <c r="F5030" s="7">
        <v>2.4037929999999998</v>
      </c>
      <c r="G5030" s="4">
        <v>1717</v>
      </c>
      <c r="H5030" s="2">
        <v>1.2999999999999999E-3</v>
      </c>
      <c r="I5030" t="s">
        <v>152</v>
      </c>
    </row>
    <row r="5031" spans="1:9">
      <c r="A5031" s="2">
        <v>2014</v>
      </c>
      <c r="B5031" s="2">
        <v>5</v>
      </c>
      <c r="C5031" s="2" t="s">
        <v>7</v>
      </c>
      <c r="D5031" s="2" t="s">
        <v>8</v>
      </c>
      <c r="E5031" s="2" t="s">
        <v>9</v>
      </c>
      <c r="F5031" s="7">
        <v>150660.452991</v>
      </c>
      <c r="G5031" s="4">
        <v>126438376</v>
      </c>
      <c r="H5031" s="2">
        <v>1.1000000000000001E-3</v>
      </c>
      <c r="I5031" t="s">
        <v>152</v>
      </c>
    </row>
    <row r="5032" spans="1:9">
      <c r="A5032" s="2">
        <v>2014</v>
      </c>
      <c r="B5032" s="2">
        <v>5</v>
      </c>
      <c r="C5032" s="2" t="s">
        <v>12</v>
      </c>
      <c r="D5032" s="2" t="s">
        <v>37</v>
      </c>
      <c r="E5032" s="2" t="s">
        <v>9</v>
      </c>
      <c r="F5032" s="7">
        <v>2.077283</v>
      </c>
      <c r="G5032" s="4">
        <v>56</v>
      </c>
      <c r="H5032" s="2">
        <v>3.6999999999999998E-2</v>
      </c>
      <c r="I5032" t="s">
        <v>152</v>
      </c>
    </row>
    <row r="5033" spans="1:9">
      <c r="A5033" s="2">
        <v>2013</v>
      </c>
      <c r="B5033" s="2">
        <v>10</v>
      </c>
      <c r="C5033" s="2" t="s">
        <v>12</v>
      </c>
      <c r="D5033" s="2" t="s">
        <v>36</v>
      </c>
      <c r="E5033" s="2" t="s">
        <v>9</v>
      </c>
      <c r="F5033" s="7">
        <v>0.89812899999999996</v>
      </c>
      <c r="G5033" s="4">
        <v>88</v>
      </c>
      <c r="H5033" s="2">
        <v>1.0200000000000001E-2</v>
      </c>
      <c r="I5033" t="s">
        <v>152</v>
      </c>
    </row>
    <row r="5034" spans="1:9">
      <c r="A5034" s="2">
        <v>2013</v>
      </c>
      <c r="B5034" s="2">
        <v>8</v>
      </c>
      <c r="C5034" s="2" t="s">
        <v>12</v>
      </c>
      <c r="D5034" s="2" t="s">
        <v>35</v>
      </c>
      <c r="E5034" s="2" t="s">
        <v>9</v>
      </c>
      <c r="F5034" s="7">
        <v>0.30133599999999999</v>
      </c>
      <c r="G5034" s="4">
        <v>4</v>
      </c>
      <c r="H5034" s="2">
        <v>7.5300000000000006E-2</v>
      </c>
      <c r="I5034" t="s">
        <v>152</v>
      </c>
    </row>
    <row r="5035" spans="1:9">
      <c r="A5035" s="2">
        <v>2014</v>
      </c>
      <c r="B5035" s="2">
        <v>2</v>
      </c>
      <c r="C5035" s="2" t="s">
        <v>12</v>
      </c>
      <c r="D5035" s="2" t="s">
        <v>36</v>
      </c>
      <c r="E5035" s="2" t="s">
        <v>9</v>
      </c>
      <c r="F5035" s="7">
        <v>7.9842000000000004</v>
      </c>
      <c r="G5035" s="4">
        <v>120</v>
      </c>
      <c r="H5035" s="2">
        <v>6.6500000000000004E-2</v>
      </c>
      <c r="I5035" t="s">
        <v>152</v>
      </c>
    </row>
    <row r="5036" spans="1:9">
      <c r="A5036" s="2">
        <v>2013</v>
      </c>
      <c r="B5036" s="2">
        <v>9</v>
      </c>
      <c r="C5036" s="2" t="s">
        <v>7</v>
      </c>
      <c r="D5036" s="2" t="s">
        <v>8</v>
      </c>
      <c r="E5036" s="2" t="s">
        <v>9</v>
      </c>
      <c r="F5036" s="7">
        <v>120754.624599</v>
      </c>
      <c r="G5036" s="4">
        <v>69831688</v>
      </c>
      <c r="H5036" s="2">
        <v>1.6999999999999999E-3</v>
      </c>
      <c r="I5036" t="s">
        <v>152</v>
      </c>
    </row>
    <row r="5037" spans="1:9">
      <c r="A5037" s="2">
        <v>2013</v>
      </c>
      <c r="B5037" s="2">
        <v>10</v>
      </c>
      <c r="C5037" s="2" t="s">
        <v>7</v>
      </c>
      <c r="D5037" s="2" t="s">
        <v>60</v>
      </c>
      <c r="E5037" s="2" t="s">
        <v>14</v>
      </c>
      <c r="F5037" s="7">
        <v>2546.4405459999998</v>
      </c>
      <c r="G5037" s="4">
        <v>902319</v>
      </c>
      <c r="H5037" s="2">
        <v>2.8E-3</v>
      </c>
      <c r="I5037" t="s">
        <v>152</v>
      </c>
    </row>
    <row r="5038" spans="1:9">
      <c r="A5038" s="2">
        <v>2014</v>
      </c>
      <c r="B5038" s="2">
        <v>2</v>
      </c>
      <c r="C5038" s="2" t="s">
        <v>7</v>
      </c>
      <c r="D5038" s="2" t="s">
        <v>60</v>
      </c>
      <c r="E5038" s="2" t="s">
        <v>14</v>
      </c>
      <c r="F5038" s="7">
        <v>6201.9639049999996</v>
      </c>
      <c r="G5038" s="4">
        <v>2049602</v>
      </c>
      <c r="H5038" s="2">
        <v>3.0000000000000001E-3</v>
      </c>
      <c r="I5038" t="s">
        <v>152</v>
      </c>
    </row>
    <row r="5039" spans="1:9">
      <c r="A5039" s="2">
        <v>2014</v>
      </c>
      <c r="B5039" s="2">
        <v>2</v>
      </c>
      <c r="C5039" s="2" t="s">
        <v>7</v>
      </c>
      <c r="D5039" s="2" t="s">
        <v>88</v>
      </c>
      <c r="E5039" s="2" t="s">
        <v>14</v>
      </c>
      <c r="F5039" s="7">
        <v>191.16366300000001</v>
      </c>
      <c r="G5039" s="4">
        <v>69955</v>
      </c>
      <c r="H5039" s="2">
        <v>2.7000000000000001E-3</v>
      </c>
      <c r="I5039" t="s">
        <v>152</v>
      </c>
    </row>
    <row r="5040" spans="1:9">
      <c r="A5040" s="2">
        <v>2013</v>
      </c>
      <c r="B5040" s="2">
        <v>3</v>
      </c>
      <c r="C5040" s="2" t="s">
        <v>7</v>
      </c>
      <c r="D5040" s="2" t="s">
        <v>44</v>
      </c>
      <c r="E5040" s="2" t="s">
        <v>16</v>
      </c>
      <c r="F5040" s="7">
        <v>956.53760599999998</v>
      </c>
      <c r="G5040" s="4">
        <v>788578</v>
      </c>
      <c r="H5040" s="2">
        <v>1.1999999999999999E-3</v>
      </c>
      <c r="I5040" t="s">
        <v>152</v>
      </c>
    </row>
    <row r="5041" spans="1:9">
      <c r="A5041" s="2">
        <v>2013</v>
      </c>
      <c r="B5041" s="2">
        <v>2</v>
      </c>
      <c r="C5041" s="2" t="s">
        <v>12</v>
      </c>
      <c r="D5041" s="2" t="s">
        <v>22</v>
      </c>
      <c r="E5041" s="2" t="s">
        <v>14</v>
      </c>
      <c r="F5041" s="7">
        <v>4474.5702810000003</v>
      </c>
      <c r="G5041" s="4">
        <v>486550</v>
      </c>
      <c r="H5041" s="2">
        <v>9.1000000000000004E-3</v>
      </c>
      <c r="I5041" t="s">
        <v>152</v>
      </c>
    </row>
    <row r="5042" spans="1:9">
      <c r="A5042" s="2">
        <v>2014</v>
      </c>
      <c r="B5042" s="2">
        <v>1</v>
      </c>
      <c r="C5042" s="2" t="s">
        <v>7</v>
      </c>
      <c r="D5042" s="2" t="s">
        <v>60</v>
      </c>
      <c r="E5042" s="2" t="s">
        <v>14</v>
      </c>
      <c r="F5042" s="7">
        <v>530.84188600000004</v>
      </c>
      <c r="G5042" s="4">
        <v>2231404</v>
      </c>
      <c r="H5042" s="2">
        <v>2.0000000000000001E-4</v>
      </c>
      <c r="I5042" t="s">
        <v>152</v>
      </c>
    </row>
    <row r="5043" spans="1:9">
      <c r="A5043" s="2">
        <v>2013</v>
      </c>
      <c r="B5043" s="2">
        <v>7</v>
      </c>
      <c r="C5043" s="2" t="s">
        <v>7</v>
      </c>
      <c r="D5043" s="2" t="s">
        <v>87</v>
      </c>
      <c r="E5043" s="2" t="s">
        <v>14</v>
      </c>
      <c r="F5043" s="7">
        <v>1075.2487349999999</v>
      </c>
      <c r="G5043" s="4">
        <v>456795</v>
      </c>
      <c r="H5043" s="2">
        <v>2.3E-3</v>
      </c>
      <c r="I5043" t="s">
        <v>152</v>
      </c>
    </row>
    <row r="5044" spans="1:9">
      <c r="A5044" s="2">
        <v>2013</v>
      </c>
      <c r="B5044" s="2">
        <v>8</v>
      </c>
      <c r="C5044" s="2" t="s">
        <v>12</v>
      </c>
      <c r="D5044" s="2" t="s">
        <v>45</v>
      </c>
      <c r="E5044" s="2" t="s">
        <v>14</v>
      </c>
      <c r="F5044" s="7">
        <v>5204.7167179999997</v>
      </c>
      <c r="G5044" s="4">
        <v>1326801</v>
      </c>
      <c r="H5044" s="2">
        <v>3.8999999999999998E-3</v>
      </c>
      <c r="I5044" t="s">
        <v>152</v>
      </c>
    </row>
    <row r="5045" spans="1:9">
      <c r="A5045" s="2">
        <v>2014</v>
      </c>
      <c r="B5045" s="2">
        <v>4</v>
      </c>
      <c r="C5045" s="2" t="s">
        <v>7</v>
      </c>
      <c r="D5045" s="2" t="s">
        <v>28</v>
      </c>
      <c r="E5045" s="2" t="s">
        <v>14</v>
      </c>
      <c r="F5045" s="7">
        <v>11926.078683</v>
      </c>
      <c r="G5045" s="4">
        <v>3417607</v>
      </c>
      <c r="H5045" s="2">
        <v>3.3999999999999998E-3</v>
      </c>
      <c r="I5045" t="s">
        <v>152</v>
      </c>
    </row>
    <row r="5046" spans="1:9">
      <c r="A5046" s="2">
        <v>2013</v>
      </c>
      <c r="B5046" s="2">
        <v>7</v>
      </c>
      <c r="C5046" s="2" t="s">
        <v>12</v>
      </c>
      <c r="D5046" s="2" t="s">
        <v>71</v>
      </c>
      <c r="E5046" s="2" t="s">
        <v>14</v>
      </c>
      <c r="F5046" s="7">
        <v>1077.4264659999999</v>
      </c>
      <c r="G5046" s="4">
        <v>105703</v>
      </c>
      <c r="H5046" s="2">
        <v>1.01E-2</v>
      </c>
      <c r="I5046" t="s">
        <v>152</v>
      </c>
    </row>
    <row r="5047" spans="1:9">
      <c r="A5047" s="2">
        <v>2014</v>
      </c>
      <c r="B5047" s="2">
        <v>2</v>
      </c>
      <c r="C5047" s="2" t="s">
        <v>12</v>
      </c>
      <c r="D5047" s="2" t="s">
        <v>80</v>
      </c>
      <c r="E5047" s="2" t="s">
        <v>14</v>
      </c>
      <c r="F5047" s="7">
        <v>189.57672400000001</v>
      </c>
      <c r="G5047" s="4">
        <v>96055</v>
      </c>
      <c r="H5047" s="2">
        <v>1.9E-3</v>
      </c>
      <c r="I5047" t="s">
        <v>152</v>
      </c>
    </row>
    <row r="5048" spans="1:9">
      <c r="A5048" s="2">
        <v>2013</v>
      </c>
      <c r="B5048" s="2">
        <v>5</v>
      </c>
      <c r="C5048" s="2" t="s">
        <v>12</v>
      </c>
      <c r="D5048" s="2" t="s">
        <v>52</v>
      </c>
      <c r="E5048" s="2" t="s">
        <v>25</v>
      </c>
      <c r="F5048" s="7">
        <v>0.81799200000000005</v>
      </c>
      <c r="G5048" s="4">
        <v>421</v>
      </c>
      <c r="H5048" s="2">
        <v>1.9E-3</v>
      </c>
      <c r="I5048" t="s">
        <v>152</v>
      </c>
    </row>
    <row r="5049" spans="1:9">
      <c r="A5049" s="2">
        <v>2013</v>
      </c>
      <c r="B5049" s="2">
        <v>3</v>
      </c>
      <c r="C5049" s="2" t="s">
        <v>12</v>
      </c>
      <c r="D5049" s="2" t="s">
        <v>66</v>
      </c>
      <c r="E5049" s="2" t="s">
        <v>9</v>
      </c>
      <c r="F5049" s="7">
        <v>1.1402129999999999</v>
      </c>
      <c r="G5049" s="4">
        <v>96</v>
      </c>
      <c r="H5049" s="2">
        <v>1.18E-2</v>
      </c>
      <c r="I5049" t="s">
        <v>152</v>
      </c>
    </row>
    <row r="5050" spans="1:9">
      <c r="A5050" s="2">
        <v>2013</v>
      </c>
      <c r="B5050" s="2">
        <v>3</v>
      </c>
      <c r="C5050" s="2" t="s">
        <v>12</v>
      </c>
      <c r="D5050" s="2" t="s">
        <v>76</v>
      </c>
      <c r="E5050" s="2" t="s">
        <v>25</v>
      </c>
      <c r="F5050" s="7">
        <v>5.9891449999999997</v>
      </c>
      <c r="G5050" s="4">
        <v>274</v>
      </c>
      <c r="H5050" s="2">
        <v>2.18E-2</v>
      </c>
      <c r="I5050" t="s">
        <v>152</v>
      </c>
    </row>
    <row r="5051" spans="1:9">
      <c r="A5051" s="2">
        <v>2013</v>
      </c>
      <c r="B5051" s="2">
        <v>5</v>
      </c>
      <c r="C5051" s="2" t="s">
        <v>12</v>
      </c>
      <c r="D5051" s="2" t="s">
        <v>10</v>
      </c>
      <c r="E5051" s="2" t="s">
        <v>11</v>
      </c>
      <c r="F5051" s="7">
        <v>0.17707999999999999</v>
      </c>
      <c r="G5051" s="4">
        <v>136</v>
      </c>
      <c r="H5051" s="2">
        <v>1.2999999999999999E-3</v>
      </c>
      <c r="I5051" t="s">
        <v>152</v>
      </c>
    </row>
    <row r="5052" spans="1:9">
      <c r="A5052" s="2">
        <v>2013</v>
      </c>
      <c r="B5052" s="2">
        <v>6</v>
      </c>
      <c r="C5052" s="2" t="s">
        <v>12</v>
      </c>
      <c r="D5052" s="2" t="s">
        <v>63</v>
      </c>
      <c r="E5052" s="2" t="s">
        <v>14</v>
      </c>
      <c r="F5052" s="7">
        <v>54297.197751</v>
      </c>
      <c r="G5052" s="4">
        <v>5413065</v>
      </c>
      <c r="H5052" s="2">
        <v>0.01</v>
      </c>
      <c r="I5052" t="s">
        <v>152</v>
      </c>
    </row>
    <row r="5053" spans="1:9">
      <c r="A5053" s="2">
        <v>2013</v>
      </c>
      <c r="B5053" s="2">
        <v>12</v>
      </c>
      <c r="C5053" s="2" t="s">
        <v>12</v>
      </c>
      <c r="D5053" s="2" t="s">
        <v>56</v>
      </c>
      <c r="E5053" s="2" t="s">
        <v>14</v>
      </c>
      <c r="F5053" s="7">
        <v>674459.65303399996</v>
      </c>
      <c r="G5053" s="4">
        <v>61708419</v>
      </c>
      <c r="H5053" s="2">
        <v>1.09E-2</v>
      </c>
      <c r="I5053" t="s">
        <v>152</v>
      </c>
    </row>
    <row r="5054" spans="1:9">
      <c r="A5054" s="2">
        <v>2013</v>
      </c>
      <c r="B5054" s="2">
        <v>12</v>
      </c>
      <c r="C5054" s="2" t="s">
        <v>7</v>
      </c>
      <c r="D5054" s="2" t="s">
        <v>86</v>
      </c>
      <c r="E5054" s="2" t="s">
        <v>9</v>
      </c>
      <c r="F5054" s="7">
        <v>7705.8785690000004</v>
      </c>
      <c r="G5054" s="4">
        <v>11931703</v>
      </c>
      <c r="H5054" s="2">
        <v>5.9999999999999995E-4</v>
      </c>
      <c r="I5054" t="s">
        <v>152</v>
      </c>
    </row>
    <row r="5055" spans="1:9">
      <c r="A5055" s="2">
        <v>2013</v>
      </c>
      <c r="B5055" s="2">
        <v>10</v>
      </c>
      <c r="C5055" s="2" t="s">
        <v>12</v>
      </c>
      <c r="D5055" s="2" t="s">
        <v>45</v>
      </c>
      <c r="E5055" s="2" t="s">
        <v>14</v>
      </c>
      <c r="F5055" s="7">
        <v>7031.1919969999999</v>
      </c>
      <c r="G5055" s="4">
        <v>1721323</v>
      </c>
      <c r="H5055" s="2">
        <v>4.0000000000000001E-3</v>
      </c>
      <c r="I5055" t="s">
        <v>152</v>
      </c>
    </row>
    <row r="5056" spans="1:9">
      <c r="A5056" s="2">
        <v>2013</v>
      </c>
      <c r="B5056" s="2">
        <v>12</v>
      </c>
      <c r="C5056" s="2" t="s">
        <v>7</v>
      </c>
      <c r="D5056" s="2" t="s">
        <v>21</v>
      </c>
      <c r="E5056" s="2" t="s">
        <v>14</v>
      </c>
      <c r="F5056" s="7">
        <v>3678.582097</v>
      </c>
      <c r="G5056" s="4">
        <v>2135903</v>
      </c>
      <c r="H5056" s="2">
        <v>1.6999999999999999E-3</v>
      </c>
      <c r="I5056" t="s">
        <v>152</v>
      </c>
    </row>
    <row r="5057" spans="1:9">
      <c r="A5057" s="2">
        <v>2013</v>
      </c>
      <c r="B5057" s="2">
        <v>6</v>
      </c>
      <c r="C5057" s="2" t="s">
        <v>12</v>
      </c>
      <c r="D5057" s="2" t="s">
        <v>65</v>
      </c>
      <c r="E5057" s="2" t="s">
        <v>25</v>
      </c>
      <c r="F5057" s="7">
        <v>0.96928899999999996</v>
      </c>
      <c r="G5057" s="4">
        <v>254</v>
      </c>
      <c r="H5057" s="2">
        <v>3.8E-3</v>
      </c>
      <c r="I5057" t="s">
        <v>152</v>
      </c>
    </row>
    <row r="5058" spans="1:9">
      <c r="A5058" s="2">
        <v>2013</v>
      </c>
      <c r="B5058" s="2">
        <v>6</v>
      </c>
      <c r="C5058" s="2" t="s">
        <v>7</v>
      </c>
      <c r="D5058" s="2" t="s">
        <v>71</v>
      </c>
      <c r="E5058" s="2" t="s">
        <v>14</v>
      </c>
      <c r="F5058" s="7">
        <v>18.629981999999998</v>
      </c>
      <c r="G5058" s="4">
        <v>128402</v>
      </c>
      <c r="H5058" s="2">
        <v>1E-4</v>
      </c>
      <c r="I5058" t="s">
        <v>152</v>
      </c>
    </row>
    <row r="5059" spans="1:9">
      <c r="A5059" s="2">
        <v>2014</v>
      </c>
      <c r="B5059" s="2">
        <v>2</v>
      </c>
      <c r="C5059" s="2" t="s">
        <v>7</v>
      </c>
      <c r="D5059" s="2" t="s">
        <v>31</v>
      </c>
      <c r="E5059" s="2" t="s">
        <v>14</v>
      </c>
      <c r="F5059" s="7">
        <v>683.35316899999998</v>
      </c>
      <c r="G5059" s="4">
        <v>261990</v>
      </c>
      <c r="H5059" s="2">
        <v>2.5999999999999999E-3</v>
      </c>
      <c r="I5059" t="s">
        <v>152</v>
      </c>
    </row>
    <row r="5060" spans="1:9">
      <c r="A5060" s="2">
        <v>2014</v>
      </c>
      <c r="B5060" s="2">
        <v>2</v>
      </c>
      <c r="C5060" s="2" t="s">
        <v>7</v>
      </c>
      <c r="D5060" s="2" t="s">
        <v>67</v>
      </c>
      <c r="E5060" s="2" t="s">
        <v>9</v>
      </c>
      <c r="F5060" s="7">
        <v>86.296458999999999</v>
      </c>
      <c r="G5060" s="4">
        <v>66382</v>
      </c>
      <c r="H5060" s="2">
        <v>1.1999999999999999E-3</v>
      </c>
      <c r="I5060" t="s">
        <v>152</v>
      </c>
    </row>
    <row r="5061" spans="1:9">
      <c r="A5061" s="2">
        <v>2014</v>
      </c>
      <c r="B5061" s="2">
        <v>3</v>
      </c>
      <c r="C5061" s="2" t="s">
        <v>12</v>
      </c>
      <c r="D5061" s="2" t="s">
        <v>21</v>
      </c>
      <c r="E5061" s="2" t="s">
        <v>14</v>
      </c>
      <c r="F5061" s="7">
        <v>31231.092032</v>
      </c>
      <c r="G5061" s="4">
        <v>2806651</v>
      </c>
      <c r="H5061" s="2">
        <v>1.11E-2</v>
      </c>
      <c r="I5061" t="s">
        <v>152</v>
      </c>
    </row>
    <row r="5062" spans="1:9">
      <c r="A5062" s="2">
        <v>2013</v>
      </c>
      <c r="B5062" s="2">
        <v>10</v>
      </c>
      <c r="C5062" s="2" t="s">
        <v>12</v>
      </c>
      <c r="D5062" s="2" t="s">
        <v>102</v>
      </c>
      <c r="E5062" s="2" t="s">
        <v>14</v>
      </c>
      <c r="F5062" s="7">
        <v>3.0892010000000001</v>
      </c>
      <c r="G5062" s="4">
        <v>27</v>
      </c>
      <c r="H5062" s="2">
        <v>0.1144</v>
      </c>
      <c r="I5062" t="s">
        <v>152</v>
      </c>
    </row>
    <row r="5063" spans="1:9">
      <c r="A5063" s="2">
        <v>2013</v>
      </c>
      <c r="B5063" s="2">
        <v>1</v>
      </c>
      <c r="C5063" s="2" t="s">
        <v>12</v>
      </c>
      <c r="D5063" s="2" t="s">
        <v>84</v>
      </c>
      <c r="E5063" s="2" t="s">
        <v>25</v>
      </c>
      <c r="F5063" s="7">
        <v>0.95244099999999998</v>
      </c>
      <c r="G5063" s="4">
        <v>67</v>
      </c>
      <c r="H5063" s="2">
        <v>1.4200000000000001E-2</v>
      </c>
      <c r="I5063" t="s">
        <v>152</v>
      </c>
    </row>
    <row r="5064" spans="1:9">
      <c r="A5064" s="2">
        <v>2014</v>
      </c>
      <c r="B5064" s="2">
        <v>5</v>
      </c>
      <c r="C5064" s="2" t="s">
        <v>7</v>
      </c>
      <c r="D5064" s="2" t="s">
        <v>27</v>
      </c>
      <c r="E5064" s="2" t="s">
        <v>14</v>
      </c>
      <c r="F5064" s="7">
        <v>1018.945811</v>
      </c>
      <c r="G5064" s="4">
        <v>397588</v>
      </c>
      <c r="H5064" s="2">
        <v>2.5000000000000001E-3</v>
      </c>
      <c r="I5064" t="s">
        <v>152</v>
      </c>
    </row>
    <row r="5065" spans="1:9">
      <c r="A5065" s="2">
        <v>2014</v>
      </c>
      <c r="B5065" s="2">
        <v>5</v>
      </c>
      <c r="C5065" s="2" t="s">
        <v>12</v>
      </c>
      <c r="D5065" s="2" t="s">
        <v>41</v>
      </c>
      <c r="E5065" s="2" t="s">
        <v>25</v>
      </c>
      <c r="F5065" s="7">
        <v>940.14636199999995</v>
      </c>
      <c r="G5065" s="4">
        <v>565003</v>
      </c>
      <c r="H5065" s="2">
        <v>1.6000000000000001E-3</v>
      </c>
      <c r="I5065" t="s">
        <v>152</v>
      </c>
    </row>
    <row r="5066" spans="1:9">
      <c r="A5066" s="2">
        <v>2013</v>
      </c>
      <c r="B5066" s="2">
        <v>12</v>
      </c>
      <c r="C5066" s="2" t="s">
        <v>12</v>
      </c>
      <c r="D5066" s="2" t="s">
        <v>103</v>
      </c>
      <c r="E5066" s="2" t="s">
        <v>9</v>
      </c>
      <c r="F5066" s="7">
        <v>0.73560000000000003</v>
      </c>
      <c r="G5066" s="4">
        <v>6</v>
      </c>
      <c r="H5066" s="2">
        <v>0.1226</v>
      </c>
      <c r="I5066" t="s">
        <v>152</v>
      </c>
    </row>
    <row r="5067" spans="1:9">
      <c r="A5067" s="2">
        <v>2014</v>
      </c>
      <c r="B5067" s="2">
        <v>5</v>
      </c>
      <c r="C5067" s="2" t="s">
        <v>12</v>
      </c>
      <c r="D5067" s="2" t="s">
        <v>94</v>
      </c>
      <c r="E5067" s="2" t="s">
        <v>25</v>
      </c>
      <c r="F5067" s="7">
        <v>2.2440920000000002</v>
      </c>
      <c r="G5067" s="4">
        <v>593</v>
      </c>
      <c r="H5067" s="2">
        <v>3.7000000000000002E-3</v>
      </c>
      <c r="I5067" t="s">
        <v>152</v>
      </c>
    </row>
    <row r="5068" spans="1:9">
      <c r="A5068" s="2">
        <v>2013</v>
      </c>
      <c r="B5068" s="2">
        <v>12</v>
      </c>
      <c r="C5068" s="2" t="s">
        <v>12</v>
      </c>
      <c r="D5068" s="2" t="s">
        <v>35</v>
      </c>
      <c r="E5068" s="2" t="s">
        <v>9</v>
      </c>
      <c r="F5068" s="7">
        <v>2.7730760000000001</v>
      </c>
      <c r="G5068" s="4">
        <v>36</v>
      </c>
      <c r="H5068" s="2">
        <v>7.6999999999999999E-2</v>
      </c>
      <c r="I5068" t="s">
        <v>152</v>
      </c>
    </row>
    <row r="5069" spans="1:9">
      <c r="A5069" s="2">
        <v>2013</v>
      </c>
      <c r="B5069" s="2">
        <v>11</v>
      </c>
      <c r="C5069" s="2" t="s">
        <v>12</v>
      </c>
      <c r="D5069" s="2" t="s">
        <v>38</v>
      </c>
      <c r="E5069" s="2" t="s">
        <v>14</v>
      </c>
      <c r="F5069" s="7">
        <v>0.58533000000000002</v>
      </c>
      <c r="G5069" s="4">
        <v>42</v>
      </c>
      <c r="H5069" s="2">
        <v>1.3899999999999999E-2</v>
      </c>
      <c r="I5069" t="s">
        <v>152</v>
      </c>
    </row>
    <row r="5070" spans="1:9">
      <c r="A5070" s="2">
        <v>2013</v>
      </c>
      <c r="B5070" s="2">
        <v>4</v>
      </c>
      <c r="C5070" s="2" t="s">
        <v>53</v>
      </c>
      <c r="D5070" s="2" t="s">
        <v>56</v>
      </c>
      <c r="E5070" s="2" t="s">
        <v>14</v>
      </c>
      <c r="F5070" s="7">
        <v>40.222810000000003</v>
      </c>
      <c r="G5070" s="4">
        <v>51</v>
      </c>
      <c r="H5070" s="2">
        <v>0.78859999999999997</v>
      </c>
      <c r="I5070" t="s">
        <v>152</v>
      </c>
    </row>
    <row r="5071" spans="1:9">
      <c r="A5071" s="2">
        <v>2014</v>
      </c>
      <c r="B5071" s="2">
        <v>3</v>
      </c>
      <c r="C5071" s="2" t="s">
        <v>12</v>
      </c>
      <c r="D5071" s="2" t="s">
        <v>69</v>
      </c>
      <c r="E5071" s="2" t="s">
        <v>62</v>
      </c>
      <c r="F5071" s="7">
        <v>0.23469999999999999</v>
      </c>
      <c r="G5071" s="4">
        <v>1</v>
      </c>
      <c r="H5071" s="2">
        <v>0.23469999999999999</v>
      </c>
      <c r="I5071" t="s">
        <v>152</v>
      </c>
    </row>
    <row r="5072" spans="1:9">
      <c r="A5072" s="2">
        <v>2013</v>
      </c>
      <c r="B5072" s="2">
        <v>4</v>
      </c>
      <c r="C5072" s="2" t="s">
        <v>12</v>
      </c>
      <c r="D5072" s="2" t="s">
        <v>21</v>
      </c>
      <c r="E5072" s="2" t="s">
        <v>14</v>
      </c>
      <c r="F5072" s="7">
        <v>17843.460111</v>
      </c>
      <c r="G5072" s="4">
        <v>1937212</v>
      </c>
      <c r="H5072" s="2">
        <v>9.1999999999999998E-3</v>
      </c>
      <c r="I5072" t="s">
        <v>152</v>
      </c>
    </row>
    <row r="5073" spans="1:9">
      <c r="A5073" s="2">
        <v>2013</v>
      </c>
      <c r="B5073" s="2">
        <v>10</v>
      </c>
      <c r="C5073" s="2" t="s">
        <v>12</v>
      </c>
      <c r="D5073" s="2" t="s">
        <v>31</v>
      </c>
      <c r="E5073" s="2" t="s">
        <v>14</v>
      </c>
      <c r="F5073" s="7">
        <v>237.02034800000001</v>
      </c>
      <c r="G5073" s="4">
        <v>92324</v>
      </c>
      <c r="H5073" s="2">
        <v>2.5000000000000001E-3</v>
      </c>
      <c r="I5073" t="s">
        <v>152</v>
      </c>
    </row>
    <row r="5074" spans="1:9">
      <c r="A5074" s="2">
        <v>2014</v>
      </c>
      <c r="B5074" s="2">
        <v>4</v>
      </c>
      <c r="C5074" s="2" t="s">
        <v>12</v>
      </c>
      <c r="D5074" s="2" t="s">
        <v>10</v>
      </c>
      <c r="E5074" s="2" t="s">
        <v>11</v>
      </c>
      <c r="F5074" s="7">
        <v>2092.7697410000001</v>
      </c>
      <c r="G5074" s="4">
        <v>1182477</v>
      </c>
      <c r="H5074" s="2">
        <v>1.6999999999999999E-3</v>
      </c>
      <c r="I5074" t="s">
        <v>152</v>
      </c>
    </row>
    <row r="5075" spans="1:9">
      <c r="A5075" s="2">
        <v>2013</v>
      </c>
      <c r="B5075" s="2">
        <v>5</v>
      </c>
      <c r="C5075" s="2" t="s">
        <v>7</v>
      </c>
      <c r="D5075" s="2" t="s">
        <v>18</v>
      </c>
      <c r="E5075" s="2" t="s">
        <v>14</v>
      </c>
      <c r="F5075" s="7">
        <v>4913.6969749999998</v>
      </c>
      <c r="G5075" s="4">
        <v>3005741</v>
      </c>
      <c r="H5075" s="2">
        <v>1.6000000000000001E-3</v>
      </c>
      <c r="I5075" t="s">
        <v>152</v>
      </c>
    </row>
    <row r="5076" spans="1:9">
      <c r="A5076" s="2">
        <v>2013</v>
      </c>
      <c r="B5076" s="2">
        <v>5</v>
      </c>
      <c r="C5076" s="2" t="s">
        <v>12</v>
      </c>
      <c r="D5076" s="2" t="s">
        <v>13</v>
      </c>
      <c r="E5076" s="2" t="s">
        <v>14</v>
      </c>
      <c r="F5076" s="7">
        <v>63352.559775000002</v>
      </c>
      <c r="G5076" s="4">
        <v>6155682</v>
      </c>
      <c r="H5076" s="2">
        <v>1.0200000000000001E-2</v>
      </c>
      <c r="I5076" t="s">
        <v>152</v>
      </c>
    </row>
    <row r="5077" spans="1:9">
      <c r="A5077" s="2">
        <v>2013</v>
      </c>
      <c r="B5077" s="2">
        <v>6</v>
      </c>
      <c r="C5077" s="2" t="s">
        <v>12</v>
      </c>
      <c r="D5077" s="2" t="s">
        <v>44</v>
      </c>
      <c r="E5077" s="2" t="s">
        <v>16</v>
      </c>
      <c r="F5077" s="7">
        <v>8639.2022930000003</v>
      </c>
      <c r="G5077" s="4">
        <v>935168</v>
      </c>
      <c r="H5077" s="2">
        <v>9.1999999999999998E-3</v>
      </c>
      <c r="I5077" t="s">
        <v>152</v>
      </c>
    </row>
    <row r="5078" spans="1:9">
      <c r="A5078" s="2">
        <v>2014</v>
      </c>
      <c r="B5078" s="2">
        <v>3</v>
      </c>
      <c r="C5078" s="2" t="s">
        <v>7</v>
      </c>
      <c r="D5078" s="2" t="s">
        <v>60</v>
      </c>
      <c r="E5078" s="2" t="s">
        <v>14</v>
      </c>
      <c r="F5078" s="7">
        <v>2767.3149389999999</v>
      </c>
      <c r="G5078" s="4">
        <v>2978896</v>
      </c>
      <c r="H5078" s="2">
        <v>8.9999999999999998E-4</v>
      </c>
      <c r="I5078" t="s">
        <v>152</v>
      </c>
    </row>
    <row r="5079" spans="1:9">
      <c r="A5079" s="2">
        <v>2013</v>
      </c>
      <c r="B5079" s="2">
        <v>9</v>
      </c>
      <c r="C5079" s="2" t="s">
        <v>7</v>
      </c>
      <c r="D5079" s="2" t="s">
        <v>48</v>
      </c>
      <c r="E5079" s="2" t="s">
        <v>14</v>
      </c>
      <c r="F5079" s="7">
        <v>108.48623499999999</v>
      </c>
      <c r="G5079" s="4">
        <v>214765</v>
      </c>
      <c r="H5079" s="2">
        <v>5.0000000000000001E-4</v>
      </c>
      <c r="I5079" t="s">
        <v>152</v>
      </c>
    </row>
    <row r="5080" spans="1:9">
      <c r="A5080" s="2">
        <v>2013</v>
      </c>
      <c r="B5080" s="2">
        <v>7</v>
      </c>
      <c r="C5080" s="2" t="s">
        <v>12</v>
      </c>
      <c r="D5080" s="2" t="s">
        <v>34</v>
      </c>
      <c r="E5080" s="2" t="s">
        <v>14</v>
      </c>
      <c r="F5080" s="7">
        <v>29.100577999999999</v>
      </c>
      <c r="G5080" s="4">
        <v>2305</v>
      </c>
      <c r="H5080" s="2">
        <v>1.26E-2</v>
      </c>
      <c r="I5080" t="s">
        <v>152</v>
      </c>
    </row>
    <row r="5081" spans="1:9">
      <c r="A5081" s="2">
        <v>2014</v>
      </c>
      <c r="B5081" s="2">
        <v>5</v>
      </c>
      <c r="C5081" s="2" t="s">
        <v>12</v>
      </c>
      <c r="D5081" s="2" t="s">
        <v>20</v>
      </c>
      <c r="E5081" s="2" t="s">
        <v>14</v>
      </c>
      <c r="F5081" s="7">
        <v>154000.62296199999</v>
      </c>
      <c r="G5081" s="4">
        <v>15820619</v>
      </c>
      <c r="H5081" s="2">
        <v>9.7000000000000003E-3</v>
      </c>
      <c r="I5081" t="s">
        <v>152</v>
      </c>
    </row>
    <row r="5082" spans="1:9">
      <c r="A5082" s="2">
        <v>2014</v>
      </c>
      <c r="B5082" s="2">
        <v>5</v>
      </c>
      <c r="C5082" s="2" t="s">
        <v>12</v>
      </c>
      <c r="D5082" s="2" t="s">
        <v>82</v>
      </c>
      <c r="E5082" s="2" t="s">
        <v>14</v>
      </c>
      <c r="F5082" s="7">
        <v>404.87193300000001</v>
      </c>
      <c r="G5082" s="4">
        <v>220006</v>
      </c>
      <c r="H5082" s="2">
        <v>1.8E-3</v>
      </c>
      <c r="I5082" t="s">
        <v>152</v>
      </c>
    </row>
    <row r="5083" spans="1:9">
      <c r="A5083" s="2">
        <v>2013</v>
      </c>
      <c r="B5083" s="2">
        <v>3</v>
      </c>
      <c r="C5083" s="2" t="s">
        <v>12</v>
      </c>
      <c r="D5083" s="2" t="s">
        <v>88</v>
      </c>
      <c r="E5083" s="2" t="s">
        <v>14</v>
      </c>
      <c r="F5083" s="7">
        <v>1.9078729999999999</v>
      </c>
      <c r="G5083" s="4">
        <v>58</v>
      </c>
      <c r="H5083" s="2">
        <v>3.2800000000000003E-2</v>
      </c>
      <c r="I5083" t="s">
        <v>152</v>
      </c>
    </row>
    <row r="5084" spans="1:9">
      <c r="A5084" s="2">
        <v>2013</v>
      </c>
      <c r="B5084" s="2">
        <v>6</v>
      </c>
      <c r="C5084" s="2" t="s">
        <v>12</v>
      </c>
      <c r="D5084" s="2" t="s">
        <v>94</v>
      </c>
      <c r="E5084" s="2" t="s">
        <v>25</v>
      </c>
      <c r="F5084" s="7">
        <v>0.95931</v>
      </c>
      <c r="G5084" s="4">
        <v>240</v>
      </c>
      <c r="H5084" s="2">
        <v>3.8999999999999998E-3</v>
      </c>
      <c r="I5084" t="s">
        <v>152</v>
      </c>
    </row>
    <row r="5085" spans="1:9">
      <c r="A5085" s="2">
        <v>2013</v>
      </c>
      <c r="B5085" s="2">
        <v>7</v>
      </c>
      <c r="C5085" s="2" t="s">
        <v>12</v>
      </c>
      <c r="D5085" s="2" t="s">
        <v>59</v>
      </c>
      <c r="E5085" s="2" t="s">
        <v>11</v>
      </c>
      <c r="F5085" s="7">
        <v>1.270767</v>
      </c>
      <c r="G5085" s="4">
        <v>51</v>
      </c>
      <c r="H5085" s="2">
        <v>2.4899999999999999E-2</v>
      </c>
      <c r="I5085" t="s">
        <v>152</v>
      </c>
    </row>
    <row r="5086" spans="1:9">
      <c r="A5086" s="2">
        <v>2014</v>
      </c>
      <c r="B5086" s="2">
        <v>2</v>
      </c>
      <c r="C5086" s="2" t="s">
        <v>12</v>
      </c>
      <c r="D5086" s="2" t="s">
        <v>52</v>
      </c>
      <c r="E5086" s="2" t="s">
        <v>25</v>
      </c>
      <c r="F5086" s="7">
        <v>0.78280300000000003</v>
      </c>
      <c r="G5086" s="4">
        <v>11</v>
      </c>
      <c r="H5086" s="2">
        <v>7.1099999999999997E-2</v>
      </c>
      <c r="I5086" t="s">
        <v>152</v>
      </c>
    </row>
    <row r="5087" spans="1:9">
      <c r="A5087" s="2">
        <v>2014</v>
      </c>
      <c r="B5087" s="2">
        <v>4</v>
      </c>
      <c r="C5087" s="2" t="s">
        <v>12</v>
      </c>
      <c r="D5087" s="2" t="s">
        <v>52</v>
      </c>
      <c r="E5087" s="2" t="s">
        <v>25</v>
      </c>
      <c r="F5087" s="7">
        <v>0.368562</v>
      </c>
      <c r="G5087" s="4">
        <v>6</v>
      </c>
      <c r="H5087" s="2">
        <v>6.1400000000000003E-2</v>
      </c>
      <c r="I5087" t="s">
        <v>152</v>
      </c>
    </row>
    <row r="5088" spans="1:9">
      <c r="A5088" s="2">
        <v>2013</v>
      </c>
      <c r="B5088" s="2">
        <v>5</v>
      </c>
      <c r="C5088" s="2" t="s">
        <v>7</v>
      </c>
      <c r="D5088" s="2" t="s">
        <v>70</v>
      </c>
      <c r="E5088" s="2" t="s">
        <v>14</v>
      </c>
      <c r="F5088" s="7">
        <v>8650.4438470000005</v>
      </c>
      <c r="G5088" s="4">
        <v>9387846</v>
      </c>
      <c r="H5088" s="2">
        <v>8.9999999999999998E-4</v>
      </c>
      <c r="I5088" t="s">
        <v>152</v>
      </c>
    </row>
    <row r="5089" spans="1:9">
      <c r="A5089" s="2">
        <v>2013</v>
      </c>
      <c r="B5089" s="2">
        <v>11</v>
      </c>
      <c r="C5089" s="2" t="s">
        <v>7</v>
      </c>
      <c r="D5089" s="2" t="s">
        <v>20</v>
      </c>
      <c r="E5089" s="2" t="s">
        <v>14</v>
      </c>
      <c r="F5089" s="7">
        <v>5286.1074660000004</v>
      </c>
      <c r="G5089" s="4">
        <v>2930963</v>
      </c>
      <c r="H5089" s="2">
        <v>1.8E-3</v>
      </c>
      <c r="I5089" t="s">
        <v>152</v>
      </c>
    </row>
    <row r="5090" spans="1:9">
      <c r="A5090" s="2">
        <v>2013</v>
      </c>
      <c r="B5090" s="2">
        <v>12</v>
      </c>
      <c r="C5090" s="2" t="s">
        <v>12</v>
      </c>
      <c r="D5090" s="2" t="s">
        <v>40</v>
      </c>
      <c r="E5090" s="2" t="s">
        <v>14</v>
      </c>
      <c r="F5090" s="7">
        <v>245564.38940499999</v>
      </c>
      <c r="G5090" s="4">
        <v>28282143</v>
      </c>
      <c r="H5090" s="2">
        <v>8.6E-3</v>
      </c>
      <c r="I5090" t="s">
        <v>152</v>
      </c>
    </row>
    <row r="5091" spans="1:9">
      <c r="A5091" s="2">
        <v>2014</v>
      </c>
      <c r="B5091" s="2">
        <v>4</v>
      </c>
      <c r="C5091" s="2" t="s">
        <v>7</v>
      </c>
      <c r="D5091" s="2" t="s">
        <v>40</v>
      </c>
      <c r="E5091" s="2" t="s">
        <v>14</v>
      </c>
      <c r="F5091" s="7">
        <v>202209.52834399999</v>
      </c>
      <c r="G5091" s="4">
        <v>38245027</v>
      </c>
      <c r="H5091" s="2">
        <v>5.1999999999999998E-3</v>
      </c>
      <c r="I5091" t="s">
        <v>152</v>
      </c>
    </row>
    <row r="5092" spans="1:9">
      <c r="A5092" s="2">
        <v>2013</v>
      </c>
      <c r="B5092" s="2">
        <v>12</v>
      </c>
      <c r="C5092" s="2" t="s">
        <v>7</v>
      </c>
      <c r="D5092" s="2" t="s">
        <v>13</v>
      </c>
      <c r="E5092" s="2" t="s">
        <v>14</v>
      </c>
      <c r="F5092" s="7">
        <v>1633.046662</v>
      </c>
      <c r="G5092" s="4">
        <v>2263128</v>
      </c>
      <c r="H5092" s="2">
        <v>6.9999999999999999E-4</v>
      </c>
      <c r="I5092" t="s">
        <v>152</v>
      </c>
    </row>
    <row r="5093" spans="1:9">
      <c r="A5093" s="2">
        <v>2013</v>
      </c>
      <c r="B5093" s="2">
        <v>3</v>
      </c>
      <c r="C5093" s="2" t="s">
        <v>7</v>
      </c>
      <c r="D5093" s="2" t="s">
        <v>42</v>
      </c>
      <c r="E5093" s="2" t="s">
        <v>14</v>
      </c>
      <c r="F5093" s="7">
        <v>7861.8129790000003</v>
      </c>
      <c r="G5093" s="4">
        <v>3447178</v>
      </c>
      <c r="H5093" s="2">
        <v>2.2000000000000001E-3</v>
      </c>
      <c r="I5093" t="s">
        <v>152</v>
      </c>
    </row>
    <row r="5094" spans="1:9">
      <c r="A5094" s="2">
        <v>2014</v>
      </c>
      <c r="B5094" s="2">
        <v>4</v>
      </c>
      <c r="C5094" s="2" t="s">
        <v>12</v>
      </c>
      <c r="D5094" s="2" t="s">
        <v>89</v>
      </c>
      <c r="E5094" s="2" t="s">
        <v>9</v>
      </c>
      <c r="F5094" s="7">
        <v>108.367925</v>
      </c>
      <c r="G5094" s="4">
        <v>65591</v>
      </c>
      <c r="H5094" s="2">
        <v>1.6000000000000001E-3</v>
      </c>
      <c r="I5094" t="s">
        <v>152</v>
      </c>
    </row>
    <row r="5095" spans="1:9">
      <c r="A5095" s="2">
        <v>2013</v>
      </c>
      <c r="B5095" s="2">
        <v>1</v>
      </c>
      <c r="C5095" s="2" t="s">
        <v>12</v>
      </c>
      <c r="D5095" s="2" t="s">
        <v>42</v>
      </c>
      <c r="E5095" s="2" t="s">
        <v>14</v>
      </c>
      <c r="F5095" s="7">
        <v>63.844673</v>
      </c>
      <c r="G5095" s="4">
        <v>3674</v>
      </c>
      <c r="H5095" s="2">
        <v>1.7299999999999999E-2</v>
      </c>
      <c r="I5095" t="s">
        <v>152</v>
      </c>
    </row>
    <row r="5096" spans="1:9">
      <c r="A5096" s="2">
        <v>2014</v>
      </c>
      <c r="B5096" s="2">
        <v>1</v>
      </c>
      <c r="C5096" s="2" t="s">
        <v>7</v>
      </c>
      <c r="D5096" s="2" t="s">
        <v>50</v>
      </c>
      <c r="E5096" s="2" t="s">
        <v>11</v>
      </c>
      <c r="F5096" s="7">
        <v>49.363551999999999</v>
      </c>
      <c r="G5096" s="4">
        <v>28020</v>
      </c>
      <c r="H5096" s="2">
        <v>1.6999999999999999E-3</v>
      </c>
      <c r="I5096" t="s">
        <v>152</v>
      </c>
    </row>
    <row r="5097" spans="1:9">
      <c r="A5097" s="2">
        <v>2014</v>
      </c>
      <c r="B5097" s="2">
        <v>4</v>
      </c>
      <c r="C5097" s="2" t="s">
        <v>12</v>
      </c>
      <c r="D5097" s="2" t="s">
        <v>83</v>
      </c>
      <c r="E5097" s="2" t="s">
        <v>14</v>
      </c>
      <c r="F5097" s="7">
        <v>14.145585000000001</v>
      </c>
      <c r="G5097" s="4">
        <v>1390</v>
      </c>
      <c r="H5097" s="2">
        <v>1.01E-2</v>
      </c>
      <c r="I5097" t="s">
        <v>152</v>
      </c>
    </row>
    <row r="5098" spans="1:9">
      <c r="A5098" s="2">
        <v>2013</v>
      </c>
      <c r="B5098" s="2">
        <v>3</v>
      </c>
      <c r="C5098" s="2" t="s">
        <v>12</v>
      </c>
      <c r="D5098" s="2" t="s">
        <v>100</v>
      </c>
      <c r="E5098" s="2" t="s">
        <v>14</v>
      </c>
      <c r="F5098" s="7">
        <v>5.6271230000000001</v>
      </c>
      <c r="G5098" s="4">
        <v>339</v>
      </c>
      <c r="H5098" s="2">
        <v>1.6500000000000001E-2</v>
      </c>
      <c r="I5098" t="s">
        <v>152</v>
      </c>
    </row>
    <row r="5099" spans="1:9">
      <c r="A5099" s="2">
        <v>2013</v>
      </c>
      <c r="B5099" s="2">
        <v>3</v>
      </c>
      <c r="C5099" s="2" t="s">
        <v>12</v>
      </c>
      <c r="D5099" s="2" t="s">
        <v>72</v>
      </c>
      <c r="E5099" s="2" t="s">
        <v>11</v>
      </c>
      <c r="F5099" s="7">
        <v>0.62865800000000005</v>
      </c>
      <c r="G5099" s="4">
        <v>125</v>
      </c>
      <c r="H5099" s="2">
        <v>5.0000000000000001E-3</v>
      </c>
      <c r="I5099" t="s">
        <v>152</v>
      </c>
    </row>
    <row r="5100" spans="1:9">
      <c r="A5100" s="2">
        <v>2013</v>
      </c>
      <c r="B5100" s="2">
        <v>9</v>
      </c>
      <c r="C5100" s="2" t="s">
        <v>12</v>
      </c>
      <c r="D5100" s="2" t="s">
        <v>23</v>
      </c>
      <c r="E5100" s="2" t="s">
        <v>14</v>
      </c>
      <c r="F5100" s="7">
        <v>5.0913930000000001</v>
      </c>
      <c r="G5100" s="4">
        <v>767</v>
      </c>
      <c r="H5100" s="2">
        <v>6.6E-3</v>
      </c>
      <c r="I5100" t="s">
        <v>152</v>
      </c>
    </row>
    <row r="5101" spans="1:9">
      <c r="A5101" s="2">
        <v>2014</v>
      </c>
      <c r="B5101" s="2">
        <v>5</v>
      </c>
      <c r="C5101" s="2" t="s">
        <v>7</v>
      </c>
      <c r="D5101" s="2" t="s">
        <v>87</v>
      </c>
      <c r="E5101" s="2" t="s">
        <v>14</v>
      </c>
      <c r="F5101" s="7">
        <v>1321.8346389999999</v>
      </c>
      <c r="G5101" s="4">
        <v>1463791</v>
      </c>
      <c r="H5101" s="2">
        <v>8.9999999999999998E-4</v>
      </c>
      <c r="I5101" t="s">
        <v>152</v>
      </c>
    </row>
    <row r="5102" spans="1:9">
      <c r="A5102" s="2">
        <v>2014</v>
      </c>
      <c r="B5102" s="2">
        <v>5</v>
      </c>
      <c r="C5102" s="2" t="s">
        <v>12</v>
      </c>
      <c r="D5102" s="2" t="s">
        <v>75</v>
      </c>
      <c r="E5102" s="2" t="s">
        <v>14</v>
      </c>
      <c r="F5102" s="7">
        <v>58.491703000000001</v>
      </c>
      <c r="G5102" s="4">
        <v>21671</v>
      </c>
      <c r="H5102" s="2">
        <v>2.5999999999999999E-3</v>
      </c>
      <c r="I5102" t="s">
        <v>152</v>
      </c>
    </row>
    <row r="5103" spans="1:9">
      <c r="A5103" s="2">
        <v>2013</v>
      </c>
      <c r="B5103" s="2">
        <v>6</v>
      </c>
      <c r="C5103" s="2" t="s">
        <v>12</v>
      </c>
      <c r="D5103" s="2" t="s">
        <v>72</v>
      </c>
      <c r="E5103" s="2" t="s">
        <v>11</v>
      </c>
      <c r="F5103" s="7">
        <v>0.33558900000000003</v>
      </c>
      <c r="G5103" s="4">
        <v>31</v>
      </c>
      <c r="H5103" s="2">
        <v>1.0800000000000001E-2</v>
      </c>
      <c r="I5103" t="s">
        <v>152</v>
      </c>
    </row>
    <row r="5104" spans="1:9">
      <c r="A5104" s="2">
        <v>2013</v>
      </c>
      <c r="B5104" s="2">
        <v>6</v>
      </c>
      <c r="C5104" s="2" t="s">
        <v>12</v>
      </c>
      <c r="D5104" s="2" t="s">
        <v>99</v>
      </c>
      <c r="E5104" s="2" t="s">
        <v>25</v>
      </c>
      <c r="F5104" s="7">
        <v>0.14427499999999999</v>
      </c>
      <c r="G5104" s="4">
        <v>113</v>
      </c>
      <c r="H5104" s="2">
        <v>1.1999999999999999E-3</v>
      </c>
      <c r="I5104" t="s">
        <v>152</v>
      </c>
    </row>
    <row r="5105" spans="1:9">
      <c r="A5105" s="2">
        <v>2013</v>
      </c>
      <c r="B5105" s="2">
        <v>3</v>
      </c>
      <c r="C5105" s="2" t="s">
        <v>12</v>
      </c>
      <c r="D5105" s="2" t="s">
        <v>99</v>
      </c>
      <c r="E5105" s="2" t="s">
        <v>25</v>
      </c>
      <c r="F5105" s="7">
        <v>0.55259000000000003</v>
      </c>
      <c r="G5105" s="4">
        <v>76</v>
      </c>
      <c r="H5105" s="2">
        <v>7.1999999999999998E-3</v>
      </c>
      <c r="I5105" t="s">
        <v>152</v>
      </c>
    </row>
    <row r="5106" spans="1:9">
      <c r="A5106" s="2">
        <v>2013</v>
      </c>
      <c r="B5106" s="2">
        <v>2</v>
      </c>
      <c r="C5106" s="2" t="s">
        <v>12</v>
      </c>
      <c r="D5106" s="2" t="s">
        <v>41</v>
      </c>
      <c r="E5106" s="2" t="s">
        <v>25</v>
      </c>
      <c r="F5106" s="7">
        <v>0.24563199999999999</v>
      </c>
      <c r="G5106" s="4">
        <v>10</v>
      </c>
      <c r="H5106" s="2">
        <v>2.4500000000000001E-2</v>
      </c>
      <c r="I5106" t="s">
        <v>152</v>
      </c>
    </row>
    <row r="5107" spans="1:9">
      <c r="A5107" s="2">
        <v>2013</v>
      </c>
      <c r="B5107" s="2">
        <v>10</v>
      </c>
      <c r="C5107" s="2" t="s">
        <v>12</v>
      </c>
      <c r="D5107" s="2" t="s">
        <v>94</v>
      </c>
      <c r="E5107" s="2" t="s">
        <v>25</v>
      </c>
      <c r="F5107" s="7">
        <v>0.18221999999999999</v>
      </c>
      <c r="G5107" s="4">
        <v>4</v>
      </c>
      <c r="H5107" s="2">
        <v>4.5499999999999999E-2</v>
      </c>
      <c r="I5107" t="s">
        <v>152</v>
      </c>
    </row>
    <row r="5108" spans="1:9">
      <c r="A5108" s="2">
        <v>2014</v>
      </c>
      <c r="B5108" s="2">
        <v>5</v>
      </c>
      <c r="C5108" s="2" t="s">
        <v>12</v>
      </c>
      <c r="D5108" s="2" t="s">
        <v>52</v>
      </c>
      <c r="E5108" s="2" t="s">
        <v>25</v>
      </c>
      <c r="F5108" s="7">
        <v>0.96757700000000002</v>
      </c>
      <c r="G5108" s="4">
        <v>13</v>
      </c>
      <c r="H5108" s="2">
        <v>7.4399999999999994E-2</v>
      </c>
      <c r="I5108" t="s">
        <v>152</v>
      </c>
    </row>
    <row r="5109" spans="1:9">
      <c r="A5109" s="2">
        <v>2013</v>
      </c>
      <c r="B5109" s="2">
        <v>11</v>
      </c>
      <c r="C5109" s="2" t="s">
        <v>12</v>
      </c>
      <c r="D5109" s="2" t="s">
        <v>78</v>
      </c>
      <c r="E5109" s="2" t="s">
        <v>25</v>
      </c>
      <c r="F5109" s="7">
        <v>1.7500000000000002E-2</v>
      </c>
      <c r="G5109" s="4">
        <v>3</v>
      </c>
      <c r="H5109" s="2">
        <v>5.7999999999999996E-3</v>
      </c>
      <c r="I5109" t="s">
        <v>152</v>
      </c>
    </row>
    <row r="5110" spans="1:9">
      <c r="A5110" s="2">
        <v>2013</v>
      </c>
      <c r="B5110" s="2">
        <v>1</v>
      </c>
      <c r="C5110" s="2" t="s">
        <v>12</v>
      </c>
      <c r="D5110" s="2" t="s">
        <v>39</v>
      </c>
      <c r="E5110" s="2" t="s">
        <v>14</v>
      </c>
      <c r="F5110" s="7">
        <v>252772.629648</v>
      </c>
      <c r="G5110" s="4">
        <v>24124657</v>
      </c>
      <c r="H5110" s="2">
        <v>1.04E-2</v>
      </c>
      <c r="I5110" t="s">
        <v>152</v>
      </c>
    </row>
    <row r="5111" spans="1:9">
      <c r="A5111" s="2">
        <v>2013</v>
      </c>
      <c r="B5111" s="2">
        <v>2</v>
      </c>
      <c r="C5111" s="2" t="s">
        <v>12</v>
      </c>
      <c r="D5111" s="2" t="s">
        <v>39</v>
      </c>
      <c r="E5111" s="2" t="s">
        <v>14</v>
      </c>
      <c r="F5111" s="7">
        <v>241927.763099</v>
      </c>
      <c r="G5111" s="4">
        <v>23036608</v>
      </c>
      <c r="H5111" s="2">
        <v>1.0500000000000001E-2</v>
      </c>
      <c r="I5111" t="s">
        <v>152</v>
      </c>
    </row>
    <row r="5112" spans="1:9">
      <c r="A5112" s="2">
        <v>2013</v>
      </c>
      <c r="B5112" s="2">
        <v>1</v>
      </c>
      <c r="C5112" s="2" t="s">
        <v>12</v>
      </c>
      <c r="D5112" s="2" t="s">
        <v>20</v>
      </c>
      <c r="E5112" s="2" t="s">
        <v>14</v>
      </c>
      <c r="F5112" s="7">
        <v>134770.94441299999</v>
      </c>
      <c r="G5112" s="4">
        <v>13031350</v>
      </c>
      <c r="H5112" s="2">
        <v>1.03E-2</v>
      </c>
      <c r="I5112" t="s">
        <v>152</v>
      </c>
    </row>
    <row r="5113" spans="1:9">
      <c r="A5113" s="2">
        <v>2014</v>
      </c>
      <c r="B5113" s="2">
        <v>1</v>
      </c>
      <c r="C5113" s="2" t="s">
        <v>7</v>
      </c>
      <c r="D5113" s="2" t="s">
        <v>80</v>
      </c>
      <c r="E5113" s="2" t="s">
        <v>14</v>
      </c>
      <c r="F5113" s="7">
        <v>439.955513</v>
      </c>
      <c r="G5113" s="4">
        <v>228096</v>
      </c>
      <c r="H5113" s="2">
        <v>1.9E-3</v>
      </c>
      <c r="I5113" t="s">
        <v>152</v>
      </c>
    </row>
    <row r="5114" spans="1:9">
      <c r="A5114" s="2">
        <v>2014</v>
      </c>
      <c r="B5114" s="2">
        <v>4</v>
      </c>
      <c r="C5114" s="2" t="s">
        <v>7</v>
      </c>
      <c r="D5114" s="2" t="s">
        <v>63</v>
      </c>
      <c r="E5114" s="2" t="s">
        <v>14</v>
      </c>
      <c r="F5114" s="7">
        <v>2196.046773</v>
      </c>
      <c r="G5114" s="4">
        <v>3021142</v>
      </c>
      <c r="H5114" s="2">
        <v>6.9999999999999999E-4</v>
      </c>
      <c r="I5114" t="s">
        <v>152</v>
      </c>
    </row>
    <row r="5115" spans="1:9">
      <c r="A5115" s="2">
        <v>2013</v>
      </c>
      <c r="B5115" s="2">
        <v>2</v>
      </c>
      <c r="C5115" s="2" t="s">
        <v>12</v>
      </c>
      <c r="D5115" s="2" t="s">
        <v>42</v>
      </c>
      <c r="E5115" s="2" t="s">
        <v>14</v>
      </c>
      <c r="F5115" s="7">
        <v>604.59612900000002</v>
      </c>
      <c r="G5115" s="4">
        <v>179519</v>
      </c>
      <c r="H5115" s="2">
        <v>3.3E-3</v>
      </c>
      <c r="I5115" t="s">
        <v>152</v>
      </c>
    </row>
    <row r="5116" spans="1:9">
      <c r="A5116" s="2">
        <v>2013</v>
      </c>
      <c r="B5116" s="2">
        <v>4</v>
      </c>
      <c r="C5116" s="2" t="s">
        <v>7</v>
      </c>
      <c r="D5116" s="2" t="s">
        <v>48</v>
      </c>
      <c r="E5116" s="2" t="s">
        <v>14</v>
      </c>
      <c r="F5116" s="7">
        <v>73.837508999999997</v>
      </c>
      <c r="G5116" s="4">
        <v>113795</v>
      </c>
      <c r="H5116" s="2">
        <v>5.9999999999999995E-4</v>
      </c>
      <c r="I5116" t="s">
        <v>152</v>
      </c>
    </row>
    <row r="5117" spans="1:9">
      <c r="A5117" s="2">
        <v>2013</v>
      </c>
      <c r="B5117" s="2">
        <v>9</v>
      </c>
      <c r="C5117" s="2" t="s">
        <v>12</v>
      </c>
      <c r="D5117" s="2" t="s">
        <v>47</v>
      </c>
      <c r="E5117" s="2" t="s">
        <v>14</v>
      </c>
      <c r="F5117" s="7">
        <v>732.58309099999997</v>
      </c>
      <c r="G5117" s="4">
        <v>52277</v>
      </c>
      <c r="H5117" s="2">
        <v>1.4E-2</v>
      </c>
      <c r="I5117" t="s">
        <v>152</v>
      </c>
    </row>
    <row r="5118" spans="1:9">
      <c r="A5118" s="2">
        <v>2013</v>
      </c>
      <c r="B5118" s="2">
        <v>11</v>
      </c>
      <c r="C5118" s="2" t="s">
        <v>7</v>
      </c>
      <c r="D5118" s="2" t="s">
        <v>48</v>
      </c>
      <c r="E5118" s="2" t="s">
        <v>14</v>
      </c>
      <c r="F5118" s="7">
        <v>40.890985000000001</v>
      </c>
      <c r="G5118" s="4">
        <v>167852</v>
      </c>
      <c r="H5118" s="2">
        <v>2.0000000000000001E-4</v>
      </c>
      <c r="I5118" t="s">
        <v>152</v>
      </c>
    </row>
    <row r="5119" spans="1:9">
      <c r="A5119" s="2">
        <v>2013</v>
      </c>
      <c r="B5119" s="2">
        <v>12</v>
      </c>
      <c r="C5119" s="2" t="s">
        <v>12</v>
      </c>
      <c r="D5119" s="2" t="s">
        <v>31</v>
      </c>
      <c r="E5119" s="2" t="s">
        <v>14</v>
      </c>
      <c r="F5119" s="7">
        <v>767.62894400000005</v>
      </c>
      <c r="G5119" s="4">
        <v>117900</v>
      </c>
      <c r="H5119" s="2">
        <v>6.4999999999999997E-3</v>
      </c>
      <c r="I5119" t="s">
        <v>152</v>
      </c>
    </row>
    <row r="5120" spans="1:9">
      <c r="A5120" s="2">
        <v>2013</v>
      </c>
      <c r="B5120" s="2">
        <v>12</v>
      </c>
      <c r="C5120" s="2" t="s">
        <v>7</v>
      </c>
      <c r="D5120" s="2" t="s">
        <v>81</v>
      </c>
      <c r="E5120" s="2" t="s">
        <v>11</v>
      </c>
      <c r="F5120" s="7">
        <v>118.50507</v>
      </c>
      <c r="G5120" s="4">
        <v>91158</v>
      </c>
      <c r="H5120" s="2">
        <v>1.1999999999999999E-3</v>
      </c>
      <c r="I5120" t="s">
        <v>152</v>
      </c>
    </row>
    <row r="5121" spans="1:9">
      <c r="A5121" s="2">
        <v>2013</v>
      </c>
      <c r="B5121" s="2">
        <v>12</v>
      </c>
      <c r="C5121" s="2" t="s">
        <v>7</v>
      </c>
      <c r="D5121" s="2" t="s">
        <v>75</v>
      </c>
      <c r="E5121" s="2" t="s">
        <v>14</v>
      </c>
      <c r="F5121" s="7">
        <v>40.218853000000003</v>
      </c>
      <c r="G5121" s="4">
        <v>14777</v>
      </c>
      <c r="H5121" s="2">
        <v>2.7000000000000001E-3</v>
      </c>
      <c r="I5121" t="s">
        <v>152</v>
      </c>
    </row>
    <row r="5122" spans="1:9">
      <c r="A5122" s="2">
        <v>2014</v>
      </c>
      <c r="B5122" s="2">
        <v>4</v>
      </c>
      <c r="C5122" s="2" t="s">
        <v>12</v>
      </c>
      <c r="D5122" s="2" t="s">
        <v>67</v>
      </c>
      <c r="E5122" s="2" t="s">
        <v>9</v>
      </c>
      <c r="F5122" s="7">
        <v>28.879484000000001</v>
      </c>
      <c r="G5122" s="4">
        <v>17480</v>
      </c>
      <c r="H5122" s="2">
        <v>1.6000000000000001E-3</v>
      </c>
      <c r="I5122" t="s">
        <v>152</v>
      </c>
    </row>
    <row r="5123" spans="1:9">
      <c r="A5123" s="2">
        <v>2014</v>
      </c>
      <c r="B5123" s="2">
        <v>4</v>
      </c>
      <c r="C5123" s="2" t="s">
        <v>12</v>
      </c>
      <c r="D5123" s="2" t="s">
        <v>84</v>
      </c>
      <c r="E5123" s="2" t="s">
        <v>25</v>
      </c>
      <c r="F5123" s="7">
        <v>1.000429</v>
      </c>
      <c r="G5123" s="4">
        <v>450</v>
      </c>
      <c r="H5123" s="2">
        <v>2.2000000000000001E-3</v>
      </c>
      <c r="I5123" t="s">
        <v>152</v>
      </c>
    </row>
    <row r="5124" spans="1:9">
      <c r="A5124" s="2">
        <v>2014</v>
      </c>
      <c r="B5124" s="2">
        <v>5</v>
      </c>
      <c r="C5124" s="2" t="s">
        <v>12</v>
      </c>
      <c r="D5124" s="2" t="s">
        <v>32</v>
      </c>
      <c r="E5124" s="2" t="s">
        <v>25</v>
      </c>
      <c r="F5124" s="7">
        <v>192.46039400000001</v>
      </c>
      <c r="G5124" s="4">
        <v>157982</v>
      </c>
      <c r="H5124" s="2">
        <v>1.1999999999999999E-3</v>
      </c>
      <c r="I5124" t="s">
        <v>152</v>
      </c>
    </row>
    <row r="5125" spans="1:9">
      <c r="A5125" s="2">
        <v>2013</v>
      </c>
      <c r="B5125" s="2">
        <v>6</v>
      </c>
      <c r="C5125" s="2" t="s">
        <v>12</v>
      </c>
      <c r="D5125" s="2" t="s">
        <v>75</v>
      </c>
      <c r="E5125" s="2" t="s">
        <v>14</v>
      </c>
      <c r="F5125" s="7">
        <v>2.0841999999999999E-2</v>
      </c>
      <c r="G5125" s="4">
        <v>1</v>
      </c>
      <c r="H5125" s="2">
        <v>2.0799999999999999E-2</v>
      </c>
      <c r="I5125" t="s">
        <v>152</v>
      </c>
    </row>
    <row r="5126" spans="1:9">
      <c r="A5126" s="2">
        <v>2013</v>
      </c>
      <c r="B5126" s="2">
        <v>11</v>
      </c>
      <c r="C5126" s="2" t="s">
        <v>12</v>
      </c>
      <c r="D5126" s="2" t="s">
        <v>18</v>
      </c>
      <c r="E5126" s="2" t="s">
        <v>14</v>
      </c>
      <c r="F5126" s="7">
        <v>55440.022406999997</v>
      </c>
      <c r="G5126" s="4">
        <v>5694887</v>
      </c>
      <c r="H5126" s="2">
        <v>9.7000000000000003E-3</v>
      </c>
      <c r="I5126" t="s">
        <v>152</v>
      </c>
    </row>
    <row r="5127" spans="1:9">
      <c r="A5127" s="2">
        <v>2014</v>
      </c>
      <c r="B5127" s="2">
        <v>4</v>
      </c>
      <c r="C5127" s="2" t="s">
        <v>7</v>
      </c>
      <c r="D5127" s="2" t="s">
        <v>87</v>
      </c>
      <c r="E5127" s="2" t="s">
        <v>14</v>
      </c>
      <c r="F5127" s="7">
        <v>1175.7475870000001</v>
      </c>
      <c r="G5127" s="4">
        <v>1282312</v>
      </c>
      <c r="H5127" s="2">
        <v>8.9999999999999998E-4</v>
      </c>
      <c r="I5127" t="s">
        <v>152</v>
      </c>
    </row>
    <row r="5128" spans="1:9">
      <c r="A5128" s="2">
        <v>2013</v>
      </c>
      <c r="B5128" s="2">
        <v>3</v>
      </c>
      <c r="C5128" s="2" t="s">
        <v>12</v>
      </c>
      <c r="D5128" s="2" t="s">
        <v>22</v>
      </c>
      <c r="E5128" s="2" t="s">
        <v>14</v>
      </c>
      <c r="F5128" s="7">
        <v>4609.3049549999996</v>
      </c>
      <c r="G5128" s="4">
        <v>528834</v>
      </c>
      <c r="H5128" s="2">
        <v>8.6999999999999994E-3</v>
      </c>
      <c r="I5128" t="s">
        <v>152</v>
      </c>
    </row>
    <row r="5129" spans="1:9">
      <c r="A5129" s="2">
        <v>2013</v>
      </c>
      <c r="B5129" s="2">
        <v>7</v>
      </c>
      <c r="C5129" s="2" t="s">
        <v>12</v>
      </c>
      <c r="D5129" s="2" t="s">
        <v>26</v>
      </c>
      <c r="E5129" s="2" t="s">
        <v>14</v>
      </c>
      <c r="F5129" s="7">
        <v>8633.977218</v>
      </c>
      <c r="G5129" s="4">
        <v>855449</v>
      </c>
      <c r="H5129" s="2">
        <v>0.01</v>
      </c>
      <c r="I5129" t="s">
        <v>152</v>
      </c>
    </row>
    <row r="5130" spans="1:9">
      <c r="A5130" s="2">
        <v>2013</v>
      </c>
      <c r="B5130" s="2">
        <v>7</v>
      </c>
      <c r="C5130" s="2" t="s">
        <v>7</v>
      </c>
      <c r="D5130" s="2" t="s">
        <v>45</v>
      </c>
      <c r="E5130" s="2" t="s">
        <v>14</v>
      </c>
      <c r="F5130" s="7">
        <v>802.61693000000002</v>
      </c>
      <c r="G5130" s="4">
        <v>2298588</v>
      </c>
      <c r="H5130" s="2">
        <v>2.9999999999999997E-4</v>
      </c>
      <c r="I5130" t="s">
        <v>152</v>
      </c>
    </row>
    <row r="5131" spans="1:9">
      <c r="A5131" s="2">
        <v>2014</v>
      </c>
      <c r="B5131" s="2">
        <v>4</v>
      </c>
      <c r="C5131" s="2" t="s">
        <v>12</v>
      </c>
      <c r="D5131" s="2" t="s">
        <v>71</v>
      </c>
      <c r="E5131" s="2" t="s">
        <v>14</v>
      </c>
      <c r="F5131" s="7">
        <v>4221.9825289999999</v>
      </c>
      <c r="G5131" s="4">
        <v>240613</v>
      </c>
      <c r="H5131" s="2">
        <v>1.7500000000000002E-2</v>
      </c>
      <c r="I5131" t="s">
        <v>152</v>
      </c>
    </row>
    <row r="5132" spans="1:9">
      <c r="A5132" s="2">
        <v>2013</v>
      </c>
      <c r="B5132" s="2">
        <v>6</v>
      </c>
      <c r="C5132" s="2" t="s">
        <v>7</v>
      </c>
      <c r="D5132" s="2" t="s">
        <v>26</v>
      </c>
      <c r="E5132" s="2" t="s">
        <v>14</v>
      </c>
      <c r="F5132" s="7">
        <v>913.60837800000002</v>
      </c>
      <c r="G5132" s="4">
        <v>507392</v>
      </c>
      <c r="H5132" s="2">
        <v>1.8E-3</v>
      </c>
      <c r="I5132" t="s">
        <v>152</v>
      </c>
    </row>
    <row r="5133" spans="1:9">
      <c r="A5133" s="2">
        <v>2014</v>
      </c>
      <c r="B5133" s="2">
        <v>3</v>
      </c>
      <c r="C5133" s="2" t="s">
        <v>12</v>
      </c>
      <c r="D5133" s="2" t="s">
        <v>80</v>
      </c>
      <c r="E5133" s="2" t="s">
        <v>14</v>
      </c>
      <c r="F5133" s="7">
        <v>235.794961</v>
      </c>
      <c r="G5133" s="4">
        <v>119752</v>
      </c>
      <c r="H5133" s="2">
        <v>1.9E-3</v>
      </c>
      <c r="I5133" t="s">
        <v>152</v>
      </c>
    </row>
    <row r="5134" spans="1:9">
      <c r="A5134" s="2">
        <v>2013</v>
      </c>
      <c r="B5134" s="2">
        <v>9</v>
      </c>
      <c r="C5134" s="2" t="s">
        <v>12</v>
      </c>
      <c r="D5134" s="2" t="s">
        <v>31</v>
      </c>
      <c r="E5134" s="2" t="s">
        <v>14</v>
      </c>
      <c r="F5134" s="7">
        <v>196.926849</v>
      </c>
      <c r="G5134" s="4">
        <v>76545</v>
      </c>
      <c r="H5134" s="2">
        <v>2.5000000000000001E-3</v>
      </c>
      <c r="I5134" t="s">
        <v>152</v>
      </c>
    </row>
    <row r="5135" spans="1:9">
      <c r="A5135" s="2">
        <v>2014</v>
      </c>
      <c r="B5135" s="2">
        <v>1</v>
      </c>
      <c r="C5135" s="2" t="s">
        <v>12</v>
      </c>
      <c r="D5135" s="2" t="s">
        <v>10</v>
      </c>
      <c r="E5135" s="2" t="s">
        <v>11</v>
      </c>
      <c r="F5135" s="7">
        <v>1009.229014</v>
      </c>
      <c r="G5135" s="4">
        <v>726522</v>
      </c>
      <c r="H5135" s="2">
        <v>1.2999999999999999E-3</v>
      </c>
      <c r="I5135" t="s">
        <v>152</v>
      </c>
    </row>
    <row r="5136" spans="1:9">
      <c r="A5136" s="2">
        <v>2013</v>
      </c>
      <c r="B5136" s="2">
        <v>11</v>
      </c>
      <c r="C5136" s="2" t="s">
        <v>12</v>
      </c>
      <c r="D5136" s="2" t="s">
        <v>47</v>
      </c>
      <c r="E5136" s="2" t="s">
        <v>14</v>
      </c>
      <c r="F5136" s="7">
        <v>833.78547100000003</v>
      </c>
      <c r="G5136" s="4">
        <v>67808</v>
      </c>
      <c r="H5136" s="2">
        <v>1.2200000000000001E-2</v>
      </c>
      <c r="I5136" t="s">
        <v>152</v>
      </c>
    </row>
    <row r="5137" spans="1:9">
      <c r="A5137" s="2">
        <v>2014</v>
      </c>
      <c r="B5137" s="2">
        <v>3</v>
      </c>
      <c r="C5137" s="2" t="s">
        <v>12</v>
      </c>
      <c r="D5137" s="2" t="s">
        <v>89</v>
      </c>
      <c r="E5137" s="2" t="s">
        <v>9</v>
      </c>
      <c r="F5137" s="7">
        <v>75.268540000000002</v>
      </c>
      <c r="G5137" s="4">
        <v>57899</v>
      </c>
      <c r="H5137" s="2">
        <v>1.1999999999999999E-3</v>
      </c>
      <c r="I5137" t="s">
        <v>152</v>
      </c>
    </row>
    <row r="5138" spans="1:9">
      <c r="A5138" s="2">
        <v>2013</v>
      </c>
      <c r="B5138" s="2">
        <v>11</v>
      </c>
      <c r="C5138" s="2" t="s">
        <v>12</v>
      </c>
      <c r="D5138" s="2" t="s">
        <v>64</v>
      </c>
      <c r="E5138" s="2" t="s">
        <v>14</v>
      </c>
      <c r="F5138" s="7">
        <v>151.44299699999999</v>
      </c>
      <c r="G5138" s="4">
        <v>12243</v>
      </c>
      <c r="H5138" s="2">
        <v>1.23E-2</v>
      </c>
      <c r="I5138" t="s">
        <v>152</v>
      </c>
    </row>
    <row r="5139" spans="1:9">
      <c r="A5139" s="2">
        <v>2013</v>
      </c>
      <c r="B5139" s="2">
        <v>9</v>
      </c>
      <c r="C5139" s="2" t="s">
        <v>12</v>
      </c>
      <c r="D5139" s="2" t="s">
        <v>54</v>
      </c>
      <c r="E5139" s="2" t="s">
        <v>14</v>
      </c>
      <c r="F5139" s="7">
        <v>56.995055000000001</v>
      </c>
      <c r="G5139" s="4">
        <v>2008</v>
      </c>
      <c r="H5139" s="2">
        <v>2.8299999999999999E-2</v>
      </c>
      <c r="I5139" t="s">
        <v>152</v>
      </c>
    </row>
    <row r="5140" spans="1:9">
      <c r="A5140" s="2">
        <v>2013</v>
      </c>
      <c r="B5140" s="2">
        <v>1</v>
      </c>
      <c r="C5140" s="2" t="s">
        <v>53</v>
      </c>
      <c r="D5140" s="2" t="s">
        <v>20</v>
      </c>
      <c r="E5140" s="2" t="s">
        <v>14</v>
      </c>
      <c r="F5140" s="7">
        <v>925.90092200000004</v>
      </c>
      <c r="G5140" s="4">
        <v>692</v>
      </c>
      <c r="H5140" s="2">
        <v>1.3380000000000001</v>
      </c>
      <c r="I5140" t="s">
        <v>152</v>
      </c>
    </row>
    <row r="5141" spans="1:9">
      <c r="A5141" s="2">
        <v>2013</v>
      </c>
      <c r="B5141" s="2">
        <v>5</v>
      </c>
      <c r="C5141" s="2" t="s">
        <v>12</v>
      </c>
      <c r="D5141" s="2" t="s">
        <v>34</v>
      </c>
      <c r="E5141" s="2" t="s">
        <v>14</v>
      </c>
      <c r="F5141" s="7">
        <v>15.163565999999999</v>
      </c>
      <c r="G5141" s="4">
        <v>1329</v>
      </c>
      <c r="H5141" s="2">
        <v>1.14E-2</v>
      </c>
      <c r="I5141" t="s">
        <v>152</v>
      </c>
    </row>
    <row r="5142" spans="1:9">
      <c r="A5142" s="2">
        <v>2013</v>
      </c>
      <c r="B5142" s="2">
        <v>7</v>
      </c>
      <c r="C5142" s="2" t="s">
        <v>12</v>
      </c>
      <c r="D5142" s="2" t="s">
        <v>50</v>
      </c>
      <c r="E5142" s="2" t="s">
        <v>11</v>
      </c>
      <c r="F5142" s="7">
        <v>19.591335000000001</v>
      </c>
      <c r="G5142" s="4">
        <v>1431</v>
      </c>
      <c r="H5142" s="2">
        <v>1.3599999999999999E-2</v>
      </c>
      <c r="I5142" t="s">
        <v>152</v>
      </c>
    </row>
    <row r="5143" spans="1:9">
      <c r="A5143" s="2">
        <v>2014</v>
      </c>
      <c r="B5143" s="2">
        <v>3</v>
      </c>
      <c r="C5143" s="2" t="s">
        <v>12</v>
      </c>
      <c r="D5143" s="2" t="s">
        <v>83</v>
      </c>
      <c r="E5143" s="2" t="s">
        <v>14</v>
      </c>
      <c r="F5143" s="7">
        <v>8.3188940000000002</v>
      </c>
      <c r="G5143" s="4">
        <v>1063</v>
      </c>
      <c r="H5143" s="2">
        <v>7.7999999999999996E-3</v>
      </c>
      <c r="I5143" t="s">
        <v>152</v>
      </c>
    </row>
    <row r="5144" spans="1:9">
      <c r="A5144" s="2">
        <v>2013</v>
      </c>
      <c r="B5144" s="2">
        <v>11</v>
      </c>
      <c r="C5144" s="2" t="s">
        <v>53</v>
      </c>
      <c r="D5144" s="2" t="s">
        <v>18</v>
      </c>
      <c r="E5144" s="2" t="s">
        <v>14</v>
      </c>
      <c r="F5144" s="7">
        <v>49.077976</v>
      </c>
      <c r="G5144" s="4">
        <v>58</v>
      </c>
      <c r="H5144" s="2">
        <v>0.84609999999999996</v>
      </c>
      <c r="I5144" t="s">
        <v>152</v>
      </c>
    </row>
    <row r="5145" spans="1:9">
      <c r="A5145" s="2">
        <v>2013</v>
      </c>
      <c r="B5145" s="2">
        <v>5</v>
      </c>
      <c r="C5145" s="2" t="s">
        <v>12</v>
      </c>
      <c r="D5145" s="2" t="s">
        <v>59</v>
      </c>
      <c r="E5145" s="2" t="s">
        <v>11</v>
      </c>
      <c r="F5145" s="7">
        <v>1.2467459999999999</v>
      </c>
      <c r="G5145" s="4">
        <v>162</v>
      </c>
      <c r="H5145" s="2">
        <v>7.6E-3</v>
      </c>
      <c r="I5145" t="s">
        <v>152</v>
      </c>
    </row>
    <row r="5146" spans="1:9">
      <c r="A5146" s="2">
        <v>2014</v>
      </c>
      <c r="B5146" s="2">
        <v>1</v>
      </c>
      <c r="C5146" s="2" t="s">
        <v>12</v>
      </c>
      <c r="D5146" s="2" t="s">
        <v>85</v>
      </c>
      <c r="E5146" s="2" t="s">
        <v>25</v>
      </c>
      <c r="F5146" s="7">
        <v>1.2355E-2</v>
      </c>
      <c r="G5146" s="4">
        <v>5</v>
      </c>
      <c r="H5146" s="2">
        <v>2.3999999999999998E-3</v>
      </c>
      <c r="I5146" t="s">
        <v>152</v>
      </c>
    </row>
    <row r="5147" spans="1:9">
      <c r="A5147" s="2">
        <v>2013</v>
      </c>
      <c r="B5147" s="2">
        <v>6</v>
      </c>
      <c r="C5147" s="2" t="s">
        <v>12</v>
      </c>
      <c r="D5147" s="2" t="s">
        <v>19</v>
      </c>
      <c r="E5147" s="2" t="s">
        <v>14</v>
      </c>
      <c r="F5147" s="7">
        <v>204853.63244300001</v>
      </c>
      <c r="G5147" s="4">
        <v>19580338</v>
      </c>
      <c r="H5147" s="2">
        <v>1.04E-2</v>
      </c>
      <c r="I5147" t="s">
        <v>152</v>
      </c>
    </row>
    <row r="5148" spans="1:9">
      <c r="A5148" s="2">
        <v>2013</v>
      </c>
      <c r="B5148" s="2">
        <v>5</v>
      </c>
      <c r="C5148" s="2" t="s">
        <v>7</v>
      </c>
      <c r="D5148" s="2" t="s">
        <v>40</v>
      </c>
      <c r="E5148" s="2" t="s">
        <v>14</v>
      </c>
      <c r="F5148" s="7">
        <v>17398.940337</v>
      </c>
      <c r="G5148" s="4">
        <v>20670415</v>
      </c>
      <c r="H5148" s="2">
        <v>8.0000000000000004E-4</v>
      </c>
      <c r="I5148" t="s">
        <v>152</v>
      </c>
    </row>
    <row r="5149" spans="1:9">
      <c r="A5149" s="2">
        <v>2013</v>
      </c>
      <c r="B5149" s="2">
        <v>3</v>
      </c>
      <c r="C5149" s="2" t="s">
        <v>12</v>
      </c>
      <c r="D5149" s="2" t="s">
        <v>19</v>
      </c>
      <c r="E5149" s="2" t="s">
        <v>14</v>
      </c>
      <c r="F5149" s="7">
        <v>241429.59383</v>
      </c>
      <c r="G5149" s="4">
        <v>21477926</v>
      </c>
      <c r="H5149" s="2">
        <v>1.12E-2</v>
      </c>
      <c r="I5149" t="s">
        <v>152</v>
      </c>
    </row>
    <row r="5150" spans="1:9">
      <c r="A5150" s="2">
        <v>2013</v>
      </c>
      <c r="B5150" s="2">
        <v>8</v>
      </c>
      <c r="C5150" s="2" t="s">
        <v>12</v>
      </c>
      <c r="D5150" s="2" t="s">
        <v>21</v>
      </c>
      <c r="E5150" s="2" t="s">
        <v>14</v>
      </c>
      <c r="F5150" s="7">
        <v>24934.779781000001</v>
      </c>
      <c r="G5150" s="4">
        <v>2321407</v>
      </c>
      <c r="H5150" s="2">
        <v>1.0699999999999999E-2</v>
      </c>
      <c r="I5150" t="s">
        <v>152</v>
      </c>
    </row>
    <row r="5151" spans="1:9">
      <c r="A5151" s="2">
        <v>2014</v>
      </c>
      <c r="B5151" s="2">
        <v>4</v>
      </c>
      <c r="C5151" s="2" t="s">
        <v>7</v>
      </c>
      <c r="D5151" s="2" t="s">
        <v>41</v>
      </c>
      <c r="E5151" s="2" t="s">
        <v>25</v>
      </c>
      <c r="F5151" s="7">
        <v>2012.1832489999999</v>
      </c>
      <c r="G5151" s="4">
        <v>955482</v>
      </c>
      <c r="H5151" s="2">
        <v>2.0999999999999999E-3</v>
      </c>
      <c r="I5151" t="s">
        <v>152</v>
      </c>
    </row>
    <row r="5152" spans="1:9">
      <c r="A5152" s="2">
        <v>2013</v>
      </c>
      <c r="B5152" s="2">
        <v>5</v>
      </c>
      <c r="C5152" s="2" t="s">
        <v>7</v>
      </c>
      <c r="D5152" s="2" t="s">
        <v>28</v>
      </c>
      <c r="E5152" s="2" t="s">
        <v>14</v>
      </c>
      <c r="F5152" s="7">
        <v>3775.4355989999999</v>
      </c>
      <c r="G5152" s="4">
        <v>1919037</v>
      </c>
      <c r="H5152" s="2">
        <v>1.9E-3</v>
      </c>
      <c r="I5152" t="s">
        <v>152</v>
      </c>
    </row>
    <row r="5153" spans="1:9">
      <c r="A5153" s="2">
        <v>2013</v>
      </c>
      <c r="B5153" s="2">
        <v>9</v>
      </c>
      <c r="C5153" s="2" t="s">
        <v>12</v>
      </c>
      <c r="D5153" s="2" t="s">
        <v>27</v>
      </c>
      <c r="E5153" s="2" t="s">
        <v>14</v>
      </c>
      <c r="F5153" s="7">
        <v>288.62440700000002</v>
      </c>
      <c r="G5153" s="4">
        <v>112788</v>
      </c>
      <c r="H5153" s="2">
        <v>2.5000000000000001E-3</v>
      </c>
      <c r="I5153" t="s">
        <v>152</v>
      </c>
    </row>
    <row r="5154" spans="1:9">
      <c r="A5154" s="2">
        <v>2014</v>
      </c>
      <c r="B5154" s="2">
        <v>2</v>
      </c>
      <c r="C5154" s="2" t="s">
        <v>7</v>
      </c>
      <c r="D5154" s="2" t="s">
        <v>33</v>
      </c>
      <c r="E5154" s="2" t="s">
        <v>11</v>
      </c>
      <c r="F5154" s="7">
        <v>661.87267899999995</v>
      </c>
      <c r="G5154" s="4">
        <v>509134</v>
      </c>
      <c r="H5154" s="2">
        <v>1.1999999999999999E-3</v>
      </c>
      <c r="I5154" t="s">
        <v>152</v>
      </c>
    </row>
    <row r="5155" spans="1:9">
      <c r="A5155" s="2">
        <v>2014</v>
      </c>
      <c r="B5155" s="2">
        <v>4</v>
      </c>
      <c r="C5155" s="2" t="s">
        <v>7</v>
      </c>
      <c r="D5155" s="2" t="s">
        <v>33</v>
      </c>
      <c r="E5155" s="2" t="s">
        <v>11</v>
      </c>
      <c r="F5155" s="7">
        <v>1355.6604090000001</v>
      </c>
      <c r="G5155" s="4">
        <v>820516</v>
      </c>
      <c r="H5155" s="2">
        <v>1.6000000000000001E-3</v>
      </c>
      <c r="I5155" t="s">
        <v>152</v>
      </c>
    </row>
    <row r="5156" spans="1:9">
      <c r="A5156" s="2">
        <v>2013</v>
      </c>
      <c r="B5156" s="2">
        <v>3</v>
      </c>
      <c r="C5156" s="2" t="s">
        <v>12</v>
      </c>
      <c r="D5156" s="2" t="s">
        <v>82</v>
      </c>
      <c r="E5156" s="2" t="s">
        <v>14</v>
      </c>
      <c r="F5156" s="7">
        <v>2.1734309999999999</v>
      </c>
      <c r="G5156" s="4">
        <v>292</v>
      </c>
      <c r="H5156" s="2">
        <v>7.4000000000000003E-3</v>
      </c>
      <c r="I5156" t="s">
        <v>152</v>
      </c>
    </row>
    <row r="5157" spans="1:9">
      <c r="A5157" s="2">
        <v>2014</v>
      </c>
      <c r="B5157" s="2">
        <v>5</v>
      </c>
      <c r="C5157" s="2" t="s">
        <v>7</v>
      </c>
      <c r="D5157" s="2" t="s">
        <v>22</v>
      </c>
      <c r="E5157" s="2" t="s">
        <v>14</v>
      </c>
      <c r="F5157" s="7">
        <v>378.335037</v>
      </c>
      <c r="G5157" s="4">
        <v>850320</v>
      </c>
      <c r="H5157" s="2">
        <v>4.0000000000000002E-4</v>
      </c>
      <c r="I5157" t="s">
        <v>152</v>
      </c>
    </row>
    <row r="5158" spans="1:9">
      <c r="A5158" s="2">
        <v>2014</v>
      </c>
      <c r="B5158" s="2">
        <v>5</v>
      </c>
      <c r="C5158" s="2" t="s">
        <v>12</v>
      </c>
      <c r="D5158" s="2" t="s">
        <v>26</v>
      </c>
      <c r="E5158" s="2" t="s">
        <v>14</v>
      </c>
      <c r="F5158" s="7">
        <v>16584.576065000001</v>
      </c>
      <c r="G5158" s="4">
        <v>1492258</v>
      </c>
      <c r="H5158" s="2">
        <v>1.11E-2</v>
      </c>
      <c r="I5158" t="s">
        <v>152</v>
      </c>
    </row>
    <row r="5159" spans="1:9">
      <c r="A5159" s="2">
        <v>2013</v>
      </c>
      <c r="B5159" s="2">
        <v>2</v>
      </c>
      <c r="C5159" s="2" t="s">
        <v>12</v>
      </c>
      <c r="D5159" s="2" t="s">
        <v>99</v>
      </c>
      <c r="E5159" s="2" t="s">
        <v>25</v>
      </c>
      <c r="F5159" s="7">
        <v>0.25616899999999998</v>
      </c>
      <c r="G5159" s="4">
        <v>32</v>
      </c>
      <c r="H5159" s="2">
        <v>8.0000000000000002E-3</v>
      </c>
      <c r="I5159" t="s">
        <v>152</v>
      </c>
    </row>
    <row r="5160" spans="1:9">
      <c r="A5160" s="2">
        <v>2013</v>
      </c>
      <c r="B5160" s="2">
        <v>12</v>
      </c>
      <c r="C5160" s="2" t="s">
        <v>7</v>
      </c>
      <c r="D5160" s="2" t="s">
        <v>42</v>
      </c>
      <c r="E5160" s="2" t="s">
        <v>14</v>
      </c>
      <c r="F5160" s="7">
        <v>17599.621947</v>
      </c>
      <c r="G5160" s="4">
        <v>5682260</v>
      </c>
      <c r="H5160" s="2">
        <v>3.0000000000000001E-3</v>
      </c>
      <c r="I5160" t="s">
        <v>152</v>
      </c>
    </row>
    <row r="5161" spans="1:9">
      <c r="A5161" s="2">
        <v>2013</v>
      </c>
      <c r="B5161" s="2">
        <v>3</v>
      </c>
      <c r="C5161" s="2" t="s">
        <v>7</v>
      </c>
      <c r="D5161" s="2" t="s">
        <v>45</v>
      </c>
      <c r="E5161" s="2" t="s">
        <v>14</v>
      </c>
      <c r="F5161" s="7">
        <v>773.62296700000002</v>
      </c>
      <c r="G5161" s="4">
        <v>2037351</v>
      </c>
      <c r="H5161" s="2">
        <v>2.9999999999999997E-4</v>
      </c>
      <c r="I5161" t="s">
        <v>152</v>
      </c>
    </row>
    <row r="5162" spans="1:9">
      <c r="A5162" s="2">
        <v>2013</v>
      </c>
      <c r="B5162" s="2">
        <v>4</v>
      </c>
      <c r="C5162" s="2" t="s">
        <v>12</v>
      </c>
      <c r="D5162" s="2" t="s">
        <v>13</v>
      </c>
      <c r="E5162" s="2" t="s">
        <v>14</v>
      </c>
      <c r="F5162" s="7">
        <v>56155.931704000002</v>
      </c>
      <c r="G5162" s="4">
        <v>5434621</v>
      </c>
      <c r="H5162" s="2">
        <v>1.03E-2</v>
      </c>
      <c r="I5162" t="s">
        <v>152</v>
      </c>
    </row>
    <row r="5163" spans="1:9">
      <c r="A5163" s="2">
        <v>2014</v>
      </c>
      <c r="B5163" s="2">
        <v>2</v>
      </c>
      <c r="C5163" s="2" t="s">
        <v>12</v>
      </c>
      <c r="D5163" s="2" t="s">
        <v>86</v>
      </c>
      <c r="E5163" s="2" t="s">
        <v>9</v>
      </c>
      <c r="F5163" s="7">
        <v>7786.9531029999998</v>
      </c>
      <c r="G5163" s="4">
        <v>4033206</v>
      </c>
      <c r="H5163" s="2">
        <v>1.9E-3</v>
      </c>
      <c r="I5163" t="s">
        <v>152</v>
      </c>
    </row>
    <row r="5164" spans="1:9">
      <c r="A5164" s="2">
        <v>2013</v>
      </c>
      <c r="B5164" s="2">
        <v>6</v>
      </c>
      <c r="C5164" s="2" t="s">
        <v>7</v>
      </c>
      <c r="D5164" s="2" t="s">
        <v>22</v>
      </c>
      <c r="E5164" s="2" t="s">
        <v>14</v>
      </c>
      <c r="F5164" s="7">
        <v>795.54663300000004</v>
      </c>
      <c r="G5164" s="4">
        <v>379772</v>
      </c>
      <c r="H5164" s="2">
        <v>2E-3</v>
      </c>
      <c r="I5164" t="s">
        <v>152</v>
      </c>
    </row>
    <row r="5165" spans="1:9">
      <c r="A5165" s="2">
        <v>2014</v>
      </c>
      <c r="B5165" s="2">
        <v>3</v>
      </c>
      <c r="C5165" s="2" t="s">
        <v>12</v>
      </c>
      <c r="D5165" s="2" t="s">
        <v>42</v>
      </c>
      <c r="E5165" s="2" t="s">
        <v>14</v>
      </c>
      <c r="F5165" s="7">
        <v>10120.906808</v>
      </c>
      <c r="G5165" s="4">
        <v>2449069</v>
      </c>
      <c r="H5165" s="2">
        <v>4.1000000000000003E-3</v>
      </c>
      <c r="I5165" t="s">
        <v>152</v>
      </c>
    </row>
    <row r="5166" spans="1:9">
      <c r="A5166" s="2">
        <v>2014</v>
      </c>
      <c r="B5166" s="2">
        <v>2</v>
      </c>
      <c r="C5166" s="2" t="s">
        <v>7</v>
      </c>
      <c r="D5166" s="2" t="s">
        <v>23</v>
      </c>
      <c r="E5166" s="2" t="s">
        <v>14</v>
      </c>
      <c r="F5166" s="7">
        <v>1288.2072250000001</v>
      </c>
      <c r="G5166" s="4">
        <v>576175</v>
      </c>
      <c r="H5166" s="2">
        <v>2.2000000000000001E-3</v>
      </c>
      <c r="I5166" t="s">
        <v>152</v>
      </c>
    </row>
    <row r="5167" spans="1:9">
      <c r="A5167" s="2">
        <v>2013</v>
      </c>
      <c r="B5167" s="2">
        <v>4</v>
      </c>
      <c r="C5167" s="2" t="s">
        <v>7</v>
      </c>
      <c r="D5167" s="2" t="s">
        <v>29</v>
      </c>
      <c r="E5167" s="2" t="s">
        <v>25</v>
      </c>
      <c r="F5167" s="7">
        <v>69.952924999999993</v>
      </c>
      <c r="G5167" s="4">
        <v>87768</v>
      </c>
      <c r="H5167" s="2">
        <v>6.9999999999999999E-4</v>
      </c>
      <c r="I5167" t="s">
        <v>152</v>
      </c>
    </row>
    <row r="5168" spans="1:9">
      <c r="A5168" s="2">
        <v>2013</v>
      </c>
      <c r="B5168" s="2">
        <v>10</v>
      </c>
      <c r="C5168" s="2" t="s">
        <v>7</v>
      </c>
      <c r="D5168" s="2" t="s">
        <v>71</v>
      </c>
      <c r="E5168" s="2" t="s">
        <v>14</v>
      </c>
      <c r="F5168" s="7">
        <v>21.313400000000001</v>
      </c>
      <c r="G5168" s="4">
        <v>155387</v>
      </c>
      <c r="H5168" s="2">
        <v>1E-4</v>
      </c>
      <c r="I5168" t="s">
        <v>152</v>
      </c>
    </row>
    <row r="5169" spans="1:9">
      <c r="A5169" s="2">
        <v>2013</v>
      </c>
      <c r="B5169" s="2">
        <v>1</v>
      </c>
      <c r="C5169" s="2" t="s">
        <v>12</v>
      </c>
      <c r="D5169" s="2" t="s">
        <v>48</v>
      </c>
      <c r="E5169" s="2" t="s">
        <v>14</v>
      </c>
      <c r="F5169" s="7">
        <v>5.1382919999999999</v>
      </c>
      <c r="G5169" s="4">
        <v>1082</v>
      </c>
      <c r="H5169" s="2">
        <v>4.7000000000000002E-3</v>
      </c>
      <c r="I5169" t="s">
        <v>152</v>
      </c>
    </row>
    <row r="5170" spans="1:9">
      <c r="A5170" s="2">
        <v>2013</v>
      </c>
      <c r="B5170" s="2">
        <v>12</v>
      </c>
      <c r="C5170" s="2" t="s">
        <v>12</v>
      </c>
      <c r="D5170" s="2" t="s">
        <v>76</v>
      </c>
      <c r="E5170" s="2" t="s">
        <v>25</v>
      </c>
      <c r="F5170" s="7">
        <v>11.399913</v>
      </c>
      <c r="G5170" s="4">
        <v>675</v>
      </c>
      <c r="H5170" s="2">
        <v>1.6799999999999999E-2</v>
      </c>
      <c r="I5170" t="s">
        <v>152</v>
      </c>
    </row>
    <row r="5171" spans="1:9">
      <c r="A5171" s="2">
        <v>2014</v>
      </c>
      <c r="B5171" s="2">
        <v>1</v>
      </c>
      <c r="C5171" s="2" t="s">
        <v>12</v>
      </c>
      <c r="D5171" s="2" t="s">
        <v>68</v>
      </c>
      <c r="E5171" s="2" t="s">
        <v>14</v>
      </c>
      <c r="F5171" s="7">
        <v>0.92274800000000001</v>
      </c>
      <c r="G5171" s="4">
        <v>63</v>
      </c>
      <c r="H5171" s="2">
        <v>1.46E-2</v>
      </c>
      <c r="I5171" t="s">
        <v>152</v>
      </c>
    </row>
    <row r="5172" spans="1:9">
      <c r="A5172" s="2">
        <v>2013</v>
      </c>
      <c r="B5172" s="2">
        <v>8</v>
      </c>
      <c r="C5172" s="2" t="s">
        <v>53</v>
      </c>
      <c r="D5172" s="2" t="s">
        <v>63</v>
      </c>
      <c r="E5172" s="2" t="s">
        <v>14</v>
      </c>
      <c r="F5172" s="7">
        <v>53.445326999999999</v>
      </c>
      <c r="G5172" s="4">
        <v>104</v>
      </c>
      <c r="H5172" s="2">
        <v>0.51380000000000003</v>
      </c>
      <c r="I5172" t="s">
        <v>152</v>
      </c>
    </row>
    <row r="5173" spans="1:9">
      <c r="A5173" s="2">
        <v>2013</v>
      </c>
      <c r="B5173" s="2">
        <v>4</v>
      </c>
      <c r="C5173" s="2" t="s">
        <v>12</v>
      </c>
      <c r="D5173" s="2" t="s">
        <v>72</v>
      </c>
      <c r="E5173" s="2" t="s">
        <v>11</v>
      </c>
      <c r="F5173" s="7">
        <v>1.0951519999999999</v>
      </c>
      <c r="G5173" s="4">
        <v>217</v>
      </c>
      <c r="H5173" s="2">
        <v>5.0000000000000001E-3</v>
      </c>
      <c r="I5173" t="s">
        <v>152</v>
      </c>
    </row>
    <row r="5174" spans="1:9">
      <c r="A5174" s="2">
        <v>2013</v>
      </c>
      <c r="B5174" s="2">
        <v>10</v>
      </c>
      <c r="C5174" s="2" t="s">
        <v>12</v>
      </c>
      <c r="D5174" s="2" t="s">
        <v>68</v>
      </c>
      <c r="E5174" s="2" t="s">
        <v>14</v>
      </c>
      <c r="F5174" s="7">
        <v>0.71719900000000003</v>
      </c>
      <c r="G5174" s="4">
        <v>176</v>
      </c>
      <c r="H5174" s="2">
        <v>4.0000000000000001E-3</v>
      </c>
      <c r="I5174" t="s">
        <v>152</v>
      </c>
    </row>
    <row r="5175" spans="1:9">
      <c r="A5175" s="2">
        <v>2013</v>
      </c>
      <c r="B5175" s="2">
        <v>9</v>
      </c>
      <c r="C5175" s="2" t="s">
        <v>12</v>
      </c>
      <c r="D5175" s="2" t="s">
        <v>59</v>
      </c>
      <c r="E5175" s="2" t="s">
        <v>11</v>
      </c>
      <c r="F5175" s="7">
        <v>5.4130330000000004</v>
      </c>
      <c r="G5175" s="4">
        <v>61</v>
      </c>
      <c r="H5175" s="2">
        <v>8.8700000000000001E-2</v>
      </c>
      <c r="I5175" t="s">
        <v>152</v>
      </c>
    </row>
    <row r="5176" spans="1:9">
      <c r="A5176" s="2">
        <v>2014</v>
      </c>
      <c r="B5176" s="2">
        <v>1</v>
      </c>
      <c r="C5176" s="2" t="s">
        <v>12</v>
      </c>
      <c r="D5176" s="2" t="s">
        <v>104</v>
      </c>
      <c r="E5176" s="2" t="s">
        <v>14</v>
      </c>
      <c r="F5176" s="7">
        <v>0.91239999999999999</v>
      </c>
      <c r="G5176" s="4">
        <v>2</v>
      </c>
      <c r="H5176" s="2">
        <v>0.45619999999999999</v>
      </c>
      <c r="I5176" t="s">
        <v>152</v>
      </c>
    </row>
    <row r="5177" spans="1:9">
      <c r="A5177" s="2">
        <v>2013</v>
      </c>
      <c r="B5177" s="2">
        <v>10</v>
      </c>
      <c r="C5177" s="2" t="s">
        <v>12</v>
      </c>
      <c r="D5177" s="2" t="s">
        <v>104</v>
      </c>
      <c r="E5177" s="2" t="s">
        <v>14</v>
      </c>
      <c r="F5177" s="7">
        <v>6.9379999999999997E-2</v>
      </c>
      <c r="G5177" s="4">
        <v>2</v>
      </c>
      <c r="H5177" s="2">
        <v>3.4599999999999999E-2</v>
      </c>
      <c r="I5177" t="s">
        <v>152</v>
      </c>
    </row>
    <row r="5178" spans="1:9">
      <c r="A5178" s="2">
        <v>2013</v>
      </c>
      <c r="B5178" s="2">
        <v>2</v>
      </c>
      <c r="C5178" s="2" t="s">
        <v>53</v>
      </c>
      <c r="D5178" s="2" t="s">
        <v>13</v>
      </c>
      <c r="E5178" s="2" t="s">
        <v>14</v>
      </c>
      <c r="F5178" s="7">
        <v>3.77094</v>
      </c>
      <c r="G5178" s="4">
        <v>5</v>
      </c>
      <c r="H5178" s="2">
        <v>0.75409999999999999</v>
      </c>
      <c r="I5178" t="s">
        <v>152</v>
      </c>
    </row>
    <row r="5179" spans="1:9">
      <c r="A5179" s="2">
        <v>2013</v>
      </c>
      <c r="B5179" s="2">
        <v>6</v>
      </c>
      <c r="C5179" s="2" t="s">
        <v>12</v>
      </c>
      <c r="D5179" s="2" t="s">
        <v>13</v>
      </c>
      <c r="E5179" s="2" t="s">
        <v>14</v>
      </c>
      <c r="F5179" s="7">
        <v>63686.897019000004</v>
      </c>
      <c r="G5179" s="4">
        <v>5962506</v>
      </c>
      <c r="H5179" s="2">
        <v>1.06E-2</v>
      </c>
      <c r="I5179" t="s">
        <v>152</v>
      </c>
    </row>
    <row r="5180" spans="1:9">
      <c r="A5180" s="2">
        <v>2014</v>
      </c>
      <c r="B5180" s="2">
        <v>2</v>
      </c>
      <c r="C5180" s="2" t="s">
        <v>7</v>
      </c>
      <c r="D5180" s="2" t="s">
        <v>40</v>
      </c>
      <c r="E5180" s="2" t="s">
        <v>14</v>
      </c>
      <c r="F5180" s="7">
        <v>128695.026487</v>
      </c>
      <c r="G5180" s="4">
        <v>31083813</v>
      </c>
      <c r="H5180" s="2">
        <v>4.1000000000000003E-3</v>
      </c>
      <c r="I5180" t="s">
        <v>152</v>
      </c>
    </row>
    <row r="5181" spans="1:9">
      <c r="A5181" s="2">
        <v>2013</v>
      </c>
      <c r="B5181" s="2">
        <v>11</v>
      </c>
      <c r="C5181" s="2" t="s">
        <v>12</v>
      </c>
      <c r="D5181" s="2" t="s">
        <v>45</v>
      </c>
      <c r="E5181" s="2" t="s">
        <v>14</v>
      </c>
      <c r="F5181" s="7">
        <v>7543.2896940000001</v>
      </c>
      <c r="G5181" s="4">
        <v>1809855</v>
      </c>
      <c r="H5181" s="2">
        <v>4.1000000000000003E-3</v>
      </c>
      <c r="I5181" t="s">
        <v>152</v>
      </c>
    </row>
    <row r="5182" spans="1:9">
      <c r="A5182" s="2">
        <v>2014</v>
      </c>
      <c r="B5182" s="2">
        <v>1</v>
      </c>
      <c r="C5182" s="2" t="s">
        <v>7</v>
      </c>
      <c r="D5182" s="2" t="s">
        <v>28</v>
      </c>
      <c r="E5182" s="2" t="s">
        <v>14</v>
      </c>
      <c r="F5182" s="7">
        <v>7683.62291</v>
      </c>
      <c r="G5182" s="4">
        <v>2877099</v>
      </c>
      <c r="H5182" s="2">
        <v>2.5999999999999999E-3</v>
      </c>
      <c r="I5182" t="s">
        <v>152</v>
      </c>
    </row>
    <row r="5183" spans="1:9">
      <c r="A5183" s="2">
        <v>2014</v>
      </c>
      <c r="B5183" s="2">
        <v>1</v>
      </c>
      <c r="C5183" s="2" t="s">
        <v>7</v>
      </c>
      <c r="D5183" s="2" t="s">
        <v>40</v>
      </c>
      <c r="E5183" s="2" t="s">
        <v>14</v>
      </c>
      <c r="F5183" s="7">
        <v>124395.31701</v>
      </c>
      <c r="G5183" s="4">
        <v>30742866</v>
      </c>
      <c r="H5183" s="2">
        <v>4.0000000000000001E-3</v>
      </c>
      <c r="I5183" t="s">
        <v>152</v>
      </c>
    </row>
    <row r="5184" spans="1:9">
      <c r="A5184" s="2">
        <v>2014</v>
      </c>
      <c r="B5184" s="2">
        <v>3</v>
      </c>
      <c r="C5184" s="2" t="s">
        <v>7</v>
      </c>
      <c r="D5184" s="2" t="s">
        <v>41</v>
      </c>
      <c r="E5184" s="2" t="s">
        <v>25</v>
      </c>
      <c r="F5184" s="7">
        <v>1391.5916259999999</v>
      </c>
      <c r="G5184" s="4">
        <v>849048</v>
      </c>
      <c r="H5184" s="2">
        <v>1.6000000000000001E-3</v>
      </c>
      <c r="I5184" t="s">
        <v>152</v>
      </c>
    </row>
    <row r="5185" spans="1:9">
      <c r="A5185" s="2">
        <v>2013</v>
      </c>
      <c r="B5185" s="2">
        <v>9</v>
      </c>
      <c r="C5185" s="2" t="s">
        <v>7</v>
      </c>
      <c r="D5185" s="2" t="s">
        <v>26</v>
      </c>
      <c r="E5185" s="2" t="s">
        <v>14</v>
      </c>
      <c r="F5185" s="7">
        <v>1157.3699879999999</v>
      </c>
      <c r="G5185" s="4">
        <v>432889</v>
      </c>
      <c r="H5185" s="2">
        <v>2.5999999999999999E-3</v>
      </c>
      <c r="I5185" t="s">
        <v>152</v>
      </c>
    </row>
    <row r="5186" spans="1:9">
      <c r="A5186" s="2">
        <v>2014</v>
      </c>
      <c r="B5186" s="2">
        <v>3</v>
      </c>
      <c r="C5186" s="2" t="s">
        <v>7</v>
      </c>
      <c r="D5186" s="2" t="s">
        <v>73</v>
      </c>
      <c r="E5186" s="2" t="s">
        <v>14</v>
      </c>
      <c r="F5186" s="7">
        <v>459.20485000000002</v>
      </c>
      <c r="G5186" s="4">
        <v>277917</v>
      </c>
      <c r="H5186" s="2">
        <v>1.6000000000000001E-3</v>
      </c>
      <c r="I5186" t="s">
        <v>152</v>
      </c>
    </row>
    <row r="5187" spans="1:9">
      <c r="A5187" s="2">
        <v>2013</v>
      </c>
      <c r="B5187" s="2">
        <v>10</v>
      </c>
      <c r="C5187" s="2" t="s">
        <v>7</v>
      </c>
      <c r="D5187" s="2" t="s">
        <v>17</v>
      </c>
      <c r="E5187" s="2" t="s">
        <v>14</v>
      </c>
      <c r="F5187" s="7">
        <v>1264.9568870000001</v>
      </c>
      <c r="G5187" s="4">
        <v>470306</v>
      </c>
      <c r="H5187" s="2">
        <v>2.5999999999999999E-3</v>
      </c>
      <c r="I5187" t="s">
        <v>152</v>
      </c>
    </row>
    <row r="5188" spans="1:9">
      <c r="A5188" s="2">
        <v>2014</v>
      </c>
      <c r="B5188" s="2">
        <v>1</v>
      </c>
      <c r="C5188" s="2" t="s">
        <v>12</v>
      </c>
      <c r="D5188" s="2" t="s">
        <v>73</v>
      </c>
      <c r="E5188" s="2" t="s">
        <v>14</v>
      </c>
      <c r="F5188" s="7">
        <v>45.132252999999999</v>
      </c>
      <c r="G5188" s="4">
        <v>27883</v>
      </c>
      <c r="H5188" s="2">
        <v>1.6000000000000001E-3</v>
      </c>
      <c r="I5188" t="s">
        <v>152</v>
      </c>
    </row>
    <row r="5189" spans="1:9">
      <c r="A5189" s="2">
        <v>2014</v>
      </c>
      <c r="B5189" s="2">
        <v>4</v>
      </c>
      <c r="C5189" s="2" t="s">
        <v>7</v>
      </c>
      <c r="D5189" s="2" t="s">
        <v>64</v>
      </c>
      <c r="E5189" s="2" t="s">
        <v>14</v>
      </c>
      <c r="F5189" s="7">
        <v>215.751476</v>
      </c>
      <c r="G5189" s="4">
        <v>40807</v>
      </c>
      <c r="H5189" s="2">
        <v>5.1999999999999998E-3</v>
      </c>
      <c r="I5189" t="s">
        <v>152</v>
      </c>
    </row>
    <row r="5190" spans="1:9">
      <c r="A5190" s="2">
        <v>2014</v>
      </c>
      <c r="B5190" s="2">
        <v>2</v>
      </c>
      <c r="C5190" s="2" t="s">
        <v>12</v>
      </c>
      <c r="D5190" s="2" t="s">
        <v>89</v>
      </c>
      <c r="E5190" s="2" t="s">
        <v>9</v>
      </c>
      <c r="F5190" s="7">
        <v>46.084940000000003</v>
      </c>
      <c r="G5190" s="4">
        <v>35450</v>
      </c>
      <c r="H5190" s="2">
        <v>1.1999999999999999E-3</v>
      </c>
      <c r="I5190" t="s">
        <v>152</v>
      </c>
    </row>
    <row r="5191" spans="1:9">
      <c r="A5191" s="2">
        <v>2013</v>
      </c>
      <c r="B5191" s="2">
        <v>5</v>
      </c>
      <c r="C5191" s="2" t="s">
        <v>12</v>
      </c>
      <c r="D5191" s="2" t="s">
        <v>64</v>
      </c>
      <c r="E5191" s="2" t="s">
        <v>14</v>
      </c>
      <c r="F5191" s="7">
        <v>80.709824999999995</v>
      </c>
      <c r="G5191" s="4">
        <v>8156</v>
      </c>
      <c r="H5191" s="2">
        <v>9.7999999999999997E-3</v>
      </c>
      <c r="I5191" t="s">
        <v>152</v>
      </c>
    </row>
    <row r="5192" spans="1:9">
      <c r="A5192" s="2">
        <v>2013</v>
      </c>
      <c r="B5192" s="2">
        <v>5</v>
      </c>
      <c r="C5192" s="2" t="s">
        <v>12</v>
      </c>
      <c r="D5192" s="2" t="s">
        <v>47</v>
      </c>
      <c r="E5192" s="2" t="s">
        <v>14</v>
      </c>
      <c r="F5192" s="7">
        <v>493.83478300000002</v>
      </c>
      <c r="G5192" s="4">
        <v>49843</v>
      </c>
      <c r="H5192" s="2">
        <v>9.9000000000000008E-3</v>
      </c>
      <c r="I5192" t="s">
        <v>152</v>
      </c>
    </row>
    <row r="5193" spans="1:9">
      <c r="A5193" s="2">
        <v>2013</v>
      </c>
      <c r="B5193" s="2">
        <v>6</v>
      </c>
      <c r="C5193" s="2" t="s">
        <v>12</v>
      </c>
      <c r="D5193" s="2" t="s">
        <v>66</v>
      </c>
      <c r="E5193" s="2" t="s">
        <v>9</v>
      </c>
      <c r="F5193" s="7">
        <v>7.100536</v>
      </c>
      <c r="G5193" s="4">
        <v>745</v>
      </c>
      <c r="H5193" s="2">
        <v>9.4999999999999998E-3</v>
      </c>
      <c r="I5193" t="s">
        <v>152</v>
      </c>
    </row>
    <row r="5194" spans="1:9">
      <c r="A5194" s="2">
        <v>2013</v>
      </c>
      <c r="B5194" s="2">
        <v>10</v>
      </c>
      <c r="C5194" s="2" t="s">
        <v>12</v>
      </c>
      <c r="D5194" s="2" t="s">
        <v>55</v>
      </c>
      <c r="E5194" s="2" t="s">
        <v>14</v>
      </c>
      <c r="F5194" s="7">
        <v>2.4178809999999999</v>
      </c>
      <c r="G5194" s="4">
        <v>274</v>
      </c>
      <c r="H5194" s="2">
        <v>8.8000000000000005E-3</v>
      </c>
      <c r="I5194" t="s">
        <v>152</v>
      </c>
    </row>
    <row r="5195" spans="1:9">
      <c r="A5195" s="2">
        <v>2014</v>
      </c>
      <c r="B5195" s="2">
        <v>5</v>
      </c>
      <c r="C5195" s="2" t="s">
        <v>7</v>
      </c>
      <c r="D5195" s="2" t="s">
        <v>93</v>
      </c>
      <c r="E5195" s="2" t="s">
        <v>9</v>
      </c>
      <c r="F5195" s="7">
        <v>371.35897199999999</v>
      </c>
      <c r="G5195" s="4">
        <v>265257</v>
      </c>
      <c r="H5195" s="2">
        <v>1.2999999999999999E-3</v>
      </c>
      <c r="I5195" t="s">
        <v>152</v>
      </c>
    </row>
    <row r="5196" spans="1:9">
      <c r="A5196" s="2">
        <v>2013</v>
      </c>
      <c r="B5196" s="2">
        <v>9</v>
      </c>
      <c r="C5196" s="2" t="s">
        <v>12</v>
      </c>
      <c r="D5196" s="2" t="s">
        <v>94</v>
      </c>
      <c r="E5196" s="2" t="s">
        <v>25</v>
      </c>
      <c r="F5196" s="7">
        <v>8.8345319999999994</v>
      </c>
      <c r="G5196" s="4">
        <v>46</v>
      </c>
      <c r="H5196" s="2">
        <v>0.192</v>
      </c>
      <c r="I5196" t="s">
        <v>152</v>
      </c>
    </row>
    <row r="5197" spans="1:9">
      <c r="A5197" s="2">
        <v>2014</v>
      </c>
      <c r="B5197" s="2">
        <v>4</v>
      </c>
      <c r="C5197" s="2" t="s">
        <v>12</v>
      </c>
      <c r="D5197" s="2" t="s">
        <v>36</v>
      </c>
      <c r="E5197" s="2" t="s">
        <v>9</v>
      </c>
      <c r="F5197" s="7">
        <v>1.764453</v>
      </c>
      <c r="G5197" s="4">
        <v>63</v>
      </c>
      <c r="H5197" s="2">
        <v>2.8000000000000001E-2</v>
      </c>
      <c r="I5197" t="s">
        <v>152</v>
      </c>
    </row>
    <row r="5198" spans="1:9">
      <c r="A5198" s="2">
        <v>2013</v>
      </c>
      <c r="B5198" s="2">
        <v>12</v>
      </c>
      <c r="C5198" s="2" t="s">
        <v>12</v>
      </c>
      <c r="D5198" s="2" t="s">
        <v>102</v>
      </c>
      <c r="E5198" s="2" t="s">
        <v>14</v>
      </c>
      <c r="F5198" s="7">
        <v>2.243287</v>
      </c>
      <c r="G5198" s="4">
        <v>87</v>
      </c>
      <c r="H5198" s="2">
        <v>2.5700000000000001E-2</v>
      </c>
      <c r="I5198" t="s">
        <v>152</v>
      </c>
    </row>
    <row r="5199" spans="1:9">
      <c r="A5199" s="2">
        <v>2013</v>
      </c>
      <c r="B5199" s="2">
        <v>10</v>
      </c>
      <c r="C5199" s="2" t="s">
        <v>12</v>
      </c>
      <c r="D5199" s="2" t="s">
        <v>73</v>
      </c>
      <c r="E5199" s="2" t="s">
        <v>14</v>
      </c>
      <c r="F5199" s="7">
        <v>0.16930100000000001</v>
      </c>
      <c r="G5199" s="4">
        <v>11</v>
      </c>
      <c r="H5199" s="2">
        <v>1.5299999999999999E-2</v>
      </c>
      <c r="I5199" t="s">
        <v>152</v>
      </c>
    </row>
    <row r="5200" spans="1:9">
      <c r="A5200" s="2">
        <v>2013</v>
      </c>
      <c r="B5200" s="2">
        <v>7</v>
      </c>
      <c r="C5200" s="2" t="s">
        <v>12</v>
      </c>
      <c r="D5200" s="2" t="s">
        <v>35</v>
      </c>
      <c r="E5200" s="2" t="s">
        <v>9</v>
      </c>
      <c r="F5200" s="7">
        <v>0.257463</v>
      </c>
      <c r="G5200" s="4">
        <v>3</v>
      </c>
      <c r="H5200" s="2">
        <v>8.5800000000000001E-2</v>
      </c>
      <c r="I5200" t="s">
        <v>152</v>
      </c>
    </row>
    <row r="5201" spans="1:9">
      <c r="A5201">
        <v>2014</v>
      </c>
      <c r="B5201">
        <v>6</v>
      </c>
      <c r="C5201" t="s">
        <v>7</v>
      </c>
      <c r="D5201" t="s">
        <v>8</v>
      </c>
      <c r="E5201" t="s">
        <v>9</v>
      </c>
      <c r="F5201" s="8">
        <v>168885.13466105601</v>
      </c>
      <c r="G5201" s="5">
        <v>119887014</v>
      </c>
      <c r="H5201">
        <f>F5201/G5201</f>
        <v>1.4087024860011611E-3</v>
      </c>
      <c r="I5201" t="s">
        <v>152</v>
      </c>
    </row>
    <row r="5202" spans="1:9">
      <c r="A5202">
        <v>2014</v>
      </c>
      <c r="B5202">
        <v>6</v>
      </c>
      <c r="C5202" t="s">
        <v>12</v>
      </c>
      <c r="D5202" t="s">
        <v>8</v>
      </c>
      <c r="E5202" t="s">
        <v>9</v>
      </c>
      <c r="F5202" s="8">
        <v>793936.8774305</v>
      </c>
      <c r="G5202" s="5">
        <v>97665589</v>
      </c>
      <c r="H5202">
        <f t="shared" ref="H5202:H5265" si="4">F5202/G5202</f>
        <v>8.1291362245355415E-3</v>
      </c>
      <c r="I5202" t="s">
        <v>152</v>
      </c>
    </row>
    <row r="5203" spans="1:9">
      <c r="A5203">
        <v>2014</v>
      </c>
      <c r="B5203">
        <v>6</v>
      </c>
      <c r="C5203" t="s">
        <v>7</v>
      </c>
      <c r="D5203" t="s">
        <v>39</v>
      </c>
      <c r="E5203" t="s">
        <v>14</v>
      </c>
      <c r="F5203" s="8">
        <v>22810.448068465201</v>
      </c>
      <c r="G5203" s="5">
        <v>17480737</v>
      </c>
      <c r="H5203">
        <f t="shared" si="4"/>
        <v>1.3048905242648064E-3</v>
      </c>
      <c r="I5203" t="s">
        <v>152</v>
      </c>
    </row>
    <row r="5204" spans="1:9">
      <c r="A5204">
        <v>2014</v>
      </c>
      <c r="B5204">
        <v>6</v>
      </c>
      <c r="C5204" t="s">
        <v>12</v>
      </c>
      <c r="D5204" t="s">
        <v>39</v>
      </c>
      <c r="E5204" t="s">
        <v>14</v>
      </c>
      <c r="F5204" s="8">
        <v>413615.67247756198</v>
      </c>
      <c r="G5204" s="5">
        <v>29961403</v>
      </c>
      <c r="H5204">
        <f t="shared" si="4"/>
        <v>1.380495007118198E-2</v>
      </c>
      <c r="I5204" t="s">
        <v>152</v>
      </c>
    </row>
    <row r="5205" spans="1:9">
      <c r="A5205">
        <v>2014</v>
      </c>
      <c r="B5205">
        <v>6</v>
      </c>
      <c r="C5205" t="s">
        <v>7</v>
      </c>
      <c r="D5205" t="s">
        <v>70</v>
      </c>
      <c r="E5205" t="s">
        <v>14</v>
      </c>
      <c r="F5205" s="8">
        <v>16047.515392801601</v>
      </c>
      <c r="G5205" s="5">
        <v>13203004</v>
      </c>
      <c r="H5205">
        <f t="shared" si="4"/>
        <v>1.2154442574433516E-3</v>
      </c>
      <c r="I5205" t="s">
        <v>152</v>
      </c>
    </row>
    <row r="5206" spans="1:9">
      <c r="A5206">
        <v>2014</v>
      </c>
      <c r="B5206">
        <v>6</v>
      </c>
      <c r="C5206" t="s">
        <v>12</v>
      </c>
      <c r="D5206" t="s">
        <v>70</v>
      </c>
      <c r="E5206" t="s">
        <v>14</v>
      </c>
      <c r="F5206" s="8">
        <v>127506.22595586001</v>
      </c>
      <c r="G5206" s="5">
        <v>12144181</v>
      </c>
      <c r="H5206">
        <f t="shared" si="4"/>
        <v>1.0499368047615563E-2</v>
      </c>
      <c r="I5206" t="s">
        <v>152</v>
      </c>
    </row>
    <row r="5207" spans="1:9">
      <c r="A5207">
        <v>2014</v>
      </c>
      <c r="B5207">
        <v>6</v>
      </c>
      <c r="C5207" t="s">
        <v>7</v>
      </c>
      <c r="D5207" t="s">
        <v>56</v>
      </c>
      <c r="E5207" t="s">
        <v>14</v>
      </c>
      <c r="F5207" s="8">
        <v>9053.0930739628293</v>
      </c>
      <c r="G5207" s="5">
        <v>7752272</v>
      </c>
      <c r="H5207">
        <f t="shared" si="4"/>
        <v>1.1677986884313179E-3</v>
      </c>
      <c r="I5207" t="s">
        <v>152</v>
      </c>
    </row>
    <row r="5208" spans="1:9">
      <c r="A5208">
        <v>2014</v>
      </c>
      <c r="B5208">
        <v>6</v>
      </c>
      <c r="C5208" t="s">
        <v>12</v>
      </c>
      <c r="D5208" t="s">
        <v>56</v>
      </c>
      <c r="E5208" t="s">
        <v>14</v>
      </c>
      <c r="F5208" s="8">
        <v>475546.04403937899</v>
      </c>
      <c r="G5208" s="5">
        <v>43971194</v>
      </c>
      <c r="H5208">
        <f t="shared" si="4"/>
        <v>1.0814944985104998E-2</v>
      </c>
      <c r="I5208" t="s">
        <v>152</v>
      </c>
    </row>
    <row r="5209" spans="1:9">
      <c r="A5209">
        <v>2014</v>
      </c>
      <c r="B5209">
        <v>6</v>
      </c>
      <c r="C5209" t="s">
        <v>7</v>
      </c>
      <c r="D5209" t="s">
        <v>18</v>
      </c>
      <c r="E5209" t="s">
        <v>14</v>
      </c>
      <c r="F5209" s="8">
        <v>13005.5428963493</v>
      </c>
      <c r="G5209" s="5">
        <v>6019241</v>
      </c>
      <c r="H5209">
        <f t="shared" si="4"/>
        <v>2.1606616010804848E-3</v>
      </c>
      <c r="I5209" t="s">
        <v>152</v>
      </c>
    </row>
    <row r="5210" spans="1:9">
      <c r="A5210">
        <v>2014</v>
      </c>
      <c r="B5210">
        <v>6</v>
      </c>
      <c r="C5210" t="s">
        <v>12</v>
      </c>
      <c r="D5210" t="s">
        <v>18</v>
      </c>
      <c r="E5210" t="s">
        <v>14</v>
      </c>
      <c r="F5210" s="8">
        <v>52794.322193600201</v>
      </c>
      <c r="G5210" s="5">
        <v>5358145</v>
      </c>
      <c r="H5210">
        <f t="shared" si="4"/>
        <v>9.8530969568013192E-3</v>
      </c>
      <c r="I5210" t="s">
        <v>152</v>
      </c>
    </row>
    <row r="5211" spans="1:9">
      <c r="A5211">
        <v>2014</v>
      </c>
      <c r="B5211">
        <v>6</v>
      </c>
      <c r="C5211" t="s">
        <v>7</v>
      </c>
      <c r="D5211" t="s">
        <v>86</v>
      </c>
      <c r="E5211" t="s">
        <v>9</v>
      </c>
      <c r="F5211" s="8">
        <v>47618.983062284999</v>
      </c>
      <c r="G5211" s="5">
        <v>25437937</v>
      </c>
      <c r="H5211">
        <f t="shared" si="4"/>
        <v>1.8719671749436678E-3</v>
      </c>
      <c r="I5211" t="s">
        <v>152</v>
      </c>
    </row>
    <row r="5212" spans="1:9">
      <c r="A5212">
        <v>2014</v>
      </c>
      <c r="B5212">
        <v>6</v>
      </c>
      <c r="C5212" t="s">
        <v>12</v>
      </c>
      <c r="D5212" t="s">
        <v>86</v>
      </c>
      <c r="E5212" t="s">
        <v>9</v>
      </c>
      <c r="F5212" s="8">
        <v>12307.040392568901</v>
      </c>
      <c r="G5212" s="5">
        <v>5834798</v>
      </c>
      <c r="H5212">
        <f t="shared" si="4"/>
        <v>2.1092487507826151E-3</v>
      </c>
      <c r="I5212" t="s">
        <v>152</v>
      </c>
    </row>
    <row r="5213" spans="1:9">
      <c r="A5213">
        <v>2014</v>
      </c>
      <c r="B5213">
        <v>6</v>
      </c>
      <c r="C5213" t="s">
        <v>7</v>
      </c>
      <c r="D5213" t="s">
        <v>15</v>
      </c>
      <c r="E5213" t="s">
        <v>16</v>
      </c>
      <c r="F5213" s="8">
        <v>10828.899762258399</v>
      </c>
      <c r="G5213" s="5">
        <v>5169629</v>
      </c>
      <c r="H5213">
        <f t="shared" si="4"/>
        <v>2.0947150679978001E-3</v>
      </c>
      <c r="I5213" t="s">
        <v>152</v>
      </c>
    </row>
    <row r="5214" spans="1:9">
      <c r="A5214">
        <v>2014</v>
      </c>
      <c r="B5214">
        <v>6</v>
      </c>
      <c r="C5214" t="s">
        <v>12</v>
      </c>
      <c r="D5214" t="s">
        <v>15</v>
      </c>
      <c r="E5214" t="s">
        <v>16</v>
      </c>
      <c r="F5214" s="8">
        <v>68662.372411719494</v>
      </c>
      <c r="G5214" s="5">
        <v>6695494</v>
      </c>
      <c r="H5214">
        <f t="shared" si="4"/>
        <v>1.0255012163661037E-2</v>
      </c>
      <c r="I5214" t="s">
        <v>152</v>
      </c>
    </row>
    <row r="5215" spans="1:9">
      <c r="A5215">
        <v>2014</v>
      </c>
      <c r="B5215">
        <v>6</v>
      </c>
      <c r="C5215" t="s">
        <v>12</v>
      </c>
      <c r="D5215" t="s">
        <v>100</v>
      </c>
      <c r="E5215" t="s">
        <v>14</v>
      </c>
      <c r="F5215" s="8">
        <v>2.8840512000024301</v>
      </c>
      <c r="G5215" s="5">
        <v>157</v>
      </c>
      <c r="H5215">
        <f t="shared" si="4"/>
        <v>1.8369752866257517E-2</v>
      </c>
      <c r="I5215" t="s">
        <v>152</v>
      </c>
    </row>
    <row r="5216" spans="1:9">
      <c r="A5216">
        <v>2014</v>
      </c>
      <c r="B5216">
        <v>6</v>
      </c>
      <c r="C5216" t="s">
        <v>7</v>
      </c>
      <c r="D5216" t="s">
        <v>87</v>
      </c>
      <c r="E5216" t="s">
        <v>14</v>
      </c>
      <c r="F5216" s="8">
        <v>847.34438179567201</v>
      </c>
      <c r="G5216" s="5">
        <v>1350304</v>
      </c>
      <c r="H5216">
        <f t="shared" si="4"/>
        <v>6.2752119655697677E-4</v>
      </c>
      <c r="I5216" t="s">
        <v>152</v>
      </c>
    </row>
    <row r="5217" spans="1:9">
      <c r="A5217">
        <v>2014</v>
      </c>
      <c r="B5217">
        <v>6</v>
      </c>
      <c r="C5217" t="s">
        <v>12</v>
      </c>
      <c r="D5217" t="s">
        <v>87</v>
      </c>
      <c r="E5217" t="s">
        <v>14</v>
      </c>
      <c r="F5217" s="8">
        <v>32122.940856173602</v>
      </c>
      <c r="G5217" s="5">
        <v>2455775</v>
      </c>
      <c r="H5217">
        <f t="shared" si="4"/>
        <v>1.3080571655047226E-2</v>
      </c>
      <c r="I5217" t="s">
        <v>152</v>
      </c>
    </row>
    <row r="5218" spans="1:9">
      <c r="A5218">
        <v>2014</v>
      </c>
      <c r="B5218">
        <v>6</v>
      </c>
      <c r="C5218" t="s">
        <v>7</v>
      </c>
      <c r="D5218" t="s">
        <v>42</v>
      </c>
      <c r="E5218" t="s">
        <v>14</v>
      </c>
      <c r="F5218" s="8">
        <v>42024.988690867198</v>
      </c>
      <c r="G5218" s="5">
        <v>10300802</v>
      </c>
      <c r="H5218">
        <f t="shared" si="4"/>
        <v>4.0797783212285022E-3</v>
      </c>
      <c r="I5218" t="s">
        <v>152</v>
      </c>
    </row>
    <row r="5219" spans="1:9">
      <c r="A5219">
        <v>2014</v>
      </c>
      <c r="B5219">
        <v>6</v>
      </c>
      <c r="C5219" t="s">
        <v>12</v>
      </c>
      <c r="D5219" t="s">
        <v>42</v>
      </c>
      <c r="E5219" t="s">
        <v>14</v>
      </c>
      <c r="F5219" s="8">
        <v>11552.858260904401</v>
      </c>
      <c r="G5219" s="5">
        <v>2501431</v>
      </c>
      <c r="H5219">
        <f t="shared" si="4"/>
        <v>4.6184996751477058E-3</v>
      </c>
      <c r="I5219" t="s">
        <v>152</v>
      </c>
    </row>
    <row r="5220" spans="1:9">
      <c r="A5220">
        <v>2014</v>
      </c>
      <c r="B5220">
        <v>6</v>
      </c>
      <c r="C5220" t="s">
        <v>7</v>
      </c>
      <c r="D5220" t="s">
        <v>50</v>
      </c>
      <c r="E5220" t="s">
        <v>11</v>
      </c>
      <c r="F5220" s="8">
        <v>16118.609071798101</v>
      </c>
      <c r="G5220" s="5">
        <v>8413046</v>
      </c>
      <c r="H5220">
        <f t="shared" si="4"/>
        <v>1.9159064471771698E-3</v>
      </c>
      <c r="I5220" t="s">
        <v>152</v>
      </c>
    </row>
    <row r="5221" spans="1:9">
      <c r="A5221">
        <v>2014</v>
      </c>
      <c r="B5221">
        <v>6</v>
      </c>
      <c r="C5221" t="s">
        <v>12</v>
      </c>
      <c r="D5221" t="s">
        <v>50</v>
      </c>
      <c r="E5221" t="s">
        <v>11</v>
      </c>
      <c r="F5221" s="8">
        <v>1140.31643559504</v>
      </c>
      <c r="G5221" s="5">
        <v>567171</v>
      </c>
      <c r="H5221">
        <f t="shared" si="4"/>
        <v>2.0105337466038284E-3</v>
      </c>
      <c r="I5221" t="s">
        <v>152</v>
      </c>
    </row>
    <row r="5222" spans="1:9">
      <c r="A5222">
        <v>2014</v>
      </c>
      <c r="B5222">
        <v>6</v>
      </c>
      <c r="C5222" t="s">
        <v>7</v>
      </c>
      <c r="D5222" t="s">
        <v>17</v>
      </c>
      <c r="E5222" t="s">
        <v>14</v>
      </c>
      <c r="F5222" s="8">
        <v>2640.09534395433</v>
      </c>
      <c r="G5222" s="5">
        <v>980359</v>
      </c>
      <c r="H5222">
        <f t="shared" si="4"/>
        <v>2.6929883276986593E-3</v>
      </c>
      <c r="I5222" t="s">
        <v>152</v>
      </c>
    </row>
    <row r="5223" spans="1:9">
      <c r="A5223">
        <v>2014</v>
      </c>
      <c r="B5223">
        <v>6</v>
      </c>
      <c r="C5223" t="s">
        <v>12</v>
      </c>
      <c r="D5223" t="s">
        <v>17</v>
      </c>
      <c r="E5223" t="s">
        <v>14</v>
      </c>
      <c r="F5223" s="8">
        <v>2208.6073781144801</v>
      </c>
      <c r="G5223" s="5">
        <v>471310</v>
      </c>
      <c r="H5223">
        <f t="shared" si="4"/>
        <v>4.6861033674534388E-3</v>
      </c>
      <c r="I5223" t="s">
        <v>152</v>
      </c>
    </row>
    <row r="5224" spans="1:9">
      <c r="A5224">
        <v>2014</v>
      </c>
      <c r="B5224">
        <v>6</v>
      </c>
      <c r="C5224" t="s">
        <v>7</v>
      </c>
      <c r="D5224" t="s">
        <v>40</v>
      </c>
      <c r="E5224" t="s">
        <v>14</v>
      </c>
      <c r="F5224" s="8">
        <v>165527.432495263</v>
      </c>
      <c r="G5224" s="5">
        <v>40504179</v>
      </c>
      <c r="H5224">
        <f t="shared" si="4"/>
        <v>4.0866754142890541E-3</v>
      </c>
      <c r="I5224" t="s">
        <v>152</v>
      </c>
    </row>
    <row r="5225" spans="1:9">
      <c r="A5225">
        <v>2014</v>
      </c>
      <c r="B5225">
        <v>6</v>
      </c>
      <c r="C5225" t="s">
        <v>12</v>
      </c>
      <c r="D5225" t="s">
        <v>40</v>
      </c>
      <c r="E5225" t="s">
        <v>14</v>
      </c>
      <c r="F5225" s="8">
        <v>111624.24912484</v>
      </c>
      <c r="G5225" s="5">
        <v>24514528</v>
      </c>
      <c r="H5225">
        <f t="shared" si="4"/>
        <v>4.5533917326427828E-3</v>
      </c>
      <c r="I5225" t="s">
        <v>152</v>
      </c>
    </row>
    <row r="5226" spans="1:9">
      <c r="A5226">
        <v>2014</v>
      </c>
      <c r="B5226">
        <v>6</v>
      </c>
      <c r="C5226" t="s">
        <v>7</v>
      </c>
      <c r="D5226" t="s">
        <v>22</v>
      </c>
      <c r="E5226" t="s">
        <v>14</v>
      </c>
      <c r="F5226" s="8">
        <v>241.270853189664</v>
      </c>
      <c r="G5226" s="5">
        <v>799560</v>
      </c>
      <c r="H5226">
        <f t="shared" si="4"/>
        <v>3.0175453147939364E-4</v>
      </c>
      <c r="I5226" t="s">
        <v>152</v>
      </c>
    </row>
    <row r="5227" spans="1:9">
      <c r="A5227">
        <v>2014</v>
      </c>
      <c r="B5227">
        <v>6</v>
      </c>
      <c r="C5227" t="s">
        <v>12</v>
      </c>
      <c r="D5227" t="s">
        <v>22</v>
      </c>
      <c r="E5227" t="s">
        <v>14</v>
      </c>
      <c r="F5227" s="8">
        <v>7670.5295329447799</v>
      </c>
      <c r="G5227" s="5">
        <v>725935</v>
      </c>
      <c r="H5227">
        <f t="shared" si="4"/>
        <v>1.0566413705007721E-2</v>
      </c>
      <c r="I5227" t="s">
        <v>152</v>
      </c>
    </row>
    <row r="5228" spans="1:9">
      <c r="A5228">
        <v>2014</v>
      </c>
      <c r="B5228">
        <v>6</v>
      </c>
      <c r="C5228" t="s">
        <v>7</v>
      </c>
      <c r="D5228" t="s">
        <v>64</v>
      </c>
      <c r="E5228" t="s">
        <v>14</v>
      </c>
      <c r="F5228" s="8">
        <v>167.97609980870001</v>
      </c>
      <c r="G5228" s="5">
        <v>40891</v>
      </c>
      <c r="H5228">
        <f t="shared" si="4"/>
        <v>4.1078990440121298E-3</v>
      </c>
      <c r="I5228" t="s">
        <v>152</v>
      </c>
    </row>
    <row r="5229" spans="1:9">
      <c r="A5229">
        <v>2014</v>
      </c>
      <c r="B5229">
        <v>6</v>
      </c>
      <c r="C5229" t="s">
        <v>12</v>
      </c>
      <c r="D5229" t="s">
        <v>64</v>
      </c>
      <c r="E5229" t="s">
        <v>14</v>
      </c>
      <c r="F5229" s="8">
        <v>63.790150477550903</v>
      </c>
      <c r="G5229" s="5">
        <v>14900</v>
      </c>
      <c r="H5229">
        <f t="shared" si="4"/>
        <v>4.2812181528557652E-3</v>
      </c>
      <c r="I5229" t="s">
        <v>152</v>
      </c>
    </row>
    <row r="5230" spans="1:9">
      <c r="A5230">
        <v>2014</v>
      </c>
      <c r="B5230">
        <v>6</v>
      </c>
      <c r="C5230" t="s">
        <v>7</v>
      </c>
      <c r="D5230" t="s">
        <v>10</v>
      </c>
      <c r="E5230" t="s">
        <v>11</v>
      </c>
      <c r="F5230" s="8">
        <v>9137.7236306415798</v>
      </c>
      <c r="G5230" s="5">
        <v>6700024</v>
      </c>
      <c r="H5230">
        <f t="shared" si="4"/>
        <v>1.3638344624797732E-3</v>
      </c>
      <c r="I5230" t="s">
        <v>152</v>
      </c>
    </row>
    <row r="5231" spans="1:9">
      <c r="A5231">
        <v>2014</v>
      </c>
      <c r="B5231">
        <v>6</v>
      </c>
      <c r="C5231" t="s">
        <v>12</v>
      </c>
      <c r="D5231" t="s">
        <v>10</v>
      </c>
      <c r="E5231" t="s">
        <v>11</v>
      </c>
      <c r="F5231" s="8">
        <v>2090.0275826802199</v>
      </c>
      <c r="G5231" s="5">
        <v>1483487</v>
      </c>
      <c r="H5231">
        <f t="shared" si="4"/>
        <v>1.4088614074004152E-3</v>
      </c>
      <c r="I5231" t="s">
        <v>152</v>
      </c>
    </row>
    <row r="5232" spans="1:9">
      <c r="A5232">
        <v>2014</v>
      </c>
      <c r="B5232">
        <v>6</v>
      </c>
      <c r="C5232" t="s">
        <v>7</v>
      </c>
      <c r="D5232" t="s">
        <v>21</v>
      </c>
      <c r="E5232" t="s">
        <v>14</v>
      </c>
      <c r="F5232" s="8">
        <v>3685.2738114984199</v>
      </c>
      <c r="G5232" s="5">
        <v>2906602</v>
      </c>
      <c r="H5232">
        <f t="shared" si="4"/>
        <v>1.2678976383758147E-3</v>
      </c>
      <c r="I5232" t="s">
        <v>152</v>
      </c>
    </row>
    <row r="5233" spans="1:9">
      <c r="A5233">
        <v>2014</v>
      </c>
      <c r="B5233">
        <v>6</v>
      </c>
      <c r="C5233" t="s">
        <v>12</v>
      </c>
      <c r="D5233" t="s">
        <v>21</v>
      </c>
      <c r="E5233" t="s">
        <v>14</v>
      </c>
      <c r="F5233" s="8">
        <v>32947.371001691499</v>
      </c>
      <c r="G5233" s="5">
        <v>2574301</v>
      </c>
      <c r="H5233">
        <f t="shared" si="4"/>
        <v>1.2798569787173877E-2</v>
      </c>
      <c r="I5233" t="s">
        <v>152</v>
      </c>
    </row>
    <row r="5234" spans="1:9">
      <c r="A5234">
        <v>2014</v>
      </c>
      <c r="B5234">
        <v>6</v>
      </c>
      <c r="C5234" t="s">
        <v>7</v>
      </c>
      <c r="D5234" t="s">
        <v>49</v>
      </c>
      <c r="E5234" t="s">
        <v>11</v>
      </c>
      <c r="F5234" s="8">
        <v>348.59601655404498</v>
      </c>
      <c r="G5234" s="5">
        <v>248854</v>
      </c>
      <c r="H5234">
        <f t="shared" si="4"/>
        <v>1.4008053579771472E-3</v>
      </c>
      <c r="I5234" t="s">
        <v>152</v>
      </c>
    </row>
    <row r="5235" spans="1:9">
      <c r="A5235">
        <v>2014</v>
      </c>
      <c r="B5235">
        <v>6</v>
      </c>
      <c r="C5235" t="s">
        <v>12</v>
      </c>
      <c r="D5235" t="s">
        <v>49</v>
      </c>
      <c r="E5235" t="s">
        <v>11</v>
      </c>
      <c r="F5235" s="8">
        <v>18.5637434977106</v>
      </c>
      <c r="G5235" s="5">
        <v>13226</v>
      </c>
      <c r="H5235">
        <f t="shared" si="4"/>
        <v>1.4035795779306366E-3</v>
      </c>
      <c r="I5235" t="s">
        <v>152</v>
      </c>
    </row>
    <row r="5236" spans="1:9">
      <c r="A5236">
        <v>2014</v>
      </c>
      <c r="B5236">
        <v>6</v>
      </c>
      <c r="C5236" t="s">
        <v>7</v>
      </c>
      <c r="D5236" t="s">
        <v>73</v>
      </c>
      <c r="E5236" t="s">
        <v>14</v>
      </c>
      <c r="F5236" s="8">
        <v>483.10979063378102</v>
      </c>
      <c r="G5236" s="5">
        <v>292863</v>
      </c>
      <c r="H5236">
        <f t="shared" si="4"/>
        <v>1.6496101953260775E-3</v>
      </c>
      <c r="I5236" t="s">
        <v>152</v>
      </c>
    </row>
    <row r="5237" spans="1:9">
      <c r="A5237">
        <v>2014</v>
      </c>
      <c r="B5237">
        <v>6</v>
      </c>
      <c r="C5237" t="s">
        <v>12</v>
      </c>
      <c r="D5237" t="s">
        <v>73</v>
      </c>
      <c r="E5237" t="s">
        <v>14</v>
      </c>
      <c r="F5237" s="8">
        <v>138.35092157171999</v>
      </c>
      <c r="G5237" s="5">
        <v>83939</v>
      </c>
      <c r="H5237">
        <f t="shared" si="4"/>
        <v>1.6482317107866427E-3</v>
      </c>
      <c r="I5237" t="s">
        <v>152</v>
      </c>
    </row>
    <row r="5238" spans="1:9">
      <c r="A5238">
        <v>2014</v>
      </c>
      <c r="B5238">
        <v>6</v>
      </c>
      <c r="C5238" t="s">
        <v>7</v>
      </c>
      <c r="D5238" t="s">
        <v>59</v>
      </c>
      <c r="E5238" t="s">
        <v>11</v>
      </c>
      <c r="F5238" s="8">
        <v>8164.2924600959504</v>
      </c>
      <c r="G5238" s="5">
        <v>4753673</v>
      </c>
      <c r="H5238">
        <f t="shared" si="4"/>
        <v>1.7174703561006301E-3</v>
      </c>
      <c r="I5238" t="s">
        <v>152</v>
      </c>
    </row>
    <row r="5239" spans="1:9">
      <c r="A5239">
        <v>2014</v>
      </c>
      <c r="B5239">
        <v>6</v>
      </c>
      <c r="C5239" t="s">
        <v>12</v>
      </c>
      <c r="D5239" t="s">
        <v>59</v>
      </c>
      <c r="E5239" t="s">
        <v>11</v>
      </c>
      <c r="F5239" s="8">
        <v>1449.4095946856501</v>
      </c>
      <c r="G5239" s="5">
        <v>844596</v>
      </c>
      <c r="H5239">
        <f t="shared" si="4"/>
        <v>1.7160981045205637E-3</v>
      </c>
      <c r="I5239" t="s">
        <v>152</v>
      </c>
    </row>
    <row r="5240" spans="1:9">
      <c r="A5240">
        <v>2014</v>
      </c>
      <c r="B5240">
        <v>6</v>
      </c>
      <c r="C5240" t="s">
        <v>12</v>
      </c>
      <c r="D5240" t="s">
        <v>52</v>
      </c>
      <c r="E5240" t="s">
        <v>25</v>
      </c>
      <c r="F5240" s="8">
        <v>3.8145234659314098</v>
      </c>
      <c r="G5240" s="5">
        <v>85</v>
      </c>
      <c r="H5240">
        <f t="shared" si="4"/>
        <v>4.4876746658016588E-2</v>
      </c>
      <c r="I5240" t="s">
        <v>152</v>
      </c>
    </row>
    <row r="5241" spans="1:9">
      <c r="A5241">
        <v>2014</v>
      </c>
      <c r="B5241">
        <v>6</v>
      </c>
      <c r="C5241" t="s">
        <v>7</v>
      </c>
      <c r="D5241" t="s">
        <v>72</v>
      </c>
      <c r="E5241" t="s">
        <v>11</v>
      </c>
      <c r="F5241" s="8">
        <v>9004.3439361451892</v>
      </c>
      <c r="G5241" s="5">
        <v>4247381</v>
      </c>
      <c r="H5241">
        <f t="shared" si="4"/>
        <v>2.1199755652118774E-3</v>
      </c>
      <c r="I5241" t="s">
        <v>152</v>
      </c>
    </row>
    <row r="5242" spans="1:9">
      <c r="A5242">
        <v>2014</v>
      </c>
      <c r="B5242">
        <v>6</v>
      </c>
      <c r="C5242" t="s">
        <v>12</v>
      </c>
      <c r="D5242" t="s">
        <v>72</v>
      </c>
      <c r="E5242" t="s">
        <v>11</v>
      </c>
      <c r="F5242" s="8">
        <v>1049.2919161058901</v>
      </c>
      <c r="G5242" s="5">
        <v>495807</v>
      </c>
      <c r="H5242">
        <f t="shared" si="4"/>
        <v>2.1163313872250493E-3</v>
      </c>
      <c r="I5242" t="s">
        <v>152</v>
      </c>
    </row>
    <row r="5243" spans="1:9">
      <c r="A5243">
        <v>2014</v>
      </c>
      <c r="B5243">
        <v>6</v>
      </c>
      <c r="C5243" t="s">
        <v>7</v>
      </c>
      <c r="D5243" t="s">
        <v>30</v>
      </c>
      <c r="E5243" t="s">
        <v>9</v>
      </c>
      <c r="F5243" s="8">
        <v>1245.5480550357599</v>
      </c>
      <c r="G5243" s="5">
        <v>906462</v>
      </c>
      <c r="H5243">
        <f t="shared" si="4"/>
        <v>1.3740764147154099E-3</v>
      </c>
      <c r="I5243" t="s">
        <v>152</v>
      </c>
    </row>
    <row r="5244" spans="1:9">
      <c r="A5244">
        <v>2014</v>
      </c>
      <c r="B5244">
        <v>6</v>
      </c>
      <c r="C5244" t="s">
        <v>12</v>
      </c>
      <c r="D5244" t="s">
        <v>30</v>
      </c>
      <c r="E5244" t="s">
        <v>9</v>
      </c>
      <c r="F5244" s="8">
        <v>391.56762959377301</v>
      </c>
      <c r="G5244" s="5">
        <v>252087</v>
      </c>
      <c r="H5244">
        <f t="shared" si="4"/>
        <v>1.5533035404196687E-3</v>
      </c>
      <c r="I5244" t="s">
        <v>152</v>
      </c>
    </row>
    <row r="5245" spans="1:9">
      <c r="A5245">
        <v>2014</v>
      </c>
      <c r="B5245">
        <v>6</v>
      </c>
      <c r="C5245" t="s">
        <v>12</v>
      </c>
      <c r="D5245" t="s">
        <v>57</v>
      </c>
      <c r="E5245" t="s">
        <v>14</v>
      </c>
      <c r="F5245" s="8">
        <v>0.22439998760819399</v>
      </c>
      <c r="G5245" s="5">
        <v>44</v>
      </c>
      <c r="H5245">
        <f t="shared" si="4"/>
        <v>5.0999997183680456E-3</v>
      </c>
      <c r="I5245" t="s">
        <v>152</v>
      </c>
    </row>
    <row r="5246" spans="1:9">
      <c r="A5246">
        <v>2014</v>
      </c>
      <c r="B5246">
        <v>6</v>
      </c>
      <c r="C5246" t="s">
        <v>7</v>
      </c>
      <c r="D5246" t="s">
        <v>75</v>
      </c>
      <c r="E5246" t="s">
        <v>14</v>
      </c>
      <c r="F5246" s="8">
        <v>158.19394568586699</v>
      </c>
      <c r="G5246" s="5">
        <v>58502</v>
      </c>
      <c r="H5246">
        <f t="shared" si="4"/>
        <v>2.7040775646279954E-3</v>
      </c>
      <c r="I5246" t="s">
        <v>152</v>
      </c>
    </row>
    <row r="5247" spans="1:9">
      <c r="A5247">
        <v>2014</v>
      </c>
      <c r="B5247">
        <v>6</v>
      </c>
      <c r="C5247" t="s">
        <v>12</v>
      </c>
      <c r="D5247" t="s">
        <v>75</v>
      </c>
      <c r="E5247" t="s">
        <v>14</v>
      </c>
      <c r="F5247" s="8">
        <v>60.674422334879601</v>
      </c>
      <c r="G5247" s="5">
        <v>22441</v>
      </c>
      <c r="H5247">
        <f t="shared" si="4"/>
        <v>2.7037307755839578E-3</v>
      </c>
      <c r="I5247" t="s">
        <v>152</v>
      </c>
    </row>
    <row r="5248" spans="1:9">
      <c r="A5248">
        <v>2014</v>
      </c>
      <c r="B5248">
        <v>6</v>
      </c>
      <c r="C5248" t="s">
        <v>7</v>
      </c>
      <c r="D5248" t="s">
        <v>23</v>
      </c>
      <c r="E5248" t="s">
        <v>14</v>
      </c>
      <c r="F5248" s="8">
        <v>1922.4382040002299</v>
      </c>
      <c r="G5248" s="5">
        <v>867274</v>
      </c>
      <c r="H5248">
        <f t="shared" si="4"/>
        <v>2.2166445713813973E-3</v>
      </c>
      <c r="I5248" t="s">
        <v>152</v>
      </c>
    </row>
    <row r="5249" spans="1:9">
      <c r="A5249">
        <v>2014</v>
      </c>
      <c r="B5249">
        <v>6</v>
      </c>
      <c r="C5249" t="s">
        <v>12</v>
      </c>
      <c r="D5249" t="s">
        <v>23</v>
      </c>
      <c r="E5249" t="s">
        <v>14</v>
      </c>
      <c r="F5249" s="8">
        <v>659.61086051049597</v>
      </c>
      <c r="G5249" s="5">
        <v>297573</v>
      </c>
      <c r="H5249">
        <f t="shared" si="4"/>
        <v>2.2166354491519593E-3</v>
      </c>
      <c r="I5249" t="s">
        <v>152</v>
      </c>
    </row>
    <row r="5250" spans="1:9">
      <c r="A5250">
        <v>2014</v>
      </c>
      <c r="B5250">
        <v>6</v>
      </c>
      <c r="C5250" t="s">
        <v>7</v>
      </c>
      <c r="D5250" t="s">
        <v>13</v>
      </c>
      <c r="E5250" t="s">
        <v>14</v>
      </c>
      <c r="F5250" s="8">
        <v>2577.6465936941599</v>
      </c>
      <c r="G5250" s="5">
        <v>3443270</v>
      </c>
      <c r="H5250">
        <f t="shared" si="4"/>
        <v>7.4860426097696664E-4</v>
      </c>
      <c r="I5250" t="s">
        <v>152</v>
      </c>
    </row>
    <row r="5251" spans="1:9">
      <c r="A5251">
        <v>2014</v>
      </c>
      <c r="B5251">
        <v>6</v>
      </c>
      <c r="C5251" t="s">
        <v>12</v>
      </c>
      <c r="D5251" t="s">
        <v>13</v>
      </c>
      <c r="E5251" t="s">
        <v>14</v>
      </c>
      <c r="F5251" s="8">
        <v>79294.164082353906</v>
      </c>
      <c r="G5251" s="5">
        <v>6258484</v>
      </c>
      <c r="H5251">
        <f t="shared" si="4"/>
        <v>1.2669867668009363E-2</v>
      </c>
      <c r="I5251" t="s">
        <v>152</v>
      </c>
    </row>
    <row r="5252" spans="1:9">
      <c r="A5252">
        <v>2014</v>
      </c>
      <c r="B5252">
        <v>6</v>
      </c>
      <c r="C5252" t="s">
        <v>7</v>
      </c>
      <c r="D5252" t="s">
        <v>89</v>
      </c>
      <c r="E5252" t="s">
        <v>9</v>
      </c>
      <c r="F5252" s="8">
        <v>809.91269094683196</v>
      </c>
      <c r="G5252" s="5">
        <v>622291</v>
      </c>
      <c r="H5252">
        <f t="shared" si="4"/>
        <v>1.3015015337628729E-3</v>
      </c>
      <c r="I5252" t="s">
        <v>152</v>
      </c>
    </row>
    <row r="5253" spans="1:9">
      <c r="A5253">
        <v>2014</v>
      </c>
      <c r="B5253">
        <v>6</v>
      </c>
      <c r="C5253" t="s">
        <v>12</v>
      </c>
      <c r="D5253" t="s">
        <v>89</v>
      </c>
      <c r="E5253" t="s">
        <v>9</v>
      </c>
      <c r="F5253" s="8">
        <v>117.16260587098</v>
      </c>
      <c r="G5253" s="5">
        <v>89942</v>
      </c>
      <c r="H5253">
        <f t="shared" si="4"/>
        <v>1.3026462150161216E-3</v>
      </c>
      <c r="I5253" t="s">
        <v>152</v>
      </c>
    </row>
    <row r="5254" spans="1:9">
      <c r="A5254">
        <v>2014</v>
      </c>
      <c r="B5254">
        <v>6</v>
      </c>
      <c r="C5254" t="s">
        <v>7</v>
      </c>
      <c r="D5254" t="s">
        <v>33</v>
      </c>
      <c r="E5254" t="s">
        <v>11</v>
      </c>
      <c r="F5254" s="8">
        <v>1448.1688048383501</v>
      </c>
      <c r="G5254" s="5">
        <v>1117993</v>
      </c>
      <c r="H5254">
        <f t="shared" si="4"/>
        <v>1.295329044849431E-3</v>
      </c>
      <c r="I5254" t="s">
        <v>152</v>
      </c>
    </row>
    <row r="5255" spans="1:9">
      <c r="A5255">
        <v>2014</v>
      </c>
      <c r="B5255">
        <v>6</v>
      </c>
      <c r="C5255" t="s">
        <v>12</v>
      </c>
      <c r="D5255" t="s">
        <v>33</v>
      </c>
      <c r="E5255" t="s">
        <v>11</v>
      </c>
      <c r="F5255" s="8">
        <v>195.64262268191601</v>
      </c>
      <c r="G5255" s="5">
        <v>143645</v>
      </c>
      <c r="H5255">
        <f t="shared" si="4"/>
        <v>1.3619870004658429E-3</v>
      </c>
      <c r="I5255" t="s">
        <v>152</v>
      </c>
    </row>
    <row r="5256" spans="1:9">
      <c r="A5256">
        <v>2014</v>
      </c>
      <c r="B5256">
        <v>6</v>
      </c>
      <c r="C5256" t="s">
        <v>7</v>
      </c>
      <c r="D5256" t="s">
        <v>91</v>
      </c>
      <c r="E5256" t="s">
        <v>9</v>
      </c>
      <c r="F5256" s="8">
        <v>440.47755233838598</v>
      </c>
      <c r="G5256" s="5">
        <v>338428</v>
      </c>
      <c r="H5256">
        <f t="shared" si="4"/>
        <v>1.3015399208646625E-3</v>
      </c>
      <c r="I5256" t="s">
        <v>152</v>
      </c>
    </row>
    <row r="5257" spans="1:9">
      <c r="A5257">
        <v>2014</v>
      </c>
      <c r="B5257">
        <v>6</v>
      </c>
      <c r="C5257" t="s">
        <v>12</v>
      </c>
      <c r="D5257" t="s">
        <v>91</v>
      </c>
      <c r="E5257" t="s">
        <v>9</v>
      </c>
      <c r="F5257" s="8">
        <v>63.336163821513701</v>
      </c>
      <c r="G5257" s="5">
        <v>48585</v>
      </c>
      <c r="H5257">
        <f t="shared" si="4"/>
        <v>1.3036155978494123E-3</v>
      </c>
      <c r="I5257" t="s">
        <v>152</v>
      </c>
    </row>
    <row r="5258" spans="1:9">
      <c r="A5258">
        <v>2014</v>
      </c>
      <c r="B5258">
        <v>6</v>
      </c>
      <c r="C5258" t="s">
        <v>7</v>
      </c>
      <c r="D5258" t="s">
        <v>48</v>
      </c>
      <c r="E5258" t="s">
        <v>14</v>
      </c>
      <c r="F5258" s="8">
        <v>97.3589642471633</v>
      </c>
      <c r="G5258" s="5">
        <v>281770</v>
      </c>
      <c r="H5258">
        <f t="shared" si="4"/>
        <v>3.4552636635256875E-4</v>
      </c>
      <c r="I5258" t="s">
        <v>152</v>
      </c>
    </row>
    <row r="5259" spans="1:9">
      <c r="A5259">
        <v>2014</v>
      </c>
      <c r="B5259">
        <v>6</v>
      </c>
      <c r="C5259" t="s">
        <v>12</v>
      </c>
      <c r="D5259" t="s">
        <v>48</v>
      </c>
      <c r="E5259" t="s">
        <v>14</v>
      </c>
      <c r="F5259" s="8">
        <v>1325.0459483121499</v>
      </c>
      <c r="G5259" s="5">
        <v>188294</v>
      </c>
      <c r="H5259">
        <f t="shared" si="4"/>
        <v>7.0371119011341304E-3</v>
      </c>
      <c r="I5259" t="s">
        <v>152</v>
      </c>
    </row>
    <row r="5260" spans="1:9">
      <c r="A5260">
        <v>2014</v>
      </c>
      <c r="B5260">
        <v>6</v>
      </c>
      <c r="C5260" t="s">
        <v>7</v>
      </c>
      <c r="D5260" t="s">
        <v>63</v>
      </c>
      <c r="E5260" t="s">
        <v>14</v>
      </c>
      <c r="F5260" s="8">
        <v>2885.8991023006902</v>
      </c>
      <c r="G5260" s="5">
        <v>2633471</v>
      </c>
      <c r="H5260">
        <f t="shared" si="4"/>
        <v>1.0958537619365051E-3</v>
      </c>
      <c r="I5260" t="s">
        <v>152</v>
      </c>
    </row>
    <row r="5261" spans="1:9">
      <c r="A5261">
        <v>2014</v>
      </c>
      <c r="B5261">
        <v>6</v>
      </c>
      <c r="C5261" t="s">
        <v>12</v>
      </c>
      <c r="D5261" t="s">
        <v>63</v>
      </c>
      <c r="E5261" t="s">
        <v>14</v>
      </c>
      <c r="F5261" s="8">
        <v>66589.415736504801</v>
      </c>
      <c r="G5261" s="5">
        <v>5557376</v>
      </c>
      <c r="H5261">
        <f t="shared" si="4"/>
        <v>1.1982168515591675E-2</v>
      </c>
      <c r="I5261" t="s">
        <v>152</v>
      </c>
    </row>
    <row r="5262" spans="1:9">
      <c r="A5262">
        <v>2014</v>
      </c>
      <c r="B5262">
        <v>6</v>
      </c>
      <c r="C5262" t="s">
        <v>7</v>
      </c>
      <c r="D5262" t="s">
        <v>74</v>
      </c>
      <c r="E5262" t="s">
        <v>9</v>
      </c>
      <c r="F5262" s="8">
        <v>709.36120621731902</v>
      </c>
      <c r="G5262" s="5">
        <v>506389</v>
      </c>
      <c r="H5262">
        <f t="shared" si="4"/>
        <v>1.4008226999743655E-3</v>
      </c>
      <c r="I5262" t="s">
        <v>152</v>
      </c>
    </row>
    <row r="5263" spans="1:9">
      <c r="A5263">
        <v>2014</v>
      </c>
      <c r="B5263">
        <v>6</v>
      </c>
      <c r="C5263" t="s">
        <v>12</v>
      </c>
      <c r="D5263" t="s">
        <v>74</v>
      </c>
      <c r="E5263" t="s">
        <v>9</v>
      </c>
      <c r="F5263" s="8">
        <v>105.952145498478</v>
      </c>
      <c r="G5263" s="5">
        <v>75578</v>
      </c>
      <c r="H5263">
        <f t="shared" si="4"/>
        <v>1.4018913638688243E-3</v>
      </c>
      <c r="I5263" t="s">
        <v>152</v>
      </c>
    </row>
    <row r="5264" spans="1:9">
      <c r="A5264">
        <v>2014</v>
      </c>
      <c r="B5264">
        <v>6</v>
      </c>
      <c r="C5264" t="s">
        <v>12</v>
      </c>
      <c r="D5264" t="s">
        <v>132</v>
      </c>
      <c r="E5264" t="s">
        <v>11</v>
      </c>
      <c r="F5264" s="8">
        <v>0.202500000596046</v>
      </c>
      <c r="G5264" s="5">
        <v>2</v>
      </c>
      <c r="H5264">
        <f t="shared" si="4"/>
        <v>0.101250000298023</v>
      </c>
      <c r="I5264" t="s">
        <v>152</v>
      </c>
    </row>
    <row r="5265" spans="1:9">
      <c r="A5265">
        <v>2014</v>
      </c>
      <c r="B5265">
        <v>6</v>
      </c>
      <c r="C5265" t="s">
        <v>7</v>
      </c>
      <c r="D5265" t="s">
        <v>93</v>
      </c>
      <c r="E5265" t="s">
        <v>9</v>
      </c>
      <c r="F5265" s="8">
        <v>387.24529897753303</v>
      </c>
      <c r="G5265" s="5">
        <v>277924</v>
      </c>
      <c r="H5265">
        <f t="shared" si="4"/>
        <v>1.3933496170806877E-3</v>
      </c>
      <c r="I5265" t="s">
        <v>152</v>
      </c>
    </row>
    <row r="5266" spans="1:9">
      <c r="A5266">
        <v>2014</v>
      </c>
      <c r="B5266">
        <v>6</v>
      </c>
      <c r="C5266" t="s">
        <v>12</v>
      </c>
      <c r="D5266" t="s">
        <v>93</v>
      </c>
      <c r="E5266" t="s">
        <v>9</v>
      </c>
      <c r="F5266" s="8">
        <v>55.879171326523597</v>
      </c>
      <c r="G5266" s="5">
        <v>37084</v>
      </c>
      <c r="H5266">
        <f t="shared" ref="H5266:H5329" si="5">F5266/G5266</f>
        <v>1.5068269692191671E-3</v>
      </c>
      <c r="I5266" t="s">
        <v>152</v>
      </c>
    </row>
    <row r="5267" spans="1:9">
      <c r="A5267">
        <v>2014</v>
      </c>
      <c r="B5267">
        <v>6</v>
      </c>
      <c r="C5267" t="s">
        <v>7</v>
      </c>
      <c r="D5267" t="s">
        <v>82</v>
      </c>
      <c r="E5267" t="s">
        <v>14</v>
      </c>
      <c r="F5267" s="8">
        <v>145.70245384157101</v>
      </c>
      <c r="G5267" s="5">
        <v>513927</v>
      </c>
      <c r="H5267">
        <f t="shared" si="5"/>
        <v>2.835080737956383E-4</v>
      </c>
      <c r="I5267" t="s">
        <v>152</v>
      </c>
    </row>
    <row r="5268" spans="1:9">
      <c r="A5268">
        <v>2014</v>
      </c>
      <c r="B5268">
        <v>6</v>
      </c>
      <c r="C5268" t="s">
        <v>12</v>
      </c>
      <c r="D5268" t="s">
        <v>82</v>
      </c>
      <c r="E5268" t="s">
        <v>14</v>
      </c>
      <c r="F5268" s="8">
        <v>1232.68753366032</v>
      </c>
      <c r="G5268" s="5">
        <v>188342</v>
      </c>
      <c r="H5268">
        <f t="shared" si="5"/>
        <v>6.5449423583710488E-3</v>
      </c>
      <c r="I5268" t="s">
        <v>152</v>
      </c>
    </row>
    <row r="5269" spans="1:9">
      <c r="A5269">
        <v>2014</v>
      </c>
      <c r="B5269">
        <v>6</v>
      </c>
      <c r="C5269" t="s">
        <v>12</v>
      </c>
      <c r="D5269" t="s">
        <v>71</v>
      </c>
      <c r="E5269" t="s">
        <v>14</v>
      </c>
      <c r="F5269" s="8">
        <v>3324.7358276592499</v>
      </c>
      <c r="G5269" s="5">
        <v>220647</v>
      </c>
      <c r="H5269">
        <f t="shared" si="5"/>
        <v>1.5068121604459838E-2</v>
      </c>
      <c r="I5269" t="s">
        <v>152</v>
      </c>
    </row>
    <row r="5270" spans="1:9">
      <c r="A5270">
        <v>2014</v>
      </c>
      <c r="B5270">
        <v>6</v>
      </c>
      <c r="C5270" t="s">
        <v>12</v>
      </c>
      <c r="D5270" t="s">
        <v>65</v>
      </c>
      <c r="E5270" t="s">
        <v>25</v>
      </c>
      <c r="F5270" s="8">
        <v>1.2521799636306199</v>
      </c>
      <c r="G5270" s="5">
        <v>629</v>
      </c>
      <c r="H5270">
        <f t="shared" si="5"/>
        <v>1.9907471599850874E-3</v>
      </c>
      <c r="I5270" t="s">
        <v>152</v>
      </c>
    </row>
    <row r="5271" spans="1:9">
      <c r="A5271">
        <v>2014</v>
      </c>
      <c r="B5271">
        <v>6</v>
      </c>
      <c r="C5271" t="s">
        <v>12</v>
      </c>
      <c r="D5271" t="s">
        <v>84</v>
      </c>
      <c r="E5271" t="s">
        <v>25</v>
      </c>
      <c r="F5271" s="8">
        <v>0.61517985025420696</v>
      </c>
      <c r="G5271" s="5">
        <v>251</v>
      </c>
      <c r="H5271">
        <f t="shared" si="5"/>
        <v>2.4509157380645697E-3</v>
      </c>
      <c r="I5271" t="s">
        <v>152</v>
      </c>
    </row>
    <row r="5272" spans="1:9">
      <c r="A5272">
        <v>2014</v>
      </c>
      <c r="B5272">
        <v>6</v>
      </c>
      <c r="C5272" t="s">
        <v>7</v>
      </c>
      <c r="D5272" t="s">
        <v>26</v>
      </c>
      <c r="E5272" t="s">
        <v>14</v>
      </c>
      <c r="F5272" s="8">
        <v>2036.88513260625</v>
      </c>
      <c r="G5272" s="5">
        <v>1242800</v>
      </c>
      <c r="H5272">
        <f t="shared" si="5"/>
        <v>1.6389484491521162E-3</v>
      </c>
      <c r="I5272" t="s">
        <v>152</v>
      </c>
    </row>
    <row r="5273" spans="1:9">
      <c r="A5273">
        <v>2014</v>
      </c>
      <c r="B5273">
        <v>6</v>
      </c>
      <c r="C5273" t="s">
        <v>12</v>
      </c>
      <c r="D5273" t="s">
        <v>26</v>
      </c>
      <c r="E5273" t="s">
        <v>14</v>
      </c>
      <c r="F5273" s="8">
        <v>16881.7185257081</v>
      </c>
      <c r="G5273" s="5">
        <v>1381169</v>
      </c>
      <c r="H5273">
        <f t="shared" si="5"/>
        <v>1.2222775435669422E-2</v>
      </c>
      <c r="I5273" t="s">
        <v>152</v>
      </c>
    </row>
    <row r="5274" spans="1:9">
      <c r="A5274">
        <v>2014</v>
      </c>
      <c r="B5274">
        <v>6</v>
      </c>
      <c r="C5274" t="s">
        <v>12</v>
      </c>
      <c r="D5274" t="s">
        <v>79</v>
      </c>
      <c r="E5274" t="s">
        <v>14</v>
      </c>
      <c r="F5274" s="8">
        <v>0.46349998563528</v>
      </c>
      <c r="G5274" s="5">
        <v>5</v>
      </c>
      <c r="H5274">
        <f t="shared" si="5"/>
        <v>9.2699997127055997E-2</v>
      </c>
      <c r="I5274" t="s">
        <v>152</v>
      </c>
    </row>
    <row r="5275" spans="1:9">
      <c r="A5275">
        <v>2014</v>
      </c>
      <c r="B5275">
        <v>6</v>
      </c>
      <c r="C5275" t="s">
        <v>12</v>
      </c>
      <c r="D5275" t="s">
        <v>94</v>
      </c>
      <c r="E5275" t="s">
        <v>25</v>
      </c>
      <c r="F5275" s="8">
        <v>3.22526640817523</v>
      </c>
      <c r="G5275" s="5">
        <v>351</v>
      </c>
      <c r="H5275">
        <f t="shared" si="5"/>
        <v>9.1887931856844164E-3</v>
      </c>
      <c r="I5275" t="s">
        <v>152</v>
      </c>
    </row>
    <row r="5276" spans="1:9">
      <c r="A5276">
        <v>2014</v>
      </c>
      <c r="B5276">
        <v>6</v>
      </c>
      <c r="C5276" t="s">
        <v>7</v>
      </c>
      <c r="D5276" t="s">
        <v>27</v>
      </c>
      <c r="E5276" t="s">
        <v>14</v>
      </c>
      <c r="F5276" s="8">
        <v>1022.84712570975</v>
      </c>
      <c r="G5276" s="5">
        <v>398514</v>
      </c>
      <c r="H5276">
        <f t="shared" si="5"/>
        <v>2.566652929908987E-3</v>
      </c>
      <c r="I5276" t="s">
        <v>152</v>
      </c>
    </row>
    <row r="5277" spans="1:9">
      <c r="A5277">
        <v>2014</v>
      </c>
      <c r="B5277">
        <v>6</v>
      </c>
      <c r="C5277" t="s">
        <v>12</v>
      </c>
      <c r="D5277" t="s">
        <v>27</v>
      </c>
      <c r="E5277" t="s">
        <v>14</v>
      </c>
      <c r="F5277" s="8">
        <v>536.89743779296896</v>
      </c>
      <c r="G5277" s="5">
        <v>209131</v>
      </c>
      <c r="H5277">
        <f t="shared" si="5"/>
        <v>2.5672781069902067E-3</v>
      </c>
      <c r="I5277" t="s">
        <v>152</v>
      </c>
    </row>
    <row r="5278" spans="1:9">
      <c r="A5278">
        <v>2014</v>
      </c>
      <c r="B5278">
        <v>6</v>
      </c>
      <c r="C5278" t="s">
        <v>12</v>
      </c>
      <c r="D5278" t="s">
        <v>34</v>
      </c>
      <c r="E5278" t="s">
        <v>14</v>
      </c>
      <c r="F5278" s="8">
        <v>68.4926332505419</v>
      </c>
      <c r="G5278" s="5">
        <v>3125</v>
      </c>
      <c r="H5278">
        <f t="shared" si="5"/>
        <v>2.1917642640173408E-2</v>
      </c>
      <c r="I5278" t="s">
        <v>152</v>
      </c>
    </row>
    <row r="5279" spans="1:9">
      <c r="A5279">
        <v>2014</v>
      </c>
      <c r="B5279">
        <v>6</v>
      </c>
      <c r="C5279" t="s">
        <v>7</v>
      </c>
      <c r="D5279" t="s">
        <v>31</v>
      </c>
      <c r="E5279" t="s">
        <v>14</v>
      </c>
      <c r="F5279" s="8">
        <v>806.23591066501103</v>
      </c>
      <c r="G5279" s="5">
        <v>312386</v>
      </c>
      <c r="H5279">
        <f t="shared" si="5"/>
        <v>2.5808964251439279E-3</v>
      </c>
      <c r="I5279" t="s">
        <v>152</v>
      </c>
    </row>
    <row r="5280" spans="1:9">
      <c r="A5280">
        <v>2014</v>
      </c>
      <c r="B5280">
        <v>6</v>
      </c>
      <c r="C5280" t="s">
        <v>12</v>
      </c>
      <c r="D5280" t="s">
        <v>31</v>
      </c>
      <c r="E5280" t="s">
        <v>14</v>
      </c>
      <c r="F5280" s="8">
        <v>332.39536778652098</v>
      </c>
      <c r="G5280" s="5">
        <v>125431</v>
      </c>
      <c r="H5280">
        <f t="shared" si="5"/>
        <v>2.6500256538377351E-3</v>
      </c>
      <c r="I5280" t="s">
        <v>152</v>
      </c>
    </row>
    <row r="5281" spans="1:9">
      <c r="A5281">
        <v>2014</v>
      </c>
      <c r="B5281">
        <v>6</v>
      </c>
      <c r="C5281" t="s">
        <v>12</v>
      </c>
      <c r="D5281" t="s">
        <v>47</v>
      </c>
      <c r="E5281" t="s">
        <v>14</v>
      </c>
      <c r="F5281" s="8">
        <v>1095.38151581119</v>
      </c>
      <c r="G5281" s="5">
        <v>86329</v>
      </c>
      <c r="H5281">
        <f t="shared" si="5"/>
        <v>1.2688453657649109E-2</v>
      </c>
      <c r="I5281" t="s">
        <v>152</v>
      </c>
    </row>
    <row r="5282" spans="1:9">
      <c r="A5282">
        <v>2014</v>
      </c>
      <c r="B5282">
        <v>6</v>
      </c>
      <c r="C5282" t="s">
        <v>7</v>
      </c>
      <c r="D5282" t="s">
        <v>29</v>
      </c>
      <c r="E5282" t="s">
        <v>25</v>
      </c>
      <c r="F5282" s="8">
        <v>999.64466826891203</v>
      </c>
      <c r="G5282" s="5">
        <v>1033521</v>
      </c>
      <c r="H5282">
        <f t="shared" si="5"/>
        <v>9.6722240599747078E-4</v>
      </c>
      <c r="I5282" t="s">
        <v>152</v>
      </c>
    </row>
    <row r="5283" spans="1:9">
      <c r="A5283">
        <v>2014</v>
      </c>
      <c r="B5283">
        <v>6</v>
      </c>
      <c r="C5283" t="s">
        <v>12</v>
      </c>
      <c r="D5283" t="s">
        <v>29</v>
      </c>
      <c r="E5283" t="s">
        <v>25</v>
      </c>
      <c r="F5283" s="8">
        <v>1820.9262512922201</v>
      </c>
      <c r="G5283" s="5">
        <v>415562</v>
      </c>
      <c r="H5283">
        <f t="shared" si="5"/>
        <v>4.38184013767433E-3</v>
      </c>
      <c r="I5283" t="s">
        <v>152</v>
      </c>
    </row>
    <row r="5284" spans="1:9">
      <c r="A5284">
        <v>2014</v>
      </c>
      <c r="B5284">
        <v>6</v>
      </c>
      <c r="C5284" t="s">
        <v>7</v>
      </c>
      <c r="D5284" t="s">
        <v>88</v>
      </c>
      <c r="E5284" t="s">
        <v>14</v>
      </c>
      <c r="F5284" s="8">
        <v>331.493918024469</v>
      </c>
      <c r="G5284" s="5">
        <v>123438</v>
      </c>
      <c r="H5284">
        <f t="shared" si="5"/>
        <v>2.6855094705396151E-3</v>
      </c>
      <c r="I5284" t="s">
        <v>152</v>
      </c>
    </row>
    <row r="5285" spans="1:9">
      <c r="A5285">
        <v>2014</v>
      </c>
      <c r="B5285">
        <v>6</v>
      </c>
      <c r="C5285" t="s">
        <v>12</v>
      </c>
      <c r="D5285" t="s">
        <v>88</v>
      </c>
      <c r="E5285" t="s">
        <v>14</v>
      </c>
      <c r="F5285" s="8">
        <v>77.620242264587404</v>
      </c>
      <c r="G5285" s="5">
        <v>28851</v>
      </c>
      <c r="H5285">
        <f t="shared" si="5"/>
        <v>2.6903830808147865E-3</v>
      </c>
      <c r="I5285" t="s">
        <v>152</v>
      </c>
    </row>
    <row r="5286" spans="1:9">
      <c r="A5286">
        <v>2014</v>
      </c>
      <c r="B5286">
        <v>6</v>
      </c>
      <c r="C5286" t="s">
        <v>12</v>
      </c>
      <c r="D5286" t="s">
        <v>54</v>
      </c>
      <c r="E5286" t="s">
        <v>14</v>
      </c>
      <c r="F5286" s="8">
        <v>76.597543488256605</v>
      </c>
      <c r="G5286" s="5">
        <v>5149</v>
      </c>
      <c r="H5286">
        <f t="shared" si="5"/>
        <v>1.4876197997330861E-2</v>
      </c>
      <c r="I5286" t="s">
        <v>152</v>
      </c>
    </row>
    <row r="5287" spans="1:9">
      <c r="A5287">
        <v>2014</v>
      </c>
      <c r="B5287">
        <v>6</v>
      </c>
      <c r="C5287" t="s">
        <v>7</v>
      </c>
      <c r="D5287" t="s">
        <v>20</v>
      </c>
      <c r="E5287" t="s">
        <v>14</v>
      </c>
      <c r="F5287" s="8">
        <v>5581.5880357270898</v>
      </c>
      <c r="G5287" s="5">
        <v>6591181</v>
      </c>
      <c r="H5287">
        <f t="shared" si="5"/>
        <v>8.4682669702547842E-4</v>
      </c>
      <c r="I5287" t="s">
        <v>152</v>
      </c>
    </row>
    <row r="5288" spans="1:9">
      <c r="A5288">
        <v>2014</v>
      </c>
      <c r="B5288">
        <v>6</v>
      </c>
      <c r="C5288" t="s">
        <v>12</v>
      </c>
      <c r="D5288" t="s">
        <v>20</v>
      </c>
      <c r="E5288" t="s">
        <v>14</v>
      </c>
      <c r="F5288" s="8">
        <v>158723.23367881399</v>
      </c>
      <c r="G5288" s="5">
        <v>13944044</v>
      </c>
      <c r="H5288">
        <f t="shared" si="5"/>
        <v>1.1382869537618641E-2</v>
      </c>
      <c r="I5288" t="s">
        <v>152</v>
      </c>
    </row>
    <row r="5289" spans="1:9">
      <c r="A5289">
        <v>2014</v>
      </c>
      <c r="B5289">
        <v>6</v>
      </c>
      <c r="C5289" t="s">
        <v>7</v>
      </c>
      <c r="D5289" t="s">
        <v>44</v>
      </c>
      <c r="E5289" t="s">
        <v>16</v>
      </c>
      <c r="F5289" s="8">
        <v>1198.25883673509</v>
      </c>
      <c r="G5289" s="5">
        <v>1388841</v>
      </c>
      <c r="H5289">
        <f t="shared" si="5"/>
        <v>8.6277611096957098E-4</v>
      </c>
      <c r="I5289" t="s">
        <v>152</v>
      </c>
    </row>
    <row r="5290" spans="1:9">
      <c r="A5290">
        <v>2014</v>
      </c>
      <c r="B5290">
        <v>6</v>
      </c>
      <c r="C5290" t="s">
        <v>12</v>
      </c>
      <c r="D5290" t="s">
        <v>44</v>
      </c>
      <c r="E5290" t="s">
        <v>16</v>
      </c>
      <c r="F5290" s="8">
        <v>18993.728297349899</v>
      </c>
      <c r="G5290" s="5">
        <v>1747325</v>
      </c>
      <c r="H5290">
        <f t="shared" si="5"/>
        <v>1.0870174865780492E-2</v>
      </c>
      <c r="I5290" t="s">
        <v>152</v>
      </c>
    </row>
    <row r="5291" spans="1:9">
      <c r="A5291">
        <v>2014</v>
      </c>
      <c r="B5291">
        <v>6</v>
      </c>
      <c r="C5291" t="s">
        <v>7</v>
      </c>
      <c r="D5291" t="s">
        <v>67</v>
      </c>
      <c r="E5291" t="s">
        <v>9</v>
      </c>
      <c r="F5291" s="8">
        <v>172.63143481628501</v>
      </c>
      <c r="G5291" s="5">
        <v>132608</v>
      </c>
      <c r="H5291">
        <f t="shared" si="5"/>
        <v>1.3018176491334235E-3</v>
      </c>
      <c r="I5291" t="s">
        <v>152</v>
      </c>
    </row>
    <row r="5292" spans="1:9">
      <c r="A5292">
        <v>2014</v>
      </c>
      <c r="B5292">
        <v>6</v>
      </c>
      <c r="C5292" t="s">
        <v>12</v>
      </c>
      <c r="D5292" t="s">
        <v>67</v>
      </c>
      <c r="E5292" t="s">
        <v>9</v>
      </c>
      <c r="F5292" s="8">
        <v>39.659180295886401</v>
      </c>
      <c r="G5292" s="5">
        <v>30436</v>
      </c>
      <c r="H5292">
        <f t="shared" si="5"/>
        <v>1.3030352311698779E-3</v>
      </c>
      <c r="I5292" t="s">
        <v>152</v>
      </c>
    </row>
    <row r="5293" spans="1:9">
      <c r="A5293">
        <v>2014</v>
      </c>
      <c r="B5293">
        <v>6</v>
      </c>
      <c r="C5293" t="s">
        <v>7</v>
      </c>
      <c r="D5293" t="s">
        <v>19</v>
      </c>
      <c r="E5293" t="s">
        <v>14</v>
      </c>
      <c r="F5293" s="8">
        <v>4902.2676731533102</v>
      </c>
      <c r="G5293" s="5">
        <v>2548903</v>
      </c>
      <c r="H5293">
        <f t="shared" si="5"/>
        <v>1.9232853008346376E-3</v>
      </c>
      <c r="I5293" t="s">
        <v>152</v>
      </c>
    </row>
    <row r="5294" spans="1:9">
      <c r="A5294">
        <v>2014</v>
      </c>
      <c r="B5294">
        <v>6</v>
      </c>
      <c r="C5294" t="s">
        <v>12</v>
      </c>
      <c r="D5294" t="s">
        <v>19</v>
      </c>
      <c r="E5294" t="s">
        <v>14</v>
      </c>
      <c r="F5294" s="8">
        <v>220228.24147702401</v>
      </c>
      <c r="G5294" s="5">
        <v>17585752</v>
      </c>
      <c r="H5294">
        <f t="shared" si="5"/>
        <v>1.2523106289513466E-2</v>
      </c>
      <c r="I5294" t="s">
        <v>152</v>
      </c>
    </row>
    <row r="5295" spans="1:9">
      <c r="A5295">
        <v>2014</v>
      </c>
      <c r="B5295">
        <v>6</v>
      </c>
      <c r="C5295" t="s">
        <v>7</v>
      </c>
      <c r="D5295" t="s">
        <v>96</v>
      </c>
      <c r="E5295" t="s">
        <v>9</v>
      </c>
      <c r="F5295" s="8">
        <v>370.01087453591703</v>
      </c>
      <c r="G5295" s="5">
        <v>266779</v>
      </c>
      <c r="H5295">
        <f t="shared" si="5"/>
        <v>1.3869565240739227E-3</v>
      </c>
      <c r="I5295" t="s">
        <v>152</v>
      </c>
    </row>
    <row r="5296" spans="1:9">
      <c r="A5296">
        <v>2014</v>
      </c>
      <c r="B5296">
        <v>6</v>
      </c>
      <c r="C5296" t="s">
        <v>12</v>
      </c>
      <c r="D5296" t="s">
        <v>96</v>
      </c>
      <c r="E5296" t="s">
        <v>9</v>
      </c>
      <c r="F5296" s="8">
        <v>97.404554195818406</v>
      </c>
      <c r="G5296" s="5">
        <v>65544</v>
      </c>
      <c r="H5296">
        <f t="shared" si="5"/>
        <v>1.4860941382249849E-3</v>
      </c>
      <c r="I5296" t="s">
        <v>152</v>
      </c>
    </row>
    <row r="5297" spans="1:9">
      <c r="A5297">
        <v>2014</v>
      </c>
      <c r="B5297">
        <v>6</v>
      </c>
      <c r="C5297" t="s">
        <v>7</v>
      </c>
      <c r="D5297" t="s">
        <v>51</v>
      </c>
      <c r="E5297" t="s">
        <v>11</v>
      </c>
      <c r="F5297" s="8">
        <v>307.65138924354602</v>
      </c>
      <c r="G5297" s="5">
        <v>219751</v>
      </c>
      <c r="H5297">
        <f t="shared" si="5"/>
        <v>1.3999999510516266E-3</v>
      </c>
      <c r="I5297" t="s">
        <v>152</v>
      </c>
    </row>
    <row r="5298" spans="1:9">
      <c r="A5298">
        <v>2014</v>
      </c>
      <c r="B5298">
        <v>6</v>
      </c>
      <c r="C5298" t="s">
        <v>12</v>
      </c>
      <c r="D5298" t="s">
        <v>51</v>
      </c>
      <c r="E5298" t="s">
        <v>11</v>
      </c>
      <c r="F5298" s="8">
        <v>51.794748873915502</v>
      </c>
      <c r="G5298" s="5">
        <v>35262</v>
      </c>
      <c r="H5298">
        <f t="shared" si="5"/>
        <v>1.4688545423945183E-3</v>
      </c>
      <c r="I5298" t="s">
        <v>152</v>
      </c>
    </row>
    <row r="5299" spans="1:9">
      <c r="A5299">
        <v>2014</v>
      </c>
      <c r="B5299">
        <v>6</v>
      </c>
      <c r="C5299" t="s">
        <v>7</v>
      </c>
      <c r="D5299" t="s">
        <v>43</v>
      </c>
      <c r="E5299" t="s">
        <v>11</v>
      </c>
      <c r="F5299" s="8">
        <v>3822.3586389970701</v>
      </c>
      <c r="G5299" s="5">
        <v>2937584</v>
      </c>
      <c r="H5299">
        <f t="shared" si="5"/>
        <v>1.301191264316891E-3</v>
      </c>
      <c r="I5299" t="s">
        <v>152</v>
      </c>
    </row>
    <row r="5300" spans="1:9">
      <c r="A5300">
        <v>2014</v>
      </c>
      <c r="B5300">
        <v>6</v>
      </c>
      <c r="C5300" t="s">
        <v>12</v>
      </c>
      <c r="D5300" t="s">
        <v>43</v>
      </c>
      <c r="E5300" t="s">
        <v>11</v>
      </c>
      <c r="F5300" s="8">
        <v>502.80740499542998</v>
      </c>
      <c r="G5300" s="5">
        <v>386007</v>
      </c>
      <c r="H5300">
        <f t="shared" si="5"/>
        <v>1.3025862354709369E-3</v>
      </c>
      <c r="I5300" t="s">
        <v>152</v>
      </c>
    </row>
    <row r="5301" spans="1:9">
      <c r="A5301">
        <v>2014</v>
      </c>
      <c r="B5301">
        <v>6</v>
      </c>
      <c r="C5301" t="s">
        <v>7</v>
      </c>
      <c r="D5301" t="s">
        <v>32</v>
      </c>
      <c r="E5301" t="s">
        <v>25</v>
      </c>
      <c r="F5301" s="8">
        <v>2656.9568885468102</v>
      </c>
      <c r="G5301" s="5">
        <v>3836942</v>
      </c>
      <c r="H5301">
        <f t="shared" si="5"/>
        <v>6.924673056165066E-4</v>
      </c>
      <c r="I5301" t="s">
        <v>152</v>
      </c>
    </row>
    <row r="5302" spans="1:9">
      <c r="A5302">
        <v>2014</v>
      </c>
      <c r="B5302">
        <v>6</v>
      </c>
      <c r="C5302" t="s">
        <v>12</v>
      </c>
      <c r="D5302" t="s">
        <v>32</v>
      </c>
      <c r="E5302" t="s">
        <v>25</v>
      </c>
      <c r="F5302" s="8">
        <v>544.38491181505299</v>
      </c>
      <c r="G5302" s="5">
        <v>469067</v>
      </c>
      <c r="H5302">
        <f t="shared" si="5"/>
        <v>1.160569623987731E-3</v>
      </c>
      <c r="I5302" t="s">
        <v>152</v>
      </c>
    </row>
    <row r="5303" spans="1:9">
      <c r="A5303">
        <v>2014</v>
      </c>
      <c r="B5303">
        <v>6</v>
      </c>
      <c r="C5303" t="s">
        <v>7</v>
      </c>
      <c r="D5303" t="s">
        <v>45</v>
      </c>
      <c r="E5303" t="s">
        <v>14</v>
      </c>
      <c r="F5303" s="8">
        <v>2103.7605908874202</v>
      </c>
      <c r="G5303" s="5">
        <v>3779831</v>
      </c>
      <c r="H5303">
        <f t="shared" si="5"/>
        <v>5.5657530479204503E-4</v>
      </c>
      <c r="I5303" t="s">
        <v>152</v>
      </c>
    </row>
    <row r="5304" spans="1:9">
      <c r="A5304">
        <v>2014</v>
      </c>
      <c r="B5304">
        <v>6</v>
      </c>
      <c r="C5304" t="s">
        <v>12</v>
      </c>
      <c r="D5304" t="s">
        <v>45</v>
      </c>
      <c r="E5304" t="s">
        <v>14</v>
      </c>
      <c r="F5304" s="8">
        <v>8919.2396408655895</v>
      </c>
      <c r="G5304" s="5">
        <v>1987455</v>
      </c>
      <c r="H5304">
        <f t="shared" si="5"/>
        <v>4.4877693537039021E-3</v>
      </c>
      <c r="I5304" t="s">
        <v>152</v>
      </c>
    </row>
    <row r="5305" spans="1:9">
      <c r="A5305">
        <v>2014</v>
      </c>
      <c r="B5305">
        <v>6</v>
      </c>
      <c r="C5305" t="s">
        <v>7</v>
      </c>
      <c r="D5305" t="s">
        <v>28</v>
      </c>
      <c r="E5305" t="s">
        <v>14</v>
      </c>
      <c r="F5305" s="8">
        <v>10735.6801609632</v>
      </c>
      <c r="G5305" s="5">
        <v>3970999</v>
      </c>
      <c r="H5305">
        <f t="shared" si="5"/>
        <v>2.7035212451484375E-3</v>
      </c>
      <c r="I5305" t="s">
        <v>152</v>
      </c>
    </row>
    <row r="5306" spans="1:9">
      <c r="A5306">
        <v>2014</v>
      </c>
      <c r="B5306">
        <v>6</v>
      </c>
      <c r="C5306" t="s">
        <v>12</v>
      </c>
      <c r="D5306" t="s">
        <v>28</v>
      </c>
      <c r="E5306" t="s">
        <v>14</v>
      </c>
      <c r="F5306" s="8">
        <v>1610.19692127592</v>
      </c>
      <c r="G5306" s="5">
        <v>595814</v>
      </c>
      <c r="H5306">
        <f t="shared" si="5"/>
        <v>2.702516089376752E-3</v>
      </c>
      <c r="I5306" t="s">
        <v>152</v>
      </c>
    </row>
    <row r="5307" spans="1:9">
      <c r="A5307">
        <v>2014</v>
      </c>
      <c r="B5307">
        <v>6</v>
      </c>
      <c r="C5307" t="s">
        <v>12</v>
      </c>
      <c r="D5307" t="s">
        <v>55</v>
      </c>
      <c r="E5307" t="s">
        <v>14</v>
      </c>
      <c r="F5307" s="8">
        <v>1.4486563724931301</v>
      </c>
      <c r="G5307" s="5">
        <v>489</v>
      </c>
      <c r="H5307">
        <f t="shared" si="5"/>
        <v>2.9624874693111045E-3</v>
      </c>
      <c r="I5307" t="s">
        <v>152</v>
      </c>
    </row>
    <row r="5308" spans="1:9">
      <c r="A5308">
        <v>2014</v>
      </c>
      <c r="B5308">
        <v>6</v>
      </c>
      <c r="C5308" t="s">
        <v>12</v>
      </c>
      <c r="D5308" t="s">
        <v>83</v>
      </c>
      <c r="E5308" t="s">
        <v>14</v>
      </c>
      <c r="F5308" s="8">
        <v>13.824469859711799</v>
      </c>
      <c r="G5308" s="5">
        <v>1241</v>
      </c>
      <c r="H5308">
        <f t="shared" si="5"/>
        <v>1.1139782320476873E-2</v>
      </c>
      <c r="I5308" t="s">
        <v>152</v>
      </c>
    </row>
    <row r="5309" spans="1:9">
      <c r="A5309">
        <v>2014</v>
      </c>
      <c r="B5309">
        <v>6</v>
      </c>
      <c r="C5309" t="s">
        <v>7</v>
      </c>
      <c r="D5309" t="s">
        <v>24</v>
      </c>
      <c r="E5309" t="s">
        <v>25</v>
      </c>
      <c r="F5309" s="8">
        <v>449.92123491008499</v>
      </c>
      <c r="G5309" s="5">
        <v>1080971</v>
      </c>
      <c r="H5309">
        <f t="shared" si="5"/>
        <v>4.1621952384484414E-4</v>
      </c>
      <c r="I5309" t="s">
        <v>152</v>
      </c>
    </row>
    <row r="5310" spans="1:9">
      <c r="A5310">
        <v>2014</v>
      </c>
      <c r="B5310">
        <v>6</v>
      </c>
      <c r="C5310" t="s">
        <v>12</v>
      </c>
      <c r="D5310" t="s">
        <v>24</v>
      </c>
      <c r="E5310" t="s">
        <v>25</v>
      </c>
      <c r="F5310" s="8">
        <v>4434.4820380061801</v>
      </c>
      <c r="G5310" s="5">
        <v>591283</v>
      </c>
      <c r="H5310">
        <f t="shared" si="5"/>
        <v>7.4997624454046204E-3</v>
      </c>
      <c r="I5310" t="s">
        <v>152</v>
      </c>
    </row>
    <row r="5311" spans="1:9">
      <c r="A5311">
        <v>2014</v>
      </c>
      <c r="B5311">
        <v>6</v>
      </c>
      <c r="C5311" t="s">
        <v>7</v>
      </c>
      <c r="D5311" t="s">
        <v>80</v>
      </c>
      <c r="E5311" t="s">
        <v>14</v>
      </c>
      <c r="F5311" s="8">
        <v>20.572710380438298</v>
      </c>
      <c r="G5311" s="5">
        <v>271226</v>
      </c>
      <c r="H5311">
        <f t="shared" si="5"/>
        <v>7.5850804791717237E-5</v>
      </c>
      <c r="I5311" t="s">
        <v>152</v>
      </c>
    </row>
    <row r="5312" spans="1:9">
      <c r="A5312">
        <v>2014</v>
      </c>
      <c r="B5312">
        <v>6</v>
      </c>
      <c r="C5312" t="s">
        <v>12</v>
      </c>
      <c r="D5312" t="s">
        <v>80</v>
      </c>
      <c r="E5312" t="s">
        <v>14</v>
      </c>
      <c r="F5312" s="8">
        <v>913.47100019687696</v>
      </c>
      <c r="G5312" s="5">
        <v>149284</v>
      </c>
      <c r="H5312">
        <f t="shared" si="5"/>
        <v>6.1190147651247083E-3</v>
      </c>
      <c r="I5312" t="s">
        <v>152</v>
      </c>
    </row>
    <row r="5313" spans="1:9">
      <c r="A5313">
        <v>2014</v>
      </c>
      <c r="B5313">
        <v>6</v>
      </c>
      <c r="C5313" t="s">
        <v>12</v>
      </c>
      <c r="D5313" t="s">
        <v>38</v>
      </c>
      <c r="E5313" t="s">
        <v>14</v>
      </c>
      <c r="F5313" s="8">
        <v>1.9912759214639599</v>
      </c>
      <c r="G5313" s="5">
        <v>197</v>
      </c>
      <c r="H5313">
        <f t="shared" si="5"/>
        <v>1.0107999601339897E-2</v>
      </c>
      <c r="I5313" t="s">
        <v>152</v>
      </c>
    </row>
    <row r="5314" spans="1:9">
      <c r="A5314">
        <v>2014</v>
      </c>
      <c r="B5314">
        <v>6</v>
      </c>
      <c r="C5314" t="s">
        <v>12</v>
      </c>
      <c r="D5314" t="s">
        <v>101</v>
      </c>
      <c r="E5314" t="s">
        <v>62</v>
      </c>
      <c r="F5314" s="8">
        <v>3.3692909497767598</v>
      </c>
      <c r="G5314" s="5">
        <v>297</v>
      </c>
      <c r="H5314">
        <f t="shared" si="5"/>
        <v>1.1344413972312322E-2</v>
      </c>
      <c r="I5314" t="s">
        <v>152</v>
      </c>
    </row>
    <row r="5315" spans="1:9">
      <c r="A5315">
        <v>2014</v>
      </c>
      <c r="B5315">
        <v>6</v>
      </c>
      <c r="C5315" t="s">
        <v>12</v>
      </c>
      <c r="D5315" t="s">
        <v>99</v>
      </c>
      <c r="E5315" t="s">
        <v>25</v>
      </c>
      <c r="F5315" s="8">
        <v>0.45883597992360498</v>
      </c>
      <c r="G5315" s="5">
        <v>49</v>
      </c>
      <c r="H5315">
        <f t="shared" si="5"/>
        <v>9.3639995902776527E-3</v>
      </c>
      <c r="I5315" t="s">
        <v>152</v>
      </c>
    </row>
    <row r="5316" spans="1:9">
      <c r="A5316">
        <v>2014</v>
      </c>
      <c r="B5316">
        <v>6</v>
      </c>
      <c r="C5316" t="s">
        <v>7</v>
      </c>
      <c r="D5316" t="s">
        <v>60</v>
      </c>
      <c r="E5316" t="s">
        <v>14</v>
      </c>
      <c r="F5316" s="8">
        <v>8102.49684936623</v>
      </c>
      <c r="G5316" s="5">
        <v>5385348</v>
      </c>
      <c r="H5316">
        <f t="shared" si="5"/>
        <v>1.5045447108276437E-3</v>
      </c>
      <c r="I5316" t="s">
        <v>152</v>
      </c>
    </row>
    <row r="5317" spans="1:9">
      <c r="A5317">
        <v>2014</v>
      </c>
      <c r="B5317">
        <v>6</v>
      </c>
      <c r="C5317" t="s">
        <v>12</v>
      </c>
      <c r="D5317" t="s">
        <v>60</v>
      </c>
      <c r="E5317" t="s">
        <v>14</v>
      </c>
      <c r="F5317" s="8">
        <v>7049.3873556060698</v>
      </c>
      <c r="G5317" s="5">
        <v>1632199</v>
      </c>
      <c r="H5317">
        <f t="shared" si="5"/>
        <v>4.3189509095435483E-3</v>
      </c>
      <c r="I5317" t="s">
        <v>152</v>
      </c>
    </row>
    <row r="5318" spans="1:9">
      <c r="A5318">
        <v>2014</v>
      </c>
      <c r="B5318">
        <v>6</v>
      </c>
      <c r="C5318" t="s">
        <v>12</v>
      </c>
      <c r="D5318" t="s">
        <v>90</v>
      </c>
      <c r="E5318" t="s">
        <v>14</v>
      </c>
      <c r="F5318" s="8">
        <v>0.56351041514426403</v>
      </c>
      <c r="G5318" s="5">
        <v>47</v>
      </c>
      <c r="H5318">
        <f t="shared" si="5"/>
        <v>1.1989583300941789E-2</v>
      </c>
      <c r="I5318" t="s">
        <v>152</v>
      </c>
    </row>
    <row r="5319" spans="1:9">
      <c r="A5319">
        <v>2014</v>
      </c>
      <c r="B5319">
        <v>6</v>
      </c>
      <c r="C5319" t="s">
        <v>12</v>
      </c>
      <c r="D5319" t="s">
        <v>76</v>
      </c>
      <c r="E5319" t="s">
        <v>25</v>
      </c>
      <c r="F5319" s="8">
        <v>10.7511198427528</v>
      </c>
      <c r="G5319" s="5">
        <v>492</v>
      </c>
      <c r="H5319">
        <f t="shared" si="5"/>
        <v>2.1851869599091057E-2</v>
      </c>
      <c r="I5319" t="s">
        <v>152</v>
      </c>
    </row>
    <row r="5320" spans="1:9">
      <c r="A5320">
        <v>2014</v>
      </c>
      <c r="B5320">
        <v>6</v>
      </c>
      <c r="C5320" t="s">
        <v>7</v>
      </c>
      <c r="D5320" t="s">
        <v>81</v>
      </c>
      <c r="E5320" t="s">
        <v>11</v>
      </c>
      <c r="F5320" s="8">
        <v>218.38188764060001</v>
      </c>
      <c r="G5320" s="5">
        <v>499730</v>
      </c>
      <c r="H5320">
        <f t="shared" si="5"/>
        <v>4.3699975514898049E-4</v>
      </c>
      <c r="I5320" t="s">
        <v>152</v>
      </c>
    </row>
    <row r="5321" spans="1:9">
      <c r="A5321">
        <v>2014</v>
      </c>
      <c r="B5321">
        <v>6</v>
      </c>
      <c r="C5321" t="s">
        <v>12</v>
      </c>
      <c r="D5321" t="s">
        <v>81</v>
      </c>
      <c r="E5321" t="s">
        <v>11</v>
      </c>
      <c r="F5321" s="8">
        <v>542.13503018219399</v>
      </c>
      <c r="G5321" s="5">
        <v>87855</v>
      </c>
      <c r="H5321">
        <f t="shared" si="5"/>
        <v>6.1707931271093733E-3</v>
      </c>
      <c r="I5321" t="s">
        <v>152</v>
      </c>
    </row>
    <row r="5322" spans="1:9">
      <c r="A5322">
        <v>2014</v>
      </c>
      <c r="B5322">
        <v>6</v>
      </c>
      <c r="C5322" t="s">
        <v>12</v>
      </c>
      <c r="D5322" t="s">
        <v>69</v>
      </c>
      <c r="E5322" t="s">
        <v>62</v>
      </c>
      <c r="F5322" s="8">
        <v>0.183100000023841</v>
      </c>
      <c r="G5322" s="5">
        <v>4</v>
      </c>
      <c r="H5322">
        <f t="shared" si="5"/>
        <v>4.5775000005960249E-2</v>
      </c>
      <c r="I5322" t="s">
        <v>152</v>
      </c>
    </row>
    <row r="5323" spans="1:9">
      <c r="A5323">
        <v>2014</v>
      </c>
      <c r="B5323">
        <v>6</v>
      </c>
      <c r="C5323" t="s">
        <v>7</v>
      </c>
      <c r="D5323" t="s">
        <v>41</v>
      </c>
      <c r="E5323" t="s">
        <v>25</v>
      </c>
      <c r="F5323" s="8">
        <v>1662.81100121446</v>
      </c>
      <c r="G5323" s="5">
        <v>999172</v>
      </c>
      <c r="H5323">
        <f t="shared" si="5"/>
        <v>1.6641889496647824E-3</v>
      </c>
      <c r="I5323" t="s">
        <v>152</v>
      </c>
    </row>
    <row r="5324" spans="1:9">
      <c r="A5324">
        <v>2014</v>
      </c>
      <c r="B5324">
        <v>6</v>
      </c>
      <c r="C5324" t="s">
        <v>12</v>
      </c>
      <c r="D5324" t="s">
        <v>41</v>
      </c>
      <c r="E5324" t="s">
        <v>25</v>
      </c>
      <c r="F5324" s="8">
        <v>997.98888786788996</v>
      </c>
      <c r="G5324" s="5">
        <v>582422</v>
      </c>
      <c r="H5324">
        <f t="shared" si="5"/>
        <v>1.7135150936398178E-3</v>
      </c>
      <c r="I5324" t="s">
        <v>152</v>
      </c>
    </row>
    <row r="5325" spans="1:9">
      <c r="A5325">
        <v>2014</v>
      </c>
      <c r="B5325">
        <v>6</v>
      </c>
      <c r="C5325" t="s">
        <v>12</v>
      </c>
      <c r="D5325" t="s">
        <v>37</v>
      </c>
      <c r="E5325" t="s">
        <v>9</v>
      </c>
      <c r="F5325" s="8">
        <v>1.28899999707937</v>
      </c>
      <c r="G5325" s="5">
        <v>12</v>
      </c>
      <c r="H5325">
        <f t="shared" si="5"/>
        <v>0.10741666642328083</v>
      </c>
      <c r="I5325" t="s">
        <v>152</v>
      </c>
    </row>
    <row r="5326" spans="1:9">
      <c r="A5326">
        <v>2014</v>
      </c>
      <c r="B5326">
        <v>6</v>
      </c>
      <c r="C5326" t="s">
        <v>12</v>
      </c>
      <c r="D5326" t="s">
        <v>68</v>
      </c>
      <c r="E5326" t="s">
        <v>14</v>
      </c>
      <c r="F5326" s="8">
        <v>1.69034739863127</v>
      </c>
      <c r="G5326" s="5">
        <v>231</v>
      </c>
      <c r="H5326">
        <f t="shared" si="5"/>
        <v>7.3175212061959739E-3</v>
      </c>
      <c r="I5326" t="s">
        <v>152</v>
      </c>
    </row>
    <row r="5327" spans="1:9">
      <c r="A5327">
        <v>2014</v>
      </c>
      <c r="B5327">
        <v>6</v>
      </c>
      <c r="C5327" t="s">
        <v>7</v>
      </c>
      <c r="D5327" t="s">
        <v>46</v>
      </c>
      <c r="E5327" t="s">
        <v>25</v>
      </c>
      <c r="F5327" s="8">
        <v>225.61890379924401</v>
      </c>
      <c r="G5327" s="5">
        <v>661251</v>
      </c>
      <c r="H5327">
        <f t="shared" si="5"/>
        <v>3.4120009466790069E-4</v>
      </c>
      <c r="I5327" t="s">
        <v>152</v>
      </c>
    </row>
    <row r="5328" spans="1:9">
      <c r="A5328">
        <v>2014</v>
      </c>
      <c r="B5328">
        <v>6</v>
      </c>
      <c r="C5328" t="s">
        <v>12</v>
      </c>
      <c r="D5328" t="s">
        <v>46</v>
      </c>
      <c r="E5328" t="s">
        <v>25</v>
      </c>
      <c r="F5328" s="8">
        <v>2273.9585385075702</v>
      </c>
      <c r="G5328" s="5">
        <v>376416</v>
      </c>
      <c r="H5328">
        <f t="shared" si="5"/>
        <v>6.0410783242677525E-3</v>
      </c>
      <c r="I5328" t="s">
        <v>152</v>
      </c>
    </row>
    <row r="5329" spans="1:9">
      <c r="A5329">
        <v>2014</v>
      </c>
      <c r="B5329">
        <v>6</v>
      </c>
      <c r="C5329" t="s">
        <v>12</v>
      </c>
      <c r="D5329" t="s">
        <v>35</v>
      </c>
      <c r="E5329" t="s">
        <v>9</v>
      </c>
      <c r="F5329" s="8">
        <v>2.1285999491810799</v>
      </c>
      <c r="G5329" s="5">
        <v>30</v>
      </c>
      <c r="H5329">
        <f t="shared" si="5"/>
        <v>7.095333163936933E-2</v>
      </c>
      <c r="I5329" t="s">
        <v>152</v>
      </c>
    </row>
    <row r="5330" spans="1:9">
      <c r="A5330">
        <v>2014</v>
      </c>
      <c r="B5330">
        <v>6</v>
      </c>
      <c r="C5330" t="s">
        <v>12</v>
      </c>
      <c r="D5330" t="s">
        <v>58</v>
      </c>
      <c r="E5330" t="s">
        <v>9</v>
      </c>
      <c r="F5330" s="8">
        <v>2.9712205925025001</v>
      </c>
      <c r="G5330" s="5">
        <v>736</v>
      </c>
      <c r="H5330">
        <f t="shared" ref="H5330:H5333" si="6">F5330/G5330</f>
        <v>4.0369845006827448E-3</v>
      </c>
      <c r="I5330" t="s">
        <v>152</v>
      </c>
    </row>
    <row r="5331" spans="1:9">
      <c r="A5331">
        <v>2014</v>
      </c>
      <c r="B5331">
        <v>6</v>
      </c>
      <c r="C5331" t="s">
        <v>12</v>
      </c>
      <c r="D5331" t="s">
        <v>97</v>
      </c>
      <c r="E5331" t="s">
        <v>14</v>
      </c>
      <c r="F5331" s="8">
        <v>1.79180007055401</v>
      </c>
      <c r="G5331" s="5">
        <v>34</v>
      </c>
      <c r="H5331">
        <f t="shared" si="6"/>
        <v>5.2700002075117942E-2</v>
      </c>
      <c r="I5331" t="s">
        <v>152</v>
      </c>
    </row>
    <row r="5332" spans="1:9">
      <c r="A5332">
        <v>2014</v>
      </c>
      <c r="B5332">
        <v>6</v>
      </c>
      <c r="C5332" t="s">
        <v>12</v>
      </c>
      <c r="D5332" t="s">
        <v>66</v>
      </c>
      <c r="E5332" t="s">
        <v>9</v>
      </c>
      <c r="F5332" s="8">
        <v>15.3544336138293</v>
      </c>
      <c r="G5332" s="5">
        <v>878</v>
      </c>
      <c r="H5332">
        <f t="shared" si="6"/>
        <v>1.7487965391605124E-2</v>
      </c>
      <c r="I5332" t="s">
        <v>152</v>
      </c>
    </row>
    <row r="5333" spans="1:9">
      <c r="A5333">
        <v>2014</v>
      </c>
      <c r="B5333">
        <v>6</v>
      </c>
      <c r="C5333" t="s">
        <v>12</v>
      </c>
      <c r="D5333" t="s">
        <v>36</v>
      </c>
      <c r="E5333" t="s">
        <v>9</v>
      </c>
      <c r="F5333" s="8">
        <v>1.05079998075962</v>
      </c>
      <c r="G5333" s="5">
        <v>16</v>
      </c>
      <c r="H5333">
        <f t="shared" si="6"/>
        <v>6.567499879747625E-2</v>
      </c>
      <c r="I5333" t="s">
        <v>152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4"/>
  <sheetViews>
    <sheetView workbookViewId="0">
      <selection activeCell="I1" sqref="A1:I1048576"/>
    </sheetView>
  </sheetViews>
  <sheetFormatPr baseColWidth="10" defaultColWidth="8.83203125" defaultRowHeight="14" x14ac:dyDescent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106</v>
      </c>
      <c r="G1" s="1" t="s">
        <v>107</v>
      </c>
      <c r="H1" s="1" t="s">
        <v>6</v>
      </c>
      <c r="I1" s="1" t="s">
        <v>149</v>
      </c>
    </row>
    <row r="2" spans="1:9">
      <c r="A2" s="2">
        <v>2013</v>
      </c>
      <c r="B2" s="2">
        <v>10</v>
      </c>
      <c r="C2" s="2" t="s">
        <v>12</v>
      </c>
      <c r="D2" s="2" t="s">
        <v>65</v>
      </c>
      <c r="E2" s="2" t="s">
        <v>25</v>
      </c>
      <c r="F2" s="2">
        <v>8.7290000000000006E-3</v>
      </c>
      <c r="G2" s="2">
        <v>1</v>
      </c>
      <c r="H2" s="2">
        <v>8.6999999999999994E-3</v>
      </c>
      <c r="I2" t="s">
        <v>150</v>
      </c>
    </row>
    <row r="3" spans="1:9">
      <c r="A3" s="2">
        <v>2013</v>
      </c>
      <c r="B3" s="2">
        <v>8</v>
      </c>
      <c r="C3" s="2" t="s">
        <v>12</v>
      </c>
      <c r="D3" s="2" t="s">
        <v>65</v>
      </c>
      <c r="E3" s="2" t="s">
        <v>25</v>
      </c>
      <c r="F3" s="2">
        <v>2.1673999999999999E-2</v>
      </c>
      <c r="G3" s="2">
        <v>6</v>
      </c>
      <c r="H3" s="2">
        <v>3.5999999999999999E-3</v>
      </c>
      <c r="I3" t="s">
        <v>150</v>
      </c>
    </row>
    <row r="4" spans="1:9">
      <c r="A4" s="2">
        <v>2014</v>
      </c>
      <c r="B4" s="2">
        <v>1</v>
      </c>
      <c r="C4" s="2" t="s">
        <v>7</v>
      </c>
      <c r="D4" s="2" t="s">
        <v>23</v>
      </c>
      <c r="E4" s="2" t="s">
        <v>14</v>
      </c>
      <c r="F4" s="2">
        <v>47.284177</v>
      </c>
      <c r="G4" s="2">
        <v>21640</v>
      </c>
      <c r="H4" s="2">
        <v>2.0999999999999999E-3</v>
      </c>
      <c r="I4" t="s">
        <v>150</v>
      </c>
    </row>
    <row r="5" spans="1:9">
      <c r="A5" s="2">
        <v>2013</v>
      </c>
      <c r="B5" s="2">
        <v>9</v>
      </c>
      <c r="C5" s="2" t="s">
        <v>12</v>
      </c>
      <c r="D5" s="2" t="s">
        <v>68</v>
      </c>
      <c r="E5" s="2" t="s">
        <v>14</v>
      </c>
      <c r="F5" s="2">
        <v>1.0407E-2</v>
      </c>
      <c r="G5" s="2">
        <v>2</v>
      </c>
      <c r="H5" s="2">
        <v>5.1999999999999998E-3</v>
      </c>
      <c r="I5" t="s">
        <v>150</v>
      </c>
    </row>
    <row r="6" spans="1:9">
      <c r="A6" s="2">
        <v>2014</v>
      </c>
      <c r="B6" s="2">
        <v>3</v>
      </c>
      <c r="C6" s="2" t="s">
        <v>12</v>
      </c>
      <c r="D6" s="2" t="s">
        <v>88</v>
      </c>
      <c r="E6" s="2" t="s">
        <v>14</v>
      </c>
      <c r="F6" s="2">
        <v>2.9362689999999998</v>
      </c>
      <c r="G6" s="2">
        <v>1077</v>
      </c>
      <c r="H6" s="2">
        <v>2.7000000000000001E-3</v>
      </c>
      <c r="I6" t="s">
        <v>150</v>
      </c>
    </row>
    <row r="7" spans="1:9">
      <c r="A7" s="2">
        <v>2014</v>
      </c>
      <c r="B7" s="2">
        <v>3</v>
      </c>
      <c r="C7" s="2" t="s">
        <v>12</v>
      </c>
      <c r="D7" s="2" t="s">
        <v>85</v>
      </c>
      <c r="E7" s="2" t="s">
        <v>25</v>
      </c>
      <c r="F7" s="2">
        <v>0.625</v>
      </c>
      <c r="G7" s="2">
        <v>1</v>
      </c>
      <c r="H7" s="2">
        <v>0.625</v>
      </c>
      <c r="I7" t="s">
        <v>150</v>
      </c>
    </row>
    <row r="8" spans="1:9">
      <c r="A8" s="2">
        <v>2014</v>
      </c>
      <c r="B8" s="2">
        <v>5</v>
      </c>
      <c r="C8" s="2" t="s">
        <v>12</v>
      </c>
      <c r="D8" s="2" t="s">
        <v>34</v>
      </c>
      <c r="E8" s="2" t="s">
        <v>14</v>
      </c>
      <c r="F8" s="2">
        <v>2.6315469999999999</v>
      </c>
      <c r="G8" s="2">
        <v>138</v>
      </c>
      <c r="H8" s="2">
        <v>1.9E-2</v>
      </c>
      <c r="I8" t="s">
        <v>150</v>
      </c>
    </row>
    <row r="9" spans="1:9">
      <c r="A9" s="2">
        <v>2014</v>
      </c>
      <c r="B9" s="2">
        <v>5</v>
      </c>
      <c r="C9" s="2" t="s">
        <v>7</v>
      </c>
      <c r="D9" s="2" t="s">
        <v>67</v>
      </c>
      <c r="E9" s="2" t="s">
        <v>9</v>
      </c>
      <c r="F9" s="2">
        <v>8.4993999999999996</v>
      </c>
      <c r="G9" s="2">
        <v>6538</v>
      </c>
      <c r="H9" s="2">
        <v>1.2999999999999999E-3</v>
      </c>
      <c r="I9" t="s">
        <v>150</v>
      </c>
    </row>
    <row r="10" spans="1:9">
      <c r="A10" s="2">
        <v>2014</v>
      </c>
      <c r="B10" s="2">
        <v>1</v>
      </c>
      <c r="C10" s="2" t="s">
        <v>12</v>
      </c>
      <c r="D10" s="2" t="s">
        <v>86</v>
      </c>
      <c r="E10" s="2" t="s">
        <v>9</v>
      </c>
      <c r="F10" s="2">
        <v>416.59420499999999</v>
      </c>
      <c r="G10" s="2">
        <v>223003</v>
      </c>
      <c r="H10" s="2">
        <v>1.8E-3</v>
      </c>
      <c r="I10" t="s">
        <v>150</v>
      </c>
    </row>
    <row r="11" spans="1:9">
      <c r="A11" s="2">
        <v>2013</v>
      </c>
      <c r="B11" s="2">
        <v>2</v>
      </c>
      <c r="C11" s="2" t="s">
        <v>12</v>
      </c>
      <c r="D11" s="2" t="s">
        <v>76</v>
      </c>
      <c r="E11" s="2" t="s">
        <v>25</v>
      </c>
      <c r="F11" s="2">
        <v>0.15490799999999999</v>
      </c>
      <c r="G11" s="2">
        <v>3</v>
      </c>
      <c r="H11" s="2">
        <v>5.16E-2</v>
      </c>
      <c r="I11" t="s">
        <v>150</v>
      </c>
    </row>
    <row r="12" spans="1:9">
      <c r="A12" s="2">
        <v>2014</v>
      </c>
      <c r="B12" s="2">
        <v>1</v>
      </c>
      <c r="C12" s="2" t="s">
        <v>12</v>
      </c>
      <c r="D12" s="2" t="s">
        <v>21</v>
      </c>
      <c r="E12" s="2" t="s">
        <v>14</v>
      </c>
      <c r="F12" s="2">
        <v>826.26186700000005</v>
      </c>
      <c r="G12" s="2">
        <v>76095</v>
      </c>
      <c r="H12" s="2">
        <v>1.0800000000000001E-2</v>
      </c>
      <c r="I12" t="s">
        <v>150</v>
      </c>
    </row>
    <row r="13" spans="1:9">
      <c r="A13" s="2">
        <v>2014</v>
      </c>
      <c r="B13" s="2">
        <v>2</v>
      </c>
      <c r="C13" s="2" t="s">
        <v>12</v>
      </c>
      <c r="D13" s="2" t="s">
        <v>21</v>
      </c>
      <c r="E13" s="2" t="s">
        <v>14</v>
      </c>
      <c r="F13" s="2">
        <v>833.06373799999994</v>
      </c>
      <c r="G13" s="2">
        <v>68139</v>
      </c>
      <c r="H13" s="2">
        <v>1.2200000000000001E-2</v>
      </c>
      <c r="I13" t="s">
        <v>150</v>
      </c>
    </row>
    <row r="14" spans="1:9">
      <c r="A14" s="2">
        <v>2013</v>
      </c>
      <c r="B14" s="2">
        <v>1</v>
      </c>
      <c r="C14" s="2" t="s">
        <v>7</v>
      </c>
      <c r="D14" s="2" t="s">
        <v>47</v>
      </c>
      <c r="E14" s="2" t="s">
        <v>14</v>
      </c>
      <c r="F14" s="2">
        <v>0.13077900000000001</v>
      </c>
      <c r="G14" s="2">
        <v>882</v>
      </c>
      <c r="H14" s="2">
        <v>1E-4</v>
      </c>
      <c r="I14" t="s">
        <v>150</v>
      </c>
    </row>
    <row r="15" spans="1:9">
      <c r="A15" s="2">
        <v>2013</v>
      </c>
      <c r="B15" s="2">
        <v>4</v>
      </c>
      <c r="C15" s="2" t="s">
        <v>12</v>
      </c>
      <c r="D15" s="2" t="s">
        <v>70</v>
      </c>
      <c r="E15" s="2" t="s">
        <v>14</v>
      </c>
      <c r="F15" s="2">
        <v>3572.7577820000001</v>
      </c>
      <c r="G15" s="2">
        <v>439308</v>
      </c>
      <c r="H15" s="2">
        <v>8.0999999999999996E-3</v>
      </c>
      <c r="I15" t="s">
        <v>150</v>
      </c>
    </row>
    <row r="16" spans="1:9">
      <c r="A16" s="2">
        <v>2013</v>
      </c>
      <c r="B16" s="2">
        <v>7</v>
      </c>
      <c r="C16" s="2" t="s">
        <v>7</v>
      </c>
      <c r="D16" s="2" t="s">
        <v>40</v>
      </c>
      <c r="E16" s="2" t="s">
        <v>14</v>
      </c>
      <c r="F16" s="2">
        <v>302.16107099999999</v>
      </c>
      <c r="G16" s="2">
        <v>229919</v>
      </c>
      <c r="H16" s="2">
        <v>1.2999999999999999E-3</v>
      </c>
      <c r="I16" t="s">
        <v>150</v>
      </c>
    </row>
    <row r="17" spans="1:9">
      <c r="A17" s="2">
        <v>2013</v>
      </c>
      <c r="B17" s="2">
        <v>4</v>
      </c>
      <c r="C17" s="2" t="s">
        <v>12</v>
      </c>
      <c r="D17" s="2" t="s">
        <v>66</v>
      </c>
      <c r="E17" s="2" t="s">
        <v>9</v>
      </c>
      <c r="F17" s="2">
        <v>6.8626999999999994E-2</v>
      </c>
      <c r="G17" s="2">
        <v>91</v>
      </c>
      <c r="H17" s="2">
        <v>6.9999999999999999E-4</v>
      </c>
      <c r="I17" t="s">
        <v>150</v>
      </c>
    </row>
    <row r="18" spans="1:9">
      <c r="A18" s="2">
        <v>2013</v>
      </c>
      <c r="B18" s="2">
        <v>7</v>
      </c>
      <c r="C18" s="2" t="s">
        <v>7</v>
      </c>
      <c r="D18" s="2" t="s">
        <v>28</v>
      </c>
      <c r="E18" s="2" t="s">
        <v>14</v>
      </c>
      <c r="F18" s="2">
        <v>119.33702599999999</v>
      </c>
      <c r="G18" s="2">
        <v>59885</v>
      </c>
      <c r="H18" s="2">
        <v>1.9E-3</v>
      </c>
      <c r="I18" t="s">
        <v>150</v>
      </c>
    </row>
    <row r="19" spans="1:9">
      <c r="A19" s="2">
        <v>2013</v>
      </c>
      <c r="B19" s="2">
        <v>5</v>
      </c>
      <c r="C19" s="2" t="s">
        <v>12</v>
      </c>
      <c r="D19" s="2" t="s">
        <v>55</v>
      </c>
      <c r="E19" s="2" t="s">
        <v>14</v>
      </c>
      <c r="F19" s="2">
        <v>5.1589999999999997E-2</v>
      </c>
      <c r="G19" s="2">
        <v>11</v>
      </c>
      <c r="H19" s="2">
        <v>4.5999999999999999E-3</v>
      </c>
      <c r="I19" t="s">
        <v>150</v>
      </c>
    </row>
    <row r="20" spans="1:9">
      <c r="A20" s="2">
        <v>2013</v>
      </c>
      <c r="B20" s="2">
        <v>11</v>
      </c>
      <c r="C20" s="2" t="s">
        <v>12</v>
      </c>
      <c r="D20" s="2" t="s">
        <v>87</v>
      </c>
      <c r="E20" s="2" t="s">
        <v>14</v>
      </c>
      <c r="F20" s="2">
        <v>990.08534899999995</v>
      </c>
      <c r="G20" s="2">
        <v>79706</v>
      </c>
      <c r="H20" s="2">
        <v>1.24E-2</v>
      </c>
      <c r="I20" t="s">
        <v>150</v>
      </c>
    </row>
    <row r="21" spans="1:9">
      <c r="A21" s="2">
        <v>2013</v>
      </c>
      <c r="B21" s="2">
        <v>1</v>
      </c>
      <c r="C21" s="2" t="s">
        <v>53</v>
      </c>
      <c r="D21" s="2" t="s">
        <v>13</v>
      </c>
      <c r="E21" s="2" t="s">
        <v>14</v>
      </c>
      <c r="F21" s="2">
        <v>3.6134970000000002</v>
      </c>
      <c r="G21" s="2">
        <v>2</v>
      </c>
      <c r="H21" s="2">
        <v>1.8067</v>
      </c>
      <c r="I21" t="s">
        <v>150</v>
      </c>
    </row>
    <row r="22" spans="1:9">
      <c r="A22" s="2">
        <v>2013</v>
      </c>
      <c r="B22" s="2">
        <v>4</v>
      </c>
      <c r="C22" s="2" t="s">
        <v>7</v>
      </c>
      <c r="D22" s="2" t="s">
        <v>42</v>
      </c>
      <c r="E22" s="2" t="s">
        <v>14</v>
      </c>
      <c r="F22" s="2">
        <v>138.80600000000001</v>
      </c>
      <c r="G22" s="2">
        <v>108784</v>
      </c>
      <c r="H22" s="2">
        <v>1.1999999999999999E-3</v>
      </c>
      <c r="I22" t="s">
        <v>150</v>
      </c>
    </row>
    <row r="23" spans="1:9">
      <c r="A23" s="2">
        <v>2014</v>
      </c>
      <c r="B23" s="2">
        <v>5</v>
      </c>
      <c r="C23" s="2" t="s">
        <v>7</v>
      </c>
      <c r="D23" s="2" t="s">
        <v>56</v>
      </c>
      <c r="E23" s="2" t="s">
        <v>14</v>
      </c>
      <c r="F23" s="2">
        <v>533.38206700000001</v>
      </c>
      <c r="G23" s="2">
        <v>511194</v>
      </c>
      <c r="H23" s="2">
        <v>1E-3</v>
      </c>
      <c r="I23" t="s">
        <v>150</v>
      </c>
    </row>
    <row r="24" spans="1:9">
      <c r="A24" s="2">
        <v>2013</v>
      </c>
      <c r="B24" s="2">
        <v>3</v>
      </c>
      <c r="C24" s="2" t="s">
        <v>12</v>
      </c>
      <c r="D24" s="2" t="s">
        <v>23</v>
      </c>
      <c r="E24" s="2" t="s">
        <v>14</v>
      </c>
      <c r="F24" s="2">
        <v>3.4125000000000003E-2</v>
      </c>
      <c r="G24" s="2">
        <v>5</v>
      </c>
      <c r="H24" s="2">
        <v>6.7999999999999996E-3</v>
      </c>
      <c r="I24" t="s">
        <v>150</v>
      </c>
    </row>
    <row r="25" spans="1:9">
      <c r="A25" s="2">
        <v>2013</v>
      </c>
      <c r="B25" s="2">
        <v>12</v>
      </c>
      <c r="C25" s="2" t="s">
        <v>12</v>
      </c>
      <c r="D25" s="2" t="s">
        <v>91</v>
      </c>
      <c r="E25" s="2" t="s">
        <v>9</v>
      </c>
      <c r="F25" s="2">
        <v>7.5399999999999995E-2</v>
      </c>
      <c r="G25" s="2">
        <v>58</v>
      </c>
      <c r="H25" s="2">
        <v>1.2999999999999999E-3</v>
      </c>
      <c r="I25" t="s">
        <v>150</v>
      </c>
    </row>
    <row r="26" spans="1:9">
      <c r="A26" s="2">
        <v>2014</v>
      </c>
      <c r="B26" s="2">
        <v>2</v>
      </c>
      <c r="C26" s="2" t="s">
        <v>12</v>
      </c>
      <c r="D26" s="2" t="s">
        <v>73</v>
      </c>
      <c r="E26" s="2" t="s">
        <v>14</v>
      </c>
      <c r="F26" s="2">
        <v>4.0854860000000004</v>
      </c>
      <c r="G26" s="2">
        <v>2467</v>
      </c>
      <c r="H26" s="2">
        <v>1.6000000000000001E-3</v>
      </c>
      <c r="I26" t="s">
        <v>150</v>
      </c>
    </row>
    <row r="27" spans="1:9">
      <c r="A27" s="2">
        <v>2013</v>
      </c>
      <c r="B27" s="2">
        <v>3</v>
      </c>
      <c r="C27" s="2" t="s">
        <v>12</v>
      </c>
      <c r="D27" s="2" t="s">
        <v>94</v>
      </c>
      <c r="E27" s="2" t="s">
        <v>25</v>
      </c>
      <c r="F27" s="2">
        <v>0.33927000000000002</v>
      </c>
      <c r="G27" s="2">
        <v>8</v>
      </c>
      <c r="H27" s="2">
        <v>4.24E-2</v>
      </c>
      <c r="I27" t="s">
        <v>150</v>
      </c>
    </row>
    <row r="28" spans="1:9">
      <c r="A28" s="2">
        <v>2013</v>
      </c>
      <c r="B28" s="2">
        <v>4</v>
      </c>
      <c r="C28" s="2" t="s">
        <v>12</v>
      </c>
      <c r="D28" s="2" t="s">
        <v>60</v>
      </c>
      <c r="E28" s="2" t="s">
        <v>14</v>
      </c>
      <c r="F28" s="2">
        <v>6.6516000000000006E-2</v>
      </c>
      <c r="G28" s="2">
        <v>10</v>
      </c>
      <c r="H28" s="2">
        <v>6.6E-3</v>
      </c>
      <c r="I28" t="s">
        <v>150</v>
      </c>
    </row>
    <row r="29" spans="1:9">
      <c r="A29" s="2">
        <v>2013</v>
      </c>
      <c r="B29" s="2">
        <v>3</v>
      </c>
      <c r="C29" s="2" t="s">
        <v>7</v>
      </c>
      <c r="D29" s="2" t="s">
        <v>34</v>
      </c>
      <c r="E29" s="2" t="s">
        <v>14</v>
      </c>
      <c r="F29" s="2">
        <v>1.3481E-2</v>
      </c>
      <c r="G29" s="2">
        <v>40</v>
      </c>
      <c r="H29" s="2">
        <v>2.9999999999999997E-4</v>
      </c>
      <c r="I29" t="s">
        <v>150</v>
      </c>
    </row>
    <row r="30" spans="1:9">
      <c r="A30" s="2">
        <v>2013</v>
      </c>
      <c r="B30" s="2">
        <v>2</v>
      </c>
      <c r="C30" s="2" t="s">
        <v>12</v>
      </c>
      <c r="D30" s="2" t="s">
        <v>54</v>
      </c>
      <c r="E30" s="2" t="s">
        <v>14</v>
      </c>
      <c r="F30" s="2">
        <v>0.30618400000000001</v>
      </c>
      <c r="G30" s="2">
        <v>9</v>
      </c>
      <c r="H30" s="2">
        <v>3.4000000000000002E-2</v>
      </c>
      <c r="I30" t="s">
        <v>150</v>
      </c>
    </row>
    <row r="31" spans="1:9">
      <c r="A31" s="2">
        <v>2013</v>
      </c>
      <c r="B31" s="2">
        <v>12</v>
      </c>
      <c r="C31" s="2" t="s">
        <v>12</v>
      </c>
      <c r="D31" s="2" t="s">
        <v>86</v>
      </c>
      <c r="E31" s="2" t="s">
        <v>9</v>
      </c>
      <c r="F31" s="2">
        <v>1268.700963</v>
      </c>
      <c r="G31" s="2">
        <v>190207</v>
      </c>
      <c r="H31" s="2">
        <v>6.6E-3</v>
      </c>
      <c r="I31" t="s">
        <v>150</v>
      </c>
    </row>
    <row r="32" spans="1:9">
      <c r="A32" s="2">
        <v>2014</v>
      </c>
      <c r="B32" s="2">
        <v>4</v>
      </c>
      <c r="C32" s="2" t="s">
        <v>7</v>
      </c>
      <c r="D32" s="2" t="s">
        <v>86</v>
      </c>
      <c r="E32" s="2" t="s">
        <v>9</v>
      </c>
      <c r="F32" s="2">
        <v>2574.4364249999999</v>
      </c>
      <c r="G32" s="2">
        <v>1088743</v>
      </c>
      <c r="H32" s="2">
        <v>2.3E-3</v>
      </c>
      <c r="I32" t="s">
        <v>150</v>
      </c>
    </row>
    <row r="33" spans="1:9">
      <c r="A33" s="2">
        <v>2013</v>
      </c>
      <c r="B33" s="2">
        <v>10</v>
      </c>
      <c r="C33" s="2" t="s">
        <v>7</v>
      </c>
      <c r="D33" s="2" t="s">
        <v>63</v>
      </c>
      <c r="E33" s="2" t="s">
        <v>14</v>
      </c>
      <c r="F33" s="2">
        <v>124.111541</v>
      </c>
      <c r="G33" s="2">
        <v>83066</v>
      </c>
      <c r="H33" s="2">
        <v>1.4E-3</v>
      </c>
      <c r="I33" t="s">
        <v>150</v>
      </c>
    </row>
    <row r="34" spans="1:9">
      <c r="A34" s="2">
        <v>2014</v>
      </c>
      <c r="B34" s="2">
        <v>1</v>
      </c>
      <c r="C34" s="2" t="s">
        <v>7</v>
      </c>
      <c r="D34" s="2" t="s">
        <v>63</v>
      </c>
      <c r="E34" s="2" t="s">
        <v>14</v>
      </c>
      <c r="F34" s="2">
        <v>49.139180000000003</v>
      </c>
      <c r="G34" s="2">
        <v>197784</v>
      </c>
      <c r="H34" s="2">
        <v>2.0000000000000001E-4</v>
      </c>
      <c r="I34" t="s">
        <v>150</v>
      </c>
    </row>
    <row r="35" spans="1:9">
      <c r="A35" s="2">
        <v>2013</v>
      </c>
      <c r="B35" s="2">
        <v>12</v>
      </c>
      <c r="C35" s="2" t="s">
        <v>7</v>
      </c>
      <c r="D35" s="2" t="s">
        <v>70</v>
      </c>
      <c r="E35" s="2" t="s">
        <v>14</v>
      </c>
      <c r="F35" s="2">
        <v>1530.686391</v>
      </c>
      <c r="G35" s="2">
        <v>725066</v>
      </c>
      <c r="H35" s="2">
        <v>2.0999999999999999E-3</v>
      </c>
      <c r="I35" t="s">
        <v>150</v>
      </c>
    </row>
    <row r="36" spans="1:9">
      <c r="A36" s="2">
        <v>2013</v>
      </c>
      <c r="B36" s="2">
        <v>4</v>
      </c>
      <c r="C36" s="2" t="s">
        <v>7</v>
      </c>
      <c r="D36" s="2" t="s">
        <v>24</v>
      </c>
      <c r="E36" s="2" t="s">
        <v>25</v>
      </c>
      <c r="F36" s="2">
        <v>21.36</v>
      </c>
      <c r="G36" s="2">
        <v>14240</v>
      </c>
      <c r="H36" s="2">
        <v>1.5E-3</v>
      </c>
      <c r="I36" t="s">
        <v>150</v>
      </c>
    </row>
    <row r="37" spans="1:9">
      <c r="A37" s="2">
        <v>2014</v>
      </c>
      <c r="B37" s="2">
        <v>5</v>
      </c>
      <c r="C37" s="2" t="s">
        <v>12</v>
      </c>
      <c r="D37" s="2" t="s">
        <v>49</v>
      </c>
      <c r="E37" s="2" t="s">
        <v>11</v>
      </c>
      <c r="F37" s="2">
        <v>0.68459999999999999</v>
      </c>
      <c r="G37" s="2">
        <v>489</v>
      </c>
      <c r="H37" s="2">
        <v>1.4E-3</v>
      </c>
      <c r="I37" t="s">
        <v>150</v>
      </c>
    </row>
    <row r="38" spans="1:9">
      <c r="A38" s="2">
        <v>2013</v>
      </c>
      <c r="B38" s="2">
        <v>12</v>
      </c>
      <c r="C38" s="2" t="s">
        <v>12</v>
      </c>
      <c r="D38" s="2" t="s">
        <v>28</v>
      </c>
      <c r="E38" s="2" t="s">
        <v>14</v>
      </c>
      <c r="F38" s="2">
        <v>40.448213000000003</v>
      </c>
      <c r="G38" s="2">
        <v>14862</v>
      </c>
      <c r="H38" s="2">
        <v>2.7000000000000001E-3</v>
      </c>
      <c r="I38" t="s">
        <v>150</v>
      </c>
    </row>
    <row r="39" spans="1:9">
      <c r="A39" s="2">
        <v>2014</v>
      </c>
      <c r="B39" s="2">
        <v>5</v>
      </c>
      <c r="C39" s="2" t="s">
        <v>7</v>
      </c>
      <c r="D39" s="2" t="s">
        <v>45</v>
      </c>
      <c r="E39" s="2" t="s">
        <v>14</v>
      </c>
      <c r="F39" s="2">
        <v>398.109128</v>
      </c>
      <c r="G39" s="2">
        <v>233150</v>
      </c>
      <c r="H39" s="2">
        <v>1.6999999999999999E-3</v>
      </c>
      <c r="I39" t="s">
        <v>150</v>
      </c>
    </row>
    <row r="40" spans="1:9">
      <c r="A40" s="2">
        <v>2014</v>
      </c>
      <c r="B40" s="2">
        <v>4</v>
      </c>
      <c r="C40" s="2" t="s">
        <v>12</v>
      </c>
      <c r="D40" s="2" t="s">
        <v>56</v>
      </c>
      <c r="E40" s="2" t="s">
        <v>14</v>
      </c>
      <c r="F40" s="2">
        <v>37307.786840000001</v>
      </c>
      <c r="G40" s="2">
        <v>2837960</v>
      </c>
      <c r="H40" s="2">
        <v>1.3100000000000001E-2</v>
      </c>
      <c r="I40" t="s">
        <v>150</v>
      </c>
    </row>
    <row r="41" spans="1:9">
      <c r="A41" s="2">
        <v>2013</v>
      </c>
      <c r="B41" s="2">
        <v>10</v>
      </c>
      <c r="C41" s="2" t="s">
        <v>12</v>
      </c>
      <c r="D41" s="2" t="s">
        <v>39</v>
      </c>
      <c r="E41" s="2" t="s">
        <v>14</v>
      </c>
      <c r="F41" s="2">
        <v>17631.542404</v>
      </c>
      <c r="G41" s="2">
        <v>1339132</v>
      </c>
      <c r="H41" s="2">
        <v>1.3100000000000001E-2</v>
      </c>
      <c r="I41" t="s">
        <v>150</v>
      </c>
    </row>
    <row r="42" spans="1:9">
      <c r="A42" s="2">
        <v>2014</v>
      </c>
      <c r="B42" s="2">
        <v>2</v>
      </c>
      <c r="C42" s="2" t="s">
        <v>12</v>
      </c>
      <c r="D42" s="2" t="s">
        <v>80</v>
      </c>
      <c r="E42" s="2" t="s">
        <v>14</v>
      </c>
      <c r="F42" s="2">
        <v>8.6307829999999992</v>
      </c>
      <c r="G42" s="2">
        <v>4373</v>
      </c>
      <c r="H42" s="2">
        <v>1.9E-3</v>
      </c>
      <c r="I42" t="s">
        <v>150</v>
      </c>
    </row>
    <row r="43" spans="1:9">
      <c r="A43" s="2">
        <v>2014</v>
      </c>
      <c r="B43" s="2">
        <v>2</v>
      </c>
      <c r="C43" s="2" t="s">
        <v>7</v>
      </c>
      <c r="D43" s="2" t="s">
        <v>88</v>
      </c>
      <c r="E43" s="2" t="s">
        <v>14</v>
      </c>
      <c r="F43" s="2">
        <v>6.0638079999999999</v>
      </c>
      <c r="G43" s="2">
        <v>2219</v>
      </c>
      <c r="H43" s="2">
        <v>2.7000000000000001E-3</v>
      </c>
      <c r="I43" t="s">
        <v>150</v>
      </c>
    </row>
    <row r="44" spans="1:9">
      <c r="A44" s="2">
        <v>2013</v>
      </c>
      <c r="B44" s="2">
        <v>5</v>
      </c>
      <c r="C44" s="2" t="s">
        <v>12</v>
      </c>
      <c r="D44" s="2" t="s">
        <v>10</v>
      </c>
      <c r="E44" s="2" t="s">
        <v>11</v>
      </c>
      <c r="F44" s="2">
        <v>1.0416999999999999E-2</v>
      </c>
      <c r="G44" s="2">
        <v>8</v>
      </c>
      <c r="H44" s="2">
        <v>1.2999999999999999E-3</v>
      </c>
      <c r="I44" t="s">
        <v>150</v>
      </c>
    </row>
    <row r="45" spans="1:9">
      <c r="A45" s="2">
        <v>2013</v>
      </c>
      <c r="B45" s="2">
        <v>7</v>
      </c>
      <c r="C45" s="2" t="s">
        <v>12</v>
      </c>
      <c r="D45" s="2" t="s">
        <v>71</v>
      </c>
      <c r="E45" s="2" t="s">
        <v>14</v>
      </c>
      <c r="F45" s="2">
        <v>37.826453000000001</v>
      </c>
      <c r="G45" s="2">
        <v>3711</v>
      </c>
      <c r="H45" s="2">
        <v>1.01E-2</v>
      </c>
      <c r="I45" t="s">
        <v>150</v>
      </c>
    </row>
    <row r="46" spans="1:9">
      <c r="A46" s="2">
        <v>2013</v>
      </c>
      <c r="B46" s="2">
        <v>2</v>
      </c>
      <c r="C46" s="2" t="s">
        <v>12</v>
      </c>
      <c r="D46" s="2" t="s">
        <v>22</v>
      </c>
      <c r="E46" s="2" t="s">
        <v>14</v>
      </c>
      <c r="F46" s="2">
        <v>192.784843</v>
      </c>
      <c r="G46" s="2">
        <v>19619</v>
      </c>
      <c r="H46" s="2">
        <v>9.7999999999999997E-3</v>
      </c>
      <c r="I46" t="s">
        <v>150</v>
      </c>
    </row>
    <row r="47" spans="1:9">
      <c r="A47" s="2">
        <v>2013</v>
      </c>
      <c r="B47" s="2">
        <v>10</v>
      </c>
      <c r="C47" s="2" t="s">
        <v>7</v>
      </c>
      <c r="D47" s="2" t="s">
        <v>60</v>
      </c>
      <c r="E47" s="2" t="s">
        <v>14</v>
      </c>
      <c r="F47" s="2">
        <v>56.820472000000002</v>
      </c>
      <c r="G47" s="2">
        <v>20134</v>
      </c>
      <c r="H47" s="2">
        <v>2.8E-3</v>
      </c>
      <c r="I47" t="s">
        <v>150</v>
      </c>
    </row>
    <row r="48" spans="1:9">
      <c r="A48" s="2">
        <v>2014</v>
      </c>
      <c r="B48" s="2">
        <v>1</v>
      </c>
      <c r="C48" s="2" t="s">
        <v>7</v>
      </c>
      <c r="D48" s="2" t="s">
        <v>60</v>
      </c>
      <c r="E48" s="2" t="s">
        <v>14</v>
      </c>
      <c r="F48" s="2">
        <v>11.091324</v>
      </c>
      <c r="G48" s="2">
        <v>46622</v>
      </c>
      <c r="H48" s="2">
        <v>2.0000000000000001E-4</v>
      </c>
      <c r="I48" t="s">
        <v>150</v>
      </c>
    </row>
    <row r="49" spans="1:9">
      <c r="A49" s="2">
        <v>2014</v>
      </c>
      <c r="B49" s="2">
        <v>2</v>
      </c>
      <c r="C49" s="2" t="s">
        <v>7</v>
      </c>
      <c r="D49" s="2" t="s">
        <v>60</v>
      </c>
      <c r="E49" s="2" t="s">
        <v>14</v>
      </c>
      <c r="F49" s="2">
        <v>116.83487</v>
      </c>
      <c r="G49" s="2">
        <v>38611</v>
      </c>
      <c r="H49" s="2">
        <v>3.0000000000000001E-3</v>
      </c>
      <c r="I49" t="s">
        <v>150</v>
      </c>
    </row>
    <row r="50" spans="1:9">
      <c r="A50" s="2">
        <v>2013</v>
      </c>
      <c r="B50" s="2">
        <v>3</v>
      </c>
      <c r="C50" s="2" t="s">
        <v>7</v>
      </c>
      <c r="D50" s="2" t="s">
        <v>44</v>
      </c>
      <c r="E50" s="2" t="s">
        <v>16</v>
      </c>
      <c r="F50" s="2">
        <v>113.598463</v>
      </c>
      <c r="G50" s="2">
        <v>45928</v>
      </c>
      <c r="H50" s="2">
        <v>2.3999999999999998E-3</v>
      </c>
      <c r="I50" t="s">
        <v>150</v>
      </c>
    </row>
    <row r="51" spans="1:9">
      <c r="A51" s="2">
        <v>2013</v>
      </c>
      <c r="B51" s="2">
        <v>5</v>
      </c>
      <c r="C51" s="2" t="s">
        <v>12</v>
      </c>
      <c r="D51" s="2" t="s">
        <v>52</v>
      </c>
      <c r="E51" s="2" t="s">
        <v>25</v>
      </c>
      <c r="F51" s="2">
        <v>9.3266000000000002E-2</v>
      </c>
      <c r="G51" s="2">
        <v>48</v>
      </c>
      <c r="H51" s="2">
        <v>1.9E-3</v>
      </c>
      <c r="I51" t="s">
        <v>150</v>
      </c>
    </row>
    <row r="52" spans="1:9">
      <c r="A52" s="2">
        <v>2013</v>
      </c>
      <c r="B52" s="2">
        <v>3</v>
      </c>
      <c r="C52" s="2" t="s">
        <v>12</v>
      </c>
      <c r="D52" s="2" t="s">
        <v>76</v>
      </c>
      <c r="E52" s="2" t="s">
        <v>25</v>
      </c>
      <c r="F52" s="2">
        <v>0.435504</v>
      </c>
      <c r="G52" s="2">
        <v>12</v>
      </c>
      <c r="H52" s="2">
        <v>3.6200000000000003E-2</v>
      </c>
      <c r="I52" t="s">
        <v>150</v>
      </c>
    </row>
    <row r="53" spans="1:9">
      <c r="A53" s="2">
        <v>2013</v>
      </c>
      <c r="B53" s="2">
        <v>3</v>
      </c>
      <c r="C53" s="2" t="s">
        <v>12</v>
      </c>
      <c r="D53" s="2" t="s">
        <v>66</v>
      </c>
      <c r="E53" s="2" t="s">
        <v>9</v>
      </c>
      <c r="F53" s="2">
        <v>0.17644499999999999</v>
      </c>
      <c r="G53" s="2">
        <v>14</v>
      </c>
      <c r="H53" s="2">
        <v>1.26E-2</v>
      </c>
      <c r="I53" t="s">
        <v>150</v>
      </c>
    </row>
    <row r="54" spans="1:9">
      <c r="A54" s="2">
        <v>2014</v>
      </c>
      <c r="B54" s="2">
        <v>4</v>
      </c>
      <c r="C54" s="2" t="s">
        <v>7</v>
      </c>
      <c r="D54" s="2" t="s">
        <v>28</v>
      </c>
      <c r="E54" s="2" t="s">
        <v>14</v>
      </c>
      <c r="F54" s="2">
        <v>398.57611800000001</v>
      </c>
      <c r="G54" s="2">
        <v>114217</v>
      </c>
      <c r="H54" s="2">
        <v>3.3999999999999998E-3</v>
      </c>
      <c r="I54" t="s">
        <v>150</v>
      </c>
    </row>
    <row r="55" spans="1:9">
      <c r="A55" s="2">
        <v>2013</v>
      </c>
      <c r="B55" s="2">
        <v>7</v>
      </c>
      <c r="C55" s="2" t="s">
        <v>7</v>
      </c>
      <c r="D55" s="2" t="s">
        <v>87</v>
      </c>
      <c r="E55" s="2" t="s">
        <v>14</v>
      </c>
      <c r="F55" s="2">
        <v>38.634464999999999</v>
      </c>
      <c r="G55" s="2">
        <v>16413</v>
      </c>
      <c r="H55" s="2">
        <v>2.3E-3</v>
      </c>
      <c r="I55" t="s">
        <v>150</v>
      </c>
    </row>
    <row r="56" spans="1:9">
      <c r="A56" s="2">
        <v>2013</v>
      </c>
      <c r="B56" s="2">
        <v>8</v>
      </c>
      <c r="C56" s="2" t="s">
        <v>12</v>
      </c>
      <c r="D56" s="2" t="s">
        <v>45</v>
      </c>
      <c r="E56" s="2" t="s">
        <v>14</v>
      </c>
      <c r="F56" s="2">
        <v>188.44315499999999</v>
      </c>
      <c r="G56" s="2">
        <v>48038</v>
      </c>
      <c r="H56" s="2">
        <v>3.8999999999999998E-3</v>
      </c>
      <c r="I56" t="s">
        <v>150</v>
      </c>
    </row>
    <row r="57" spans="1:9">
      <c r="A57" s="2">
        <v>2013</v>
      </c>
      <c r="B57" s="2">
        <v>9</v>
      </c>
      <c r="C57" s="2" t="s">
        <v>7</v>
      </c>
      <c r="D57" s="2" t="s">
        <v>8</v>
      </c>
      <c r="E57" s="2" t="s">
        <v>9</v>
      </c>
      <c r="F57" s="2">
        <v>45156.838660000001</v>
      </c>
      <c r="G57" s="2">
        <v>26113886</v>
      </c>
      <c r="H57" s="2">
        <v>1.6999999999999999E-3</v>
      </c>
      <c r="I57" t="s">
        <v>150</v>
      </c>
    </row>
    <row r="58" spans="1:9">
      <c r="A58" s="2">
        <v>2013</v>
      </c>
      <c r="B58" s="2">
        <v>11</v>
      </c>
      <c r="C58" s="2" t="s">
        <v>7</v>
      </c>
      <c r="D58" s="2" t="s">
        <v>71</v>
      </c>
      <c r="E58" s="2" t="s">
        <v>14</v>
      </c>
      <c r="F58" s="2">
        <v>0.43704599999999999</v>
      </c>
      <c r="G58" s="2">
        <v>6943</v>
      </c>
      <c r="H58" s="2">
        <v>0</v>
      </c>
      <c r="I58" t="s">
        <v>150</v>
      </c>
    </row>
    <row r="59" spans="1:9">
      <c r="A59" s="2">
        <v>2013</v>
      </c>
      <c r="B59" s="2">
        <v>4</v>
      </c>
      <c r="C59" s="2" t="s">
        <v>12</v>
      </c>
      <c r="D59" s="2" t="s">
        <v>48</v>
      </c>
      <c r="E59" s="2" t="s">
        <v>14</v>
      </c>
      <c r="F59" s="2">
        <v>0.34860999999999998</v>
      </c>
      <c r="G59" s="2">
        <v>537</v>
      </c>
      <c r="H59" s="2">
        <v>5.9999999999999995E-4</v>
      </c>
      <c r="I59" t="s">
        <v>150</v>
      </c>
    </row>
    <row r="60" spans="1:9">
      <c r="A60" s="2">
        <v>2013</v>
      </c>
      <c r="B60" s="2">
        <v>9</v>
      </c>
      <c r="C60" s="2" t="s">
        <v>12</v>
      </c>
      <c r="D60" s="2" t="s">
        <v>34</v>
      </c>
      <c r="E60" s="2" t="s">
        <v>14</v>
      </c>
      <c r="F60" s="2">
        <v>1.394862</v>
      </c>
      <c r="G60" s="2">
        <v>66</v>
      </c>
      <c r="H60" s="2">
        <v>2.1100000000000001E-2</v>
      </c>
      <c r="I60" t="s">
        <v>150</v>
      </c>
    </row>
    <row r="61" spans="1:9">
      <c r="A61" s="2">
        <v>2014</v>
      </c>
      <c r="B61" s="2">
        <v>4</v>
      </c>
      <c r="C61" s="2" t="s">
        <v>12</v>
      </c>
      <c r="D61" s="2" t="s">
        <v>86</v>
      </c>
      <c r="E61" s="2" t="s">
        <v>9</v>
      </c>
      <c r="F61" s="2">
        <v>753.28944300000001</v>
      </c>
      <c r="G61" s="2">
        <v>292992</v>
      </c>
      <c r="H61" s="2">
        <v>2.5000000000000001E-3</v>
      </c>
      <c r="I61" t="s">
        <v>150</v>
      </c>
    </row>
    <row r="62" spans="1:9">
      <c r="A62" s="2">
        <v>2013</v>
      </c>
      <c r="B62" s="2">
        <v>5</v>
      </c>
      <c r="C62" s="2" t="s">
        <v>7</v>
      </c>
      <c r="D62" s="2" t="s">
        <v>20</v>
      </c>
      <c r="E62" s="2" t="s">
        <v>14</v>
      </c>
      <c r="F62" s="2">
        <v>196.02372299999999</v>
      </c>
      <c r="G62" s="2">
        <v>114908</v>
      </c>
      <c r="H62" s="2">
        <v>1.6999999999999999E-3</v>
      </c>
      <c r="I62" t="s">
        <v>150</v>
      </c>
    </row>
    <row r="63" spans="1:9">
      <c r="A63" s="2">
        <v>2013</v>
      </c>
      <c r="B63" s="2">
        <v>8</v>
      </c>
      <c r="C63" s="2" t="s">
        <v>12</v>
      </c>
      <c r="D63" s="2" t="s">
        <v>76</v>
      </c>
      <c r="E63" s="2" t="s">
        <v>25</v>
      </c>
      <c r="F63" s="2">
        <v>3.2863999999999997E-2</v>
      </c>
      <c r="G63" s="2">
        <v>2</v>
      </c>
      <c r="H63" s="2">
        <v>1.6400000000000001E-2</v>
      </c>
      <c r="I63" t="s">
        <v>150</v>
      </c>
    </row>
    <row r="64" spans="1:9">
      <c r="A64" s="2">
        <v>2014</v>
      </c>
      <c r="B64" s="2">
        <v>3</v>
      </c>
      <c r="C64" s="2" t="s">
        <v>7</v>
      </c>
      <c r="D64" s="2" t="s">
        <v>59</v>
      </c>
      <c r="E64" s="2" t="s">
        <v>11</v>
      </c>
      <c r="F64" s="2">
        <v>217.74511799999999</v>
      </c>
      <c r="G64" s="2">
        <v>125937</v>
      </c>
      <c r="H64" s="2">
        <v>1.6999999999999999E-3</v>
      </c>
      <c r="I64" t="s">
        <v>150</v>
      </c>
    </row>
    <row r="65" spans="1:9">
      <c r="A65" s="2">
        <v>2013</v>
      </c>
      <c r="B65" s="2">
        <v>6</v>
      </c>
      <c r="C65" s="2" t="s">
        <v>12</v>
      </c>
      <c r="D65" s="2" t="s">
        <v>47</v>
      </c>
      <c r="E65" s="2" t="s">
        <v>14</v>
      </c>
      <c r="F65" s="2">
        <v>10.920774</v>
      </c>
      <c r="G65" s="2">
        <v>1082</v>
      </c>
      <c r="H65" s="2">
        <v>0.01</v>
      </c>
      <c r="I65" t="s">
        <v>150</v>
      </c>
    </row>
    <row r="66" spans="1:9">
      <c r="A66" s="2">
        <v>2014</v>
      </c>
      <c r="B66" s="2">
        <v>5</v>
      </c>
      <c r="C66" s="2" t="s">
        <v>12</v>
      </c>
      <c r="D66" s="2" t="s">
        <v>89</v>
      </c>
      <c r="E66" s="2" t="s">
        <v>9</v>
      </c>
      <c r="F66" s="2">
        <v>7.7480000000000002</v>
      </c>
      <c r="G66" s="2">
        <v>5960</v>
      </c>
      <c r="H66" s="2">
        <v>1.2999999999999999E-3</v>
      </c>
      <c r="I66" t="s">
        <v>150</v>
      </c>
    </row>
    <row r="67" spans="1:9">
      <c r="A67" s="2">
        <v>2013</v>
      </c>
      <c r="B67" s="2">
        <v>1</v>
      </c>
      <c r="C67" s="2" t="s">
        <v>12</v>
      </c>
      <c r="D67" s="2" t="s">
        <v>63</v>
      </c>
      <c r="E67" s="2" t="s">
        <v>14</v>
      </c>
      <c r="F67" s="2">
        <v>2580.3832649999999</v>
      </c>
      <c r="G67" s="2">
        <v>231767</v>
      </c>
      <c r="H67" s="2">
        <v>1.11E-2</v>
      </c>
      <c r="I67" t="s">
        <v>150</v>
      </c>
    </row>
    <row r="68" spans="1:9">
      <c r="A68" s="2">
        <v>2013</v>
      </c>
      <c r="B68" s="2">
        <v>4</v>
      </c>
      <c r="C68" s="2" t="s">
        <v>12</v>
      </c>
      <c r="D68" s="2" t="s">
        <v>63</v>
      </c>
      <c r="E68" s="2" t="s">
        <v>14</v>
      </c>
      <c r="F68" s="2">
        <v>2202.600003</v>
      </c>
      <c r="G68" s="2">
        <v>234652</v>
      </c>
      <c r="H68" s="2">
        <v>9.2999999999999992E-3</v>
      </c>
      <c r="I68" t="s">
        <v>150</v>
      </c>
    </row>
    <row r="69" spans="1:9">
      <c r="A69" s="2">
        <v>2014</v>
      </c>
      <c r="B69" s="2">
        <v>1</v>
      </c>
      <c r="C69" s="2" t="s">
        <v>12</v>
      </c>
      <c r="D69" s="2" t="s">
        <v>43</v>
      </c>
      <c r="E69" s="2" t="s">
        <v>11</v>
      </c>
      <c r="F69" s="2">
        <v>4.9023000000000003</v>
      </c>
      <c r="G69" s="2">
        <v>3771</v>
      </c>
      <c r="H69" s="2">
        <v>1.2999999999999999E-3</v>
      </c>
      <c r="I69" t="s">
        <v>150</v>
      </c>
    </row>
    <row r="70" spans="1:9">
      <c r="A70" s="2">
        <v>2013</v>
      </c>
      <c r="B70" s="2">
        <v>10</v>
      </c>
      <c r="C70" s="2" t="s">
        <v>12</v>
      </c>
      <c r="D70" s="2" t="s">
        <v>43</v>
      </c>
      <c r="E70" s="2" t="s">
        <v>11</v>
      </c>
      <c r="F70" s="2">
        <v>1.0840000000000001E-2</v>
      </c>
      <c r="G70" s="2">
        <v>2</v>
      </c>
      <c r="H70" s="2">
        <v>5.4000000000000003E-3</v>
      </c>
      <c r="I70" t="s">
        <v>150</v>
      </c>
    </row>
    <row r="71" spans="1:9">
      <c r="A71" s="2">
        <v>2014</v>
      </c>
      <c r="B71" s="2">
        <v>2</v>
      </c>
      <c r="C71" s="2" t="s">
        <v>7</v>
      </c>
      <c r="D71" s="2" t="s">
        <v>81</v>
      </c>
      <c r="E71" s="2" t="s">
        <v>11</v>
      </c>
      <c r="F71" s="2">
        <v>11.6753</v>
      </c>
      <c r="G71" s="2">
        <v>8981</v>
      </c>
      <c r="H71" s="2">
        <v>1.2999999999999999E-3</v>
      </c>
      <c r="I71" t="s">
        <v>150</v>
      </c>
    </row>
    <row r="72" spans="1:9">
      <c r="A72" s="2">
        <v>2014</v>
      </c>
      <c r="B72" s="2">
        <v>4</v>
      </c>
      <c r="C72" s="2" t="s">
        <v>7</v>
      </c>
      <c r="D72" s="2" t="s">
        <v>81</v>
      </c>
      <c r="E72" s="2" t="s">
        <v>11</v>
      </c>
      <c r="F72" s="2">
        <v>22.754227</v>
      </c>
      <c r="G72" s="2">
        <v>13772</v>
      </c>
      <c r="H72" s="2">
        <v>1.6000000000000001E-3</v>
      </c>
      <c r="I72" t="s">
        <v>150</v>
      </c>
    </row>
    <row r="73" spans="1:9">
      <c r="A73" s="2">
        <v>2013</v>
      </c>
      <c r="B73" s="2">
        <v>12</v>
      </c>
      <c r="C73" s="2" t="s">
        <v>12</v>
      </c>
      <c r="D73" s="2" t="s">
        <v>24</v>
      </c>
      <c r="E73" s="2" t="s">
        <v>25</v>
      </c>
      <c r="F73" s="2">
        <v>267.38085100000001</v>
      </c>
      <c r="G73" s="2">
        <v>28857</v>
      </c>
      <c r="H73" s="2">
        <v>9.1999999999999998E-3</v>
      </c>
      <c r="I73" t="s">
        <v>150</v>
      </c>
    </row>
    <row r="74" spans="1:9">
      <c r="A74" s="2">
        <v>2014</v>
      </c>
      <c r="B74" s="2">
        <v>4</v>
      </c>
      <c r="C74" s="2" t="s">
        <v>7</v>
      </c>
      <c r="D74" s="2" t="s">
        <v>24</v>
      </c>
      <c r="E74" s="2" t="s">
        <v>25</v>
      </c>
      <c r="F74" s="2">
        <v>52.446809000000002</v>
      </c>
      <c r="G74" s="2">
        <v>80958</v>
      </c>
      <c r="H74" s="2">
        <v>5.9999999999999995E-4</v>
      </c>
      <c r="I74" t="s">
        <v>150</v>
      </c>
    </row>
    <row r="75" spans="1:9">
      <c r="A75" s="2">
        <v>2014</v>
      </c>
      <c r="B75" s="2">
        <v>1</v>
      </c>
      <c r="C75" s="2" t="s">
        <v>7</v>
      </c>
      <c r="D75" s="2" t="s">
        <v>41</v>
      </c>
      <c r="E75" s="2" t="s">
        <v>25</v>
      </c>
      <c r="F75" s="2">
        <v>72.671859999999995</v>
      </c>
      <c r="G75" s="2">
        <v>44097</v>
      </c>
      <c r="H75" s="2">
        <v>1.6000000000000001E-3</v>
      </c>
      <c r="I75" t="s">
        <v>150</v>
      </c>
    </row>
    <row r="76" spans="1:9">
      <c r="A76" s="2">
        <v>2014</v>
      </c>
      <c r="B76" s="2">
        <v>2</v>
      </c>
      <c r="C76" s="2" t="s">
        <v>12</v>
      </c>
      <c r="D76" s="2" t="s">
        <v>31</v>
      </c>
      <c r="E76" s="2" t="s">
        <v>14</v>
      </c>
      <c r="F76" s="2">
        <v>8.1275340000000007</v>
      </c>
      <c r="G76" s="2">
        <v>3116</v>
      </c>
      <c r="H76" s="2">
        <v>2.5999999999999999E-3</v>
      </c>
      <c r="I76" t="s">
        <v>150</v>
      </c>
    </row>
    <row r="77" spans="1:9">
      <c r="A77" s="2">
        <v>2013</v>
      </c>
      <c r="B77" s="2">
        <v>8</v>
      </c>
      <c r="C77" s="2" t="s">
        <v>12</v>
      </c>
      <c r="D77" s="2" t="s">
        <v>87</v>
      </c>
      <c r="E77" s="2" t="s">
        <v>14</v>
      </c>
      <c r="F77" s="2">
        <v>632.83266400000002</v>
      </c>
      <c r="G77" s="2">
        <v>55574</v>
      </c>
      <c r="H77" s="2">
        <v>1.1299999999999999E-2</v>
      </c>
      <c r="I77" t="s">
        <v>150</v>
      </c>
    </row>
    <row r="78" spans="1:9">
      <c r="A78" s="2">
        <v>2013</v>
      </c>
      <c r="B78" s="2">
        <v>5</v>
      </c>
      <c r="C78" s="2" t="s">
        <v>7</v>
      </c>
      <c r="D78" s="2" t="s">
        <v>39</v>
      </c>
      <c r="E78" s="2" t="s">
        <v>14</v>
      </c>
      <c r="F78" s="2">
        <v>1326.249233</v>
      </c>
      <c r="G78" s="2">
        <v>492133</v>
      </c>
      <c r="H78" s="2">
        <v>2.5999999999999999E-3</v>
      </c>
      <c r="I78" t="s">
        <v>150</v>
      </c>
    </row>
    <row r="79" spans="1:9">
      <c r="A79" s="2">
        <v>2014</v>
      </c>
      <c r="B79" s="2">
        <v>3</v>
      </c>
      <c r="C79" s="2" t="s">
        <v>12</v>
      </c>
      <c r="D79" s="2" t="s">
        <v>80</v>
      </c>
      <c r="E79" s="2" t="s">
        <v>14</v>
      </c>
      <c r="F79" s="2">
        <v>13.578747</v>
      </c>
      <c r="G79" s="2">
        <v>6896</v>
      </c>
      <c r="H79" s="2">
        <v>1.9E-3</v>
      </c>
      <c r="I79" t="s">
        <v>150</v>
      </c>
    </row>
    <row r="80" spans="1:9">
      <c r="A80" s="2">
        <v>2014</v>
      </c>
      <c r="B80" s="2">
        <v>1</v>
      </c>
      <c r="C80" s="2" t="s">
        <v>12</v>
      </c>
      <c r="D80" s="2" t="s">
        <v>10</v>
      </c>
      <c r="E80" s="2" t="s">
        <v>11</v>
      </c>
      <c r="F80" s="2">
        <v>30.237247</v>
      </c>
      <c r="G80" s="2">
        <v>21767</v>
      </c>
      <c r="H80" s="2">
        <v>1.2999999999999999E-3</v>
      </c>
      <c r="I80" t="s">
        <v>150</v>
      </c>
    </row>
    <row r="81" spans="1:9">
      <c r="A81" s="2">
        <v>2014</v>
      </c>
      <c r="B81" s="2">
        <v>1</v>
      </c>
      <c r="C81" s="2" t="s">
        <v>12</v>
      </c>
      <c r="D81" s="2" t="s">
        <v>85</v>
      </c>
      <c r="E81" s="2" t="s">
        <v>25</v>
      </c>
      <c r="F81" s="2">
        <v>7.1653999999999995E-2</v>
      </c>
      <c r="G81" s="2">
        <v>29</v>
      </c>
      <c r="H81" s="2">
        <v>2.3999999999999998E-3</v>
      </c>
      <c r="I81" t="s">
        <v>150</v>
      </c>
    </row>
    <row r="82" spans="1:9">
      <c r="A82" s="2">
        <v>2014</v>
      </c>
      <c r="B82" s="2">
        <v>4</v>
      </c>
      <c r="C82" s="2" t="s">
        <v>12</v>
      </c>
      <c r="D82" s="2" t="s">
        <v>71</v>
      </c>
      <c r="E82" s="2" t="s">
        <v>14</v>
      </c>
      <c r="F82" s="2">
        <v>223.271061</v>
      </c>
      <c r="G82" s="2">
        <v>12724</v>
      </c>
      <c r="H82" s="2">
        <v>1.7500000000000002E-2</v>
      </c>
      <c r="I82" t="s">
        <v>150</v>
      </c>
    </row>
    <row r="83" spans="1:9">
      <c r="A83" s="2">
        <v>2013</v>
      </c>
      <c r="B83" s="2">
        <v>3</v>
      </c>
      <c r="C83" s="2" t="s">
        <v>12</v>
      </c>
      <c r="D83" s="2" t="s">
        <v>22</v>
      </c>
      <c r="E83" s="2" t="s">
        <v>14</v>
      </c>
      <c r="F83" s="2">
        <v>208.11704700000001</v>
      </c>
      <c r="G83" s="2">
        <v>22354</v>
      </c>
      <c r="H83" s="2">
        <v>9.2999999999999992E-3</v>
      </c>
      <c r="I83" t="s">
        <v>150</v>
      </c>
    </row>
    <row r="84" spans="1:9">
      <c r="A84" s="2">
        <v>2013</v>
      </c>
      <c r="B84" s="2">
        <v>5</v>
      </c>
      <c r="C84" s="2" t="s">
        <v>12</v>
      </c>
      <c r="D84" s="2" t="s">
        <v>34</v>
      </c>
      <c r="E84" s="2" t="s">
        <v>14</v>
      </c>
      <c r="F84" s="2">
        <v>1.551733</v>
      </c>
      <c r="G84" s="2">
        <v>136</v>
      </c>
      <c r="H84" s="2">
        <v>1.14E-2</v>
      </c>
      <c r="I84" t="s">
        <v>150</v>
      </c>
    </row>
    <row r="85" spans="1:9">
      <c r="A85" s="2">
        <v>2013</v>
      </c>
      <c r="B85" s="2">
        <v>9</v>
      </c>
      <c r="C85" s="2" t="s">
        <v>12</v>
      </c>
      <c r="D85" s="2" t="s">
        <v>54</v>
      </c>
      <c r="E85" s="2" t="s">
        <v>14</v>
      </c>
      <c r="F85" s="2">
        <v>5.9890540000000003</v>
      </c>
      <c r="G85" s="2">
        <v>211</v>
      </c>
      <c r="H85" s="2">
        <v>2.8299999999999999E-2</v>
      </c>
      <c r="I85" t="s">
        <v>150</v>
      </c>
    </row>
    <row r="86" spans="1:9">
      <c r="A86" s="2">
        <v>2013</v>
      </c>
      <c r="B86" s="2">
        <v>1</v>
      </c>
      <c r="C86" s="2" t="s">
        <v>53</v>
      </c>
      <c r="D86" s="2" t="s">
        <v>20</v>
      </c>
      <c r="E86" s="2" t="s">
        <v>14</v>
      </c>
      <c r="F86" s="2">
        <v>14.509881999999999</v>
      </c>
      <c r="G86" s="2">
        <v>12</v>
      </c>
      <c r="H86" s="2">
        <v>1.2091000000000001</v>
      </c>
      <c r="I86" t="s">
        <v>150</v>
      </c>
    </row>
    <row r="87" spans="1:9">
      <c r="A87" s="2">
        <v>2013</v>
      </c>
      <c r="B87" s="2">
        <v>5</v>
      </c>
      <c r="C87" s="2" t="s">
        <v>12</v>
      </c>
      <c r="D87" s="2" t="s">
        <v>59</v>
      </c>
      <c r="E87" s="2" t="s">
        <v>11</v>
      </c>
      <c r="F87" s="2">
        <v>2.3088000000000001E-2</v>
      </c>
      <c r="G87" s="2">
        <v>3</v>
      </c>
      <c r="H87" s="2">
        <v>7.6E-3</v>
      </c>
      <c r="I87" t="s">
        <v>150</v>
      </c>
    </row>
    <row r="88" spans="1:9">
      <c r="A88" s="2">
        <v>2013</v>
      </c>
      <c r="B88" s="2">
        <v>11</v>
      </c>
      <c r="C88" s="2" t="s">
        <v>12</v>
      </c>
      <c r="D88" s="2" t="s">
        <v>47</v>
      </c>
      <c r="E88" s="2" t="s">
        <v>14</v>
      </c>
      <c r="F88" s="2">
        <v>26.597670999999998</v>
      </c>
      <c r="G88" s="2">
        <v>2163</v>
      </c>
      <c r="H88" s="2">
        <v>1.2200000000000001E-2</v>
      </c>
      <c r="I88" t="s">
        <v>150</v>
      </c>
    </row>
    <row r="89" spans="1:9">
      <c r="A89" s="2">
        <v>2013</v>
      </c>
      <c r="B89" s="2">
        <v>7</v>
      </c>
      <c r="C89" s="2" t="s">
        <v>12</v>
      </c>
      <c r="D89" s="2" t="s">
        <v>50</v>
      </c>
      <c r="E89" s="2" t="s">
        <v>11</v>
      </c>
      <c r="F89" s="2">
        <v>1.081577</v>
      </c>
      <c r="G89" s="2">
        <v>79</v>
      </c>
      <c r="H89" s="2">
        <v>1.3599999999999999E-2</v>
      </c>
      <c r="I89" t="s">
        <v>150</v>
      </c>
    </row>
    <row r="90" spans="1:9">
      <c r="A90" s="2">
        <v>2014</v>
      </c>
      <c r="B90" s="2">
        <v>3</v>
      </c>
      <c r="C90" s="2" t="s">
        <v>12</v>
      </c>
      <c r="D90" s="2" t="s">
        <v>89</v>
      </c>
      <c r="E90" s="2" t="s">
        <v>9</v>
      </c>
      <c r="F90" s="2">
        <v>4.6969000000000003</v>
      </c>
      <c r="G90" s="2">
        <v>3613</v>
      </c>
      <c r="H90" s="2">
        <v>1.2999999999999999E-3</v>
      </c>
      <c r="I90" t="s">
        <v>150</v>
      </c>
    </row>
    <row r="91" spans="1:9">
      <c r="A91" s="2">
        <v>2013</v>
      </c>
      <c r="B91" s="2">
        <v>11</v>
      </c>
      <c r="C91" s="2" t="s">
        <v>12</v>
      </c>
      <c r="D91" s="2" t="s">
        <v>64</v>
      </c>
      <c r="E91" s="2" t="s">
        <v>14</v>
      </c>
      <c r="F91" s="2">
        <v>1.8678699999999999</v>
      </c>
      <c r="G91" s="2">
        <v>151</v>
      </c>
      <c r="H91" s="2">
        <v>1.23E-2</v>
      </c>
      <c r="I91" t="s">
        <v>150</v>
      </c>
    </row>
    <row r="92" spans="1:9">
      <c r="A92" s="2">
        <v>2014</v>
      </c>
      <c r="B92" s="2">
        <v>3</v>
      </c>
      <c r="C92" s="2" t="s">
        <v>12</v>
      </c>
      <c r="D92" s="2" t="s">
        <v>83</v>
      </c>
      <c r="E92" s="2" t="s">
        <v>14</v>
      </c>
      <c r="F92" s="2">
        <v>0.43825500000000001</v>
      </c>
      <c r="G92" s="2">
        <v>56</v>
      </c>
      <c r="H92" s="2">
        <v>7.7999999999999996E-3</v>
      </c>
      <c r="I92" t="s">
        <v>150</v>
      </c>
    </row>
    <row r="93" spans="1:9">
      <c r="A93" s="2">
        <v>2013</v>
      </c>
      <c r="B93" s="2">
        <v>6</v>
      </c>
      <c r="C93" s="2" t="s">
        <v>7</v>
      </c>
      <c r="D93" s="2" t="s">
        <v>26</v>
      </c>
      <c r="E93" s="2" t="s">
        <v>14</v>
      </c>
      <c r="F93" s="2">
        <v>40.775652999999998</v>
      </c>
      <c r="G93" s="2">
        <v>22646</v>
      </c>
      <c r="H93" s="2">
        <v>1.8E-3</v>
      </c>
      <c r="I93" t="s">
        <v>150</v>
      </c>
    </row>
    <row r="94" spans="1:9">
      <c r="A94" s="2">
        <v>2013</v>
      </c>
      <c r="B94" s="2">
        <v>7</v>
      </c>
      <c r="C94" s="2" t="s">
        <v>12</v>
      </c>
      <c r="D94" s="2" t="s">
        <v>26</v>
      </c>
      <c r="E94" s="2" t="s">
        <v>14</v>
      </c>
      <c r="F94" s="2">
        <v>261.95484399999998</v>
      </c>
      <c r="G94" s="2">
        <v>25954</v>
      </c>
      <c r="H94" s="2">
        <v>0.01</v>
      </c>
      <c r="I94" t="s">
        <v>150</v>
      </c>
    </row>
    <row r="95" spans="1:9">
      <c r="A95" s="2">
        <v>2013</v>
      </c>
      <c r="B95" s="2">
        <v>9</v>
      </c>
      <c r="C95" s="2" t="s">
        <v>12</v>
      </c>
      <c r="D95" s="2" t="s">
        <v>31</v>
      </c>
      <c r="E95" s="2" t="s">
        <v>14</v>
      </c>
      <c r="F95" s="2">
        <v>5.600816</v>
      </c>
      <c r="G95" s="2">
        <v>2177</v>
      </c>
      <c r="H95" s="2">
        <v>2.5000000000000001E-3</v>
      </c>
      <c r="I95" t="s">
        <v>150</v>
      </c>
    </row>
    <row r="96" spans="1:9">
      <c r="A96" s="2">
        <v>2014</v>
      </c>
      <c r="B96" s="2">
        <v>4</v>
      </c>
      <c r="C96" s="2" t="s">
        <v>7</v>
      </c>
      <c r="D96" s="2" t="s">
        <v>87</v>
      </c>
      <c r="E96" s="2" t="s">
        <v>14</v>
      </c>
      <c r="F96" s="2">
        <v>47.094569</v>
      </c>
      <c r="G96" s="2">
        <v>51363</v>
      </c>
      <c r="H96" s="2">
        <v>8.9999999999999998E-4</v>
      </c>
      <c r="I96" t="s">
        <v>150</v>
      </c>
    </row>
    <row r="97" spans="1:9">
      <c r="A97" s="2">
        <v>2013</v>
      </c>
      <c r="B97" s="2">
        <v>7</v>
      </c>
      <c r="C97" s="2" t="s">
        <v>7</v>
      </c>
      <c r="D97" s="2" t="s">
        <v>45</v>
      </c>
      <c r="E97" s="2" t="s">
        <v>14</v>
      </c>
      <c r="F97" s="2">
        <v>34.883375999999998</v>
      </c>
      <c r="G97" s="2">
        <v>99897</v>
      </c>
      <c r="H97" s="2">
        <v>2.9999999999999997E-4</v>
      </c>
      <c r="I97" t="s">
        <v>150</v>
      </c>
    </row>
    <row r="98" spans="1:9">
      <c r="A98" s="2">
        <v>2013</v>
      </c>
      <c r="B98" s="2">
        <v>11</v>
      </c>
      <c r="C98" s="2" t="s">
        <v>12</v>
      </c>
      <c r="D98" s="2" t="s">
        <v>18</v>
      </c>
      <c r="E98" s="2" t="s">
        <v>14</v>
      </c>
      <c r="F98" s="2">
        <v>1685.394847</v>
      </c>
      <c r="G98" s="2">
        <v>173122</v>
      </c>
      <c r="H98" s="2">
        <v>9.7000000000000003E-3</v>
      </c>
      <c r="I98" t="s">
        <v>150</v>
      </c>
    </row>
    <row r="99" spans="1:9">
      <c r="A99" s="2">
        <v>2014</v>
      </c>
      <c r="B99" s="2">
        <v>4</v>
      </c>
      <c r="C99" s="2" t="s">
        <v>12</v>
      </c>
      <c r="D99" s="2" t="s">
        <v>65</v>
      </c>
      <c r="E99" s="2" t="s">
        <v>25</v>
      </c>
      <c r="F99" s="2">
        <v>5.7679999999999997E-3</v>
      </c>
      <c r="G99" s="2">
        <v>1</v>
      </c>
      <c r="H99" s="2">
        <v>5.7000000000000002E-3</v>
      </c>
      <c r="I99" t="s">
        <v>150</v>
      </c>
    </row>
    <row r="100" spans="1:9">
      <c r="A100" s="2">
        <v>2014</v>
      </c>
      <c r="B100" s="2">
        <v>1</v>
      </c>
      <c r="C100" s="2" t="s">
        <v>7</v>
      </c>
      <c r="D100" s="2" t="s">
        <v>10</v>
      </c>
      <c r="E100" s="2" t="s">
        <v>11</v>
      </c>
      <c r="F100" s="2">
        <v>98.056745000000006</v>
      </c>
      <c r="G100" s="2">
        <v>70588</v>
      </c>
      <c r="H100" s="2">
        <v>1.2999999999999999E-3</v>
      </c>
      <c r="I100" t="s">
        <v>150</v>
      </c>
    </row>
    <row r="101" spans="1:9">
      <c r="A101" s="2">
        <v>2014</v>
      </c>
      <c r="B101" s="2">
        <v>2</v>
      </c>
      <c r="C101" s="2" t="s">
        <v>7</v>
      </c>
      <c r="D101" s="2" t="s">
        <v>10</v>
      </c>
      <c r="E101" s="2" t="s">
        <v>11</v>
      </c>
      <c r="F101" s="2">
        <v>66.815033</v>
      </c>
      <c r="G101" s="2">
        <v>83960</v>
      </c>
      <c r="H101" s="2">
        <v>6.9999999999999999E-4</v>
      </c>
      <c r="I101" t="s">
        <v>150</v>
      </c>
    </row>
    <row r="102" spans="1:9">
      <c r="A102" s="2">
        <v>2014</v>
      </c>
      <c r="B102" s="2">
        <v>1</v>
      </c>
      <c r="C102" s="2" t="s">
        <v>12</v>
      </c>
      <c r="D102" s="2" t="s">
        <v>33</v>
      </c>
      <c r="E102" s="2" t="s">
        <v>11</v>
      </c>
      <c r="F102" s="2">
        <v>1.4313</v>
      </c>
      <c r="G102" s="2">
        <v>1101</v>
      </c>
      <c r="H102" s="2">
        <v>1.2999999999999999E-3</v>
      </c>
      <c r="I102" t="s">
        <v>150</v>
      </c>
    </row>
    <row r="103" spans="1:9">
      <c r="A103" s="2">
        <v>2014</v>
      </c>
      <c r="B103" s="2">
        <v>4</v>
      </c>
      <c r="C103" s="2" t="s">
        <v>7</v>
      </c>
      <c r="D103" s="2" t="s">
        <v>82</v>
      </c>
      <c r="E103" s="2" t="s">
        <v>14</v>
      </c>
      <c r="F103" s="2">
        <v>84.593138999999994</v>
      </c>
      <c r="G103" s="2">
        <v>35554</v>
      </c>
      <c r="H103" s="2">
        <v>2.3E-3</v>
      </c>
      <c r="I103" t="s">
        <v>150</v>
      </c>
    </row>
    <row r="104" spans="1:9">
      <c r="A104" s="2">
        <v>2013</v>
      </c>
      <c r="B104" s="2">
        <v>6</v>
      </c>
      <c r="C104" s="2" t="s">
        <v>12</v>
      </c>
      <c r="D104" s="2" t="s">
        <v>15</v>
      </c>
      <c r="E104" s="2" t="s">
        <v>16</v>
      </c>
      <c r="F104" s="2">
        <v>2219.957296</v>
      </c>
      <c r="G104" s="2">
        <v>221610</v>
      </c>
      <c r="H104" s="2">
        <v>0.01</v>
      </c>
      <c r="I104" t="s">
        <v>150</v>
      </c>
    </row>
    <row r="105" spans="1:9">
      <c r="A105" s="2">
        <v>2014</v>
      </c>
      <c r="B105" s="2">
        <v>4</v>
      </c>
      <c r="C105" s="2" t="s">
        <v>12</v>
      </c>
      <c r="D105" s="2" t="s">
        <v>48</v>
      </c>
      <c r="E105" s="2" t="s">
        <v>14</v>
      </c>
      <c r="F105" s="2">
        <v>38.883547999999998</v>
      </c>
      <c r="G105" s="2">
        <v>11551</v>
      </c>
      <c r="H105" s="2">
        <v>3.3E-3</v>
      </c>
      <c r="I105" t="s">
        <v>150</v>
      </c>
    </row>
    <row r="106" spans="1:9">
      <c r="A106" s="2">
        <v>2013</v>
      </c>
      <c r="B106" s="2">
        <v>10</v>
      </c>
      <c r="C106" s="2" t="s">
        <v>12</v>
      </c>
      <c r="D106" s="2" t="s">
        <v>38</v>
      </c>
      <c r="E106" s="2" t="s">
        <v>14</v>
      </c>
      <c r="F106" s="2">
        <v>1.2378E-2</v>
      </c>
      <c r="G106" s="2">
        <v>1</v>
      </c>
      <c r="H106" s="2">
        <v>1.23E-2</v>
      </c>
      <c r="I106" t="s">
        <v>150</v>
      </c>
    </row>
    <row r="107" spans="1:9">
      <c r="A107" s="2">
        <v>2013</v>
      </c>
      <c r="B107" s="2">
        <v>1</v>
      </c>
      <c r="C107" s="2" t="s">
        <v>7</v>
      </c>
      <c r="D107" s="2" t="s">
        <v>21</v>
      </c>
      <c r="E107" s="2" t="s">
        <v>14</v>
      </c>
      <c r="F107" s="2">
        <v>65.954442</v>
      </c>
      <c r="G107" s="2">
        <v>67184</v>
      </c>
      <c r="H107" s="2">
        <v>8.9999999999999998E-4</v>
      </c>
      <c r="I107" t="s">
        <v>150</v>
      </c>
    </row>
    <row r="108" spans="1:9">
      <c r="A108" s="2">
        <v>2013</v>
      </c>
      <c r="B108" s="2">
        <v>2</v>
      </c>
      <c r="C108" s="2" t="s">
        <v>7</v>
      </c>
      <c r="D108" s="2" t="s">
        <v>21</v>
      </c>
      <c r="E108" s="2" t="s">
        <v>14</v>
      </c>
      <c r="F108" s="2">
        <v>101.692922</v>
      </c>
      <c r="G108" s="2">
        <v>61331</v>
      </c>
      <c r="H108" s="2">
        <v>1.6000000000000001E-3</v>
      </c>
      <c r="I108" t="s">
        <v>150</v>
      </c>
    </row>
    <row r="109" spans="1:9">
      <c r="A109" s="2">
        <v>2014</v>
      </c>
      <c r="B109" s="2">
        <v>2</v>
      </c>
      <c r="C109" s="2" t="s">
        <v>12</v>
      </c>
      <c r="D109" s="2" t="s">
        <v>63</v>
      </c>
      <c r="E109" s="2" t="s">
        <v>14</v>
      </c>
      <c r="F109" s="2">
        <v>4735.677608</v>
      </c>
      <c r="G109" s="2">
        <v>380582</v>
      </c>
      <c r="H109" s="2">
        <v>1.24E-2</v>
      </c>
      <c r="I109" t="s">
        <v>150</v>
      </c>
    </row>
    <row r="110" spans="1:9">
      <c r="A110" s="2">
        <v>2013</v>
      </c>
      <c r="B110" s="2">
        <v>5</v>
      </c>
      <c r="C110" s="2" t="s">
        <v>12</v>
      </c>
      <c r="D110" s="2" t="s">
        <v>40</v>
      </c>
      <c r="E110" s="2" t="s">
        <v>14</v>
      </c>
      <c r="F110" s="2">
        <v>1838.5126889999999</v>
      </c>
      <c r="G110" s="2">
        <v>334127</v>
      </c>
      <c r="H110" s="2">
        <v>5.4999999999999997E-3</v>
      </c>
      <c r="I110" t="s">
        <v>150</v>
      </c>
    </row>
    <row r="111" spans="1:9">
      <c r="A111" s="2">
        <v>2014</v>
      </c>
      <c r="B111" s="2">
        <v>4</v>
      </c>
      <c r="C111" s="2" t="s">
        <v>12</v>
      </c>
      <c r="D111" s="2" t="s">
        <v>24</v>
      </c>
      <c r="E111" s="2" t="s">
        <v>25</v>
      </c>
      <c r="F111" s="2">
        <v>353.20596399999999</v>
      </c>
      <c r="G111" s="2">
        <v>37629</v>
      </c>
      <c r="H111" s="2">
        <v>9.2999999999999992E-3</v>
      </c>
      <c r="I111" t="s">
        <v>150</v>
      </c>
    </row>
    <row r="112" spans="1:9">
      <c r="A112" s="2">
        <v>2013</v>
      </c>
      <c r="B112" s="2">
        <v>11</v>
      </c>
      <c r="C112" s="2" t="s">
        <v>7</v>
      </c>
      <c r="D112" s="2" t="s">
        <v>17</v>
      </c>
      <c r="E112" s="2" t="s">
        <v>14</v>
      </c>
      <c r="F112" s="2">
        <v>52.652993000000002</v>
      </c>
      <c r="G112" s="2">
        <v>19565</v>
      </c>
      <c r="H112" s="2">
        <v>2.5999999999999999E-3</v>
      </c>
      <c r="I112" t="s">
        <v>150</v>
      </c>
    </row>
    <row r="113" spans="1:9">
      <c r="A113" s="2">
        <v>2014</v>
      </c>
      <c r="B113" s="2">
        <v>2</v>
      </c>
      <c r="C113" s="2" t="s">
        <v>7</v>
      </c>
      <c r="D113" s="2" t="s">
        <v>19</v>
      </c>
      <c r="E113" s="2" t="s">
        <v>14</v>
      </c>
      <c r="F113" s="2">
        <v>302.43615599999998</v>
      </c>
      <c r="G113" s="2">
        <v>148340</v>
      </c>
      <c r="H113" s="2">
        <v>2E-3</v>
      </c>
      <c r="I113" t="s">
        <v>150</v>
      </c>
    </row>
    <row r="114" spans="1:9">
      <c r="A114" s="2">
        <v>2014</v>
      </c>
      <c r="B114" s="2">
        <v>4</v>
      </c>
      <c r="C114" s="2" t="s">
        <v>7</v>
      </c>
      <c r="D114" s="2" t="s">
        <v>19</v>
      </c>
      <c r="E114" s="2" t="s">
        <v>14</v>
      </c>
      <c r="F114" s="2">
        <v>393.79631499999999</v>
      </c>
      <c r="G114" s="2">
        <v>164056</v>
      </c>
      <c r="H114" s="2">
        <v>2.3999999999999998E-3</v>
      </c>
      <c r="I114" t="s">
        <v>150</v>
      </c>
    </row>
    <row r="115" spans="1:9">
      <c r="A115" s="2">
        <v>2013</v>
      </c>
      <c r="B115" s="2">
        <v>3</v>
      </c>
      <c r="C115" s="2" t="s">
        <v>7</v>
      </c>
      <c r="D115" s="2" t="s">
        <v>56</v>
      </c>
      <c r="E115" s="2" t="s">
        <v>14</v>
      </c>
      <c r="F115" s="2">
        <v>476.939368</v>
      </c>
      <c r="G115" s="2">
        <v>208006</v>
      </c>
      <c r="H115" s="2">
        <v>2.2000000000000001E-3</v>
      </c>
      <c r="I115" t="s">
        <v>150</v>
      </c>
    </row>
    <row r="116" spans="1:9">
      <c r="A116" s="2">
        <v>2014</v>
      </c>
      <c r="B116" s="2">
        <v>4</v>
      </c>
      <c r="C116" s="2" t="s">
        <v>12</v>
      </c>
      <c r="D116" s="2" t="s">
        <v>30</v>
      </c>
      <c r="E116" s="2" t="s">
        <v>9</v>
      </c>
      <c r="F116" s="2">
        <v>25.442360999999998</v>
      </c>
      <c r="G116" s="2">
        <v>14299</v>
      </c>
      <c r="H116" s="2">
        <v>1.6999999999999999E-3</v>
      </c>
      <c r="I116" t="s">
        <v>150</v>
      </c>
    </row>
    <row r="117" spans="1:9">
      <c r="A117" s="2">
        <v>2014</v>
      </c>
      <c r="B117" s="2">
        <v>1</v>
      </c>
      <c r="C117" s="2" t="s">
        <v>7</v>
      </c>
      <c r="D117" s="2" t="s">
        <v>72</v>
      </c>
      <c r="E117" s="2" t="s">
        <v>11</v>
      </c>
      <c r="F117" s="2">
        <v>231.200143</v>
      </c>
      <c r="G117" s="2">
        <v>116771</v>
      </c>
      <c r="H117" s="2">
        <v>1.9E-3</v>
      </c>
      <c r="I117" t="s">
        <v>150</v>
      </c>
    </row>
    <row r="118" spans="1:9">
      <c r="A118" s="2">
        <v>2014</v>
      </c>
      <c r="B118" s="2">
        <v>5</v>
      </c>
      <c r="C118" s="2" t="s">
        <v>7</v>
      </c>
      <c r="D118" s="2" t="s">
        <v>73</v>
      </c>
      <c r="E118" s="2" t="s">
        <v>14</v>
      </c>
      <c r="F118" s="2">
        <v>29.895557</v>
      </c>
      <c r="G118" s="2">
        <v>18275</v>
      </c>
      <c r="H118" s="2">
        <v>1.6000000000000001E-3</v>
      </c>
      <c r="I118" t="s">
        <v>150</v>
      </c>
    </row>
    <row r="119" spans="1:9">
      <c r="A119" s="2">
        <v>2014</v>
      </c>
      <c r="B119" s="2">
        <v>3</v>
      </c>
      <c r="C119" s="2" t="s">
        <v>7</v>
      </c>
      <c r="D119" s="2" t="s">
        <v>82</v>
      </c>
      <c r="E119" s="2" t="s">
        <v>14</v>
      </c>
      <c r="F119" s="2">
        <v>59.299109999999999</v>
      </c>
      <c r="G119" s="2">
        <v>31899</v>
      </c>
      <c r="H119" s="2">
        <v>1.8E-3</v>
      </c>
      <c r="I119" t="s">
        <v>150</v>
      </c>
    </row>
    <row r="120" spans="1:9">
      <c r="A120" s="2">
        <v>2013</v>
      </c>
      <c r="B120" s="2">
        <v>7</v>
      </c>
      <c r="C120" s="2" t="s">
        <v>12</v>
      </c>
      <c r="D120" s="2" t="s">
        <v>86</v>
      </c>
      <c r="E120" s="2" t="s">
        <v>9</v>
      </c>
      <c r="F120" s="2">
        <v>587.36756600000001</v>
      </c>
      <c r="G120" s="2">
        <v>148334</v>
      </c>
      <c r="H120" s="2">
        <v>3.8999999999999998E-3</v>
      </c>
      <c r="I120" t="s">
        <v>150</v>
      </c>
    </row>
    <row r="121" spans="1:9">
      <c r="A121" s="2">
        <v>2013</v>
      </c>
      <c r="B121" s="2">
        <v>10</v>
      </c>
      <c r="C121" s="2" t="s">
        <v>12</v>
      </c>
      <c r="D121" s="2" t="s">
        <v>20</v>
      </c>
      <c r="E121" s="2" t="s">
        <v>14</v>
      </c>
      <c r="F121" s="2">
        <v>4367.6673579999997</v>
      </c>
      <c r="G121" s="2">
        <v>413342</v>
      </c>
      <c r="H121" s="2">
        <v>1.0500000000000001E-2</v>
      </c>
      <c r="I121" t="s">
        <v>150</v>
      </c>
    </row>
    <row r="122" spans="1:9">
      <c r="A122" s="2">
        <v>2014</v>
      </c>
      <c r="B122" s="2">
        <v>3</v>
      </c>
      <c r="C122" s="2" t="s">
        <v>7</v>
      </c>
      <c r="D122" s="2" t="s">
        <v>20</v>
      </c>
      <c r="E122" s="2" t="s">
        <v>14</v>
      </c>
      <c r="F122" s="2">
        <v>212.885167</v>
      </c>
      <c r="G122" s="2">
        <v>305673</v>
      </c>
      <c r="H122" s="2">
        <v>5.9999999999999995E-4</v>
      </c>
      <c r="I122" t="s">
        <v>150</v>
      </c>
    </row>
    <row r="123" spans="1:9">
      <c r="A123" s="2">
        <v>2014</v>
      </c>
      <c r="B123" s="2">
        <v>5</v>
      </c>
      <c r="C123" s="2" t="s">
        <v>12</v>
      </c>
      <c r="D123" s="2" t="s">
        <v>93</v>
      </c>
      <c r="E123" s="2" t="s">
        <v>9</v>
      </c>
      <c r="F123" s="2">
        <v>2.7873999999999999</v>
      </c>
      <c r="G123" s="2">
        <v>1991</v>
      </c>
      <c r="H123" s="2">
        <v>1.4E-3</v>
      </c>
      <c r="I123" t="s">
        <v>150</v>
      </c>
    </row>
    <row r="124" spans="1:9">
      <c r="A124" s="2">
        <v>2014</v>
      </c>
      <c r="B124" s="2">
        <v>2</v>
      </c>
      <c r="C124" s="2" t="s">
        <v>12</v>
      </c>
      <c r="D124" s="2" t="s">
        <v>64</v>
      </c>
      <c r="E124" s="2" t="s">
        <v>14</v>
      </c>
      <c r="F124" s="2">
        <v>0.85703300000000004</v>
      </c>
      <c r="G124" s="2">
        <v>207</v>
      </c>
      <c r="H124" s="2">
        <v>4.1000000000000003E-3</v>
      </c>
      <c r="I124" t="s">
        <v>150</v>
      </c>
    </row>
    <row r="125" spans="1:9">
      <c r="A125" s="2">
        <v>2014</v>
      </c>
      <c r="B125" s="2">
        <v>3</v>
      </c>
      <c r="C125" s="2" t="s">
        <v>12</v>
      </c>
      <c r="D125" s="2" t="s">
        <v>24</v>
      </c>
      <c r="E125" s="2" t="s">
        <v>25</v>
      </c>
      <c r="F125" s="2">
        <v>254.63929300000001</v>
      </c>
      <c r="G125" s="2">
        <v>33440</v>
      </c>
      <c r="H125" s="2">
        <v>7.6E-3</v>
      </c>
      <c r="I125" t="s">
        <v>150</v>
      </c>
    </row>
    <row r="126" spans="1:9">
      <c r="A126" s="2">
        <v>2014</v>
      </c>
      <c r="B126" s="2">
        <v>3</v>
      </c>
      <c r="C126" s="2" t="s">
        <v>7</v>
      </c>
      <c r="D126" s="2" t="s">
        <v>17</v>
      </c>
      <c r="E126" s="2" t="s">
        <v>14</v>
      </c>
      <c r="F126" s="2">
        <v>97.622202000000001</v>
      </c>
      <c r="G126" s="2">
        <v>35806</v>
      </c>
      <c r="H126" s="2">
        <v>2.7000000000000001E-3</v>
      </c>
      <c r="I126" t="s">
        <v>150</v>
      </c>
    </row>
    <row r="127" spans="1:9">
      <c r="A127" s="2">
        <v>2013</v>
      </c>
      <c r="B127" s="2">
        <v>9</v>
      </c>
      <c r="C127" s="2" t="s">
        <v>12</v>
      </c>
      <c r="D127" s="2" t="s">
        <v>17</v>
      </c>
      <c r="E127" s="2" t="s">
        <v>14</v>
      </c>
      <c r="F127" s="2">
        <v>0.77078400000000002</v>
      </c>
      <c r="G127" s="2">
        <v>286</v>
      </c>
      <c r="H127" s="2">
        <v>2.5999999999999999E-3</v>
      </c>
      <c r="I127" t="s">
        <v>150</v>
      </c>
    </row>
    <row r="128" spans="1:9">
      <c r="A128" s="2">
        <v>2013</v>
      </c>
      <c r="B128" s="2">
        <v>12</v>
      </c>
      <c r="C128" s="2" t="s">
        <v>7</v>
      </c>
      <c r="D128" s="2" t="s">
        <v>41</v>
      </c>
      <c r="E128" s="2" t="s">
        <v>25</v>
      </c>
      <c r="F128" s="2">
        <v>71.485335000000006</v>
      </c>
      <c r="G128" s="2">
        <v>42792</v>
      </c>
      <c r="H128" s="2">
        <v>1.6000000000000001E-3</v>
      </c>
      <c r="I128" t="s">
        <v>150</v>
      </c>
    </row>
    <row r="129" spans="1:9">
      <c r="A129" s="2">
        <v>2013</v>
      </c>
      <c r="B129" s="2">
        <v>8</v>
      </c>
      <c r="C129" s="2" t="s">
        <v>12</v>
      </c>
      <c r="D129" s="2" t="s">
        <v>23</v>
      </c>
      <c r="E129" s="2" t="s">
        <v>14</v>
      </c>
      <c r="F129" s="2">
        <v>1.0722000000000001E-2</v>
      </c>
      <c r="G129" s="2">
        <v>2</v>
      </c>
      <c r="H129" s="2">
        <v>5.3E-3</v>
      </c>
      <c r="I129" t="s">
        <v>150</v>
      </c>
    </row>
    <row r="130" spans="1:9">
      <c r="A130" s="2">
        <v>2013</v>
      </c>
      <c r="B130" s="2">
        <v>12</v>
      </c>
      <c r="C130" s="2" t="s">
        <v>12</v>
      </c>
      <c r="D130" s="2" t="s">
        <v>71</v>
      </c>
      <c r="E130" s="2" t="s">
        <v>14</v>
      </c>
      <c r="F130" s="2">
        <v>185.88598200000001</v>
      </c>
      <c r="G130" s="2">
        <v>12580</v>
      </c>
      <c r="H130" s="2">
        <v>1.47E-2</v>
      </c>
      <c r="I130" t="s">
        <v>150</v>
      </c>
    </row>
    <row r="131" spans="1:9">
      <c r="A131" s="2">
        <v>2014</v>
      </c>
      <c r="B131" s="2">
        <v>3</v>
      </c>
      <c r="C131" s="2" t="s">
        <v>7</v>
      </c>
      <c r="D131" s="2" t="s">
        <v>22</v>
      </c>
      <c r="E131" s="2" t="s">
        <v>14</v>
      </c>
      <c r="F131" s="2">
        <v>53.010294999999999</v>
      </c>
      <c r="G131" s="2">
        <v>52423</v>
      </c>
      <c r="H131" s="2">
        <v>1E-3</v>
      </c>
      <c r="I131" t="s">
        <v>150</v>
      </c>
    </row>
    <row r="132" spans="1:9">
      <c r="A132" s="2">
        <v>2013</v>
      </c>
      <c r="B132" s="2">
        <v>5</v>
      </c>
      <c r="C132" s="2" t="s">
        <v>12</v>
      </c>
      <c r="D132" s="2" t="s">
        <v>82</v>
      </c>
      <c r="E132" s="2" t="s">
        <v>14</v>
      </c>
      <c r="F132" s="2">
        <v>1.3573E-2</v>
      </c>
      <c r="G132" s="2">
        <v>1</v>
      </c>
      <c r="H132" s="2">
        <v>1.35E-2</v>
      </c>
      <c r="I132" t="s">
        <v>150</v>
      </c>
    </row>
    <row r="133" spans="1:9">
      <c r="A133" s="2">
        <v>2014</v>
      </c>
      <c r="B133" s="2">
        <v>2</v>
      </c>
      <c r="C133" s="2" t="s">
        <v>12</v>
      </c>
      <c r="D133" s="2" t="s">
        <v>48</v>
      </c>
      <c r="E133" s="2" t="s">
        <v>14</v>
      </c>
      <c r="F133" s="2">
        <v>60.378157999999999</v>
      </c>
      <c r="G133" s="2">
        <v>8512</v>
      </c>
      <c r="H133" s="2">
        <v>7.0000000000000001E-3</v>
      </c>
      <c r="I133" t="s">
        <v>150</v>
      </c>
    </row>
    <row r="134" spans="1:9">
      <c r="A134" s="2">
        <v>2013</v>
      </c>
      <c r="B134" s="2">
        <v>7</v>
      </c>
      <c r="C134" s="2" t="s">
        <v>12</v>
      </c>
      <c r="D134" s="2" t="s">
        <v>44</v>
      </c>
      <c r="E134" s="2" t="s">
        <v>16</v>
      </c>
      <c r="F134" s="2">
        <v>504.13840800000003</v>
      </c>
      <c r="G134" s="2">
        <v>53799</v>
      </c>
      <c r="H134" s="2">
        <v>9.2999999999999992E-3</v>
      </c>
      <c r="I134" t="s">
        <v>150</v>
      </c>
    </row>
    <row r="135" spans="1:9">
      <c r="A135" s="2">
        <v>2013</v>
      </c>
      <c r="B135" s="2">
        <v>6</v>
      </c>
      <c r="C135" s="2" t="s">
        <v>12</v>
      </c>
      <c r="D135" s="2" t="s">
        <v>57</v>
      </c>
      <c r="E135" s="2" t="s">
        <v>14</v>
      </c>
      <c r="F135" s="2">
        <v>6.6206000000000001E-2</v>
      </c>
      <c r="G135" s="2">
        <v>7</v>
      </c>
      <c r="H135" s="2">
        <v>9.4000000000000004E-3</v>
      </c>
      <c r="I135" t="s">
        <v>150</v>
      </c>
    </row>
    <row r="136" spans="1:9">
      <c r="A136" s="2">
        <v>2014</v>
      </c>
      <c r="B136" s="2">
        <v>4</v>
      </c>
      <c r="C136" s="2" t="s">
        <v>7</v>
      </c>
      <c r="D136" s="2" t="s">
        <v>29</v>
      </c>
      <c r="E136" s="2" t="s">
        <v>25</v>
      </c>
      <c r="F136" s="2">
        <v>72.703479000000002</v>
      </c>
      <c r="G136" s="2">
        <v>82338</v>
      </c>
      <c r="H136" s="2">
        <v>8.0000000000000004E-4</v>
      </c>
      <c r="I136" t="s">
        <v>150</v>
      </c>
    </row>
    <row r="137" spans="1:9">
      <c r="A137" s="2">
        <v>2013</v>
      </c>
      <c r="B137" s="2">
        <v>10</v>
      </c>
      <c r="C137" s="2" t="s">
        <v>7</v>
      </c>
      <c r="D137" s="2" t="s">
        <v>86</v>
      </c>
      <c r="E137" s="2" t="s">
        <v>9</v>
      </c>
      <c r="F137" s="2">
        <v>768.79851299999996</v>
      </c>
      <c r="G137" s="2">
        <v>567998</v>
      </c>
      <c r="H137" s="2">
        <v>1.2999999999999999E-3</v>
      </c>
      <c r="I137" t="s">
        <v>150</v>
      </c>
    </row>
    <row r="138" spans="1:9">
      <c r="A138" s="2">
        <v>2014</v>
      </c>
      <c r="B138" s="2">
        <v>1</v>
      </c>
      <c r="C138" s="2" t="s">
        <v>7</v>
      </c>
      <c r="D138" s="2" t="s">
        <v>86</v>
      </c>
      <c r="E138" s="2" t="s">
        <v>9</v>
      </c>
      <c r="F138" s="2">
        <v>1365.3299500000001</v>
      </c>
      <c r="G138" s="2">
        <v>749534</v>
      </c>
      <c r="H138" s="2">
        <v>1.8E-3</v>
      </c>
      <c r="I138" t="s">
        <v>150</v>
      </c>
    </row>
    <row r="139" spans="1:9">
      <c r="A139" s="2">
        <v>2013</v>
      </c>
      <c r="B139" s="2">
        <v>10</v>
      </c>
      <c r="C139" s="2" t="s">
        <v>7</v>
      </c>
      <c r="D139" s="2" t="s">
        <v>21</v>
      </c>
      <c r="E139" s="2" t="s">
        <v>14</v>
      </c>
      <c r="F139" s="2">
        <v>163.196392</v>
      </c>
      <c r="G139" s="2">
        <v>59039</v>
      </c>
      <c r="H139" s="2">
        <v>2.7000000000000001E-3</v>
      </c>
      <c r="I139" t="s">
        <v>150</v>
      </c>
    </row>
    <row r="140" spans="1:9">
      <c r="A140" s="2">
        <v>2014</v>
      </c>
      <c r="B140" s="2">
        <v>1</v>
      </c>
      <c r="C140" s="2" t="s">
        <v>7</v>
      </c>
      <c r="D140" s="2" t="s">
        <v>21</v>
      </c>
      <c r="E140" s="2" t="s">
        <v>14</v>
      </c>
      <c r="F140" s="2">
        <v>110.402916</v>
      </c>
      <c r="G140" s="2">
        <v>118220</v>
      </c>
      <c r="H140" s="2">
        <v>8.9999999999999998E-4</v>
      </c>
      <c r="I140" t="s">
        <v>150</v>
      </c>
    </row>
    <row r="141" spans="1:9">
      <c r="A141" s="2">
        <v>2014</v>
      </c>
      <c r="B141" s="2">
        <v>3</v>
      </c>
      <c r="C141" s="2" t="s">
        <v>12</v>
      </c>
      <c r="D141" s="2" t="s">
        <v>59</v>
      </c>
      <c r="E141" s="2" t="s">
        <v>11</v>
      </c>
      <c r="F141" s="2">
        <v>37.521031000000001</v>
      </c>
      <c r="G141" s="2">
        <v>21701</v>
      </c>
      <c r="H141" s="2">
        <v>1.6999999999999999E-3</v>
      </c>
      <c r="I141" t="s">
        <v>150</v>
      </c>
    </row>
    <row r="142" spans="1:9">
      <c r="A142" s="2">
        <v>2014</v>
      </c>
      <c r="B142" s="2">
        <v>3</v>
      </c>
      <c r="C142" s="2" t="s">
        <v>12</v>
      </c>
      <c r="D142" s="2" t="s">
        <v>93</v>
      </c>
      <c r="E142" s="2" t="s">
        <v>9</v>
      </c>
      <c r="F142" s="2">
        <v>1.4882</v>
      </c>
      <c r="G142" s="2">
        <v>1063</v>
      </c>
      <c r="H142" s="2">
        <v>1.4E-3</v>
      </c>
      <c r="I142" t="s">
        <v>150</v>
      </c>
    </row>
    <row r="143" spans="1:9">
      <c r="A143" s="2">
        <v>2013</v>
      </c>
      <c r="B143" s="2">
        <v>10</v>
      </c>
      <c r="C143" s="2" t="s">
        <v>12</v>
      </c>
      <c r="D143" s="2" t="s">
        <v>35</v>
      </c>
      <c r="E143" s="2" t="s">
        <v>9</v>
      </c>
      <c r="F143" s="2">
        <v>0.74333300000000002</v>
      </c>
      <c r="G143" s="2">
        <v>2</v>
      </c>
      <c r="H143" s="2">
        <v>0.37159999999999999</v>
      </c>
      <c r="I143" t="s">
        <v>150</v>
      </c>
    </row>
    <row r="144" spans="1:9">
      <c r="A144" s="2">
        <v>2014</v>
      </c>
      <c r="B144" s="2">
        <v>5</v>
      </c>
      <c r="C144" s="2" t="s">
        <v>7</v>
      </c>
      <c r="D144" s="2" t="s">
        <v>43</v>
      </c>
      <c r="E144" s="2" t="s">
        <v>11</v>
      </c>
      <c r="F144" s="2">
        <v>189.8442</v>
      </c>
      <c r="G144" s="2">
        <v>146034</v>
      </c>
      <c r="H144" s="2">
        <v>1.2999999999999999E-3</v>
      </c>
      <c r="I144" t="s">
        <v>150</v>
      </c>
    </row>
    <row r="145" spans="1:9">
      <c r="A145" s="2">
        <v>2013</v>
      </c>
      <c r="B145" s="2">
        <v>8</v>
      </c>
      <c r="C145" s="2" t="s">
        <v>7</v>
      </c>
      <c r="D145" s="2" t="s">
        <v>26</v>
      </c>
      <c r="E145" s="2" t="s">
        <v>14</v>
      </c>
      <c r="F145" s="2">
        <v>44.200837999999997</v>
      </c>
      <c r="G145" s="2">
        <v>19735</v>
      </c>
      <c r="H145" s="2">
        <v>2.2000000000000001E-3</v>
      </c>
      <c r="I145" t="s">
        <v>150</v>
      </c>
    </row>
    <row r="146" spans="1:9">
      <c r="A146" s="2">
        <v>2014</v>
      </c>
      <c r="B146" s="2">
        <v>4</v>
      </c>
      <c r="C146" s="2" t="s">
        <v>12</v>
      </c>
      <c r="D146" s="2" t="s">
        <v>81</v>
      </c>
      <c r="E146" s="2" t="s">
        <v>11</v>
      </c>
      <c r="F146" s="2">
        <v>3.643027</v>
      </c>
      <c r="G146" s="2">
        <v>2205</v>
      </c>
      <c r="H146" s="2">
        <v>1.6000000000000001E-3</v>
      </c>
      <c r="I146" t="s">
        <v>150</v>
      </c>
    </row>
    <row r="147" spans="1:9">
      <c r="A147" s="2">
        <v>2014</v>
      </c>
      <c r="B147" s="2">
        <v>4</v>
      </c>
      <c r="C147" s="2" t="s">
        <v>12</v>
      </c>
      <c r="D147" s="2" t="s">
        <v>75</v>
      </c>
      <c r="E147" s="2" t="s">
        <v>14</v>
      </c>
      <c r="F147" s="2">
        <v>1.853038</v>
      </c>
      <c r="G147" s="2">
        <v>531</v>
      </c>
      <c r="H147" s="2">
        <v>3.3999999999999998E-3</v>
      </c>
      <c r="I147" t="s">
        <v>150</v>
      </c>
    </row>
    <row r="148" spans="1:9">
      <c r="A148" s="2">
        <v>2014</v>
      </c>
      <c r="B148" s="2">
        <v>1</v>
      </c>
      <c r="C148" s="2" t="s">
        <v>7</v>
      </c>
      <c r="D148" s="2" t="s">
        <v>49</v>
      </c>
      <c r="E148" s="2" t="s">
        <v>11</v>
      </c>
      <c r="F148" s="2">
        <v>4.4912000000000001</v>
      </c>
      <c r="G148" s="2">
        <v>3208</v>
      </c>
      <c r="H148" s="2">
        <v>1.4E-3</v>
      </c>
      <c r="I148" t="s">
        <v>150</v>
      </c>
    </row>
    <row r="149" spans="1:9">
      <c r="A149" s="2">
        <v>2013</v>
      </c>
      <c r="B149" s="2">
        <v>1</v>
      </c>
      <c r="C149" s="2" t="s">
        <v>12</v>
      </c>
      <c r="D149" s="2" t="s">
        <v>56</v>
      </c>
      <c r="E149" s="2" t="s">
        <v>14</v>
      </c>
      <c r="F149" s="2">
        <v>22516.984757999999</v>
      </c>
      <c r="G149" s="2">
        <v>2182587</v>
      </c>
      <c r="H149" s="2">
        <v>1.03E-2</v>
      </c>
      <c r="I149" t="s">
        <v>150</v>
      </c>
    </row>
    <row r="150" spans="1:9">
      <c r="A150" s="2">
        <v>2014</v>
      </c>
      <c r="B150" s="2">
        <v>3</v>
      </c>
      <c r="C150" s="2" t="s">
        <v>12</v>
      </c>
      <c r="D150" s="2" t="s">
        <v>8</v>
      </c>
      <c r="E150" s="2" t="s">
        <v>9</v>
      </c>
      <c r="F150" s="2">
        <v>299077.64180699998</v>
      </c>
      <c r="G150" s="2">
        <v>38629434</v>
      </c>
      <c r="H150" s="2">
        <v>7.7000000000000002E-3</v>
      </c>
      <c r="I150" t="s">
        <v>150</v>
      </c>
    </row>
    <row r="151" spans="1:9">
      <c r="A151" s="2">
        <v>2013</v>
      </c>
      <c r="B151" s="2">
        <v>10</v>
      </c>
      <c r="C151" s="2" t="s">
        <v>12</v>
      </c>
      <c r="D151" s="2" t="s">
        <v>10</v>
      </c>
      <c r="E151" s="2" t="s">
        <v>11</v>
      </c>
      <c r="F151" s="2">
        <v>5.3411530000000003</v>
      </c>
      <c r="G151" s="2">
        <v>2832</v>
      </c>
      <c r="H151" s="2">
        <v>1.8E-3</v>
      </c>
      <c r="I151" t="s">
        <v>150</v>
      </c>
    </row>
    <row r="152" spans="1:9">
      <c r="A152" s="2">
        <v>2013</v>
      </c>
      <c r="B152" s="2">
        <v>11</v>
      </c>
      <c r="C152" s="2" t="s">
        <v>12</v>
      </c>
      <c r="D152" s="2" t="s">
        <v>71</v>
      </c>
      <c r="E152" s="2" t="s">
        <v>14</v>
      </c>
      <c r="F152" s="2">
        <v>124.197563</v>
      </c>
      <c r="G152" s="2">
        <v>9056</v>
      </c>
      <c r="H152" s="2">
        <v>1.37E-2</v>
      </c>
      <c r="I152" t="s">
        <v>150</v>
      </c>
    </row>
    <row r="153" spans="1:9">
      <c r="A153" s="2">
        <v>2013</v>
      </c>
      <c r="B153" s="2">
        <v>11</v>
      </c>
      <c r="C153" s="2" t="s">
        <v>12</v>
      </c>
      <c r="D153" s="2" t="s">
        <v>58</v>
      </c>
      <c r="E153" s="2" t="s">
        <v>9</v>
      </c>
      <c r="F153" s="2">
        <v>0.18757499999999999</v>
      </c>
      <c r="G153" s="2">
        <v>46</v>
      </c>
      <c r="H153" s="2">
        <v>4.0000000000000001E-3</v>
      </c>
      <c r="I153" t="s">
        <v>150</v>
      </c>
    </row>
    <row r="154" spans="1:9">
      <c r="A154" s="2">
        <v>2013</v>
      </c>
      <c r="B154" s="2">
        <v>7</v>
      </c>
      <c r="C154" s="2" t="s">
        <v>7</v>
      </c>
      <c r="D154" s="2" t="s">
        <v>48</v>
      </c>
      <c r="E154" s="2" t="s">
        <v>14</v>
      </c>
      <c r="F154" s="2">
        <v>4.1666540000000003</v>
      </c>
      <c r="G154" s="2">
        <v>12602</v>
      </c>
      <c r="H154" s="2">
        <v>2.9999999999999997E-4</v>
      </c>
      <c r="I154" t="s">
        <v>150</v>
      </c>
    </row>
    <row r="155" spans="1:9">
      <c r="A155" s="2">
        <v>2013</v>
      </c>
      <c r="B155" s="2">
        <v>2</v>
      </c>
      <c r="C155" s="2" t="s">
        <v>12</v>
      </c>
      <c r="D155" s="2" t="s">
        <v>52</v>
      </c>
      <c r="E155" s="2" t="s">
        <v>25</v>
      </c>
      <c r="F155" s="2">
        <v>7.3125999999999997E-2</v>
      </c>
      <c r="G155" s="2">
        <v>14</v>
      </c>
      <c r="H155" s="2">
        <v>5.1999999999999998E-3</v>
      </c>
      <c r="I155" t="s">
        <v>150</v>
      </c>
    </row>
    <row r="156" spans="1:9">
      <c r="A156" s="2">
        <v>2013</v>
      </c>
      <c r="B156" s="2">
        <v>5</v>
      </c>
      <c r="C156" s="2" t="s">
        <v>12</v>
      </c>
      <c r="D156" s="2" t="s">
        <v>20</v>
      </c>
      <c r="E156" s="2" t="s">
        <v>14</v>
      </c>
      <c r="F156" s="2">
        <v>2809.2691719999998</v>
      </c>
      <c r="G156" s="2">
        <v>292647</v>
      </c>
      <c r="H156" s="2">
        <v>9.4999999999999998E-3</v>
      </c>
      <c r="I156" t="s">
        <v>150</v>
      </c>
    </row>
    <row r="157" spans="1:9">
      <c r="A157" s="2">
        <v>2013</v>
      </c>
      <c r="B157" s="2">
        <v>9</v>
      </c>
      <c r="C157" s="2" t="s">
        <v>7</v>
      </c>
      <c r="D157" s="2" t="s">
        <v>63</v>
      </c>
      <c r="E157" s="2" t="s">
        <v>14</v>
      </c>
      <c r="F157" s="2">
        <v>121.717474</v>
      </c>
      <c r="G157" s="2">
        <v>81645</v>
      </c>
      <c r="H157" s="2">
        <v>1.4E-3</v>
      </c>
      <c r="I157" t="s">
        <v>150</v>
      </c>
    </row>
    <row r="158" spans="1:9">
      <c r="A158" s="2">
        <v>2013</v>
      </c>
      <c r="B158" s="2">
        <v>1</v>
      </c>
      <c r="C158" s="2" t="s">
        <v>7</v>
      </c>
      <c r="D158" s="2" t="s">
        <v>70</v>
      </c>
      <c r="E158" s="2" t="s">
        <v>14</v>
      </c>
      <c r="F158" s="2">
        <v>366.06579900000003</v>
      </c>
      <c r="G158" s="2">
        <v>862540</v>
      </c>
      <c r="H158" s="2">
        <v>4.0000000000000002E-4</v>
      </c>
      <c r="I158" t="s">
        <v>150</v>
      </c>
    </row>
    <row r="159" spans="1:9">
      <c r="A159" s="2">
        <v>2013</v>
      </c>
      <c r="B159" s="2">
        <v>2</v>
      </c>
      <c r="C159" s="2" t="s">
        <v>7</v>
      </c>
      <c r="D159" s="2" t="s">
        <v>70</v>
      </c>
      <c r="E159" s="2" t="s">
        <v>14</v>
      </c>
      <c r="F159" s="2">
        <v>344.577563</v>
      </c>
      <c r="G159" s="2">
        <v>777505</v>
      </c>
      <c r="H159" s="2">
        <v>4.0000000000000002E-4</v>
      </c>
      <c r="I159" t="s">
        <v>150</v>
      </c>
    </row>
    <row r="160" spans="1:9">
      <c r="A160" s="2">
        <v>2014</v>
      </c>
      <c r="B160" s="2">
        <v>2</v>
      </c>
      <c r="C160" s="2" t="s">
        <v>12</v>
      </c>
      <c r="D160" s="2" t="s">
        <v>75</v>
      </c>
      <c r="E160" s="2" t="s">
        <v>14</v>
      </c>
      <c r="F160" s="2">
        <v>1.0411589999999999</v>
      </c>
      <c r="G160" s="2">
        <v>381</v>
      </c>
      <c r="H160" s="2">
        <v>2.7000000000000001E-3</v>
      </c>
      <c r="I160" t="s">
        <v>150</v>
      </c>
    </row>
    <row r="161" spans="1:9">
      <c r="A161" s="2">
        <v>2014</v>
      </c>
      <c r="B161" s="2">
        <v>3</v>
      </c>
      <c r="C161" s="2" t="s">
        <v>7</v>
      </c>
      <c r="D161" s="2" t="s">
        <v>28</v>
      </c>
      <c r="E161" s="2" t="s">
        <v>14</v>
      </c>
      <c r="F161" s="2">
        <v>309.36971899999998</v>
      </c>
      <c r="G161" s="2">
        <v>113470</v>
      </c>
      <c r="H161" s="2">
        <v>2.7000000000000001E-3</v>
      </c>
      <c r="I161" t="s">
        <v>150</v>
      </c>
    </row>
    <row r="162" spans="1:9">
      <c r="A162" s="2">
        <v>2013</v>
      </c>
      <c r="B162" s="2">
        <v>4</v>
      </c>
      <c r="C162" s="2" t="s">
        <v>53</v>
      </c>
      <c r="D162" s="2" t="s">
        <v>18</v>
      </c>
      <c r="E162" s="2" t="s">
        <v>14</v>
      </c>
      <c r="F162" s="2">
        <v>0.57672699999999999</v>
      </c>
      <c r="G162" s="2">
        <v>1</v>
      </c>
      <c r="H162" s="2">
        <v>0.57669999999999999</v>
      </c>
      <c r="I162" t="s">
        <v>150</v>
      </c>
    </row>
    <row r="163" spans="1:9">
      <c r="A163" s="2">
        <v>2014</v>
      </c>
      <c r="B163" s="2">
        <v>3</v>
      </c>
      <c r="C163" s="2" t="s">
        <v>7</v>
      </c>
      <c r="D163" s="2" t="s">
        <v>56</v>
      </c>
      <c r="E163" s="2" t="s">
        <v>14</v>
      </c>
      <c r="F163" s="2">
        <v>387.11346200000003</v>
      </c>
      <c r="G163" s="2">
        <v>488539</v>
      </c>
      <c r="H163" s="2">
        <v>6.9999999999999999E-4</v>
      </c>
      <c r="I163" t="s">
        <v>150</v>
      </c>
    </row>
    <row r="164" spans="1:9">
      <c r="A164" s="2">
        <v>2013</v>
      </c>
      <c r="B164" s="2">
        <v>1</v>
      </c>
      <c r="C164" s="2" t="s">
        <v>12</v>
      </c>
      <c r="D164" s="2" t="s">
        <v>65</v>
      </c>
      <c r="E164" s="2" t="s">
        <v>25</v>
      </c>
      <c r="F164" s="2">
        <v>5.7822999999999999E-2</v>
      </c>
      <c r="G164" s="2">
        <v>8</v>
      </c>
      <c r="H164" s="2">
        <v>7.1999999999999998E-3</v>
      </c>
      <c r="I164" t="s">
        <v>150</v>
      </c>
    </row>
    <row r="165" spans="1:9">
      <c r="A165" s="2">
        <v>2014</v>
      </c>
      <c r="B165" s="2">
        <v>2</v>
      </c>
      <c r="C165" s="2" t="s">
        <v>12</v>
      </c>
      <c r="D165" s="2" t="s">
        <v>10</v>
      </c>
      <c r="E165" s="2" t="s">
        <v>11</v>
      </c>
      <c r="F165" s="2">
        <v>99.098532000000006</v>
      </c>
      <c r="G165" s="2">
        <v>22676</v>
      </c>
      <c r="H165" s="2">
        <v>4.3E-3</v>
      </c>
      <c r="I165" t="s">
        <v>150</v>
      </c>
    </row>
    <row r="166" spans="1:9">
      <c r="A166" s="2">
        <v>2013</v>
      </c>
      <c r="B166" s="2">
        <v>8</v>
      </c>
      <c r="C166" s="2" t="s">
        <v>7</v>
      </c>
      <c r="D166" s="2" t="s">
        <v>22</v>
      </c>
      <c r="E166" s="2" t="s">
        <v>14</v>
      </c>
      <c r="F166" s="2">
        <v>32.238605999999997</v>
      </c>
      <c r="G166" s="2">
        <v>21480</v>
      </c>
      <c r="H166" s="2">
        <v>1.5E-3</v>
      </c>
      <c r="I166" t="s">
        <v>150</v>
      </c>
    </row>
    <row r="167" spans="1:9">
      <c r="A167" s="2">
        <v>2013</v>
      </c>
      <c r="B167" s="2">
        <v>5</v>
      </c>
      <c r="C167" s="2" t="s">
        <v>12</v>
      </c>
      <c r="D167" s="2" t="s">
        <v>100</v>
      </c>
      <c r="E167" s="2" t="s">
        <v>14</v>
      </c>
      <c r="F167" s="2">
        <v>1.278024</v>
      </c>
      <c r="G167" s="2">
        <v>95</v>
      </c>
      <c r="H167" s="2">
        <v>1.34E-2</v>
      </c>
      <c r="I167" t="s">
        <v>150</v>
      </c>
    </row>
    <row r="168" spans="1:9">
      <c r="A168" s="2">
        <v>2013</v>
      </c>
      <c r="B168" s="2">
        <v>3</v>
      </c>
      <c r="C168" s="2" t="s">
        <v>12</v>
      </c>
      <c r="D168" s="2" t="s">
        <v>60</v>
      </c>
      <c r="E168" s="2" t="s">
        <v>14</v>
      </c>
      <c r="F168" s="2">
        <v>0.30619299999999999</v>
      </c>
      <c r="G168" s="2">
        <v>18</v>
      </c>
      <c r="H168" s="2">
        <v>1.7000000000000001E-2</v>
      </c>
      <c r="I168" t="s">
        <v>150</v>
      </c>
    </row>
    <row r="169" spans="1:9">
      <c r="A169" s="2">
        <v>2014</v>
      </c>
      <c r="B169" s="2">
        <v>5</v>
      </c>
      <c r="C169" s="2" t="s">
        <v>12</v>
      </c>
      <c r="D169" s="2" t="s">
        <v>99</v>
      </c>
      <c r="E169" s="2" t="s">
        <v>25</v>
      </c>
      <c r="F169" s="2">
        <v>3.8592000000000001E-2</v>
      </c>
      <c r="G169" s="2">
        <v>9</v>
      </c>
      <c r="H169" s="2">
        <v>4.1999999999999997E-3</v>
      </c>
      <c r="I169" t="s">
        <v>150</v>
      </c>
    </row>
    <row r="170" spans="1:9">
      <c r="A170" s="2">
        <v>2013</v>
      </c>
      <c r="B170" s="2">
        <v>6</v>
      </c>
      <c r="C170" s="2" t="s">
        <v>7</v>
      </c>
      <c r="D170" s="2" t="s">
        <v>48</v>
      </c>
      <c r="E170" s="2" t="s">
        <v>14</v>
      </c>
      <c r="F170" s="2">
        <v>4.4006829999999999</v>
      </c>
      <c r="G170" s="2">
        <v>12953</v>
      </c>
      <c r="H170" s="2">
        <v>2.9999999999999997E-4</v>
      </c>
      <c r="I170" t="s">
        <v>150</v>
      </c>
    </row>
    <row r="171" spans="1:9">
      <c r="A171" s="2">
        <v>2013</v>
      </c>
      <c r="B171" s="2">
        <v>2</v>
      </c>
      <c r="C171" s="2" t="s">
        <v>7</v>
      </c>
      <c r="D171" s="2" t="s">
        <v>44</v>
      </c>
      <c r="E171" s="2" t="s">
        <v>16</v>
      </c>
      <c r="F171" s="2">
        <v>95.747153999999995</v>
      </c>
      <c r="G171" s="2">
        <v>41420</v>
      </c>
      <c r="H171" s="2">
        <v>2.3E-3</v>
      </c>
      <c r="I171" t="s">
        <v>150</v>
      </c>
    </row>
    <row r="172" spans="1:9">
      <c r="A172" s="2">
        <v>2013</v>
      </c>
      <c r="B172" s="2">
        <v>12</v>
      </c>
      <c r="C172" s="2" t="s">
        <v>7</v>
      </c>
      <c r="D172" s="2" t="s">
        <v>67</v>
      </c>
      <c r="E172" s="2" t="s">
        <v>9</v>
      </c>
      <c r="F172" s="2">
        <v>1.6666000000000001</v>
      </c>
      <c r="G172" s="2">
        <v>1282</v>
      </c>
      <c r="H172" s="2">
        <v>1.2999999999999999E-3</v>
      </c>
      <c r="I172" t="s">
        <v>150</v>
      </c>
    </row>
    <row r="173" spans="1:9">
      <c r="A173" s="2">
        <v>2014</v>
      </c>
      <c r="B173" s="2">
        <v>3</v>
      </c>
      <c r="C173" s="2" t="s">
        <v>7</v>
      </c>
      <c r="D173" s="2" t="s">
        <v>86</v>
      </c>
      <c r="E173" s="2" t="s">
        <v>9</v>
      </c>
      <c r="F173" s="2">
        <v>1686.889889</v>
      </c>
      <c r="G173" s="2">
        <v>905511</v>
      </c>
      <c r="H173" s="2">
        <v>1.8E-3</v>
      </c>
      <c r="I173" t="s">
        <v>150</v>
      </c>
    </row>
    <row r="174" spans="1:9">
      <c r="A174" s="2">
        <v>2013</v>
      </c>
      <c r="B174" s="2">
        <v>10</v>
      </c>
      <c r="C174" s="2" t="s">
        <v>12</v>
      </c>
      <c r="D174" s="2" t="s">
        <v>21</v>
      </c>
      <c r="E174" s="2" t="s">
        <v>14</v>
      </c>
      <c r="F174" s="2">
        <v>714.47728199999995</v>
      </c>
      <c r="G174" s="2">
        <v>60204</v>
      </c>
      <c r="H174" s="2">
        <v>1.18E-2</v>
      </c>
      <c r="I174" t="s">
        <v>150</v>
      </c>
    </row>
    <row r="175" spans="1:9">
      <c r="A175" s="2">
        <v>2013</v>
      </c>
      <c r="B175" s="2">
        <v>6</v>
      </c>
      <c r="C175" s="2" t="s">
        <v>7</v>
      </c>
      <c r="D175" s="2" t="s">
        <v>63</v>
      </c>
      <c r="E175" s="2" t="s">
        <v>14</v>
      </c>
      <c r="F175" s="2">
        <v>88.756924999999995</v>
      </c>
      <c r="G175" s="2">
        <v>64333</v>
      </c>
      <c r="H175" s="2">
        <v>1.2999999999999999E-3</v>
      </c>
      <c r="I175" t="s">
        <v>150</v>
      </c>
    </row>
    <row r="176" spans="1:9">
      <c r="A176" s="2">
        <v>2014</v>
      </c>
      <c r="B176" s="2">
        <v>2</v>
      </c>
      <c r="C176" s="2" t="s">
        <v>7</v>
      </c>
      <c r="D176" s="2" t="s">
        <v>70</v>
      </c>
      <c r="E176" s="2" t="s">
        <v>14</v>
      </c>
      <c r="F176" s="2">
        <v>686.02377200000001</v>
      </c>
      <c r="G176" s="2">
        <v>941989</v>
      </c>
      <c r="H176" s="2">
        <v>6.9999999999999999E-4</v>
      </c>
      <c r="I176" t="s">
        <v>150</v>
      </c>
    </row>
    <row r="177" spans="1:9">
      <c r="A177" s="2">
        <v>2013</v>
      </c>
      <c r="B177" s="2">
        <v>8</v>
      </c>
      <c r="C177" s="2" t="s">
        <v>12</v>
      </c>
      <c r="D177" s="2" t="s">
        <v>26</v>
      </c>
      <c r="E177" s="2" t="s">
        <v>14</v>
      </c>
      <c r="F177" s="2">
        <v>311.26881900000001</v>
      </c>
      <c r="G177" s="2">
        <v>29355</v>
      </c>
      <c r="H177" s="2">
        <v>1.06E-2</v>
      </c>
      <c r="I177" t="s">
        <v>150</v>
      </c>
    </row>
    <row r="178" spans="1:9">
      <c r="A178" s="2">
        <v>2013</v>
      </c>
      <c r="B178" s="2">
        <v>10</v>
      </c>
      <c r="C178" s="2" t="s">
        <v>12</v>
      </c>
      <c r="D178" s="2" t="s">
        <v>26</v>
      </c>
      <c r="E178" s="2" t="s">
        <v>14</v>
      </c>
      <c r="F178" s="2">
        <v>415.69795099999999</v>
      </c>
      <c r="G178" s="2">
        <v>33903</v>
      </c>
      <c r="H178" s="2">
        <v>1.2200000000000001E-2</v>
      </c>
      <c r="I178" t="s">
        <v>150</v>
      </c>
    </row>
    <row r="179" spans="1:9">
      <c r="A179" s="2">
        <v>2013</v>
      </c>
      <c r="B179" s="2">
        <v>5</v>
      </c>
      <c r="C179" s="2" t="s">
        <v>7</v>
      </c>
      <c r="D179" s="2" t="s">
        <v>31</v>
      </c>
      <c r="E179" s="2" t="s">
        <v>14</v>
      </c>
      <c r="F179" s="2">
        <v>0.93686100000000005</v>
      </c>
      <c r="G179" s="2">
        <v>6742</v>
      </c>
      <c r="H179" s="2">
        <v>1E-4</v>
      </c>
      <c r="I179" t="s">
        <v>150</v>
      </c>
    </row>
    <row r="180" spans="1:9">
      <c r="A180" s="2">
        <v>2013</v>
      </c>
      <c r="B180" s="2">
        <v>11</v>
      </c>
      <c r="C180" s="2" t="s">
        <v>7</v>
      </c>
      <c r="D180" s="2" t="s">
        <v>10</v>
      </c>
      <c r="E180" s="2" t="s">
        <v>11</v>
      </c>
      <c r="F180" s="2">
        <v>62.169381000000001</v>
      </c>
      <c r="G180" s="2">
        <v>44371</v>
      </c>
      <c r="H180" s="2">
        <v>1.4E-3</v>
      </c>
      <c r="I180" t="s">
        <v>150</v>
      </c>
    </row>
    <row r="181" spans="1:9">
      <c r="A181" s="2">
        <v>2013</v>
      </c>
      <c r="B181" s="2">
        <v>10</v>
      </c>
      <c r="C181" s="2" t="s">
        <v>12</v>
      </c>
      <c r="D181" s="2" t="s">
        <v>100</v>
      </c>
      <c r="E181" s="2" t="s">
        <v>14</v>
      </c>
      <c r="F181" s="2">
        <v>4.7238000000000002E-2</v>
      </c>
      <c r="G181" s="2">
        <v>1</v>
      </c>
      <c r="H181" s="2">
        <v>4.7199999999999999E-2</v>
      </c>
      <c r="I181" t="s">
        <v>150</v>
      </c>
    </row>
    <row r="182" spans="1:9">
      <c r="A182" s="2">
        <v>2014</v>
      </c>
      <c r="B182" s="2">
        <v>2</v>
      </c>
      <c r="C182" s="2" t="s">
        <v>12</v>
      </c>
      <c r="D182" s="2" t="s">
        <v>100</v>
      </c>
      <c r="E182" s="2" t="s">
        <v>14</v>
      </c>
      <c r="F182" s="2">
        <v>0.15675500000000001</v>
      </c>
      <c r="G182" s="2">
        <v>5</v>
      </c>
      <c r="H182" s="2">
        <v>3.1300000000000001E-2</v>
      </c>
      <c r="I182" t="s">
        <v>150</v>
      </c>
    </row>
    <row r="183" spans="1:9">
      <c r="A183" s="2">
        <v>2014</v>
      </c>
      <c r="B183" s="2">
        <v>1</v>
      </c>
      <c r="C183" s="2" t="s">
        <v>12</v>
      </c>
      <c r="D183" s="2" t="s">
        <v>100</v>
      </c>
      <c r="E183" s="2" t="s">
        <v>14</v>
      </c>
      <c r="F183" s="2">
        <v>9.5147999999999996E-2</v>
      </c>
      <c r="G183" s="2">
        <v>3</v>
      </c>
      <c r="H183" s="2">
        <v>3.1699999999999999E-2</v>
      </c>
      <c r="I183" t="s">
        <v>150</v>
      </c>
    </row>
    <row r="184" spans="1:9">
      <c r="A184" s="2">
        <v>2013</v>
      </c>
      <c r="B184" s="2">
        <v>8</v>
      </c>
      <c r="C184" s="2" t="s">
        <v>12</v>
      </c>
      <c r="D184" s="2" t="s">
        <v>48</v>
      </c>
      <c r="E184" s="2" t="s">
        <v>14</v>
      </c>
      <c r="F184" s="2">
        <v>25.035640000000001</v>
      </c>
      <c r="G184" s="2">
        <v>4635</v>
      </c>
      <c r="H184" s="2">
        <v>5.4000000000000003E-3</v>
      </c>
      <c r="I184" t="s">
        <v>150</v>
      </c>
    </row>
    <row r="185" spans="1:9">
      <c r="A185" s="2">
        <v>2013</v>
      </c>
      <c r="B185" s="2">
        <v>4</v>
      </c>
      <c r="C185" s="2" t="s">
        <v>7</v>
      </c>
      <c r="D185" s="2" t="s">
        <v>86</v>
      </c>
      <c r="E185" s="2" t="s">
        <v>9</v>
      </c>
      <c r="F185" s="2">
        <v>179.06039999999999</v>
      </c>
      <c r="G185" s="2">
        <v>149217</v>
      </c>
      <c r="H185" s="2">
        <v>1.1999999999999999E-3</v>
      </c>
      <c r="I185" t="s">
        <v>150</v>
      </c>
    </row>
    <row r="186" spans="1:9">
      <c r="A186" s="2">
        <v>2013</v>
      </c>
      <c r="B186" s="2">
        <v>6</v>
      </c>
      <c r="C186" s="2" t="s">
        <v>12</v>
      </c>
      <c r="D186" s="2" t="s">
        <v>86</v>
      </c>
      <c r="E186" s="2" t="s">
        <v>9</v>
      </c>
      <c r="F186" s="2">
        <v>503.83837799999998</v>
      </c>
      <c r="G186" s="2">
        <v>126783</v>
      </c>
      <c r="H186" s="2">
        <v>3.8999999999999998E-3</v>
      </c>
      <c r="I186" t="s">
        <v>150</v>
      </c>
    </row>
    <row r="187" spans="1:9">
      <c r="A187" s="2">
        <v>2013</v>
      </c>
      <c r="B187" s="2">
        <v>6</v>
      </c>
      <c r="C187" s="2" t="s">
        <v>12</v>
      </c>
      <c r="D187" s="2" t="s">
        <v>21</v>
      </c>
      <c r="E187" s="2" t="s">
        <v>14</v>
      </c>
      <c r="F187" s="2">
        <v>429.391932</v>
      </c>
      <c r="G187" s="2">
        <v>44872</v>
      </c>
      <c r="H187" s="2">
        <v>9.4999999999999998E-3</v>
      </c>
      <c r="I187" t="s">
        <v>150</v>
      </c>
    </row>
    <row r="188" spans="1:9">
      <c r="A188" s="2">
        <v>2013</v>
      </c>
      <c r="B188" s="2">
        <v>8</v>
      </c>
      <c r="C188" s="2" t="s">
        <v>12</v>
      </c>
      <c r="D188" s="2" t="s">
        <v>24</v>
      </c>
      <c r="E188" s="2" t="s">
        <v>25</v>
      </c>
      <c r="F188" s="2">
        <v>129.77513200000001</v>
      </c>
      <c r="G188" s="2">
        <v>20266</v>
      </c>
      <c r="H188" s="2">
        <v>6.4000000000000003E-3</v>
      </c>
      <c r="I188" t="s">
        <v>150</v>
      </c>
    </row>
    <row r="189" spans="1:9">
      <c r="A189" s="2">
        <v>2014</v>
      </c>
      <c r="B189" s="2">
        <v>5</v>
      </c>
      <c r="C189" s="2" t="s">
        <v>7</v>
      </c>
      <c r="D189" s="2" t="s">
        <v>17</v>
      </c>
      <c r="E189" s="2" t="s">
        <v>14</v>
      </c>
      <c r="F189" s="2">
        <v>125.77110500000001</v>
      </c>
      <c r="G189" s="2">
        <v>46597</v>
      </c>
      <c r="H189" s="2">
        <v>2.5999999999999999E-3</v>
      </c>
      <c r="I189" t="s">
        <v>150</v>
      </c>
    </row>
    <row r="190" spans="1:9">
      <c r="A190" s="2">
        <v>2013</v>
      </c>
      <c r="B190" s="2">
        <v>2</v>
      </c>
      <c r="C190" s="2" t="s">
        <v>7</v>
      </c>
      <c r="D190" s="2" t="s">
        <v>28</v>
      </c>
      <c r="E190" s="2" t="s">
        <v>14</v>
      </c>
      <c r="F190" s="2">
        <v>12.553728</v>
      </c>
      <c r="G190" s="2">
        <v>14760</v>
      </c>
      <c r="H190" s="2">
        <v>8.0000000000000004E-4</v>
      </c>
      <c r="I190" t="s">
        <v>150</v>
      </c>
    </row>
    <row r="191" spans="1:9">
      <c r="A191" s="2">
        <v>2013</v>
      </c>
      <c r="B191" s="2">
        <v>5</v>
      </c>
      <c r="C191" s="2" t="s">
        <v>7</v>
      </c>
      <c r="D191" s="2" t="s">
        <v>27</v>
      </c>
      <c r="E191" s="2" t="s">
        <v>14</v>
      </c>
      <c r="F191" s="2">
        <v>1.242815</v>
      </c>
      <c r="G191" s="2">
        <v>9912</v>
      </c>
      <c r="H191" s="2">
        <v>1E-4</v>
      </c>
      <c r="I191" t="s">
        <v>150</v>
      </c>
    </row>
    <row r="192" spans="1:9">
      <c r="A192" s="2">
        <v>2013</v>
      </c>
      <c r="B192" s="2">
        <v>9</v>
      </c>
      <c r="C192" s="2" t="s">
        <v>12</v>
      </c>
      <c r="D192" s="2" t="s">
        <v>45</v>
      </c>
      <c r="E192" s="2" t="s">
        <v>14</v>
      </c>
      <c r="F192" s="2">
        <v>252.94853900000001</v>
      </c>
      <c r="G192" s="2">
        <v>57016</v>
      </c>
      <c r="H192" s="2">
        <v>4.4000000000000003E-3</v>
      </c>
      <c r="I192" t="s">
        <v>150</v>
      </c>
    </row>
    <row r="193" spans="1:9">
      <c r="A193" s="2">
        <v>2014</v>
      </c>
      <c r="B193" s="2">
        <v>1</v>
      </c>
      <c r="C193" s="2" t="s">
        <v>12</v>
      </c>
      <c r="D193" s="2" t="s">
        <v>13</v>
      </c>
      <c r="E193" s="2" t="s">
        <v>14</v>
      </c>
      <c r="F193" s="2">
        <v>3663.6367449999998</v>
      </c>
      <c r="G193" s="2">
        <v>298465</v>
      </c>
      <c r="H193" s="2">
        <v>1.2200000000000001E-2</v>
      </c>
      <c r="I193" t="s">
        <v>150</v>
      </c>
    </row>
    <row r="194" spans="1:9">
      <c r="A194" s="2">
        <v>2013</v>
      </c>
      <c r="B194" s="2">
        <v>10</v>
      </c>
      <c r="C194" s="2" t="s">
        <v>7</v>
      </c>
      <c r="D194" s="2" t="s">
        <v>18</v>
      </c>
      <c r="E194" s="2" t="s">
        <v>14</v>
      </c>
      <c r="F194" s="2">
        <v>298.141051</v>
      </c>
      <c r="G194" s="2">
        <v>90018</v>
      </c>
      <c r="H194" s="2">
        <v>3.3E-3</v>
      </c>
      <c r="I194" t="s">
        <v>150</v>
      </c>
    </row>
    <row r="195" spans="1:9">
      <c r="A195" s="2">
        <v>2014</v>
      </c>
      <c r="B195" s="2">
        <v>1</v>
      </c>
      <c r="C195" s="2" t="s">
        <v>7</v>
      </c>
      <c r="D195" s="2" t="s">
        <v>18</v>
      </c>
      <c r="E195" s="2" t="s">
        <v>14</v>
      </c>
      <c r="F195" s="2">
        <v>76.968474999999998</v>
      </c>
      <c r="G195" s="2">
        <v>186095</v>
      </c>
      <c r="H195" s="2">
        <v>4.0000000000000002E-4</v>
      </c>
      <c r="I195" t="s">
        <v>150</v>
      </c>
    </row>
    <row r="196" spans="1:9">
      <c r="A196" s="2">
        <v>2014</v>
      </c>
      <c r="B196" s="2">
        <v>2</v>
      </c>
      <c r="C196" s="2" t="s">
        <v>7</v>
      </c>
      <c r="D196" s="2" t="s">
        <v>56</v>
      </c>
      <c r="E196" s="2" t="s">
        <v>14</v>
      </c>
      <c r="F196" s="2">
        <v>270.01339000000002</v>
      </c>
      <c r="G196" s="2">
        <v>418524</v>
      </c>
      <c r="H196" s="2">
        <v>5.9999999999999995E-4</v>
      </c>
      <c r="I196" t="s">
        <v>150</v>
      </c>
    </row>
    <row r="197" spans="1:9">
      <c r="A197" s="2">
        <v>2014</v>
      </c>
      <c r="B197" s="2">
        <v>4</v>
      </c>
      <c r="C197" s="2" t="s">
        <v>7</v>
      </c>
      <c r="D197" s="2" t="s">
        <v>56</v>
      </c>
      <c r="E197" s="2" t="s">
        <v>14</v>
      </c>
      <c r="F197" s="2">
        <v>615.93702900000005</v>
      </c>
      <c r="G197" s="2">
        <v>487328</v>
      </c>
      <c r="H197" s="2">
        <v>1.1999999999999999E-3</v>
      </c>
      <c r="I197" t="s">
        <v>150</v>
      </c>
    </row>
    <row r="198" spans="1:9">
      <c r="A198" s="2">
        <v>2013</v>
      </c>
      <c r="B198" s="2">
        <v>9</v>
      </c>
      <c r="C198" s="2" t="s">
        <v>7</v>
      </c>
      <c r="D198" s="2" t="s">
        <v>39</v>
      </c>
      <c r="E198" s="2" t="s">
        <v>14</v>
      </c>
      <c r="F198" s="2">
        <v>2294.9007390000002</v>
      </c>
      <c r="G198" s="2">
        <v>404026</v>
      </c>
      <c r="H198" s="2">
        <v>5.5999999999999999E-3</v>
      </c>
      <c r="I198" t="s">
        <v>150</v>
      </c>
    </row>
    <row r="199" spans="1:9">
      <c r="A199" s="2">
        <v>2013</v>
      </c>
      <c r="B199" s="2">
        <v>8</v>
      </c>
      <c r="C199" s="2" t="s">
        <v>12</v>
      </c>
      <c r="D199" s="2" t="s">
        <v>60</v>
      </c>
      <c r="E199" s="2" t="s">
        <v>14</v>
      </c>
      <c r="F199" s="2">
        <v>0.129996</v>
      </c>
      <c r="G199" s="2">
        <v>12</v>
      </c>
      <c r="H199" s="2">
        <v>1.0800000000000001E-2</v>
      </c>
      <c r="I199" t="s">
        <v>150</v>
      </c>
    </row>
    <row r="200" spans="1:9">
      <c r="A200" s="2">
        <v>2014</v>
      </c>
      <c r="B200" s="2">
        <v>2</v>
      </c>
      <c r="C200" s="2" t="s">
        <v>12</v>
      </c>
      <c r="D200" s="2" t="s">
        <v>58</v>
      </c>
      <c r="E200" s="2" t="s">
        <v>9</v>
      </c>
      <c r="F200" s="2">
        <v>0.14905199999999999</v>
      </c>
      <c r="G200" s="2">
        <v>36</v>
      </c>
      <c r="H200" s="2">
        <v>4.1000000000000003E-3</v>
      </c>
      <c r="I200" t="s">
        <v>150</v>
      </c>
    </row>
    <row r="201" spans="1:9">
      <c r="A201" s="2">
        <v>2014</v>
      </c>
      <c r="B201" s="2">
        <v>4</v>
      </c>
      <c r="C201" s="2" t="s">
        <v>12</v>
      </c>
      <c r="D201" s="2" t="s">
        <v>44</v>
      </c>
      <c r="E201" s="2" t="s">
        <v>16</v>
      </c>
      <c r="F201" s="2">
        <v>1272.3709409999999</v>
      </c>
      <c r="G201" s="2">
        <v>93860</v>
      </c>
      <c r="H201" s="2">
        <v>1.35E-2</v>
      </c>
      <c r="I201" t="s">
        <v>150</v>
      </c>
    </row>
    <row r="202" spans="1:9">
      <c r="A202" s="2">
        <v>2013</v>
      </c>
      <c r="B202" s="2">
        <v>9</v>
      </c>
      <c r="C202" s="2" t="s">
        <v>12</v>
      </c>
      <c r="D202" s="2" t="s">
        <v>52</v>
      </c>
      <c r="E202" s="2" t="s">
        <v>25</v>
      </c>
      <c r="F202" s="2">
        <v>0.45394200000000001</v>
      </c>
      <c r="G202" s="2">
        <v>7</v>
      </c>
      <c r="H202" s="2">
        <v>6.4799999999999996E-2</v>
      </c>
      <c r="I202" t="s">
        <v>150</v>
      </c>
    </row>
    <row r="203" spans="1:9">
      <c r="A203" s="2">
        <v>2013</v>
      </c>
      <c r="B203" s="2">
        <v>8</v>
      </c>
      <c r="C203" s="2" t="s">
        <v>12</v>
      </c>
      <c r="D203" s="2" t="s">
        <v>54</v>
      </c>
      <c r="E203" s="2" t="s">
        <v>14</v>
      </c>
      <c r="F203" s="2">
        <v>0.96340599999999998</v>
      </c>
      <c r="G203" s="2">
        <v>74</v>
      </c>
      <c r="H203" s="2">
        <v>1.2999999999999999E-2</v>
      </c>
      <c r="I203" t="s">
        <v>150</v>
      </c>
    </row>
    <row r="204" spans="1:9">
      <c r="A204" s="2">
        <v>2013</v>
      </c>
      <c r="B204" s="2">
        <v>6</v>
      </c>
      <c r="C204" s="2" t="s">
        <v>7</v>
      </c>
      <c r="D204" s="2" t="s">
        <v>86</v>
      </c>
      <c r="E204" s="2" t="s">
        <v>9</v>
      </c>
      <c r="F204" s="2">
        <v>801.31249000000003</v>
      </c>
      <c r="G204" s="2">
        <v>411091</v>
      </c>
      <c r="H204" s="2">
        <v>1.9E-3</v>
      </c>
      <c r="I204" t="s">
        <v>150</v>
      </c>
    </row>
    <row r="205" spans="1:9">
      <c r="A205" s="2">
        <v>2013</v>
      </c>
      <c r="B205" s="2">
        <v>6</v>
      </c>
      <c r="C205" s="2" t="s">
        <v>7</v>
      </c>
      <c r="D205" s="2" t="s">
        <v>21</v>
      </c>
      <c r="E205" s="2" t="s">
        <v>14</v>
      </c>
      <c r="F205" s="2">
        <v>97.704933999999994</v>
      </c>
      <c r="G205" s="2">
        <v>55868</v>
      </c>
      <c r="H205" s="2">
        <v>1.6999999999999999E-3</v>
      </c>
      <c r="I205" t="s">
        <v>150</v>
      </c>
    </row>
    <row r="206" spans="1:9">
      <c r="A206" s="2">
        <v>2014</v>
      </c>
      <c r="B206" s="2">
        <v>3</v>
      </c>
      <c r="C206" s="2" t="s">
        <v>12</v>
      </c>
      <c r="D206" s="2" t="s">
        <v>63</v>
      </c>
      <c r="E206" s="2" t="s">
        <v>14</v>
      </c>
      <c r="F206" s="2">
        <v>4945.9595799999997</v>
      </c>
      <c r="G206" s="2">
        <v>461804</v>
      </c>
      <c r="H206" s="2">
        <v>1.0699999999999999E-2</v>
      </c>
      <c r="I206" t="s">
        <v>150</v>
      </c>
    </row>
    <row r="207" spans="1:9">
      <c r="A207" s="2">
        <v>2014</v>
      </c>
      <c r="B207" s="2">
        <v>1</v>
      </c>
      <c r="C207" s="2" t="s">
        <v>12</v>
      </c>
      <c r="D207" s="2" t="s">
        <v>40</v>
      </c>
      <c r="E207" s="2" t="s">
        <v>14</v>
      </c>
      <c r="F207" s="2">
        <v>1686.2062969999999</v>
      </c>
      <c r="G207" s="2">
        <v>376417</v>
      </c>
      <c r="H207" s="2">
        <v>4.4000000000000003E-3</v>
      </c>
      <c r="I207" t="s">
        <v>150</v>
      </c>
    </row>
    <row r="208" spans="1:9">
      <c r="A208" s="2">
        <v>2014</v>
      </c>
      <c r="B208" s="2">
        <v>5</v>
      </c>
      <c r="C208" s="2" t="s">
        <v>7</v>
      </c>
      <c r="D208" s="2" t="s">
        <v>24</v>
      </c>
      <c r="E208" s="2" t="s">
        <v>25</v>
      </c>
      <c r="F208" s="2">
        <v>65.703945000000004</v>
      </c>
      <c r="G208" s="2">
        <v>97625</v>
      </c>
      <c r="H208" s="2">
        <v>5.9999999999999995E-4</v>
      </c>
      <c r="I208" t="s">
        <v>150</v>
      </c>
    </row>
    <row r="209" spans="1:9">
      <c r="A209" s="2">
        <v>2013</v>
      </c>
      <c r="B209" s="2">
        <v>10</v>
      </c>
      <c r="C209" s="2" t="s">
        <v>12</v>
      </c>
      <c r="D209" s="2" t="s">
        <v>19</v>
      </c>
      <c r="E209" s="2" t="s">
        <v>14</v>
      </c>
      <c r="F209" s="2">
        <v>13421.542465</v>
      </c>
      <c r="G209" s="2">
        <v>1043713</v>
      </c>
      <c r="H209" s="2">
        <v>1.2800000000000001E-2</v>
      </c>
      <c r="I209" t="s">
        <v>150</v>
      </c>
    </row>
    <row r="210" spans="1:9">
      <c r="A210" s="2">
        <v>2013</v>
      </c>
      <c r="B210" s="2">
        <v>11</v>
      </c>
      <c r="C210" s="2" t="s">
        <v>12</v>
      </c>
      <c r="D210" s="2" t="s">
        <v>39</v>
      </c>
      <c r="E210" s="2" t="s">
        <v>14</v>
      </c>
      <c r="F210" s="2">
        <v>19832.407885000001</v>
      </c>
      <c r="G210" s="2">
        <v>1383834</v>
      </c>
      <c r="H210" s="2">
        <v>1.43E-2</v>
      </c>
      <c r="I210" t="s">
        <v>150</v>
      </c>
    </row>
    <row r="211" spans="1:9">
      <c r="A211" s="2">
        <v>2013</v>
      </c>
      <c r="B211" s="2">
        <v>9</v>
      </c>
      <c r="C211" s="2" t="s">
        <v>12</v>
      </c>
      <c r="D211" s="2" t="s">
        <v>23</v>
      </c>
      <c r="E211" s="2" t="s">
        <v>14</v>
      </c>
      <c r="F211" s="2">
        <v>9.9570000000000006E-2</v>
      </c>
      <c r="G211" s="2">
        <v>15</v>
      </c>
      <c r="H211" s="2">
        <v>6.6E-3</v>
      </c>
      <c r="I211" t="s">
        <v>150</v>
      </c>
    </row>
    <row r="212" spans="1:9">
      <c r="A212" s="2">
        <v>2013</v>
      </c>
      <c r="B212" s="2">
        <v>3</v>
      </c>
      <c r="C212" s="2" t="s">
        <v>12</v>
      </c>
      <c r="D212" s="2" t="s">
        <v>72</v>
      </c>
      <c r="E212" s="2" t="s">
        <v>11</v>
      </c>
      <c r="F212" s="2">
        <v>5.287E-3</v>
      </c>
      <c r="G212" s="2">
        <v>1</v>
      </c>
      <c r="H212" s="2">
        <v>5.1999999999999998E-3</v>
      </c>
      <c r="I212" t="s">
        <v>150</v>
      </c>
    </row>
    <row r="213" spans="1:9">
      <c r="A213" s="2">
        <v>2013</v>
      </c>
      <c r="B213" s="2">
        <v>10</v>
      </c>
      <c r="C213" s="2" t="s">
        <v>12</v>
      </c>
      <c r="D213" s="2" t="s">
        <v>94</v>
      </c>
      <c r="E213" s="2" t="s">
        <v>25</v>
      </c>
      <c r="F213" s="2">
        <v>0.31888300000000003</v>
      </c>
      <c r="G213" s="2">
        <v>7</v>
      </c>
      <c r="H213" s="2">
        <v>4.5499999999999999E-2</v>
      </c>
      <c r="I213" t="s">
        <v>150</v>
      </c>
    </row>
    <row r="214" spans="1:9">
      <c r="A214" s="2">
        <v>2013</v>
      </c>
      <c r="B214" s="2">
        <v>3</v>
      </c>
      <c r="C214" s="2" t="s">
        <v>12</v>
      </c>
      <c r="D214" s="2" t="s">
        <v>100</v>
      </c>
      <c r="E214" s="2" t="s">
        <v>14</v>
      </c>
      <c r="F214" s="2">
        <v>0.38364500000000001</v>
      </c>
      <c r="G214" s="2">
        <v>23</v>
      </c>
      <c r="H214" s="2">
        <v>1.66E-2</v>
      </c>
      <c r="I214" t="s">
        <v>150</v>
      </c>
    </row>
    <row r="215" spans="1:9">
      <c r="A215" s="2">
        <v>2013</v>
      </c>
      <c r="B215" s="2">
        <v>6</v>
      </c>
      <c r="C215" s="2" t="s">
        <v>12</v>
      </c>
      <c r="D215" s="2" t="s">
        <v>99</v>
      </c>
      <c r="E215" s="2" t="s">
        <v>25</v>
      </c>
      <c r="F215" s="2">
        <v>6.3839999999999999E-3</v>
      </c>
      <c r="G215" s="2">
        <v>5</v>
      </c>
      <c r="H215" s="2">
        <v>1.1999999999999999E-3</v>
      </c>
      <c r="I215" t="s">
        <v>150</v>
      </c>
    </row>
    <row r="216" spans="1:9">
      <c r="A216" s="2">
        <v>2014</v>
      </c>
      <c r="B216" s="2">
        <v>5</v>
      </c>
      <c r="C216" s="2" t="s">
        <v>12</v>
      </c>
      <c r="D216" s="2" t="s">
        <v>52</v>
      </c>
      <c r="E216" s="2" t="s">
        <v>25</v>
      </c>
      <c r="F216" s="2">
        <v>0.59542899999999999</v>
      </c>
      <c r="G216" s="2">
        <v>8</v>
      </c>
      <c r="H216" s="2">
        <v>7.4399999999999994E-2</v>
      </c>
      <c r="I216" t="s">
        <v>150</v>
      </c>
    </row>
    <row r="217" spans="1:9">
      <c r="A217" s="2">
        <v>2013</v>
      </c>
      <c r="B217" s="2">
        <v>11</v>
      </c>
      <c r="C217" s="2" t="s">
        <v>7</v>
      </c>
      <c r="D217" s="2" t="s">
        <v>20</v>
      </c>
      <c r="E217" s="2" t="s">
        <v>14</v>
      </c>
      <c r="F217" s="2">
        <v>228.433865</v>
      </c>
      <c r="G217" s="2">
        <v>126654</v>
      </c>
      <c r="H217" s="2">
        <v>1.8E-3</v>
      </c>
      <c r="I217" t="s">
        <v>150</v>
      </c>
    </row>
    <row r="218" spans="1:9">
      <c r="A218" s="2">
        <v>2014</v>
      </c>
      <c r="B218" s="2">
        <v>1</v>
      </c>
      <c r="C218" s="2" t="s">
        <v>7</v>
      </c>
      <c r="D218" s="2" t="s">
        <v>50</v>
      </c>
      <c r="E218" s="2" t="s">
        <v>11</v>
      </c>
      <c r="F218" s="2">
        <v>4.3215019999999997</v>
      </c>
      <c r="G218" s="2">
        <v>2453</v>
      </c>
      <c r="H218" s="2">
        <v>1.6999999999999999E-3</v>
      </c>
      <c r="I218" t="s">
        <v>150</v>
      </c>
    </row>
    <row r="219" spans="1:9">
      <c r="A219" s="2">
        <v>2014</v>
      </c>
      <c r="B219" s="2">
        <v>4</v>
      </c>
      <c r="C219" s="2" t="s">
        <v>12</v>
      </c>
      <c r="D219" s="2" t="s">
        <v>89</v>
      </c>
      <c r="E219" s="2" t="s">
        <v>9</v>
      </c>
      <c r="F219" s="2">
        <v>8.8772260000000003</v>
      </c>
      <c r="G219" s="2">
        <v>5373</v>
      </c>
      <c r="H219" s="2">
        <v>1.6000000000000001E-3</v>
      </c>
      <c r="I219" t="s">
        <v>150</v>
      </c>
    </row>
    <row r="220" spans="1:9">
      <c r="A220" s="2">
        <v>2013</v>
      </c>
      <c r="B220" s="2">
        <v>11</v>
      </c>
      <c r="C220" s="2" t="s">
        <v>12</v>
      </c>
      <c r="D220" s="2" t="s">
        <v>78</v>
      </c>
      <c r="E220" s="2" t="s">
        <v>25</v>
      </c>
      <c r="F220" s="2">
        <v>1.7500000000000002E-2</v>
      </c>
      <c r="G220" s="2">
        <v>3</v>
      </c>
      <c r="H220" s="2">
        <v>5.7999999999999996E-3</v>
      </c>
      <c r="I220" t="s">
        <v>150</v>
      </c>
    </row>
    <row r="221" spans="1:9">
      <c r="A221" s="2">
        <v>2013</v>
      </c>
      <c r="B221" s="2">
        <v>5</v>
      </c>
      <c r="C221" s="2" t="s">
        <v>7</v>
      </c>
      <c r="D221" s="2" t="s">
        <v>70</v>
      </c>
      <c r="E221" s="2" t="s">
        <v>14</v>
      </c>
      <c r="F221" s="2">
        <v>652.09623599999998</v>
      </c>
      <c r="G221" s="2">
        <v>707665</v>
      </c>
      <c r="H221" s="2">
        <v>8.9999999999999998E-4</v>
      </c>
      <c r="I221" t="s">
        <v>150</v>
      </c>
    </row>
    <row r="222" spans="1:9">
      <c r="A222" s="2">
        <v>2013</v>
      </c>
      <c r="B222" s="2">
        <v>12</v>
      </c>
      <c r="C222" s="2" t="s">
        <v>12</v>
      </c>
      <c r="D222" s="2" t="s">
        <v>40</v>
      </c>
      <c r="E222" s="2" t="s">
        <v>14</v>
      </c>
      <c r="F222" s="2">
        <v>3200.3076259999998</v>
      </c>
      <c r="G222" s="2">
        <v>368580</v>
      </c>
      <c r="H222" s="2">
        <v>8.6E-3</v>
      </c>
      <c r="I222" t="s">
        <v>150</v>
      </c>
    </row>
    <row r="223" spans="1:9">
      <c r="A223" s="2">
        <v>2014</v>
      </c>
      <c r="B223" s="2">
        <v>4</v>
      </c>
      <c r="C223" s="2" t="s">
        <v>7</v>
      </c>
      <c r="D223" s="2" t="s">
        <v>40</v>
      </c>
      <c r="E223" s="2" t="s">
        <v>14</v>
      </c>
      <c r="F223" s="2">
        <v>3578.4605019999999</v>
      </c>
      <c r="G223" s="2">
        <v>676801</v>
      </c>
      <c r="H223" s="2">
        <v>5.1999999999999998E-3</v>
      </c>
      <c r="I223" t="s">
        <v>150</v>
      </c>
    </row>
    <row r="224" spans="1:9">
      <c r="A224" s="2">
        <v>2014</v>
      </c>
      <c r="B224" s="2">
        <v>4</v>
      </c>
      <c r="C224" s="2" t="s">
        <v>12</v>
      </c>
      <c r="D224" s="2" t="s">
        <v>83</v>
      </c>
      <c r="E224" s="2" t="s">
        <v>14</v>
      </c>
      <c r="F224" s="2">
        <v>0.55973799999999996</v>
      </c>
      <c r="G224" s="2">
        <v>55</v>
      </c>
      <c r="H224" s="2">
        <v>1.01E-2</v>
      </c>
      <c r="I224" t="s">
        <v>150</v>
      </c>
    </row>
    <row r="225" spans="1:9">
      <c r="A225" s="2">
        <v>2014</v>
      </c>
      <c r="B225" s="2">
        <v>5</v>
      </c>
      <c r="C225" s="2" t="s">
        <v>12</v>
      </c>
      <c r="D225" s="2" t="s">
        <v>75</v>
      </c>
      <c r="E225" s="2" t="s">
        <v>14</v>
      </c>
      <c r="F225" s="2">
        <v>2.933913</v>
      </c>
      <c r="G225" s="2">
        <v>1087</v>
      </c>
      <c r="H225" s="2">
        <v>2.5999999999999999E-3</v>
      </c>
      <c r="I225" t="s">
        <v>150</v>
      </c>
    </row>
    <row r="226" spans="1:9">
      <c r="A226" s="2">
        <v>2014</v>
      </c>
      <c r="B226" s="2">
        <v>5</v>
      </c>
      <c r="C226" s="2" t="s">
        <v>7</v>
      </c>
      <c r="D226" s="2" t="s">
        <v>87</v>
      </c>
      <c r="E226" s="2" t="s">
        <v>14</v>
      </c>
      <c r="F226" s="2">
        <v>55.936543</v>
      </c>
      <c r="G226" s="2">
        <v>61943</v>
      </c>
      <c r="H226" s="2">
        <v>8.9999999999999998E-4</v>
      </c>
      <c r="I226" t="s">
        <v>150</v>
      </c>
    </row>
    <row r="227" spans="1:9">
      <c r="A227" s="2">
        <v>2013</v>
      </c>
      <c r="B227" s="2">
        <v>12</v>
      </c>
      <c r="C227" s="2" t="s">
        <v>7</v>
      </c>
      <c r="D227" s="2" t="s">
        <v>13</v>
      </c>
      <c r="E227" s="2" t="s">
        <v>14</v>
      </c>
      <c r="F227" s="2">
        <v>74.828800000000001</v>
      </c>
      <c r="G227" s="2">
        <v>103701</v>
      </c>
      <c r="H227" s="2">
        <v>6.9999999999999999E-4</v>
      </c>
      <c r="I227" t="s">
        <v>150</v>
      </c>
    </row>
    <row r="228" spans="1:9">
      <c r="A228" s="2">
        <v>2013</v>
      </c>
      <c r="B228" s="2">
        <v>3</v>
      </c>
      <c r="C228" s="2" t="s">
        <v>7</v>
      </c>
      <c r="D228" s="2" t="s">
        <v>42</v>
      </c>
      <c r="E228" s="2" t="s">
        <v>14</v>
      </c>
      <c r="F228" s="2">
        <v>237.45081200000001</v>
      </c>
      <c r="G228" s="2">
        <v>97256</v>
      </c>
      <c r="H228" s="2">
        <v>2.3999999999999998E-3</v>
      </c>
      <c r="I228" t="s">
        <v>150</v>
      </c>
    </row>
    <row r="229" spans="1:9">
      <c r="A229" s="2">
        <v>2013</v>
      </c>
      <c r="B229" s="2">
        <v>1</v>
      </c>
      <c r="C229" s="2" t="s">
        <v>12</v>
      </c>
      <c r="D229" s="2" t="s">
        <v>42</v>
      </c>
      <c r="E229" s="2" t="s">
        <v>14</v>
      </c>
      <c r="F229" s="2">
        <v>1.410558</v>
      </c>
      <c r="G229" s="2">
        <v>71</v>
      </c>
      <c r="H229" s="2">
        <v>1.9800000000000002E-2</v>
      </c>
      <c r="I229" t="s">
        <v>150</v>
      </c>
    </row>
    <row r="230" spans="1:9">
      <c r="A230" s="2">
        <v>2014</v>
      </c>
      <c r="B230" s="2">
        <v>3</v>
      </c>
      <c r="C230" s="2" t="s">
        <v>7</v>
      </c>
      <c r="D230" s="2" t="s">
        <v>80</v>
      </c>
      <c r="E230" s="2" t="s">
        <v>14</v>
      </c>
      <c r="F230" s="2">
        <v>23.465515</v>
      </c>
      <c r="G230" s="2">
        <v>11917</v>
      </c>
      <c r="H230" s="2">
        <v>1.9E-3</v>
      </c>
      <c r="I230" t="s">
        <v>150</v>
      </c>
    </row>
    <row r="231" spans="1:9">
      <c r="A231" s="2">
        <v>2014</v>
      </c>
      <c r="B231" s="2">
        <v>4</v>
      </c>
      <c r="C231" s="2" t="s">
        <v>7</v>
      </c>
      <c r="D231" s="2" t="s">
        <v>71</v>
      </c>
      <c r="E231" s="2" t="s">
        <v>14</v>
      </c>
      <c r="F231" s="2">
        <v>2.3414030000000001</v>
      </c>
      <c r="G231" s="2">
        <v>11489</v>
      </c>
      <c r="H231" s="2">
        <v>2.0000000000000001E-4</v>
      </c>
      <c r="I231" t="s">
        <v>150</v>
      </c>
    </row>
    <row r="232" spans="1:9">
      <c r="A232" s="2">
        <v>2013</v>
      </c>
      <c r="B232" s="2">
        <v>3</v>
      </c>
      <c r="C232" s="2" t="s">
        <v>7</v>
      </c>
      <c r="D232" s="2" t="s">
        <v>22</v>
      </c>
      <c r="E232" s="2" t="s">
        <v>14</v>
      </c>
      <c r="F232" s="2">
        <v>23.718056000000001</v>
      </c>
      <c r="G232" s="2">
        <v>34362</v>
      </c>
      <c r="H232" s="2">
        <v>5.9999999999999995E-4</v>
      </c>
      <c r="I232" t="s">
        <v>150</v>
      </c>
    </row>
    <row r="233" spans="1:9">
      <c r="A233" s="2">
        <v>2014</v>
      </c>
      <c r="B233" s="2">
        <v>3</v>
      </c>
      <c r="C233" s="2" t="s">
        <v>12</v>
      </c>
      <c r="D233" s="2" t="s">
        <v>58</v>
      </c>
      <c r="E233" s="2" t="s">
        <v>9</v>
      </c>
      <c r="F233" s="2">
        <v>3.7178000000000003E-2</v>
      </c>
      <c r="G233" s="2">
        <v>9</v>
      </c>
      <c r="H233" s="2">
        <v>4.1000000000000003E-3</v>
      </c>
      <c r="I233" t="s">
        <v>150</v>
      </c>
    </row>
    <row r="234" spans="1:9">
      <c r="A234" s="2">
        <v>2013</v>
      </c>
      <c r="B234" s="2">
        <v>2</v>
      </c>
      <c r="C234" s="2" t="s">
        <v>12</v>
      </c>
      <c r="D234" s="2" t="s">
        <v>48</v>
      </c>
      <c r="E234" s="2" t="s">
        <v>14</v>
      </c>
      <c r="F234" s="2">
        <v>0.12445000000000001</v>
      </c>
      <c r="G234" s="2">
        <v>22</v>
      </c>
      <c r="H234" s="2">
        <v>5.5999999999999999E-3</v>
      </c>
      <c r="I234" t="s">
        <v>150</v>
      </c>
    </row>
    <row r="235" spans="1:9">
      <c r="A235" s="2">
        <v>2014</v>
      </c>
      <c r="B235" s="2">
        <v>3</v>
      </c>
      <c r="C235" s="2" t="s">
        <v>12</v>
      </c>
      <c r="D235" s="2" t="s">
        <v>44</v>
      </c>
      <c r="E235" s="2" t="s">
        <v>16</v>
      </c>
      <c r="F235" s="2">
        <v>885.32344699999999</v>
      </c>
      <c r="G235" s="2">
        <v>85628</v>
      </c>
      <c r="H235" s="2">
        <v>1.03E-2</v>
      </c>
      <c r="I235" t="s">
        <v>150</v>
      </c>
    </row>
    <row r="236" spans="1:9">
      <c r="A236" s="2">
        <v>2013</v>
      </c>
      <c r="B236" s="2">
        <v>6</v>
      </c>
      <c r="C236" s="2" t="s">
        <v>12</v>
      </c>
      <c r="D236" s="2" t="s">
        <v>29</v>
      </c>
      <c r="E236" s="2" t="s">
        <v>25</v>
      </c>
      <c r="F236" s="2">
        <v>29.659877000000002</v>
      </c>
      <c r="G236" s="2">
        <v>7386</v>
      </c>
      <c r="H236" s="2">
        <v>4.0000000000000001E-3</v>
      </c>
      <c r="I236" t="s">
        <v>150</v>
      </c>
    </row>
    <row r="237" spans="1:9">
      <c r="A237" s="2">
        <v>2013</v>
      </c>
      <c r="B237" s="2">
        <v>2</v>
      </c>
      <c r="C237" s="2" t="s">
        <v>7</v>
      </c>
      <c r="D237" s="2" t="s">
        <v>64</v>
      </c>
      <c r="E237" s="2" t="s">
        <v>14</v>
      </c>
      <c r="F237" s="2">
        <v>7.1347999999999995E-2</v>
      </c>
      <c r="G237" s="2">
        <v>309</v>
      </c>
      <c r="H237" s="2">
        <v>2.0000000000000001E-4</v>
      </c>
      <c r="I237" t="s">
        <v>150</v>
      </c>
    </row>
    <row r="238" spans="1:9">
      <c r="A238" s="2">
        <v>2013</v>
      </c>
      <c r="B238" s="2">
        <v>7</v>
      </c>
      <c r="C238" s="2" t="s">
        <v>12</v>
      </c>
      <c r="D238" s="2" t="s">
        <v>70</v>
      </c>
      <c r="E238" s="2" t="s">
        <v>14</v>
      </c>
      <c r="F238" s="2">
        <v>4913.2179770000002</v>
      </c>
      <c r="G238" s="2">
        <v>590150</v>
      </c>
      <c r="H238" s="2">
        <v>8.3000000000000001E-3</v>
      </c>
      <c r="I238" t="s">
        <v>150</v>
      </c>
    </row>
    <row r="239" spans="1:9">
      <c r="A239" s="2">
        <v>2013</v>
      </c>
      <c r="B239" s="2">
        <v>8</v>
      </c>
      <c r="C239" s="2" t="s">
        <v>12</v>
      </c>
      <c r="D239" s="2" t="s">
        <v>66</v>
      </c>
      <c r="E239" s="2" t="s">
        <v>9</v>
      </c>
      <c r="F239" s="2">
        <v>1.5123599999999999</v>
      </c>
      <c r="G239" s="2">
        <v>101</v>
      </c>
      <c r="H239" s="2">
        <v>1.49E-2</v>
      </c>
      <c r="I239" t="s">
        <v>150</v>
      </c>
    </row>
    <row r="240" spans="1:9">
      <c r="A240" s="2">
        <v>2014</v>
      </c>
      <c r="B240" s="2">
        <v>5</v>
      </c>
      <c r="C240" s="2" t="s">
        <v>12</v>
      </c>
      <c r="D240" s="2" t="s">
        <v>83</v>
      </c>
      <c r="E240" s="2" t="s">
        <v>14</v>
      </c>
      <c r="F240" s="2">
        <v>0.236875</v>
      </c>
      <c r="G240" s="2">
        <v>25</v>
      </c>
      <c r="H240" s="2">
        <v>9.4000000000000004E-3</v>
      </c>
      <c r="I240" t="s">
        <v>150</v>
      </c>
    </row>
    <row r="241" spans="1:9">
      <c r="A241" s="2">
        <v>2013</v>
      </c>
      <c r="B241" s="2">
        <v>11</v>
      </c>
      <c r="C241" s="2" t="s">
        <v>12</v>
      </c>
      <c r="D241" s="2" t="s">
        <v>101</v>
      </c>
      <c r="E241" s="2" t="s">
        <v>62</v>
      </c>
      <c r="F241" s="2">
        <v>0.28054400000000002</v>
      </c>
      <c r="G241" s="2">
        <v>15</v>
      </c>
      <c r="H241" s="2">
        <v>1.8700000000000001E-2</v>
      </c>
      <c r="I241" t="s">
        <v>150</v>
      </c>
    </row>
    <row r="242" spans="1:9">
      <c r="A242" s="2">
        <v>2014</v>
      </c>
      <c r="B242" s="2">
        <v>4</v>
      </c>
      <c r="C242" s="2" t="s">
        <v>7</v>
      </c>
      <c r="D242" s="2" t="s">
        <v>75</v>
      </c>
      <c r="E242" s="2" t="s">
        <v>14</v>
      </c>
      <c r="F242" s="2">
        <v>9.4047249999999991</v>
      </c>
      <c r="G242" s="2">
        <v>2695</v>
      </c>
      <c r="H242" s="2">
        <v>3.3999999999999998E-3</v>
      </c>
      <c r="I242" t="s">
        <v>150</v>
      </c>
    </row>
    <row r="243" spans="1:9">
      <c r="A243" s="2">
        <v>2013</v>
      </c>
      <c r="B243" s="2">
        <v>11</v>
      </c>
      <c r="C243" s="2" t="s">
        <v>12</v>
      </c>
      <c r="D243" s="2" t="s">
        <v>27</v>
      </c>
      <c r="E243" s="2" t="s">
        <v>14</v>
      </c>
      <c r="F243" s="2">
        <v>14.166409</v>
      </c>
      <c r="G243" s="2">
        <v>5544</v>
      </c>
      <c r="H243" s="2">
        <v>2.5000000000000001E-3</v>
      </c>
      <c r="I243" t="s">
        <v>150</v>
      </c>
    </row>
    <row r="244" spans="1:9">
      <c r="A244" s="2">
        <v>2013</v>
      </c>
      <c r="B244" s="2">
        <v>4</v>
      </c>
      <c r="C244" s="2" t="s">
        <v>7</v>
      </c>
      <c r="D244" s="2" t="s">
        <v>18</v>
      </c>
      <c r="E244" s="2" t="s">
        <v>14</v>
      </c>
      <c r="F244" s="2">
        <v>175.29699099999999</v>
      </c>
      <c r="G244" s="2">
        <v>87220</v>
      </c>
      <c r="H244" s="2">
        <v>2E-3</v>
      </c>
      <c r="I244" t="s">
        <v>150</v>
      </c>
    </row>
    <row r="245" spans="1:9">
      <c r="A245" s="2">
        <v>2013</v>
      </c>
      <c r="B245" s="2">
        <v>9</v>
      </c>
      <c r="C245" s="2" t="s">
        <v>7</v>
      </c>
      <c r="D245" s="2" t="s">
        <v>56</v>
      </c>
      <c r="E245" s="2" t="s">
        <v>14</v>
      </c>
      <c r="F245" s="2">
        <v>638.94365500000004</v>
      </c>
      <c r="G245" s="2">
        <v>173206</v>
      </c>
      <c r="H245" s="2">
        <v>3.5999999999999999E-3</v>
      </c>
      <c r="I245" t="s">
        <v>150</v>
      </c>
    </row>
    <row r="246" spans="1:9">
      <c r="A246" s="2">
        <v>2014</v>
      </c>
      <c r="B246" s="2">
        <v>2</v>
      </c>
      <c r="C246" s="2" t="s">
        <v>7</v>
      </c>
      <c r="D246" s="2" t="s">
        <v>73</v>
      </c>
      <c r="E246" s="2" t="s">
        <v>14</v>
      </c>
      <c r="F246" s="2">
        <v>22.075569000000002</v>
      </c>
      <c r="G246" s="2">
        <v>13330</v>
      </c>
      <c r="H246" s="2">
        <v>1.6000000000000001E-3</v>
      </c>
      <c r="I246" t="s">
        <v>150</v>
      </c>
    </row>
    <row r="247" spans="1:9">
      <c r="A247" s="2">
        <v>2013</v>
      </c>
      <c r="B247" s="2">
        <v>11</v>
      </c>
      <c r="C247" s="2" t="s">
        <v>12</v>
      </c>
      <c r="D247" s="2" t="s">
        <v>80</v>
      </c>
      <c r="E247" s="2" t="s">
        <v>14</v>
      </c>
      <c r="F247" s="2">
        <v>0.30372900000000003</v>
      </c>
      <c r="G247" s="2">
        <v>59</v>
      </c>
      <c r="H247" s="2">
        <v>5.1000000000000004E-3</v>
      </c>
      <c r="I247" t="s">
        <v>150</v>
      </c>
    </row>
    <row r="248" spans="1:9">
      <c r="A248" s="2">
        <v>2014</v>
      </c>
      <c r="B248" s="2">
        <v>1</v>
      </c>
      <c r="C248" s="2" t="s">
        <v>7</v>
      </c>
      <c r="D248" s="2" t="s">
        <v>88</v>
      </c>
      <c r="E248" s="2" t="s">
        <v>14</v>
      </c>
      <c r="F248" s="2">
        <v>5.2693149999999997</v>
      </c>
      <c r="G248" s="2">
        <v>1973</v>
      </c>
      <c r="H248" s="2">
        <v>2.5999999999999999E-3</v>
      </c>
      <c r="I248" t="s">
        <v>150</v>
      </c>
    </row>
    <row r="249" spans="1:9">
      <c r="A249" s="2">
        <v>2013</v>
      </c>
      <c r="B249" s="2">
        <v>11</v>
      </c>
      <c r="C249" s="2" t="s">
        <v>7</v>
      </c>
      <c r="D249" s="2" t="s">
        <v>60</v>
      </c>
      <c r="E249" s="2" t="s">
        <v>14</v>
      </c>
      <c r="F249" s="2">
        <v>90.769012000000004</v>
      </c>
      <c r="G249" s="2">
        <v>28434</v>
      </c>
      <c r="H249" s="2">
        <v>3.0999999999999999E-3</v>
      </c>
      <c r="I249" t="s">
        <v>150</v>
      </c>
    </row>
    <row r="250" spans="1:9">
      <c r="A250" s="2">
        <v>2014</v>
      </c>
      <c r="B250" s="2">
        <v>2</v>
      </c>
      <c r="C250" s="2" t="s">
        <v>7</v>
      </c>
      <c r="D250" s="2" t="s">
        <v>22</v>
      </c>
      <c r="E250" s="2" t="s">
        <v>14</v>
      </c>
      <c r="F250" s="2">
        <v>45.262009999999997</v>
      </c>
      <c r="G250" s="2">
        <v>41751</v>
      </c>
      <c r="H250" s="2">
        <v>1E-3</v>
      </c>
      <c r="I250" t="s">
        <v>150</v>
      </c>
    </row>
    <row r="251" spans="1:9">
      <c r="A251" s="2">
        <v>2013</v>
      </c>
      <c r="B251" s="2">
        <v>8</v>
      </c>
      <c r="C251" s="2" t="s">
        <v>12</v>
      </c>
      <c r="D251" s="2" t="s">
        <v>36</v>
      </c>
      <c r="E251" s="2" t="s">
        <v>9</v>
      </c>
      <c r="F251" s="2">
        <v>2.2106000000000001E-2</v>
      </c>
      <c r="G251" s="2">
        <v>2</v>
      </c>
      <c r="H251" s="2">
        <v>1.0999999999999999E-2</v>
      </c>
      <c r="I251" t="s">
        <v>150</v>
      </c>
    </row>
    <row r="252" spans="1:9">
      <c r="A252" s="2">
        <v>2013</v>
      </c>
      <c r="B252" s="2">
        <v>2</v>
      </c>
      <c r="C252" s="2" t="s">
        <v>7</v>
      </c>
      <c r="D252" s="2" t="s">
        <v>54</v>
      </c>
      <c r="E252" s="2" t="s">
        <v>14</v>
      </c>
      <c r="F252" s="2">
        <v>1.4319999999999999E-3</v>
      </c>
      <c r="G252" s="2">
        <v>28</v>
      </c>
      <c r="H252" s="2">
        <v>0</v>
      </c>
      <c r="I252" t="s">
        <v>150</v>
      </c>
    </row>
    <row r="253" spans="1:9">
      <c r="A253" s="2">
        <v>2013</v>
      </c>
      <c r="B253" s="2">
        <v>5</v>
      </c>
      <c r="C253" s="2" t="s">
        <v>7</v>
      </c>
      <c r="D253" s="2" t="s">
        <v>21</v>
      </c>
      <c r="E253" s="2" t="s">
        <v>14</v>
      </c>
      <c r="F253" s="2">
        <v>92.423889000000003</v>
      </c>
      <c r="G253" s="2">
        <v>59770</v>
      </c>
      <c r="H253" s="2">
        <v>1.5E-3</v>
      </c>
      <c r="I253" t="s">
        <v>150</v>
      </c>
    </row>
    <row r="254" spans="1:9">
      <c r="A254" s="2">
        <v>2014</v>
      </c>
      <c r="B254" s="2">
        <v>4</v>
      </c>
      <c r="C254" s="2" t="s">
        <v>12</v>
      </c>
      <c r="D254" s="2" t="s">
        <v>59</v>
      </c>
      <c r="E254" s="2" t="s">
        <v>11</v>
      </c>
      <c r="F254" s="2">
        <v>61.370823999999999</v>
      </c>
      <c r="G254" s="2">
        <v>28668</v>
      </c>
      <c r="H254" s="2">
        <v>2.0999999999999999E-3</v>
      </c>
      <c r="I254" t="s">
        <v>150</v>
      </c>
    </row>
    <row r="255" spans="1:9">
      <c r="A255" s="2">
        <v>2014</v>
      </c>
      <c r="B255" s="2">
        <v>3</v>
      </c>
      <c r="C255" s="2" t="s">
        <v>12</v>
      </c>
      <c r="D255" s="2" t="s">
        <v>64</v>
      </c>
      <c r="E255" s="2" t="s">
        <v>14</v>
      </c>
      <c r="F255" s="2">
        <v>0.656829</v>
      </c>
      <c r="G255" s="2">
        <v>159</v>
      </c>
      <c r="H255" s="2">
        <v>4.1000000000000003E-3</v>
      </c>
      <c r="I255" t="s">
        <v>150</v>
      </c>
    </row>
    <row r="256" spans="1:9">
      <c r="A256" s="2">
        <v>2014</v>
      </c>
      <c r="B256" s="2">
        <v>5</v>
      </c>
      <c r="C256" s="2" t="s">
        <v>12</v>
      </c>
      <c r="D256" s="2" t="s">
        <v>63</v>
      </c>
      <c r="E256" s="2" t="s">
        <v>14</v>
      </c>
      <c r="F256" s="2">
        <v>5041.4232309999998</v>
      </c>
      <c r="G256" s="2">
        <v>458355</v>
      </c>
      <c r="H256" s="2">
        <v>1.09E-2</v>
      </c>
      <c r="I256" t="s">
        <v>150</v>
      </c>
    </row>
    <row r="257" spans="1:9">
      <c r="A257" s="2">
        <v>2014</v>
      </c>
      <c r="B257" s="2">
        <v>3</v>
      </c>
      <c r="C257" s="2" t="s">
        <v>7</v>
      </c>
      <c r="D257" s="2" t="s">
        <v>70</v>
      </c>
      <c r="E257" s="2" t="s">
        <v>14</v>
      </c>
      <c r="F257" s="2">
        <v>1326.9324750000001</v>
      </c>
      <c r="G257" s="2">
        <v>1047523</v>
      </c>
      <c r="H257" s="2">
        <v>1.1999999999999999E-3</v>
      </c>
      <c r="I257" t="s">
        <v>150</v>
      </c>
    </row>
    <row r="258" spans="1:9">
      <c r="A258" s="2">
        <v>2014</v>
      </c>
      <c r="B258" s="2">
        <v>5</v>
      </c>
      <c r="C258" s="2" t="s">
        <v>7</v>
      </c>
      <c r="D258" s="2" t="s">
        <v>49</v>
      </c>
      <c r="E258" s="2" t="s">
        <v>11</v>
      </c>
      <c r="F258" s="2">
        <v>12.5426</v>
      </c>
      <c r="G258" s="2">
        <v>8959</v>
      </c>
      <c r="H258" s="2">
        <v>1.4E-3</v>
      </c>
      <c r="I258" t="s">
        <v>150</v>
      </c>
    </row>
    <row r="259" spans="1:9">
      <c r="A259" s="2">
        <v>2013</v>
      </c>
      <c r="B259" s="2">
        <v>2</v>
      </c>
      <c r="C259" s="2" t="s">
        <v>12</v>
      </c>
      <c r="D259" s="2" t="s">
        <v>55</v>
      </c>
      <c r="E259" s="2" t="s">
        <v>14</v>
      </c>
      <c r="F259" s="2">
        <v>4.4513999999999998E-2</v>
      </c>
      <c r="G259" s="2">
        <v>7</v>
      </c>
      <c r="H259" s="2">
        <v>6.3E-3</v>
      </c>
      <c r="I259" t="s">
        <v>150</v>
      </c>
    </row>
    <row r="260" spans="1:9">
      <c r="A260" s="2">
        <v>2014</v>
      </c>
      <c r="B260" s="2">
        <v>4</v>
      </c>
      <c r="C260" s="2" t="s">
        <v>7</v>
      </c>
      <c r="D260" s="2" t="s">
        <v>30</v>
      </c>
      <c r="E260" s="2" t="s">
        <v>9</v>
      </c>
      <c r="F260" s="2">
        <v>84.126546000000005</v>
      </c>
      <c r="G260" s="2">
        <v>47280</v>
      </c>
      <c r="H260" s="2">
        <v>1.6999999999999999E-3</v>
      </c>
      <c r="I260" t="s">
        <v>150</v>
      </c>
    </row>
    <row r="261" spans="1:9">
      <c r="A261" s="2">
        <v>2014</v>
      </c>
      <c r="B261" s="2">
        <v>1</v>
      </c>
      <c r="C261" s="2" t="s">
        <v>12</v>
      </c>
      <c r="D261" s="2" t="s">
        <v>80</v>
      </c>
      <c r="E261" s="2" t="s">
        <v>14</v>
      </c>
      <c r="F261" s="2">
        <v>5.8463289999999999</v>
      </c>
      <c r="G261" s="2">
        <v>3031</v>
      </c>
      <c r="H261" s="2">
        <v>1.9E-3</v>
      </c>
      <c r="I261" t="s">
        <v>150</v>
      </c>
    </row>
    <row r="262" spans="1:9">
      <c r="A262" s="2">
        <v>2013</v>
      </c>
      <c r="B262" s="2">
        <v>1</v>
      </c>
      <c r="C262" s="2" t="s">
        <v>12</v>
      </c>
      <c r="D262" s="2" t="s">
        <v>22</v>
      </c>
      <c r="E262" s="2" t="s">
        <v>14</v>
      </c>
      <c r="F262" s="2">
        <v>170.82657900000001</v>
      </c>
      <c r="G262" s="2">
        <v>18125</v>
      </c>
      <c r="H262" s="2">
        <v>9.4000000000000004E-3</v>
      </c>
      <c r="I262" t="s">
        <v>150</v>
      </c>
    </row>
    <row r="263" spans="1:9">
      <c r="A263" s="2">
        <v>2013</v>
      </c>
      <c r="B263" s="2">
        <v>5</v>
      </c>
      <c r="C263" s="2" t="s">
        <v>12</v>
      </c>
      <c r="D263" s="2" t="s">
        <v>58</v>
      </c>
      <c r="E263" s="2" t="s">
        <v>9</v>
      </c>
      <c r="F263" s="2">
        <v>6.0219999999999996E-3</v>
      </c>
      <c r="G263" s="2">
        <v>9</v>
      </c>
      <c r="H263" s="2">
        <v>5.9999999999999995E-4</v>
      </c>
      <c r="I263" t="s">
        <v>150</v>
      </c>
    </row>
    <row r="264" spans="1:9">
      <c r="A264" s="2">
        <v>2013</v>
      </c>
      <c r="B264" s="2">
        <v>12</v>
      </c>
      <c r="C264" s="2" t="s">
        <v>7</v>
      </c>
      <c r="D264" s="2" t="s">
        <v>29</v>
      </c>
      <c r="E264" s="2" t="s">
        <v>25</v>
      </c>
      <c r="F264" s="2">
        <v>101.497895</v>
      </c>
      <c r="G264" s="2">
        <v>35324</v>
      </c>
      <c r="H264" s="2">
        <v>2.8E-3</v>
      </c>
      <c r="I264" t="s">
        <v>150</v>
      </c>
    </row>
    <row r="265" spans="1:9">
      <c r="A265" s="2">
        <v>2014</v>
      </c>
      <c r="B265" s="2">
        <v>3</v>
      </c>
      <c r="C265" s="2" t="s">
        <v>12</v>
      </c>
      <c r="D265" s="2" t="s">
        <v>29</v>
      </c>
      <c r="E265" s="2" t="s">
        <v>25</v>
      </c>
      <c r="F265" s="2">
        <v>69.621696</v>
      </c>
      <c r="G265" s="2">
        <v>15226</v>
      </c>
      <c r="H265" s="2">
        <v>4.4999999999999997E-3</v>
      </c>
      <c r="I265" t="s">
        <v>150</v>
      </c>
    </row>
    <row r="266" spans="1:9">
      <c r="A266" s="2">
        <v>2013</v>
      </c>
      <c r="B266" s="2">
        <v>1</v>
      </c>
      <c r="C266" s="2" t="s">
        <v>7</v>
      </c>
      <c r="D266" s="2" t="s">
        <v>20</v>
      </c>
      <c r="E266" s="2" t="s">
        <v>14</v>
      </c>
      <c r="F266" s="2">
        <v>120.921391</v>
      </c>
      <c r="G266" s="2">
        <v>137830</v>
      </c>
      <c r="H266" s="2">
        <v>8.0000000000000004E-4</v>
      </c>
      <c r="I266" t="s">
        <v>150</v>
      </c>
    </row>
    <row r="267" spans="1:9">
      <c r="A267" s="2">
        <v>2014</v>
      </c>
      <c r="B267" s="2">
        <v>3</v>
      </c>
      <c r="C267" s="2" t="s">
        <v>7</v>
      </c>
      <c r="D267" s="2" t="s">
        <v>89</v>
      </c>
      <c r="E267" s="2" t="s">
        <v>9</v>
      </c>
      <c r="F267" s="2">
        <v>35.357399999999998</v>
      </c>
      <c r="G267" s="2">
        <v>27198</v>
      </c>
      <c r="H267" s="2">
        <v>1.2999999999999999E-3</v>
      </c>
      <c r="I267" t="s">
        <v>150</v>
      </c>
    </row>
    <row r="268" spans="1:9">
      <c r="A268" s="2">
        <v>2014</v>
      </c>
      <c r="B268" s="2">
        <v>1</v>
      </c>
      <c r="C268" s="2" t="s">
        <v>12</v>
      </c>
      <c r="D268" s="2" t="s">
        <v>89</v>
      </c>
      <c r="E268" s="2" t="s">
        <v>9</v>
      </c>
      <c r="F268" s="2">
        <v>1.6639999999999999</v>
      </c>
      <c r="G268" s="2">
        <v>1280</v>
      </c>
      <c r="H268" s="2">
        <v>1.2999999999999999E-3</v>
      </c>
      <c r="I268" t="s">
        <v>150</v>
      </c>
    </row>
    <row r="269" spans="1:9">
      <c r="A269" s="2">
        <v>2014</v>
      </c>
      <c r="B269" s="2">
        <v>5</v>
      </c>
      <c r="C269" s="2" t="s">
        <v>12</v>
      </c>
      <c r="D269" s="2" t="s">
        <v>70</v>
      </c>
      <c r="E269" s="2" t="s">
        <v>14</v>
      </c>
      <c r="F269" s="2">
        <v>8122.3605280000002</v>
      </c>
      <c r="G269" s="2">
        <v>872676</v>
      </c>
      <c r="H269" s="2">
        <v>9.2999999999999992E-3</v>
      </c>
      <c r="I269" t="s">
        <v>150</v>
      </c>
    </row>
    <row r="270" spans="1:9">
      <c r="A270" s="2">
        <v>2013</v>
      </c>
      <c r="B270" s="2">
        <v>2</v>
      </c>
      <c r="C270" s="2" t="s">
        <v>12</v>
      </c>
      <c r="D270" s="2" t="s">
        <v>83</v>
      </c>
      <c r="E270" s="2" t="s">
        <v>14</v>
      </c>
      <c r="F270" s="2">
        <v>1.7237819999999999</v>
      </c>
      <c r="G270" s="2">
        <v>122</v>
      </c>
      <c r="H270" s="2">
        <v>1.41E-2</v>
      </c>
      <c r="I270" t="s">
        <v>150</v>
      </c>
    </row>
    <row r="271" spans="1:9">
      <c r="A271" s="2">
        <v>2013</v>
      </c>
      <c r="B271" s="2">
        <v>7</v>
      </c>
      <c r="C271" s="2" t="s">
        <v>7</v>
      </c>
      <c r="D271" s="2" t="s">
        <v>26</v>
      </c>
      <c r="E271" s="2" t="s">
        <v>14</v>
      </c>
      <c r="F271" s="2">
        <v>31.718527999999999</v>
      </c>
      <c r="G271" s="2">
        <v>20817</v>
      </c>
      <c r="H271" s="2">
        <v>1.5E-3</v>
      </c>
      <c r="I271" t="s">
        <v>150</v>
      </c>
    </row>
    <row r="272" spans="1:9">
      <c r="A272" s="2">
        <v>2014</v>
      </c>
      <c r="B272" s="2">
        <v>5</v>
      </c>
      <c r="C272" s="2" t="s">
        <v>12</v>
      </c>
      <c r="D272" s="2" t="s">
        <v>24</v>
      </c>
      <c r="E272" s="2" t="s">
        <v>25</v>
      </c>
      <c r="F272" s="2">
        <v>314.288251</v>
      </c>
      <c r="G272" s="2">
        <v>43495</v>
      </c>
      <c r="H272" s="2">
        <v>7.1999999999999998E-3</v>
      </c>
      <c r="I272" t="s">
        <v>150</v>
      </c>
    </row>
    <row r="273" spans="1:9">
      <c r="A273" s="2">
        <v>2014</v>
      </c>
      <c r="B273" s="2">
        <v>4</v>
      </c>
      <c r="C273" s="2" t="s">
        <v>12</v>
      </c>
      <c r="D273" s="2" t="s">
        <v>27</v>
      </c>
      <c r="E273" s="2" t="s">
        <v>14</v>
      </c>
      <c r="F273" s="2">
        <v>31.261423000000001</v>
      </c>
      <c r="G273" s="2">
        <v>9435</v>
      </c>
      <c r="H273" s="2">
        <v>3.3E-3</v>
      </c>
      <c r="I273" t="s">
        <v>150</v>
      </c>
    </row>
    <row r="274" spans="1:9">
      <c r="A274" s="2">
        <v>2013</v>
      </c>
      <c r="B274" s="2">
        <v>2</v>
      </c>
      <c r="C274" s="2" t="s">
        <v>12</v>
      </c>
      <c r="D274" s="2" t="s">
        <v>45</v>
      </c>
      <c r="E274" s="2" t="s">
        <v>14</v>
      </c>
      <c r="F274" s="2">
        <v>13.450752</v>
      </c>
      <c r="G274" s="2">
        <v>6379</v>
      </c>
      <c r="H274" s="2">
        <v>2.0999999999999999E-3</v>
      </c>
      <c r="I274" t="s">
        <v>150</v>
      </c>
    </row>
    <row r="275" spans="1:9">
      <c r="A275" s="2">
        <v>2013</v>
      </c>
      <c r="B275" s="2">
        <v>4</v>
      </c>
      <c r="C275" s="2" t="s">
        <v>12</v>
      </c>
      <c r="D275" s="2" t="s">
        <v>45</v>
      </c>
      <c r="E275" s="2" t="s">
        <v>14</v>
      </c>
      <c r="F275" s="2">
        <v>98.023674</v>
      </c>
      <c r="G275" s="2">
        <v>28523</v>
      </c>
      <c r="H275" s="2">
        <v>3.3999999999999998E-3</v>
      </c>
      <c r="I275" t="s">
        <v>150</v>
      </c>
    </row>
    <row r="276" spans="1:9">
      <c r="A276" s="2">
        <v>2013</v>
      </c>
      <c r="B276" s="2">
        <v>11</v>
      </c>
      <c r="C276" s="2" t="s">
        <v>7</v>
      </c>
      <c r="D276" s="2" t="s">
        <v>18</v>
      </c>
      <c r="E276" s="2" t="s">
        <v>14</v>
      </c>
      <c r="F276" s="2">
        <v>207.84896000000001</v>
      </c>
      <c r="G276" s="2">
        <v>86295</v>
      </c>
      <c r="H276" s="2">
        <v>2.3999999999999998E-3</v>
      </c>
      <c r="I276" t="s">
        <v>150</v>
      </c>
    </row>
    <row r="277" spans="1:9">
      <c r="A277" s="2">
        <v>2013</v>
      </c>
      <c r="B277" s="2">
        <v>2</v>
      </c>
      <c r="C277" s="2" t="s">
        <v>7</v>
      </c>
      <c r="D277" s="2" t="s">
        <v>39</v>
      </c>
      <c r="E277" s="2" t="s">
        <v>14</v>
      </c>
      <c r="F277" s="2">
        <v>1111.7224249999999</v>
      </c>
      <c r="G277" s="2">
        <v>460296</v>
      </c>
      <c r="H277" s="2">
        <v>2.3999999999999998E-3</v>
      </c>
      <c r="I277" t="s">
        <v>150</v>
      </c>
    </row>
    <row r="278" spans="1:9">
      <c r="A278" s="2">
        <v>2014</v>
      </c>
      <c r="B278" s="2">
        <v>5</v>
      </c>
      <c r="C278" s="2" t="s">
        <v>12</v>
      </c>
      <c r="D278" s="2" t="s">
        <v>100</v>
      </c>
      <c r="E278" s="2" t="s">
        <v>14</v>
      </c>
      <c r="F278" s="2">
        <v>0.300286</v>
      </c>
      <c r="G278" s="2">
        <v>14</v>
      </c>
      <c r="H278" s="2">
        <v>2.1399999999999999E-2</v>
      </c>
      <c r="I278" t="s">
        <v>150</v>
      </c>
    </row>
    <row r="279" spans="1:9">
      <c r="A279" s="2">
        <v>2013</v>
      </c>
      <c r="B279" s="2">
        <v>11</v>
      </c>
      <c r="C279" s="2" t="s">
        <v>7</v>
      </c>
      <c r="D279" s="2" t="s">
        <v>44</v>
      </c>
      <c r="E279" s="2" t="s">
        <v>16</v>
      </c>
      <c r="F279" s="2">
        <v>80.407032000000001</v>
      </c>
      <c r="G279" s="2">
        <v>70111</v>
      </c>
      <c r="H279" s="2">
        <v>1.1000000000000001E-3</v>
      </c>
      <c r="I279" t="s">
        <v>150</v>
      </c>
    </row>
    <row r="280" spans="1:9">
      <c r="A280" s="2">
        <v>2014</v>
      </c>
      <c r="B280" s="2">
        <v>3</v>
      </c>
      <c r="C280" s="2" t="s">
        <v>12</v>
      </c>
      <c r="D280" s="2" t="s">
        <v>67</v>
      </c>
      <c r="E280" s="2" t="s">
        <v>9</v>
      </c>
      <c r="F280" s="2">
        <v>1.1478999999999999</v>
      </c>
      <c r="G280" s="2">
        <v>883</v>
      </c>
      <c r="H280" s="2">
        <v>1.2999999999999999E-3</v>
      </c>
      <c r="I280" t="s">
        <v>150</v>
      </c>
    </row>
    <row r="281" spans="1:9">
      <c r="A281" s="2">
        <v>2014</v>
      </c>
      <c r="B281" s="2">
        <v>3</v>
      </c>
      <c r="C281" s="2" t="s">
        <v>7</v>
      </c>
      <c r="D281" s="2" t="s">
        <v>63</v>
      </c>
      <c r="E281" s="2" t="s">
        <v>14</v>
      </c>
      <c r="F281" s="2">
        <v>214.85889900000001</v>
      </c>
      <c r="G281" s="2">
        <v>229784</v>
      </c>
      <c r="H281" s="2">
        <v>8.9999999999999998E-4</v>
      </c>
      <c r="I281" t="s">
        <v>150</v>
      </c>
    </row>
    <row r="282" spans="1:9">
      <c r="A282" s="2">
        <v>2013</v>
      </c>
      <c r="B282" s="2">
        <v>9</v>
      </c>
      <c r="C282" s="2" t="s">
        <v>53</v>
      </c>
      <c r="D282" s="2" t="s">
        <v>63</v>
      </c>
      <c r="E282" s="2" t="s">
        <v>14</v>
      </c>
      <c r="F282" s="2">
        <v>4.763954</v>
      </c>
      <c r="G282" s="2">
        <v>5</v>
      </c>
      <c r="H282" s="2">
        <v>0.95269999999999999</v>
      </c>
      <c r="I282" t="s">
        <v>150</v>
      </c>
    </row>
    <row r="283" spans="1:9">
      <c r="A283" s="2">
        <v>2014</v>
      </c>
      <c r="B283" s="2">
        <v>5</v>
      </c>
      <c r="C283" s="2" t="s">
        <v>7</v>
      </c>
      <c r="D283" s="2" t="s">
        <v>29</v>
      </c>
      <c r="E283" s="2" t="s">
        <v>25</v>
      </c>
      <c r="F283" s="2">
        <v>56.292332999999999</v>
      </c>
      <c r="G283" s="2">
        <v>98261</v>
      </c>
      <c r="H283" s="2">
        <v>5.0000000000000001E-4</v>
      </c>
      <c r="I283" t="s">
        <v>150</v>
      </c>
    </row>
    <row r="284" spans="1:9">
      <c r="A284" s="2">
        <v>2013</v>
      </c>
      <c r="B284" s="2">
        <v>2</v>
      </c>
      <c r="C284" s="2" t="s">
        <v>12</v>
      </c>
      <c r="D284" s="2" t="s">
        <v>24</v>
      </c>
      <c r="E284" s="2" t="s">
        <v>25</v>
      </c>
      <c r="F284" s="2">
        <v>1.5635300000000001</v>
      </c>
      <c r="G284" s="2">
        <v>118</v>
      </c>
      <c r="H284" s="2">
        <v>1.32E-2</v>
      </c>
      <c r="I284" t="s">
        <v>150</v>
      </c>
    </row>
    <row r="285" spans="1:9">
      <c r="A285" s="2">
        <v>2013</v>
      </c>
      <c r="B285" s="2">
        <v>1</v>
      </c>
      <c r="C285" s="2" t="s">
        <v>12</v>
      </c>
      <c r="D285" s="2" t="s">
        <v>24</v>
      </c>
      <c r="E285" s="2" t="s">
        <v>25</v>
      </c>
      <c r="F285" s="2">
        <v>0.62579899999999999</v>
      </c>
      <c r="G285" s="2">
        <v>49</v>
      </c>
      <c r="H285" s="2">
        <v>1.2699999999999999E-2</v>
      </c>
      <c r="I285" t="s">
        <v>150</v>
      </c>
    </row>
    <row r="286" spans="1:9">
      <c r="A286" s="2">
        <v>2013</v>
      </c>
      <c r="B286" s="2">
        <v>12</v>
      </c>
      <c r="C286" s="2" t="s">
        <v>12</v>
      </c>
      <c r="D286" s="2" t="s">
        <v>70</v>
      </c>
      <c r="E286" s="2" t="s">
        <v>14</v>
      </c>
      <c r="F286" s="2">
        <v>7187.9481939999996</v>
      </c>
      <c r="G286" s="2">
        <v>694689</v>
      </c>
      <c r="H286" s="2">
        <v>1.03E-2</v>
      </c>
      <c r="I286" t="s">
        <v>150</v>
      </c>
    </row>
    <row r="287" spans="1:9">
      <c r="A287" s="2">
        <v>2014</v>
      </c>
      <c r="B287" s="2">
        <v>5</v>
      </c>
      <c r="C287" s="2" t="s">
        <v>12</v>
      </c>
      <c r="D287" s="2" t="s">
        <v>13</v>
      </c>
      <c r="E287" s="2" t="s">
        <v>14</v>
      </c>
      <c r="F287" s="2">
        <v>3542.9474209999998</v>
      </c>
      <c r="G287" s="2">
        <v>307886</v>
      </c>
      <c r="H287" s="2">
        <v>1.15E-2</v>
      </c>
      <c r="I287" t="s">
        <v>150</v>
      </c>
    </row>
    <row r="288" spans="1:9">
      <c r="A288" s="2">
        <v>2013</v>
      </c>
      <c r="B288" s="2">
        <v>4</v>
      </c>
      <c r="C288" s="2" t="s">
        <v>7</v>
      </c>
      <c r="D288" s="2" t="s">
        <v>39</v>
      </c>
      <c r="E288" s="2" t="s">
        <v>14</v>
      </c>
      <c r="F288" s="2">
        <v>904.74150699999996</v>
      </c>
      <c r="G288" s="2">
        <v>466579</v>
      </c>
      <c r="H288" s="2">
        <v>1.9E-3</v>
      </c>
      <c r="I288" t="s">
        <v>150</v>
      </c>
    </row>
    <row r="289" spans="1:9">
      <c r="A289" s="2">
        <v>2013</v>
      </c>
      <c r="B289" s="2">
        <v>6</v>
      </c>
      <c r="C289" s="2" t="s">
        <v>12</v>
      </c>
      <c r="D289" s="2" t="s">
        <v>8</v>
      </c>
      <c r="E289" s="2" t="s">
        <v>9</v>
      </c>
      <c r="F289" s="2">
        <v>196101.52583500001</v>
      </c>
      <c r="G289" s="2">
        <v>26099196</v>
      </c>
      <c r="H289" s="2">
        <v>7.4999999999999997E-3</v>
      </c>
      <c r="I289" t="s">
        <v>150</v>
      </c>
    </row>
    <row r="290" spans="1:9">
      <c r="A290" s="2">
        <v>2014</v>
      </c>
      <c r="B290" s="2">
        <v>3</v>
      </c>
      <c r="C290" s="2" t="s">
        <v>7</v>
      </c>
      <c r="D290" s="2" t="s">
        <v>91</v>
      </c>
      <c r="E290" s="2" t="s">
        <v>9</v>
      </c>
      <c r="F290" s="2">
        <v>16.507400000000001</v>
      </c>
      <c r="G290" s="2">
        <v>12698</v>
      </c>
      <c r="H290" s="2">
        <v>1.2999999999999999E-3</v>
      </c>
      <c r="I290" t="s">
        <v>150</v>
      </c>
    </row>
    <row r="291" spans="1:9">
      <c r="A291" s="2">
        <v>2014</v>
      </c>
      <c r="B291" s="2">
        <v>1</v>
      </c>
      <c r="C291" s="2" t="s">
        <v>12</v>
      </c>
      <c r="D291" s="2" t="s">
        <v>91</v>
      </c>
      <c r="E291" s="2" t="s">
        <v>9</v>
      </c>
      <c r="F291" s="2">
        <v>1.1335999999999999</v>
      </c>
      <c r="G291" s="2">
        <v>872</v>
      </c>
      <c r="H291" s="2">
        <v>1.2999999999999999E-3</v>
      </c>
      <c r="I291" t="s">
        <v>150</v>
      </c>
    </row>
    <row r="292" spans="1:9">
      <c r="A292" s="2">
        <v>2014</v>
      </c>
      <c r="B292" s="2">
        <v>3</v>
      </c>
      <c r="C292" s="2" t="s">
        <v>12</v>
      </c>
      <c r="D292" s="2" t="s">
        <v>73</v>
      </c>
      <c r="E292" s="2" t="s">
        <v>14</v>
      </c>
      <c r="F292" s="2">
        <v>7.2520610000000003</v>
      </c>
      <c r="G292" s="2">
        <v>4389</v>
      </c>
      <c r="H292" s="2">
        <v>1.6000000000000001E-3</v>
      </c>
      <c r="I292" t="s">
        <v>150</v>
      </c>
    </row>
    <row r="293" spans="1:9">
      <c r="A293" s="2">
        <v>2013</v>
      </c>
      <c r="B293" s="2">
        <v>4</v>
      </c>
      <c r="C293" s="2" t="s">
        <v>7</v>
      </c>
      <c r="D293" s="2" t="s">
        <v>44</v>
      </c>
      <c r="E293" s="2" t="s">
        <v>16</v>
      </c>
      <c r="F293" s="2">
        <v>25.91104</v>
      </c>
      <c r="G293" s="2">
        <v>49032</v>
      </c>
      <c r="H293" s="2">
        <v>5.0000000000000001E-4</v>
      </c>
      <c r="I293" t="s">
        <v>150</v>
      </c>
    </row>
    <row r="294" spans="1:9">
      <c r="A294" s="2">
        <v>2013</v>
      </c>
      <c r="B294" s="2">
        <v>3</v>
      </c>
      <c r="C294" s="2" t="s">
        <v>12</v>
      </c>
      <c r="D294" s="2" t="s">
        <v>54</v>
      </c>
      <c r="E294" s="2" t="s">
        <v>14</v>
      </c>
      <c r="F294" s="2">
        <v>0.13178100000000001</v>
      </c>
      <c r="G294" s="2">
        <v>5</v>
      </c>
      <c r="H294" s="2">
        <v>2.63E-2</v>
      </c>
      <c r="I294" t="s">
        <v>150</v>
      </c>
    </row>
    <row r="295" spans="1:9">
      <c r="A295" s="2">
        <v>2013</v>
      </c>
      <c r="B295" s="2">
        <v>2</v>
      </c>
      <c r="C295" s="2" t="s">
        <v>53</v>
      </c>
      <c r="D295" s="2" t="s">
        <v>20</v>
      </c>
      <c r="E295" s="2" t="s">
        <v>14</v>
      </c>
      <c r="F295" s="2">
        <v>2.1414939999999998</v>
      </c>
      <c r="G295" s="2">
        <v>3</v>
      </c>
      <c r="H295" s="2">
        <v>0.71379999999999999</v>
      </c>
      <c r="I295" t="s">
        <v>150</v>
      </c>
    </row>
    <row r="296" spans="1:9">
      <c r="A296" s="2">
        <v>2013</v>
      </c>
      <c r="B296" s="2">
        <v>4</v>
      </c>
      <c r="C296" s="2" t="s">
        <v>12</v>
      </c>
      <c r="D296" s="2" t="s">
        <v>76</v>
      </c>
      <c r="E296" s="2" t="s">
        <v>25</v>
      </c>
      <c r="F296" s="2">
        <v>0.14113899999999999</v>
      </c>
      <c r="G296" s="2">
        <v>30</v>
      </c>
      <c r="H296" s="2">
        <v>4.7000000000000002E-3</v>
      </c>
      <c r="I296" t="s">
        <v>150</v>
      </c>
    </row>
    <row r="297" spans="1:9">
      <c r="A297" s="2">
        <v>2014</v>
      </c>
      <c r="B297" s="2">
        <v>5</v>
      </c>
      <c r="C297" s="2" t="s">
        <v>12</v>
      </c>
      <c r="D297" s="2" t="s">
        <v>59</v>
      </c>
      <c r="E297" s="2" t="s">
        <v>11</v>
      </c>
      <c r="F297" s="2">
        <v>64.702369000000004</v>
      </c>
      <c r="G297" s="2">
        <v>37401</v>
      </c>
      <c r="H297" s="2">
        <v>1.6999999999999999E-3</v>
      </c>
      <c r="I297" t="s">
        <v>150</v>
      </c>
    </row>
    <row r="298" spans="1:9">
      <c r="A298" s="2">
        <v>2014</v>
      </c>
      <c r="B298" s="2">
        <v>4</v>
      </c>
      <c r="C298" s="2" t="s">
        <v>12</v>
      </c>
      <c r="D298" s="2" t="s">
        <v>64</v>
      </c>
      <c r="E298" s="2" t="s">
        <v>14</v>
      </c>
      <c r="F298" s="2">
        <v>1.062732</v>
      </c>
      <c r="G298" s="2">
        <v>201</v>
      </c>
      <c r="H298" s="2">
        <v>5.1999999999999998E-3</v>
      </c>
      <c r="I298" t="s">
        <v>150</v>
      </c>
    </row>
    <row r="299" spans="1:9">
      <c r="A299" s="2">
        <v>2014</v>
      </c>
      <c r="B299" s="2">
        <v>5</v>
      </c>
      <c r="C299" s="2" t="s">
        <v>7</v>
      </c>
      <c r="D299" s="2" t="s">
        <v>74</v>
      </c>
      <c r="E299" s="2" t="s">
        <v>9</v>
      </c>
      <c r="F299" s="2">
        <v>31.845800000000001</v>
      </c>
      <c r="G299" s="2">
        <v>22747</v>
      </c>
      <c r="H299" s="2">
        <v>1.4E-3</v>
      </c>
      <c r="I299" t="s">
        <v>150</v>
      </c>
    </row>
    <row r="300" spans="1:9">
      <c r="A300" s="2">
        <v>2014</v>
      </c>
      <c r="B300" s="2">
        <v>4</v>
      </c>
      <c r="C300" s="2" t="s">
        <v>7</v>
      </c>
      <c r="D300" s="2" t="s">
        <v>70</v>
      </c>
      <c r="E300" s="2" t="s">
        <v>14</v>
      </c>
      <c r="F300" s="2">
        <v>1836.4778180000001</v>
      </c>
      <c r="G300" s="2">
        <v>1094818</v>
      </c>
      <c r="H300" s="2">
        <v>1.6000000000000001E-3</v>
      </c>
      <c r="I300" t="s">
        <v>150</v>
      </c>
    </row>
    <row r="301" spans="1:9">
      <c r="A301" s="2">
        <v>2014</v>
      </c>
      <c r="B301" s="2">
        <v>2</v>
      </c>
      <c r="C301" s="2" t="s">
        <v>12</v>
      </c>
      <c r="D301" s="2" t="s">
        <v>40</v>
      </c>
      <c r="E301" s="2" t="s">
        <v>14</v>
      </c>
      <c r="F301" s="2">
        <v>1663.74928</v>
      </c>
      <c r="G301" s="2">
        <v>355397</v>
      </c>
      <c r="H301" s="2">
        <v>4.5999999999999999E-3</v>
      </c>
      <c r="I301" t="s">
        <v>150</v>
      </c>
    </row>
    <row r="302" spans="1:9">
      <c r="A302" s="2">
        <v>2014</v>
      </c>
      <c r="B302" s="2">
        <v>1</v>
      </c>
      <c r="C302" s="2" t="s">
        <v>12</v>
      </c>
      <c r="D302" s="2" t="s">
        <v>31</v>
      </c>
      <c r="E302" s="2" t="s">
        <v>14</v>
      </c>
      <c r="F302" s="2">
        <v>9.1591869999999993</v>
      </c>
      <c r="G302" s="2">
        <v>3593</v>
      </c>
      <c r="H302" s="2">
        <v>2.5000000000000001E-3</v>
      </c>
      <c r="I302" t="s">
        <v>150</v>
      </c>
    </row>
    <row r="303" spans="1:9">
      <c r="A303" s="2">
        <v>2013</v>
      </c>
      <c r="B303" s="2">
        <v>10</v>
      </c>
      <c r="C303" s="2" t="s">
        <v>12</v>
      </c>
      <c r="D303" s="2" t="s">
        <v>28</v>
      </c>
      <c r="E303" s="2" t="s">
        <v>14</v>
      </c>
      <c r="F303" s="2">
        <v>36.412790999999999</v>
      </c>
      <c r="G303" s="2">
        <v>13538</v>
      </c>
      <c r="H303" s="2">
        <v>2.5999999999999999E-3</v>
      </c>
      <c r="I303" t="s">
        <v>150</v>
      </c>
    </row>
    <row r="304" spans="1:9">
      <c r="A304" s="2">
        <v>2014</v>
      </c>
      <c r="B304" s="2">
        <v>2</v>
      </c>
      <c r="C304" s="2" t="s">
        <v>12</v>
      </c>
      <c r="D304" s="2" t="s">
        <v>28</v>
      </c>
      <c r="E304" s="2" t="s">
        <v>14</v>
      </c>
      <c r="F304" s="2">
        <v>37.650295999999997</v>
      </c>
      <c r="G304" s="2">
        <v>13778</v>
      </c>
      <c r="H304" s="2">
        <v>2.7000000000000001E-3</v>
      </c>
      <c r="I304" t="s">
        <v>150</v>
      </c>
    </row>
    <row r="305" spans="1:9">
      <c r="A305" s="2">
        <v>2013</v>
      </c>
      <c r="B305" s="2">
        <v>12</v>
      </c>
      <c r="C305" s="2" t="s">
        <v>12</v>
      </c>
      <c r="D305" s="2" t="s">
        <v>87</v>
      </c>
      <c r="E305" s="2" t="s">
        <v>14</v>
      </c>
      <c r="F305" s="2">
        <v>1044.394957</v>
      </c>
      <c r="G305" s="2">
        <v>85033</v>
      </c>
      <c r="H305" s="2">
        <v>1.2200000000000001E-2</v>
      </c>
      <c r="I305" t="s">
        <v>150</v>
      </c>
    </row>
    <row r="306" spans="1:9">
      <c r="A306" s="2">
        <v>2013</v>
      </c>
      <c r="B306" s="2">
        <v>9</v>
      </c>
      <c r="C306" s="2" t="s">
        <v>7</v>
      </c>
      <c r="D306" s="2" t="s">
        <v>45</v>
      </c>
      <c r="E306" s="2" t="s">
        <v>14</v>
      </c>
      <c r="F306" s="2">
        <v>50.101855999999998</v>
      </c>
      <c r="G306" s="2">
        <v>108198</v>
      </c>
      <c r="H306" s="2">
        <v>4.0000000000000002E-4</v>
      </c>
      <c r="I306" t="s">
        <v>150</v>
      </c>
    </row>
    <row r="307" spans="1:9">
      <c r="A307" s="2">
        <v>2014</v>
      </c>
      <c r="B307" s="2">
        <v>2</v>
      </c>
      <c r="C307" s="2" t="s">
        <v>7</v>
      </c>
      <c r="D307" s="2" t="s">
        <v>13</v>
      </c>
      <c r="E307" s="2" t="s">
        <v>14</v>
      </c>
      <c r="F307" s="2">
        <v>99.794584</v>
      </c>
      <c r="G307" s="2">
        <v>152508</v>
      </c>
      <c r="H307" s="2">
        <v>5.9999999999999995E-4</v>
      </c>
      <c r="I307" t="s">
        <v>150</v>
      </c>
    </row>
    <row r="308" spans="1:9">
      <c r="A308" s="2">
        <v>2013</v>
      </c>
      <c r="B308" s="2">
        <v>6</v>
      </c>
      <c r="C308" s="2" t="s">
        <v>12</v>
      </c>
      <c r="D308" s="2" t="s">
        <v>42</v>
      </c>
      <c r="E308" s="2" t="s">
        <v>14</v>
      </c>
      <c r="F308" s="2">
        <v>308.66447599999998</v>
      </c>
      <c r="G308" s="2">
        <v>31488</v>
      </c>
      <c r="H308" s="2">
        <v>9.7999999999999997E-3</v>
      </c>
      <c r="I308" t="s">
        <v>150</v>
      </c>
    </row>
    <row r="309" spans="1:9">
      <c r="A309" s="2">
        <v>2013</v>
      </c>
      <c r="B309" s="2">
        <v>3</v>
      </c>
      <c r="C309" s="2" t="s">
        <v>53</v>
      </c>
      <c r="D309" s="2" t="s">
        <v>19</v>
      </c>
      <c r="E309" s="2" t="s">
        <v>14</v>
      </c>
      <c r="F309" s="2">
        <v>1.9880519999999999</v>
      </c>
      <c r="G309" s="2">
        <v>2</v>
      </c>
      <c r="H309" s="2">
        <v>0.99399999999999999</v>
      </c>
      <c r="I309" t="s">
        <v>150</v>
      </c>
    </row>
    <row r="310" spans="1:9">
      <c r="A310" s="2">
        <v>2014</v>
      </c>
      <c r="B310" s="2">
        <v>3</v>
      </c>
      <c r="C310" s="2" t="s">
        <v>7</v>
      </c>
      <c r="D310" s="2" t="s">
        <v>72</v>
      </c>
      <c r="E310" s="2" t="s">
        <v>11</v>
      </c>
      <c r="F310" s="2">
        <v>424.39425399999999</v>
      </c>
      <c r="G310" s="2">
        <v>209697</v>
      </c>
      <c r="H310" s="2">
        <v>2E-3</v>
      </c>
      <c r="I310" t="s">
        <v>150</v>
      </c>
    </row>
    <row r="311" spans="1:9">
      <c r="A311" s="2">
        <v>2013</v>
      </c>
      <c r="B311" s="2">
        <v>9</v>
      </c>
      <c r="C311" s="2" t="s">
        <v>12</v>
      </c>
      <c r="D311" s="2" t="s">
        <v>72</v>
      </c>
      <c r="E311" s="2" t="s">
        <v>11</v>
      </c>
      <c r="F311" s="2">
        <v>5.3726000000000003E-2</v>
      </c>
      <c r="G311" s="2">
        <v>2</v>
      </c>
      <c r="H311" s="2">
        <v>2.6800000000000001E-2</v>
      </c>
      <c r="I311" t="s">
        <v>150</v>
      </c>
    </row>
    <row r="312" spans="1:9">
      <c r="A312" s="2">
        <v>2014</v>
      </c>
      <c r="B312" s="2">
        <v>5</v>
      </c>
      <c r="C312" s="2" t="s">
        <v>12</v>
      </c>
      <c r="D312" s="2" t="s">
        <v>80</v>
      </c>
      <c r="E312" s="2" t="s">
        <v>14</v>
      </c>
      <c r="F312" s="2">
        <v>15.052759999999999</v>
      </c>
      <c r="G312" s="2">
        <v>7722</v>
      </c>
      <c r="H312" s="2">
        <v>1.9E-3</v>
      </c>
      <c r="I312" t="s">
        <v>150</v>
      </c>
    </row>
    <row r="313" spans="1:9">
      <c r="A313" s="2">
        <v>2013</v>
      </c>
      <c r="B313" s="2">
        <v>3</v>
      </c>
      <c r="C313" s="2" t="s">
        <v>12</v>
      </c>
      <c r="D313" s="2" t="s">
        <v>20</v>
      </c>
      <c r="E313" s="2" t="s">
        <v>14</v>
      </c>
      <c r="F313" s="2">
        <v>3243.1161299999999</v>
      </c>
      <c r="G313" s="2">
        <v>331457</v>
      </c>
      <c r="H313" s="2">
        <v>9.7000000000000003E-3</v>
      </c>
      <c r="I313" t="s">
        <v>150</v>
      </c>
    </row>
    <row r="314" spans="1:9">
      <c r="A314" s="2">
        <v>2013</v>
      </c>
      <c r="B314" s="2">
        <v>5</v>
      </c>
      <c r="C314" s="2" t="s">
        <v>12</v>
      </c>
      <c r="D314" s="2" t="s">
        <v>22</v>
      </c>
      <c r="E314" s="2" t="s">
        <v>14</v>
      </c>
      <c r="F314" s="2">
        <v>197.81061099999999</v>
      </c>
      <c r="G314" s="2">
        <v>23229</v>
      </c>
      <c r="H314" s="2">
        <v>8.5000000000000006E-3</v>
      </c>
      <c r="I314" t="s">
        <v>150</v>
      </c>
    </row>
    <row r="315" spans="1:9">
      <c r="A315" s="2">
        <v>2013</v>
      </c>
      <c r="B315" s="2">
        <v>12</v>
      </c>
      <c r="C315" s="2" t="s">
        <v>7</v>
      </c>
      <c r="D315" s="2" t="s">
        <v>82</v>
      </c>
      <c r="E315" s="2" t="s">
        <v>14</v>
      </c>
      <c r="F315" s="2">
        <v>16.602478999999999</v>
      </c>
      <c r="G315" s="2">
        <v>8947</v>
      </c>
      <c r="H315" s="2">
        <v>1.8E-3</v>
      </c>
      <c r="I315" t="s">
        <v>150</v>
      </c>
    </row>
    <row r="316" spans="1:9">
      <c r="A316" s="2">
        <v>2013</v>
      </c>
      <c r="B316" s="2">
        <v>8</v>
      </c>
      <c r="C316" s="2" t="s">
        <v>7</v>
      </c>
      <c r="D316" s="2" t="s">
        <v>44</v>
      </c>
      <c r="E316" s="2" t="s">
        <v>16</v>
      </c>
      <c r="F316" s="2">
        <v>12.082133000000001</v>
      </c>
      <c r="G316" s="2">
        <v>62514</v>
      </c>
      <c r="H316" s="2">
        <v>1E-4</v>
      </c>
      <c r="I316" t="s">
        <v>150</v>
      </c>
    </row>
    <row r="317" spans="1:9">
      <c r="A317" s="2">
        <v>2013</v>
      </c>
      <c r="B317" s="2">
        <v>1</v>
      </c>
      <c r="C317" s="2" t="s">
        <v>12</v>
      </c>
      <c r="D317" s="2" t="s">
        <v>46</v>
      </c>
      <c r="E317" s="2" t="s">
        <v>25</v>
      </c>
      <c r="F317" s="2">
        <v>0.152028</v>
      </c>
      <c r="G317" s="2">
        <v>9</v>
      </c>
      <c r="H317" s="2">
        <v>1.6799999999999999E-2</v>
      </c>
      <c r="I317" t="s">
        <v>150</v>
      </c>
    </row>
    <row r="318" spans="1:9">
      <c r="A318" s="2">
        <v>2013</v>
      </c>
      <c r="B318" s="2">
        <v>10</v>
      </c>
      <c r="C318" s="2" t="s">
        <v>12</v>
      </c>
      <c r="D318" s="2" t="s">
        <v>66</v>
      </c>
      <c r="E318" s="2" t="s">
        <v>9</v>
      </c>
      <c r="F318" s="2">
        <v>1.0602309999999999</v>
      </c>
      <c r="G318" s="2">
        <v>40</v>
      </c>
      <c r="H318" s="2">
        <v>2.6499999999999999E-2</v>
      </c>
      <c r="I318" t="s">
        <v>150</v>
      </c>
    </row>
    <row r="319" spans="1:9">
      <c r="A319" s="2">
        <v>2013</v>
      </c>
      <c r="B319" s="2">
        <v>2</v>
      </c>
      <c r="C319" s="2" t="s">
        <v>53</v>
      </c>
      <c r="D319" s="2" t="s">
        <v>63</v>
      </c>
      <c r="E319" s="2" t="s">
        <v>14</v>
      </c>
      <c r="F319" s="2">
        <v>1.150917</v>
      </c>
      <c r="G319" s="2">
        <v>1</v>
      </c>
      <c r="H319" s="2">
        <v>1.1509</v>
      </c>
      <c r="I319" t="s">
        <v>150</v>
      </c>
    </row>
    <row r="320" spans="1:9">
      <c r="A320" s="2">
        <v>2014</v>
      </c>
      <c r="B320" s="2">
        <v>3</v>
      </c>
      <c r="C320" s="2" t="s">
        <v>12</v>
      </c>
      <c r="D320" s="2" t="s">
        <v>40</v>
      </c>
      <c r="E320" s="2" t="s">
        <v>14</v>
      </c>
      <c r="F320" s="2">
        <v>1795.6443839999999</v>
      </c>
      <c r="G320" s="2">
        <v>393583</v>
      </c>
      <c r="H320" s="2">
        <v>4.4999999999999997E-3</v>
      </c>
      <c r="I320" t="s">
        <v>150</v>
      </c>
    </row>
    <row r="321" spans="1:9">
      <c r="A321" s="2">
        <v>2014</v>
      </c>
      <c r="B321" s="2">
        <v>1</v>
      </c>
      <c r="C321" s="2" t="s">
        <v>12</v>
      </c>
      <c r="D321" s="2" t="s">
        <v>76</v>
      </c>
      <c r="E321" s="2" t="s">
        <v>25</v>
      </c>
      <c r="F321" s="2">
        <v>0.25122899999999998</v>
      </c>
      <c r="G321" s="2">
        <v>10</v>
      </c>
      <c r="H321" s="2">
        <v>2.5100000000000001E-2</v>
      </c>
      <c r="I321" t="s">
        <v>150</v>
      </c>
    </row>
    <row r="322" spans="1:9">
      <c r="A322" s="2">
        <v>2013</v>
      </c>
      <c r="B322" s="2">
        <v>10</v>
      </c>
      <c r="C322" s="2" t="s">
        <v>12</v>
      </c>
      <c r="D322" s="2" t="s">
        <v>76</v>
      </c>
      <c r="E322" s="2" t="s">
        <v>25</v>
      </c>
      <c r="F322" s="2">
        <v>0.179759</v>
      </c>
      <c r="G322" s="2">
        <v>9</v>
      </c>
      <c r="H322" s="2">
        <v>1.9900000000000001E-2</v>
      </c>
      <c r="I322" t="s">
        <v>150</v>
      </c>
    </row>
    <row r="323" spans="1:9">
      <c r="A323" s="2">
        <v>2013</v>
      </c>
      <c r="B323" s="2">
        <v>6</v>
      </c>
      <c r="C323" s="2" t="s">
        <v>12</v>
      </c>
      <c r="D323" s="2" t="s">
        <v>17</v>
      </c>
      <c r="E323" s="2" t="s">
        <v>14</v>
      </c>
      <c r="F323" s="2">
        <v>1.1436999999999999E-2</v>
      </c>
      <c r="G323" s="2">
        <v>1</v>
      </c>
      <c r="H323" s="2">
        <v>1.14E-2</v>
      </c>
      <c r="I323" t="s">
        <v>150</v>
      </c>
    </row>
    <row r="324" spans="1:9">
      <c r="A324" s="2">
        <v>2013</v>
      </c>
      <c r="B324" s="2">
        <v>1</v>
      </c>
      <c r="C324" s="2" t="s">
        <v>12</v>
      </c>
      <c r="D324" s="2" t="s">
        <v>70</v>
      </c>
      <c r="E324" s="2" t="s">
        <v>14</v>
      </c>
      <c r="F324" s="2">
        <v>2991.1778330000002</v>
      </c>
      <c r="G324" s="2">
        <v>342688</v>
      </c>
      <c r="H324" s="2">
        <v>8.6999999999999994E-3</v>
      </c>
      <c r="I324" t="s">
        <v>150</v>
      </c>
    </row>
    <row r="325" spans="1:9">
      <c r="A325" s="2">
        <v>2014</v>
      </c>
      <c r="B325" s="2">
        <v>2</v>
      </c>
      <c r="C325" s="2" t="s">
        <v>7</v>
      </c>
      <c r="D325" s="2" t="s">
        <v>41</v>
      </c>
      <c r="E325" s="2" t="s">
        <v>25</v>
      </c>
      <c r="F325" s="2">
        <v>59.744928000000002</v>
      </c>
      <c r="G325" s="2">
        <v>36253</v>
      </c>
      <c r="H325" s="2">
        <v>1.6000000000000001E-3</v>
      </c>
      <c r="I325" t="s">
        <v>150</v>
      </c>
    </row>
    <row r="326" spans="1:9">
      <c r="A326" s="2">
        <v>2014</v>
      </c>
      <c r="B326" s="2">
        <v>1</v>
      </c>
      <c r="C326" s="2" t="s">
        <v>12</v>
      </c>
      <c r="D326" s="2" t="s">
        <v>87</v>
      </c>
      <c r="E326" s="2" t="s">
        <v>14</v>
      </c>
      <c r="F326" s="2">
        <v>1083.9635049999999</v>
      </c>
      <c r="G326" s="2">
        <v>94064</v>
      </c>
      <c r="H326" s="2">
        <v>1.15E-2</v>
      </c>
      <c r="I326" t="s">
        <v>150</v>
      </c>
    </row>
    <row r="327" spans="1:9">
      <c r="A327" s="2">
        <v>2014</v>
      </c>
      <c r="B327" s="2">
        <v>3</v>
      </c>
      <c r="C327" s="2" t="s">
        <v>7</v>
      </c>
      <c r="D327" s="2" t="s">
        <v>13</v>
      </c>
      <c r="E327" s="2" t="s">
        <v>14</v>
      </c>
      <c r="F327" s="2">
        <v>87.093472000000006</v>
      </c>
      <c r="G327" s="2">
        <v>174777</v>
      </c>
      <c r="H327" s="2">
        <v>4.0000000000000002E-4</v>
      </c>
      <c r="I327" t="s">
        <v>150</v>
      </c>
    </row>
    <row r="328" spans="1:9">
      <c r="A328" s="2">
        <v>2013</v>
      </c>
      <c r="B328" s="2">
        <v>4</v>
      </c>
      <c r="C328" s="2" t="s">
        <v>7</v>
      </c>
      <c r="D328" s="2" t="s">
        <v>19</v>
      </c>
      <c r="E328" s="2" t="s">
        <v>14</v>
      </c>
      <c r="F328" s="2">
        <v>266.10837199999997</v>
      </c>
      <c r="G328" s="2">
        <v>78678</v>
      </c>
      <c r="H328" s="2">
        <v>3.3E-3</v>
      </c>
      <c r="I328" t="s">
        <v>150</v>
      </c>
    </row>
    <row r="329" spans="1:9">
      <c r="A329" s="2">
        <v>2013</v>
      </c>
      <c r="B329" s="2">
        <v>7</v>
      </c>
      <c r="C329" s="2" t="s">
        <v>7</v>
      </c>
      <c r="D329" s="2" t="s">
        <v>39</v>
      </c>
      <c r="E329" s="2" t="s">
        <v>14</v>
      </c>
      <c r="F329" s="2">
        <v>1608.522647</v>
      </c>
      <c r="G329" s="2">
        <v>408968</v>
      </c>
      <c r="H329" s="2">
        <v>3.8999999999999998E-3</v>
      </c>
      <c r="I329" t="s">
        <v>150</v>
      </c>
    </row>
    <row r="330" spans="1:9">
      <c r="A330" s="2">
        <v>2013</v>
      </c>
      <c r="B330" s="2">
        <v>7</v>
      </c>
      <c r="C330" s="2" t="s">
        <v>12</v>
      </c>
      <c r="D330" s="2" t="s">
        <v>65</v>
      </c>
      <c r="E330" s="2" t="s">
        <v>25</v>
      </c>
      <c r="F330" s="2">
        <v>7.7359999999999998E-3</v>
      </c>
      <c r="G330" s="2">
        <v>2</v>
      </c>
      <c r="H330" s="2">
        <v>3.8E-3</v>
      </c>
      <c r="I330" t="s">
        <v>150</v>
      </c>
    </row>
    <row r="331" spans="1:9">
      <c r="A331" s="2">
        <v>2013</v>
      </c>
      <c r="B331" s="2">
        <v>3</v>
      </c>
      <c r="C331" s="2" t="s">
        <v>12</v>
      </c>
      <c r="D331" s="2" t="s">
        <v>10</v>
      </c>
      <c r="E331" s="2" t="s">
        <v>11</v>
      </c>
      <c r="F331" s="2">
        <v>3.2629999999999999E-2</v>
      </c>
      <c r="G331" s="2">
        <v>12</v>
      </c>
      <c r="H331" s="2">
        <v>2.7000000000000001E-3</v>
      </c>
      <c r="I331" t="s">
        <v>150</v>
      </c>
    </row>
    <row r="332" spans="1:9">
      <c r="A332" s="2">
        <v>2014</v>
      </c>
      <c r="B332" s="2">
        <v>5</v>
      </c>
      <c r="C332" s="2" t="s">
        <v>7</v>
      </c>
      <c r="D332" s="2" t="s">
        <v>88</v>
      </c>
      <c r="E332" s="2" t="s">
        <v>14</v>
      </c>
      <c r="F332" s="2">
        <v>14.696618000000001</v>
      </c>
      <c r="G332" s="2">
        <v>5445</v>
      </c>
      <c r="H332" s="2">
        <v>2.5999999999999999E-3</v>
      </c>
      <c r="I332" t="s">
        <v>150</v>
      </c>
    </row>
    <row r="333" spans="1:9">
      <c r="A333" s="2">
        <v>2013</v>
      </c>
      <c r="B333" s="2">
        <v>4</v>
      </c>
      <c r="C333" s="2" t="s">
        <v>12</v>
      </c>
      <c r="D333" s="2" t="s">
        <v>100</v>
      </c>
      <c r="E333" s="2" t="s">
        <v>14</v>
      </c>
      <c r="F333" s="2">
        <v>0.29137999999999997</v>
      </c>
      <c r="G333" s="2">
        <v>24</v>
      </c>
      <c r="H333" s="2">
        <v>1.21E-2</v>
      </c>
      <c r="I333" t="s">
        <v>150</v>
      </c>
    </row>
    <row r="334" spans="1:9">
      <c r="A334" s="2">
        <v>2013</v>
      </c>
      <c r="B334" s="2">
        <v>1</v>
      </c>
      <c r="C334" s="2" t="s">
        <v>12</v>
      </c>
      <c r="D334" s="2" t="s">
        <v>15</v>
      </c>
      <c r="E334" s="2" t="s">
        <v>16</v>
      </c>
      <c r="F334" s="2">
        <v>1967.148903</v>
      </c>
      <c r="G334" s="2">
        <v>164332</v>
      </c>
      <c r="H334" s="2">
        <v>1.1900000000000001E-2</v>
      </c>
      <c r="I334" t="s">
        <v>150</v>
      </c>
    </row>
    <row r="335" spans="1:9">
      <c r="A335" s="2">
        <v>2013</v>
      </c>
      <c r="B335" s="2">
        <v>12</v>
      </c>
      <c r="C335" s="2" t="s">
        <v>12</v>
      </c>
      <c r="D335" s="2" t="s">
        <v>79</v>
      </c>
      <c r="E335" s="2" t="s">
        <v>14</v>
      </c>
      <c r="F335" s="2">
        <v>0.12470000000000001</v>
      </c>
      <c r="G335" s="2">
        <v>1</v>
      </c>
      <c r="H335" s="2">
        <v>0.12470000000000001</v>
      </c>
      <c r="I335" t="s">
        <v>150</v>
      </c>
    </row>
    <row r="336" spans="1:9">
      <c r="A336" s="2">
        <v>2013</v>
      </c>
      <c r="B336" s="2">
        <v>2</v>
      </c>
      <c r="C336" s="2" t="s">
        <v>12</v>
      </c>
      <c r="D336" s="2" t="s">
        <v>34</v>
      </c>
      <c r="E336" s="2" t="s">
        <v>14</v>
      </c>
      <c r="F336" s="2">
        <v>0.17818400000000001</v>
      </c>
      <c r="G336" s="2">
        <v>8</v>
      </c>
      <c r="H336" s="2">
        <v>2.2200000000000001E-2</v>
      </c>
      <c r="I336" t="s">
        <v>150</v>
      </c>
    </row>
    <row r="337" spans="1:9">
      <c r="A337" s="2">
        <v>2014</v>
      </c>
      <c r="B337" s="2">
        <v>1</v>
      </c>
      <c r="C337" s="2" t="s">
        <v>7</v>
      </c>
      <c r="D337" s="2" t="s">
        <v>96</v>
      </c>
      <c r="E337" s="2" t="s">
        <v>9</v>
      </c>
      <c r="F337" s="2">
        <v>13.5884</v>
      </c>
      <c r="G337" s="2">
        <v>9706</v>
      </c>
      <c r="H337" s="2">
        <v>1.4E-3</v>
      </c>
      <c r="I337" t="s">
        <v>150</v>
      </c>
    </row>
    <row r="338" spans="1:9">
      <c r="A338" s="2">
        <v>2014</v>
      </c>
      <c r="B338" s="2">
        <v>5</v>
      </c>
      <c r="C338" s="2" t="s">
        <v>12</v>
      </c>
      <c r="D338" s="2" t="s">
        <v>57</v>
      </c>
      <c r="E338" s="2" t="s">
        <v>14</v>
      </c>
      <c r="F338" s="2">
        <v>6.7590000000000003E-3</v>
      </c>
      <c r="G338" s="2">
        <v>1</v>
      </c>
      <c r="H338" s="2">
        <v>6.7000000000000002E-3</v>
      </c>
      <c r="I338" t="s">
        <v>150</v>
      </c>
    </row>
    <row r="339" spans="1:9">
      <c r="A339" s="2">
        <v>2014</v>
      </c>
      <c r="B339" s="2">
        <v>4</v>
      </c>
      <c r="C339" s="2" t="s">
        <v>12</v>
      </c>
      <c r="D339" s="2" t="s">
        <v>20</v>
      </c>
      <c r="E339" s="2" t="s">
        <v>14</v>
      </c>
      <c r="F339" s="2">
        <v>6814.6363140000003</v>
      </c>
      <c r="G339" s="2">
        <v>521276</v>
      </c>
      <c r="H339" s="2">
        <v>1.2999999999999999E-2</v>
      </c>
      <c r="I339" t="s">
        <v>150</v>
      </c>
    </row>
    <row r="340" spans="1:9">
      <c r="A340" s="2">
        <v>2013</v>
      </c>
      <c r="B340" s="2">
        <v>9</v>
      </c>
      <c r="C340" s="2" t="s">
        <v>12</v>
      </c>
      <c r="D340" s="2" t="s">
        <v>50</v>
      </c>
      <c r="E340" s="2" t="s">
        <v>11</v>
      </c>
      <c r="F340" s="2">
        <v>5.4853389999999997</v>
      </c>
      <c r="G340" s="2">
        <v>268</v>
      </c>
      <c r="H340" s="2">
        <v>2.0400000000000001E-2</v>
      </c>
      <c r="I340" t="s">
        <v>150</v>
      </c>
    </row>
    <row r="341" spans="1:9">
      <c r="A341" s="2">
        <v>2013</v>
      </c>
      <c r="B341" s="2">
        <v>10</v>
      </c>
      <c r="C341" s="2" t="s">
        <v>7</v>
      </c>
      <c r="D341" s="2" t="s">
        <v>46</v>
      </c>
      <c r="E341" s="2" t="s">
        <v>25</v>
      </c>
      <c r="F341" s="2">
        <v>0.96572999999999998</v>
      </c>
      <c r="G341" s="2">
        <v>12945</v>
      </c>
      <c r="H341" s="2">
        <v>0</v>
      </c>
      <c r="I341" t="s">
        <v>150</v>
      </c>
    </row>
    <row r="342" spans="1:9">
      <c r="A342" s="2">
        <v>2014</v>
      </c>
      <c r="B342" s="2">
        <v>1</v>
      </c>
      <c r="C342" s="2" t="s">
        <v>7</v>
      </c>
      <c r="D342" s="2" t="s">
        <v>46</v>
      </c>
      <c r="E342" s="2" t="s">
        <v>25</v>
      </c>
      <c r="F342" s="2">
        <v>4.9431000000000003</v>
      </c>
      <c r="G342" s="2">
        <v>26255</v>
      </c>
      <c r="H342" s="2">
        <v>1E-4</v>
      </c>
      <c r="I342" t="s">
        <v>150</v>
      </c>
    </row>
    <row r="343" spans="1:9">
      <c r="A343" s="2">
        <v>2014</v>
      </c>
      <c r="B343" s="2">
        <v>2</v>
      </c>
      <c r="C343" s="2" t="s">
        <v>7</v>
      </c>
      <c r="D343" s="2" t="s">
        <v>46</v>
      </c>
      <c r="E343" s="2" t="s">
        <v>25</v>
      </c>
      <c r="F343" s="2">
        <v>1.068403</v>
      </c>
      <c r="G343" s="2">
        <v>22157</v>
      </c>
      <c r="H343" s="2">
        <v>0</v>
      </c>
      <c r="I343" t="s">
        <v>150</v>
      </c>
    </row>
    <row r="344" spans="1:9">
      <c r="A344" s="2">
        <v>2013</v>
      </c>
      <c r="B344" s="2">
        <v>12</v>
      </c>
      <c r="C344" s="2" t="s">
        <v>12</v>
      </c>
      <c r="D344" s="2" t="s">
        <v>66</v>
      </c>
      <c r="E344" s="2" t="s">
        <v>9</v>
      </c>
      <c r="F344" s="2">
        <v>2.4435600000000002</v>
      </c>
      <c r="G344" s="2">
        <v>105</v>
      </c>
      <c r="H344" s="2">
        <v>2.3199999999999998E-2</v>
      </c>
      <c r="I344" t="s">
        <v>150</v>
      </c>
    </row>
    <row r="345" spans="1:9">
      <c r="A345" s="2">
        <v>2013</v>
      </c>
      <c r="B345" s="2">
        <v>9</v>
      </c>
      <c r="C345" s="2" t="s">
        <v>12</v>
      </c>
      <c r="D345" s="2" t="s">
        <v>26</v>
      </c>
      <c r="E345" s="2" t="s">
        <v>14</v>
      </c>
      <c r="F345" s="2">
        <v>374.58863600000001</v>
      </c>
      <c r="G345" s="2">
        <v>28243</v>
      </c>
      <c r="H345" s="2">
        <v>1.32E-2</v>
      </c>
      <c r="I345" t="s">
        <v>150</v>
      </c>
    </row>
    <row r="346" spans="1:9">
      <c r="A346" s="2">
        <v>2014</v>
      </c>
      <c r="B346" s="2">
        <v>1</v>
      </c>
      <c r="C346" s="2" t="s">
        <v>12</v>
      </c>
      <c r="D346" s="2" t="s">
        <v>17</v>
      </c>
      <c r="E346" s="2" t="s">
        <v>14</v>
      </c>
      <c r="F346" s="2">
        <v>75.146991999999997</v>
      </c>
      <c r="G346" s="2">
        <v>9861</v>
      </c>
      <c r="H346" s="2">
        <v>7.6E-3</v>
      </c>
      <c r="I346" t="s">
        <v>150</v>
      </c>
    </row>
    <row r="347" spans="1:9">
      <c r="A347" s="2">
        <v>2013</v>
      </c>
      <c r="B347" s="2">
        <v>11</v>
      </c>
      <c r="C347" s="2" t="s">
        <v>7</v>
      </c>
      <c r="D347" s="2" t="s">
        <v>41</v>
      </c>
      <c r="E347" s="2" t="s">
        <v>25</v>
      </c>
      <c r="F347" s="2">
        <v>69.273497000000006</v>
      </c>
      <c r="G347" s="2">
        <v>41099</v>
      </c>
      <c r="H347" s="2">
        <v>1.6000000000000001E-3</v>
      </c>
      <c r="I347" t="s">
        <v>150</v>
      </c>
    </row>
    <row r="348" spans="1:9">
      <c r="A348" s="2">
        <v>2014</v>
      </c>
      <c r="B348" s="2">
        <v>3</v>
      </c>
      <c r="C348" s="2" t="s">
        <v>12</v>
      </c>
      <c r="D348" s="2" t="s">
        <v>41</v>
      </c>
      <c r="E348" s="2" t="s">
        <v>25</v>
      </c>
      <c r="F348" s="2">
        <v>32.517764999999997</v>
      </c>
      <c r="G348" s="2">
        <v>19840</v>
      </c>
      <c r="H348" s="2">
        <v>1.6000000000000001E-3</v>
      </c>
      <c r="I348" t="s">
        <v>150</v>
      </c>
    </row>
    <row r="349" spans="1:9">
      <c r="A349" s="2">
        <v>2013</v>
      </c>
      <c r="B349" s="2">
        <v>10</v>
      </c>
      <c r="C349" s="2" t="s">
        <v>12</v>
      </c>
      <c r="D349" s="2" t="s">
        <v>27</v>
      </c>
      <c r="E349" s="2" t="s">
        <v>14</v>
      </c>
      <c r="F349" s="2">
        <v>11.860068999999999</v>
      </c>
      <c r="G349" s="2">
        <v>4644</v>
      </c>
      <c r="H349" s="2">
        <v>2.5000000000000001E-3</v>
      </c>
      <c r="I349" t="s">
        <v>150</v>
      </c>
    </row>
    <row r="350" spans="1:9">
      <c r="A350" s="2">
        <v>2014</v>
      </c>
      <c r="B350" s="2">
        <v>1</v>
      </c>
      <c r="C350" s="2" t="s">
        <v>12</v>
      </c>
      <c r="D350" s="2" t="s">
        <v>27</v>
      </c>
      <c r="E350" s="2" t="s">
        <v>14</v>
      </c>
      <c r="F350" s="2">
        <v>22.482077</v>
      </c>
      <c r="G350" s="2">
        <v>8866</v>
      </c>
      <c r="H350" s="2">
        <v>2.5000000000000001E-3</v>
      </c>
      <c r="I350" t="s">
        <v>150</v>
      </c>
    </row>
    <row r="351" spans="1:9">
      <c r="A351" s="2">
        <v>2014</v>
      </c>
      <c r="B351" s="2">
        <v>3</v>
      </c>
      <c r="C351" s="2" t="s">
        <v>7</v>
      </c>
      <c r="D351" s="2" t="s">
        <v>27</v>
      </c>
      <c r="E351" s="2" t="s">
        <v>14</v>
      </c>
      <c r="F351" s="2">
        <v>56.202697000000001</v>
      </c>
      <c r="G351" s="2">
        <v>21710</v>
      </c>
      <c r="H351" s="2">
        <v>2.5000000000000001E-3</v>
      </c>
      <c r="I351" t="s">
        <v>150</v>
      </c>
    </row>
    <row r="352" spans="1:9">
      <c r="A352" s="2">
        <v>2013</v>
      </c>
      <c r="B352" s="2">
        <v>1</v>
      </c>
      <c r="C352" s="2" t="s">
        <v>7</v>
      </c>
      <c r="D352" s="2" t="s">
        <v>18</v>
      </c>
      <c r="E352" s="2" t="s">
        <v>14</v>
      </c>
      <c r="F352" s="2">
        <v>103.437432</v>
      </c>
      <c r="G352" s="2">
        <v>105011</v>
      </c>
      <c r="H352" s="2">
        <v>8.9999999999999998E-4</v>
      </c>
      <c r="I352" t="s">
        <v>150</v>
      </c>
    </row>
    <row r="353" spans="1:9">
      <c r="A353" s="2">
        <v>2013</v>
      </c>
      <c r="B353" s="2">
        <v>4</v>
      </c>
      <c r="C353" s="2" t="s">
        <v>7</v>
      </c>
      <c r="D353" s="2" t="s">
        <v>56</v>
      </c>
      <c r="E353" s="2" t="s">
        <v>14</v>
      </c>
      <c r="F353" s="2">
        <v>264.74188199999998</v>
      </c>
      <c r="G353" s="2">
        <v>173931</v>
      </c>
      <c r="H353" s="2">
        <v>1.5E-3</v>
      </c>
      <c r="I353" t="s">
        <v>150</v>
      </c>
    </row>
    <row r="354" spans="1:9">
      <c r="A354" s="2">
        <v>2014</v>
      </c>
      <c r="B354" s="2">
        <v>3</v>
      </c>
      <c r="C354" s="2" t="s">
        <v>12</v>
      </c>
      <c r="D354" s="2" t="s">
        <v>10</v>
      </c>
      <c r="E354" s="2" t="s">
        <v>11</v>
      </c>
      <c r="F354" s="2">
        <v>213.61598900000001</v>
      </c>
      <c r="G354" s="2">
        <v>28315</v>
      </c>
      <c r="H354" s="2">
        <v>7.4999999999999997E-3</v>
      </c>
      <c r="I354" t="s">
        <v>150</v>
      </c>
    </row>
    <row r="355" spans="1:9">
      <c r="A355" s="2">
        <v>2013</v>
      </c>
      <c r="B355" s="2">
        <v>8</v>
      </c>
      <c r="C355" s="2" t="s">
        <v>7</v>
      </c>
      <c r="D355" s="2" t="s">
        <v>71</v>
      </c>
      <c r="E355" s="2" t="s">
        <v>14</v>
      </c>
      <c r="F355" s="2">
        <v>4.8045609999999996</v>
      </c>
      <c r="G355" s="2">
        <v>6446</v>
      </c>
      <c r="H355" s="2">
        <v>6.9999999999999999E-4</v>
      </c>
      <c r="I355" t="s">
        <v>150</v>
      </c>
    </row>
    <row r="356" spans="1:9">
      <c r="A356" s="2">
        <v>2013</v>
      </c>
      <c r="B356" s="2">
        <v>10</v>
      </c>
      <c r="C356" s="2" t="s">
        <v>12</v>
      </c>
      <c r="D356" s="2" t="s">
        <v>15</v>
      </c>
      <c r="E356" s="2" t="s">
        <v>16</v>
      </c>
      <c r="F356" s="2">
        <v>3644.1744899999999</v>
      </c>
      <c r="G356" s="2">
        <v>330932</v>
      </c>
      <c r="H356" s="2">
        <v>1.0999999999999999E-2</v>
      </c>
      <c r="I356" t="s">
        <v>150</v>
      </c>
    </row>
    <row r="357" spans="1:9">
      <c r="A357" s="2">
        <v>2014</v>
      </c>
      <c r="B357" s="2">
        <v>1</v>
      </c>
      <c r="C357" s="2" t="s">
        <v>12</v>
      </c>
      <c r="D357" s="2" t="s">
        <v>15</v>
      </c>
      <c r="E357" s="2" t="s">
        <v>16</v>
      </c>
      <c r="F357" s="2">
        <v>3811.9548770000001</v>
      </c>
      <c r="G357" s="2">
        <v>386928</v>
      </c>
      <c r="H357" s="2">
        <v>9.7999999999999997E-3</v>
      </c>
      <c r="I357" t="s">
        <v>150</v>
      </c>
    </row>
    <row r="358" spans="1:9">
      <c r="A358" s="2">
        <v>2014</v>
      </c>
      <c r="B358" s="2">
        <v>3</v>
      </c>
      <c r="C358" s="2" t="s">
        <v>7</v>
      </c>
      <c r="D358" s="2" t="s">
        <v>15</v>
      </c>
      <c r="E358" s="2" t="s">
        <v>16</v>
      </c>
      <c r="F358" s="2">
        <v>1117.37311</v>
      </c>
      <c r="G358" s="2">
        <v>415211</v>
      </c>
      <c r="H358" s="2">
        <v>2.5999999999999999E-3</v>
      </c>
      <c r="I358" t="s">
        <v>150</v>
      </c>
    </row>
    <row r="359" spans="1:9">
      <c r="A359" s="2">
        <v>2014</v>
      </c>
      <c r="B359" s="2">
        <v>4</v>
      </c>
      <c r="C359" s="2" t="s">
        <v>12</v>
      </c>
      <c r="D359" s="2" t="s">
        <v>34</v>
      </c>
      <c r="E359" s="2" t="s">
        <v>14</v>
      </c>
      <c r="F359" s="2">
        <v>2.575977</v>
      </c>
      <c r="G359" s="2">
        <v>104</v>
      </c>
      <c r="H359" s="2">
        <v>2.47E-2</v>
      </c>
      <c r="I359" t="s">
        <v>150</v>
      </c>
    </row>
    <row r="360" spans="1:9">
      <c r="A360" s="2">
        <v>2014</v>
      </c>
      <c r="B360" s="2">
        <v>3</v>
      </c>
      <c r="C360" s="2" t="s">
        <v>12</v>
      </c>
      <c r="D360" s="2" t="s">
        <v>52</v>
      </c>
      <c r="E360" s="2" t="s">
        <v>25</v>
      </c>
      <c r="F360" s="2">
        <v>0.21934300000000001</v>
      </c>
      <c r="G360" s="2">
        <v>6</v>
      </c>
      <c r="H360" s="2">
        <v>3.6499999999999998E-2</v>
      </c>
      <c r="I360" t="s">
        <v>150</v>
      </c>
    </row>
    <row r="361" spans="1:9">
      <c r="A361" s="2">
        <v>2014</v>
      </c>
      <c r="B361" s="2">
        <v>2</v>
      </c>
      <c r="C361" s="2" t="s">
        <v>12</v>
      </c>
      <c r="D361" s="2" t="s">
        <v>20</v>
      </c>
      <c r="E361" s="2" t="s">
        <v>14</v>
      </c>
      <c r="F361" s="2">
        <v>4637.7518129999999</v>
      </c>
      <c r="G361" s="2">
        <v>418201</v>
      </c>
      <c r="H361" s="2">
        <v>1.0999999999999999E-2</v>
      </c>
      <c r="I361" t="s">
        <v>150</v>
      </c>
    </row>
    <row r="362" spans="1:9">
      <c r="A362" s="2">
        <v>2013</v>
      </c>
      <c r="B362" s="2">
        <v>3</v>
      </c>
      <c r="C362" s="2" t="s">
        <v>12</v>
      </c>
      <c r="D362" s="2" t="s">
        <v>21</v>
      </c>
      <c r="E362" s="2" t="s">
        <v>14</v>
      </c>
      <c r="F362" s="2">
        <v>418.851743</v>
      </c>
      <c r="G362" s="2">
        <v>43423</v>
      </c>
      <c r="H362" s="2">
        <v>9.5999999999999992E-3</v>
      </c>
      <c r="I362" t="s">
        <v>150</v>
      </c>
    </row>
    <row r="363" spans="1:9">
      <c r="A363" s="2">
        <v>2013</v>
      </c>
      <c r="B363" s="2">
        <v>9</v>
      </c>
      <c r="C363" s="2" t="s">
        <v>7</v>
      </c>
      <c r="D363" s="2" t="s">
        <v>40</v>
      </c>
      <c r="E363" s="2" t="s">
        <v>14</v>
      </c>
      <c r="F363" s="2">
        <v>317.97917100000001</v>
      </c>
      <c r="G363" s="2">
        <v>243296</v>
      </c>
      <c r="H363" s="2">
        <v>1.2999999999999999E-3</v>
      </c>
      <c r="I363" t="s">
        <v>150</v>
      </c>
    </row>
    <row r="364" spans="1:9">
      <c r="A364" s="2">
        <v>2014</v>
      </c>
      <c r="B364" s="2">
        <v>4</v>
      </c>
      <c r="C364" s="2" t="s">
        <v>12</v>
      </c>
      <c r="D364" s="2" t="s">
        <v>43</v>
      </c>
      <c r="E364" s="2" t="s">
        <v>11</v>
      </c>
      <c r="F364" s="2">
        <v>31.096270000000001</v>
      </c>
      <c r="G364" s="2">
        <v>18821</v>
      </c>
      <c r="H364" s="2">
        <v>1.6000000000000001E-3</v>
      </c>
      <c r="I364" t="s">
        <v>150</v>
      </c>
    </row>
    <row r="365" spans="1:9">
      <c r="A365" s="2">
        <v>2013</v>
      </c>
      <c r="B365" s="2">
        <v>6</v>
      </c>
      <c r="C365" s="2" t="s">
        <v>7</v>
      </c>
      <c r="D365" s="2" t="s">
        <v>24</v>
      </c>
      <c r="E365" s="2" t="s">
        <v>25</v>
      </c>
      <c r="F365" s="2">
        <v>62.840276000000003</v>
      </c>
      <c r="G365" s="2">
        <v>27286</v>
      </c>
      <c r="H365" s="2">
        <v>2.3E-3</v>
      </c>
      <c r="I365" t="s">
        <v>150</v>
      </c>
    </row>
    <row r="366" spans="1:9">
      <c r="A366" s="2">
        <v>2013</v>
      </c>
      <c r="B366" s="2">
        <v>7</v>
      </c>
      <c r="C366" s="2" t="s">
        <v>12</v>
      </c>
      <c r="D366" s="2" t="s">
        <v>24</v>
      </c>
      <c r="E366" s="2" t="s">
        <v>25</v>
      </c>
      <c r="F366" s="2">
        <v>125.33211900000001</v>
      </c>
      <c r="G366" s="2">
        <v>20547</v>
      </c>
      <c r="H366" s="2">
        <v>6.0000000000000001E-3</v>
      </c>
      <c r="I366" t="s">
        <v>150</v>
      </c>
    </row>
    <row r="367" spans="1:9">
      <c r="A367" s="2">
        <v>2013</v>
      </c>
      <c r="B367" s="2">
        <v>2</v>
      </c>
      <c r="C367" s="2" t="s">
        <v>7</v>
      </c>
      <c r="D367" s="2" t="s">
        <v>56</v>
      </c>
      <c r="E367" s="2" t="s">
        <v>14</v>
      </c>
      <c r="F367" s="2">
        <v>389.12433800000002</v>
      </c>
      <c r="G367" s="2">
        <v>196412</v>
      </c>
      <c r="H367" s="2">
        <v>1.9E-3</v>
      </c>
      <c r="I367" t="s">
        <v>150</v>
      </c>
    </row>
    <row r="368" spans="1:9">
      <c r="A368" s="2">
        <v>2014</v>
      </c>
      <c r="B368" s="2">
        <v>2</v>
      </c>
      <c r="C368" s="2" t="s">
        <v>12</v>
      </c>
      <c r="D368" s="2" t="s">
        <v>8</v>
      </c>
      <c r="E368" s="2" t="s">
        <v>9</v>
      </c>
      <c r="F368" s="2">
        <v>292777.03261599998</v>
      </c>
      <c r="G368" s="2">
        <v>34010927</v>
      </c>
      <c r="H368" s="2">
        <v>8.6E-3</v>
      </c>
      <c r="I368" t="s">
        <v>150</v>
      </c>
    </row>
    <row r="369" spans="1:9">
      <c r="A369" s="2">
        <v>2014</v>
      </c>
      <c r="B369" s="2">
        <v>4</v>
      </c>
      <c r="C369" s="2" t="s">
        <v>7</v>
      </c>
      <c r="D369" s="2" t="s">
        <v>72</v>
      </c>
      <c r="E369" s="2" t="s">
        <v>11</v>
      </c>
      <c r="F369" s="2">
        <v>729.26739199999997</v>
      </c>
      <c r="G369" s="2">
        <v>278357</v>
      </c>
      <c r="H369" s="2">
        <v>2.5999999999999999E-3</v>
      </c>
      <c r="I369" t="s">
        <v>150</v>
      </c>
    </row>
    <row r="370" spans="1:9">
      <c r="A370" s="2">
        <v>2013</v>
      </c>
      <c r="B370" s="2">
        <v>4</v>
      </c>
      <c r="C370" s="2" t="s">
        <v>53</v>
      </c>
      <c r="D370" s="2" t="s">
        <v>20</v>
      </c>
      <c r="E370" s="2" t="s">
        <v>14</v>
      </c>
      <c r="F370" s="2">
        <v>0.66554599999999997</v>
      </c>
      <c r="G370" s="2">
        <v>1</v>
      </c>
      <c r="H370" s="2">
        <v>0.66549999999999998</v>
      </c>
      <c r="I370" t="s">
        <v>150</v>
      </c>
    </row>
    <row r="371" spans="1:9">
      <c r="A371" s="2">
        <v>2013</v>
      </c>
      <c r="B371" s="2">
        <v>10</v>
      </c>
      <c r="C371" s="2" t="s">
        <v>12</v>
      </c>
      <c r="D371" s="2" t="s">
        <v>60</v>
      </c>
      <c r="E371" s="2" t="s">
        <v>14</v>
      </c>
      <c r="F371" s="2">
        <v>8.5984449999999999</v>
      </c>
      <c r="G371" s="2">
        <v>2873</v>
      </c>
      <c r="H371" s="2">
        <v>2.8999999999999998E-3</v>
      </c>
      <c r="I371" t="s">
        <v>150</v>
      </c>
    </row>
    <row r="372" spans="1:9">
      <c r="A372" s="2">
        <v>2013</v>
      </c>
      <c r="B372" s="2">
        <v>2</v>
      </c>
      <c r="C372" s="2" t="s">
        <v>12</v>
      </c>
      <c r="D372" s="2" t="s">
        <v>60</v>
      </c>
      <c r="E372" s="2" t="s">
        <v>14</v>
      </c>
      <c r="F372" s="2">
        <v>0.26557799999999998</v>
      </c>
      <c r="G372" s="2">
        <v>19</v>
      </c>
      <c r="H372" s="2">
        <v>1.3899999999999999E-2</v>
      </c>
      <c r="I372" t="s">
        <v>150</v>
      </c>
    </row>
    <row r="373" spans="1:9">
      <c r="A373" s="2">
        <v>2013</v>
      </c>
      <c r="B373" s="2">
        <v>3</v>
      </c>
      <c r="C373" s="2" t="s">
        <v>7</v>
      </c>
      <c r="D373" s="2" t="s">
        <v>15</v>
      </c>
      <c r="E373" s="2" t="s">
        <v>16</v>
      </c>
      <c r="F373" s="2">
        <v>514.95058400000005</v>
      </c>
      <c r="G373" s="2">
        <v>188232</v>
      </c>
      <c r="H373" s="2">
        <v>2.7000000000000001E-3</v>
      </c>
      <c r="I373" t="s">
        <v>150</v>
      </c>
    </row>
    <row r="374" spans="1:9">
      <c r="A374" s="2">
        <v>2013</v>
      </c>
      <c r="B374" s="2">
        <v>7</v>
      </c>
      <c r="C374" s="2" t="s">
        <v>7</v>
      </c>
      <c r="D374" s="2" t="s">
        <v>22</v>
      </c>
      <c r="E374" s="2" t="s">
        <v>14</v>
      </c>
      <c r="F374" s="2">
        <v>40.088290000000001</v>
      </c>
      <c r="G374" s="2">
        <v>22729</v>
      </c>
      <c r="H374" s="2">
        <v>1.6999999999999999E-3</v>
      </c>
      <c r="I374" t="s">
        <v>150</v>
      </c>
    </row>
    <row r="375" spans="1:9">
      <c r="A375" s="2">
        <v>2013</v>
      </c>
      <c r="B375" s="2">
        <v>2</v>
      </c>
      <c r="C375" s="2" t="s">
        <v>12</v>
      </c>
      <c r="D375" s="2" t="s">
        <v>82</v>
      </c>
      <c r="E375" s="2" t="s">
        <v>14</v>
      </c>
      <c r="F375" s="2">
        <v>6.3464999999999994E-2</v>
      </c>
      <c r="G375" s="2">
        <v>5</v>
      </c>
      <c r="H375" s="2">
        <v>1.26E-2</v>
      </c>
      <c r="I375" t="s">
        <v>150</v>
      </c>
    </row>
    <row r="376" spans="1:9">
      <c r="A376" s="2">
        <v>2013</v>
      </c>
      <c r="B376" s="2">
        <v>10</v>
      </c>
      <c r="C376" s="2" t="s">
        <v>7</v>
      </c>
      <c r="D376" s="2" t="s">
        <v>48</v>
      </c>
      <c r="E376" s="2" t="s">
        <v>14</v>
      </c>
      <c r="F376" s="2">
        <v>12.457386</v>
      </c>
      <c r="G376" s="2">
        <v>16066</v>
      </c>
      <c r="H376" s="2">
        <v>6.9999999999999999E-4</v>
      </c>
      <c r="I376" t="s">
        <v>150</v>
      </c>
    </row>
    <row r="377" spans="1:9">
      <c r="A377" s="2">
        <v>2014</v>
      </c>
      <c r="B377" s="2">
        <v>1</v>
      </c>
      <c r="C377" s="2" t="s">
        <v>12</v>
      </c>
      <c r="D377" s="2" t="s">
        <v>67</v>
      </c>
      <c r="E377" s="2" t="s">
        <v>9</v>
      </c>
      <c r="F377" s="2">
        <v>0.31590000000000001</v>
      </c>
      <c r="G377" s="2">
        <v>243</v>
      </c>
      <c r="H377" s="2">
        <v>1.2999999999999999E-3</v>
      </c>
      <c r="I377" t="s">
        <v>150</v>
      </c>
    </row>
    <row r="378" spans="1:9">
      <c r="A378" s="2">
        <v>2013</v>
      </c>
      <c r="B378" s="2">
        <v>5</v>
      </c>
      <c r="C378" s="2" t="s">
        <v>12</v>
      </c>
      <c r="D378" s="2" t="s">
        <v>57</v>
      </c>
      <c r="E378" s="2" t="s">
        <v>14</v>
      </c>
      <c r="F378" s="2">
        <v>3.0964999999999999E-2</v>
      </c>
      <c r="G378" s="2">
        <v>4</v>
      </c>
      <c r="H378" s="2">
        <v>7.7000000000000002E-3</v>
      </c>
      <c r="I378" t="s">
        <v>150</v>
      </c>
    </row>
    <row r="379" spans="1:9">
      <c r="A379" s="2">
        <v>2013</v>
      </c>
      <c r="B379" s="2">
        <v>4</v>
      </c>
      <c r="C379" s="2" t="s">
        <v>7</v>
      </c>
      <c r="D379" s="2" t="s">
        <v>46</v>
      </c>
      <c r="E379" s="2" t="s">
        <v>25</v>
      </c>
      <c r="F379" s="2">
        <v>13.809312</v>
      </c>
      <c r="G379" s="2">
        <v>6162</v>
      </c>
      <c r="H379" s="2">
        <v>2.2000000000000001E-3</v>
      </c>
      <c r="I379" t="s">
        <v>150</v>
      </c>
    </row>
    <row r="380" spans="1:9">
      <c r="A380" s="2">
        <v>2013</v>
      </c>
      <c r="B380" s="2">
        <v>10</v>
      </c>
      <c r="C380" s="2" t="s">
        <v>12</v>
      </c>
      <c r="D380" s="2" t="s">
        <v>54</v>
      </c>
      <c r="E380" s="2" t="s">
        <v>14</v>
      </c>
      <c r="F380" s="2">
        <v>3.4174709999999999</v>
      </c>
      <c r="G380" s="2">
        <v>185</v>
      </c>
      <c r="H380" s="2">
        <v>1.84E-2</v>
      </c>
      <c r="I380" t="s">
        <v>150</v>
      </c>
    </row>
    <row r="381" spans="1:9">
      <c r="A381" s="2">
        <v>2013</v>
      </c>
      <c r="B381" s="2">
        <v>8</v>
      </c>
      <c r="C381" s="2" t="s">
        <v>7</v>
      </c>
      <c r="D381" s="2" t="s">
        <v>24</v>
      </c>
      <c r="E381" s="2" t="s">
        <v>25</v>
      </c>
      <c r="F381" s="2">
        <v>46.925275999999997</v>
      </c>
      <c r="G381" s="2">
        <v>29807</v>
      </c>
      <c r="H381" s="2">
        <v>1.5E-3</v>
      </c>
      <c r="I381" t="s">
        <v>150</v>
      </c>
    </row>
    <row r="382" spans="1:9">
      <c r="A382" s="2">
        <v>2014</v>
      </c>
      <c r="B382" s="2">
        <v>1</v>
      </c>
      <c r="C382" s="2" t="s">
        <v>12</v>
      </c>
      <c r="D382" s="2" t="s">
        <v>28</v>
      </c>
      <c r="E382" s="2" t="s">
        <v>14</v>
      </c>
      <c r="F382" s="2">
        <v>45.956766000000002</v>
      </c>
      <c r="G382" s="2">
        <v>17208</v>
      </c>
      <c r="H382" s="2">
        <v>2.5999999999999999E-3</v>
      </c>
      <c r="I382" t="s">
        <v>150</v>
      </c>
    </row>
    <row r="383" spans="1:9">
      <c r="A383" s="2">
        <v>2013</v>
      </c>
      <c r="B383" s="2">
        <v>5</v>
      </c>
      <c r="C383" s="2" t="s">
        <v>12</v>
      </c>
      <c r="D383" s="2" t="s">
        <v>87</v>
      </c>
      <c r="E383" s="2" t="s">
        <v>14</v>
      </c>
      <c r="F383" s="2">
        <v>453.35677600000002</v>
      </c>
      <c r="G383" s="2">
        <v>44507</v>
      </c>
      <c r="H383" s="2">
        <v>1.01E-2</v>
      </c>
      <c r="I383" t="s">
        <v>150</v>
      </c>
    </row>
    <row r="384" spans="1:9">
      <c r="A384" s="2">
        <v>2014</v>
      </c>
      <c r="B384" s="2">
        <v>1</v>
      </c>
      <c r="C384" s="2" t="s">
        <v>7</v>
      </c>
      <c r="D384" s="2" t="s">
        <v>13</v>
      </c>
      <c r="E384" s="2" t="s">
        <v>14</v>
      </c>
      <c r="F384" s="2">
        <v>42.222949999999997</v>
      </c>
      <c r="G384" s="2">
        <v>151663</v>
      </c>
      <c r="H384" s="2">
        <v>2.0000000000000001E-4</v>
      </c>
      <c r="I384" t="s">
        <v>150</v>
      </c>
    </row>
    <row r="385" spans="1:9">
      <c r="A385" s="2">
        <v>2013</v>
      </c>
      <c r="B385" s="2">
        <v>9</v>
      </c>
      <c r="C385" s="2" t="s">
        <v>12</v>
      </c>
      <c r="D385" s="2" t="s">
        <v>42</v>
      </c>
      <c r="E385" s="2" t="s">
        <v>14</v>
      </c>
      <c r="F385" s="2">
        <v>560.83178599999997</v>
      </c>
      <c r="G385" s="2">
        <v>45040</v>
      </c>
      <c r="H385" s="2">
        <v>1.24E-2</v>
      </c>
      <c r="I385" t="s">
        <v>150</v>
      </c>
    </row>
    <row r="386" spans="1:9">
      <c r="A386" s="2">
        <v>2014</v>
      </c>
      <c r="B386" s="2">
        <v>1</v>
      </c>
      <c r="C386" s="2" t="s">
        <v>12</v>
      </c>
      <c r="D386" s="2" t="s">
        <v>56</v>
      </c>
      <c r="E386" s="2" t="s">
        <v>14</v>
      </c>
      <c r="F386" s="2">
        <v>31913.933787000002</v>
      </c>
      <c r="G386" s="2">
        <v>3048005</v>
      </c>
      <c r="H386" s="2">
        <v>1.04E-2</v>
      </c>
      <c r="I386" t="s">
        <v>150</v>
      </c>
    </row>
    <row r="387" spans="1:9">
      <c r="A387" s="2">
        <v>2014</v>
      </c>
      <c r="B387" s="2">
        <v>2</v>
      </c>
      <c r="C387" s="2" t="s">
        <v>12</v>
      </c>
      <c r="D387" s="2" t="s">
        <v>56</v>
      </c>
      <c r="E387" s="2" t="s">
        <v>14</v>
      </c>
      <c r="F387" s="2">
        <v>31091.108312</v>
      </c>
      <c r="G387" s="2">
        <v>2675411</v>
      </c>
      <c r="H387" s="2">
        <v>1.1599999999999999E-2</v>
      </c>
      <c r="I387" t="s">
        <v>150</v>
      </c>
    </row>
    <row r="388" spans="1:9">
      <c r="A388" s="2">
        <v>2013</v>
      </c>
      <c r="B388" s="2">
        <v>4</v>
      </c>
      <c r="C388" s="2" t="s">
        <v>53</v>
      </c>
      <c r="D388" s="2" t="s">
        <v>39</v>
      </c>
      <c r="E388" s="2" t="s">
        <v>14</v>
      </c>
      <c r="F388" s="2">
        <v>3.376897</v>
      </c>
      <c r="G388" s="2">
        <v>4</v>
      </c>
      <c r="H388" s="2">
        <v>0.84419999999999995</v>
      </c>
      <c r="I388" t="s">
        <v>150</v>
      </c>
    </row>
    <row r="389" spans="1:9">
      <c r="A389" s="2">
        <v>2014</v>
      </c>
      <c r="B389" s="2">
        <v>2</v>
      </c>
      <c r="C389" s="2" t="s">
        <v>7</v>
      </c>
      <c r="D389" s="2" t="s">
        <v>80</v>
      </c>
      <c r="E389" s="2" t="s">
        <v>14</v>
      </c>
      <c r="F389" s="2">
        <v>19.232842000000002</v>
      </c>
      <c r="G389" s="2">
        <v>9745</v>
      </c>
      <c r="H389" s="2">
        <v>1.9E-3</v>
      </c>
      <c r="I389" t="s">
        <v>150</v>
      </c>
    </row>
    <row r="390" spans="1:9">
      <c r="A390" s="2">
        <v>2013</v>
      </c>
      <c r="B390" s="2">
        <v>6</v>
      </c>
      <c r="C390" s="2" t="s">
        <v>12</v>
      </c>
      <c r="D390" s="2" t="s">
        <v>88</v>
      </c>
      <c r="E390" s="2" t="s">
        <v>14</v>
      </c>
      <c r="F390" s="2">
        <v>0.13689200000000001</v>
      </c>
      <c r="G390" s="2">
        <v>6</v>
      </c>
      <c r="H390" s="2">
        <v>2.2800000000000001E-2</v>
      </c>
      <c r="I390" t="s">
        <v>150</v>
      </c>
    </row>
    <row r="391" spans="1:9">
      <c r="A391" s="2">
        <v>2013</v>
      </c>
      <c r="B391" s="2">
        <v>4</v>
      </c>
      <c r="C391" s="2" t="s">
        <v>7</v>
      </c>
      <c r="D391" s="2" t="s">
        <v>22</v>
      </c>
      <c r="E391" s="2" t="s">
        <v>14</v>
      </c>
      <c r="F391" s="2">
        <v>20.658978000000001</v>
      </c>
      <c r="G391" s="2">
        <v>28836</v>
      </c>
      <c r="H391" s="2">
        <v>6.9999999999999999E-4</v>
      </c>
      <c r="I391" t="s">
        <v>150</v>
      </c>
    </row>
    <row r="392" spans="1:9">
      <c r="A392" s="2">
        <v>2014</v>
      </c>
      <c r="B392" s="2">
        <v>1</v>
      </c>
      <c r="C392" s="2" t="s">
        <v>12</v>
      </c>
      <c r="D392" s="2" t="s">
        <v>29</v>
      </c>
      <c r="E392" s="2" t="s">
        <v>25</v>
      </c>
      <c r="F392" s="2">
        <v>80.374781999999996</v>
      </c>
      <c r="G392" s="2">
        <v>15708</v>
      </c>
      <c r="H392" s="2">
        <v>5.1000000000000004E-3</v>
      </c>
      <c r="I392" t="s">
        <v>150</v>
      </c>
    </row>
    <row r="393" spans="1:9">
      <c r="A393" s="2">
        <v>2014</v>
      </c>
      <c r="B393" s="2">
        <v>1</v>
      </c>
      <c r="C393" s="2" t="s">
        <v>12</v>
      </c>
      <c r="D393" s="2" t="s">
        <v>47</v>
      </c>
      <c r="E393" s="2" t="s">
        <v>14</v>
      </c>
      <c r="F393" s="2">
        <v>31.239550999999999</v>
      </c>
      <c r="G393" s="2">
        <v>2822</v>
      </c>
      <c r="H393" s="2">
        <v>1.0999999999999999E-2</v>
      </c>
      <c r="I393" t="s">
        <v>150</v>
      </c>
    </row>
    <row r="394" spans="1:9">
      <c r="A394" s="2">
        <v>2014</v>
      </c>
      <c r="B394" s="2">
        <v>2</v>
      </c>
      <c r="C394" s="2" t="s">
        <v>12</v>
      </c>
      <c r="D394" s="2" t="s">
        <v>47</v>
      </c>
      <c r="E394" s="2" t="s">
        <v>14</v>
      </c>
      <c r="F394" s="2">
        <v>37.179540000000003</v>
      </c>
      <c r="G394" s="2">
        <v>2925</v>
      </c>
      <c r="H394" s="2">
        <v>1.2699999999999999E-2</v>
      </c>
      <c r="I394" t="s">
        <v>150</v>
      </c>
    </row>
    <row r="395" spans="1:9">
      <c r="A395" s="2">
        <v>2013</v>
      </c>
      <c r="B395" s="2">
        <v>12</v>
      </c>
      <c r="C395" s="2" t="s">
        <v>12</v>
      </c>
      <c r="D395" s="2" t="s">
        <v>50</v>
      </c>
      <c r="E395" s="2" t="s">
        <v>11</v>
      </c>
      <c r="F395" s="2">
        <v>7.9770580000000004</v>
      </c>
      <c r="G395" s="2">
        <v>699</v>
      </c>
      <c r="H395" s="2">
        <v>1.14E-2</v>
      </c>
      <c r="I395" t="s">
        <v>150</v>
      </c>
    </row>
    <row r="396" spans="1:9">
      <c r="A396" s="2">
        <v>2014</v>
      </c>
      <c r="B396" s="2">
        <v>4</v>
      </c>
      <c r="C396" s="2" t="s">
        <v>7</v>
      </c>
      <c r="D396" s="2" t="s">
        <v>89</v>
      </c>
      <c r="E396" s="2" t="s">
        <v>9</v>
      </c>
      <c r="F396" s="2">
        <v>56.150733000000002</v>
      </c>
      <c r="G396" s="2">
        <v>33985</v>
      </c>
      <c r="H396" s="2">
        <v>1.6000000000000001E-3</v>
      </c>
      <c r="I396" t="s">
        <v>150</v>
      </c>
    </row>
    <row r="397" spans="1:9">
      <c r="A397" s="2">
        <v>2013</v>
      </c>
      <c r="B397" s="2">
        <v>5</v>
      </c>
      <c r="C397" s="2" t="s">
        <v>12</v>
      </c>
      <c r="D397" s="2" t="s">
        <v>63</v>
      </c>
      <c r="E397" s="2" t="s">
        <v>14</v>
      </c>
      <c r="F397" s="2">
        <v>2260.2767869999998</v>
      </c>
      <c r="G397" s="2">
        <v>231119</v>
      </c>
      <c r="H397" s="2">
        <v>9.7000000000000003E-3</v>
      </c>
      <c r="I397" t="s">
        <v>150</v>
      </c>
    </row>
    <row r="398" spans="1:9">
      <c r="A398" s="2">
        <v>2013</v>
      </c>
      <c r="B398" s="2">
        <v>9</v>
      </c>
      <c r="C398" s="2" t="s">
        <v>7</v>
      </c>
      <c r="D398" s="2" t="s">
        <v>70</v>
      </c>
      <c r="E398" s="2" t="s">
        <v>14</v>
      </c>
      <c r="F398" s="2">
        <v>1417.680795</v>
      </c>
      <c r="G398" s="2">
        <v>561380</v>
      </c>
      <c r="H398" s="2">
        <v>2.5000000000000001E-3</v>
      </c>
      <c r="I398" t="s">
        <v>150</v>
      </c>
    </row>
    <row r="399" spans="1:9">
      <c r="A399" s="2">
        <v>2013</v>
      </c>
      <c r="B399" s="2">
        <v>12</v>
      </c>
      <c r="C399" s="2" t="s">
        <v>12</v>
      </c>
      <c r="D399" s="2" t="s">
        <v>26</v>
      </c>
      <c r="E399" s="2" t="s">
        <v>14</v>
      </c>
      <c r="F399" s="2">
        <v>469.46274899999997</v>
      </c>
      <c r="G399" s="2">
        <v>38110</v>
      </c>
      <c r="H399" s="2">
        <v>1.23E-2</v>
      </c>
      <c r="I399" t="s">
        <v>150</v>
      </c>
    </row>
    <row r="400" spans="1:9">
      <c r="A400" s="2">
        <v>2014</v>
      </c>
      <c r="B400" s="2">
        <v>5</v>
      </c>
      <c r="C400" s="2" t="s">
        <v>7</v>
      </c>
      <c r="D400" s="2" t="s">
        <v>81</v>
      </c>
      <c r="E400" s="2" t="s">
        <v>11</v>
      </c>
      <c r="F400" s="2">
        <v>21.509799999999998</v>
      </c>
      <c r="G400" s="2">
        <v>16546</v>
      </c>
      <c r="H400" s="2">
        <v>1.2999999999999999E-3</v>
      </c>
      <c r="I400" t="s">
        <v>150</v>
      </c>
    </row>
    <row r="401" spans="1:9">
      <c r="A401" s="2">
        <v>2014</v>
      </c>
      <c r="B401" s="2">
        <v>5</v>
      </c>
      <c r="C401" s="2" t="s">
        <v>7</v>
      </c>
      <c r="D401" s="2" t="s">
        <v>75</v>
      </c>
      <c r="E401" s="2" t="s">
        <v>14</v>
      </c>
      <c r="F401" s="2">
        <v>9.0554919999999992</v>
      </c>
      <c r="G401" s="2">
        <v>3355</v>
      </c>
      <c r="H401" s="2">
        <v>2.5999999999999999E-3</v>
      </c>
      <c r="I401" t="s">
        <v>150</v>
      </c>
    </row>
    <row r="402" spans="1:9">
      <c r="A402" s="2">
        <v>2013</v>
      </c>
      <c r="B402" s="2">
        <v>7</v>
      </c>
      <c r="C402" s="2" t="s">
        <v>12</v>
      </c>
      <c r="D402" s="2" t="s">
        <v>27</v>
      </c>
      <c r="E402" s="2" t="s">
        <v>14</v>
      </c>
      <c r="F402" s="2">
        <v>11.364421</v>
      </c>
      <c r="G402" s="2">
        <v>2765</v>
      </c>
      <c r="H402" s="2">
        <v>4.1000000000000003E-3</v>
      </c>
      <c r="I402" t="s">
        <v>150</v>
      </c>
    </row>
    <row r="403" spans="1:9">
      <c r="A403" s="2">
        <v>2013</v>
      </c>
      <c r="B403" s="2">
        <v>1</v>
      </c>
      <c r="C403" s="2" t="s">
        <v>12</v>
      </c>
      <c r="D403" s="2" t="s">
        <v>87</v>
      </c>
      <c r="E403" s="2" t="s">
        <v>14</v>
      </c>
      <c r="F403" s="2">
        <v>402.52387800000002</v>
      </c>
      <c r="G403" s="2">
        <v>34680</v>
      </c>
      <c r="H403" s="2">
        <v>1.1599999999999999E-2</v>
      </c>
      <c r="I403" t="s">
        <v>150</v>
      </c>
    </row>
    <row r="404" spans="1:9">
      <c r="A404" s="2">
        <v>2013</v>
      </c>
      <c r="B404" s="2">
        <v>1</v>
      </c>
      <c r="C404" s="2" t="s">
        <v>53</v>
      </c>
      <c r="D404" s="2" t="s">
        <v>87</v>
      </c>
      <c r="E404" s="2" t="s">
        <v>14</v>
      </c>
      <c r="F404" s="2">
        <v>2.98461</v>
      </c>
      <c r="G404" s="2">
        <v>2</v>
      </c>
      <c r="H404" s="2">
        <v>1.4923</v>
      </c>
      <c r="I404" t="s">
        <v>150</v>
      </c>
    </row>
    <row r="405" spans="1:9">
      <c r="A405" s="2">
        <v>2013</v>
      </c>
      <c r="B405" s="2">
        <v>8</v>
      </c>
      <c r="C405" s="2" t="s">
        <v>7</v>
      </c>
      <c r="D405" s="2" t="s">
        <v>45</v>
      </c>
      <c r="E405" s="2" t="s">
        <v>14</v>
      </c>
      <c r="F405" s="2">
        <v>51.900115999999997</v>
      </c>
      <c r="G405" s="2">
        <v>110739</v>
      </c>
      <c r="H405" s="2">
        <v>4.0000000000000002E-4</v>
      </c>
      <c r="I405" t="s">
        <v>150</v>
      </c>
    </row>
    <row r="406" spans="1:9">
      <c r="A406" s="2">
        <v>2014</v>
      </c>
      <c r="B406" s="2">
        <v>4</v>
      </c>
      <c r="C406" s="2" t="s">
        <v>12</v>
      </c>
      <c r="D406" s="2" t="s">
        <v>42</v>
      </c>
      <c r="E406" s="2" t="s">
        <v>14</v>
      </c>
      <c r="F406" s="2">
        <v>354.55148700000001</v>
      </c>
      <c r="G406" s="2">
        <v>66488</v>
      </c>
      <c r="H406" s="2">
        <v>5.3E-3</v>
      </c>
      <c r="I406" t="s">
        <v>150</v>
      </c>
    </row>
    <row r="407" spans="1:9">
      <c r="A407" s="2">
        <v>2014</v>
      </c>
      <c r="B407" s="2">
        <v>1</v>
      </c>
      <c r="C407" s="2" t="s">
        <v>12</v>
      </c>
      <c r="D407" s="2" t="s">
        <v>19</v>
      </c>
      <c r="E407" s="2" t="s">
        <v>14</v>
      </c>
      <c r="F407" s="2">
        <v>13041.521726000001</v>
      </c>
      <c r="G407" s="2">
        <v>1151227</v>
      </c>
      <c r="H407" s="2">
        <v>1.1299999999999999E-2</v>
      </c>
      <c r="I407" t="s">
        <v>150</v>
      </c>
    </row>
    <row r="408" spans="1:9">
      <c r="A408" s="2">
        <v>2014</v>
      </c>
      <c r="B408" s="2">
        <v>3</v>
      </c>
      <c r="C408" s="2" t="s">
        <v>7</v>
      </c>
      <c r="D408" s="2" t="s">
        <v>23</v>
      </c>
      <c r="E408" s="2" t="s">
        <v>14</v>
      </c>
      <c r="F408" s="2">
        <v>75.831800000000001</v>
      </c>
      <c r="G408" s="2">
        <v>33994</v>
      </c>
      <c r="H408" s="2">
        <v>2.2000000000000001E-3</v>
      </c>
      <c r="I408" t="s">
        <v>150</v>
      </c>
    </row>
    <row r="409" spans="1:9">
      <c r="A409" s="2">
        <v>2013</v>
      </c>
      <c r="B409" s="2">
        <v>10</v>
      </c>
      <c r="C409" s="2" t="s">
        <v>12</v>
      </c>
      <c r="D409" s="2" t="s">
        <v>23</v>
      </c>
      <c r="E409" s="2" t="s">
        <v>14</v>
      </c>
      <c r="F409" s="2">
        <v>6.6660000000000001E-3</v>
      </c>
      <c r="G409" s="2">
        <v>1</v>
      </c>
      <c r="H409" s="2">
        <v>6.6E-3</v>
      </c>
      <c r="I409" t="s">
        <v>150</v>
      </c>
    </row>
    <row r="410" spans="1:9">
      <c r="A410" s="2">
        <v>2013</v>
      </c>
      <c r="B410" s="2">
        <v>5</v>
      </c>
      <c r="C410" s="2" t="s">
        <v>12</v>
      </c>
      <c r="D410" s="2" t="s">
        <v>60</v>
      </c>
      <c r="E410" s="2" t="s">
        <v>14</v>
      </c>
      <c r="F410" s="2">
        <v>6.3647999999999996E-2</v>
      </c>
      <c r="G410" s="2">
        <v>8</v>
      </c>
      <c r="H410" s="2">
        <v>7.9000000000000008E-3</v>
      </c>
      <c r="I410" t="s">
        <v>150</v>
      </c>
    </row>
    <row r="411" spans="1:9">
      <c r="A411" s="2">
        <v>2013</v>
      </c>
      <c r="B411" s="2">
        <v>12</v>
      </c>
      <c r="C411" s="2" t="s">
        <v>12</v>
      </c>
      <c r="D411" s="2" t="s">
        <v>88</v>
      </c>
      <c r="E411" s="2" t="s">
        <v>14</v>
      </c>
      <c r="F411" s="2">
        <v>0.152424</v>
      </c>
      <c r="G411" s="2">
        <v>56</v>
      </c>
      <c r="H411" s="2">
        <v>2.7000000000000001E-3</v>
      </c>
      <c r="I411" t="s">
        <v>150</v>
      </c>
    </row>
    <row r="412" spans="1:9">
      <c r="A412" s="2">
        <v>2013</v>
      </c>
      <c r="B412" s="2">
        <v>4</v>
      </c>
      <c r="C412" s="2" t="s">
        <v>7</v>
      </c>
      <c r="D412" s="2" t="s">
        <v>15</v>
      </c>
      <c r="E412" s="2" t="s">
        <v>16</v>
      </c>
      <c r="F412" s="2">
        <v>426.93190399999997</v>
      </c>
      <c r="G412" s="2">
        <v>189551</v>
      </c>
      <c r="H412" s="2">
        <v>2.2000000000000001E-3</v>
      </c>
      <c r="I412" t="s">
        <v>150</v>
      </c>
    </row>
    <row r="413" spans="1:9">
      <c r="A413" s="2">
        <v>2014</v>
      </c>
      <c r="B413" s="2">
        <v>2</v>
      </c>
      <c r="C413" s="2" t="s">
        <v>12</v>
      </c>
      <c r="D413" s="2" t="s">
        <v>33</v>
      </c>
      <c r="E413" s="2" t="s">
        <v>11</v>
      </c>
      <c r="F413" s="2">
        <v>3.5451000000000001</v>
      </c>
      <c r="G413" s="2">
        <v>2727</v>
      </c>
      <c r="H413" s="2">
        <v>1.2999999999999999E-3</v>
      </c>
      <c r="I413" t="s">
        <v>150</v>
      </c>
    </row>
    <row r="414" spans="1:9">
      <c r="A414" s="2">
        <v>2014</v>
      </c>
      <c r="B414" s="2">
        <v>3</v>
      </c>
      <c r="C414" s="2" t="s">
        <v>7</v>
      </c>
      <c r="D414" s="2" t="s">
        <v>96</v>
      </c>
      <c r="E414" s="2" t="s">
        <v>9</v>
      </c>
      <c r="F414" s="2">
        <v>20.728400000000001</v>
      </c>
      <c r="G414" s="2">
        <v>14806</v>
      </c>
      <c r="H414" s="2">
        <v>1.4E-3</v>
      </c>
      <c r="I414" t="s">
        <v>150</v>
      </c>
    </row>
    <row r="415" spans="1:9">
      <c r="A415" s="2">
        <v>2013</v>
      </c>
      <c r="B415" s="2">
        <v>1</v>
      </c>
      <c r="C415" s="2" t="s">
        <v>12</v>
      </c>
      <c r="D415" s="2" t="s">
        <v>44</v>
      </c>
      <c r="E415" s="2" t="s">
        <v>16</v>
      </c>
      <c r="F415" s="2">
        <v>304.17765700000001</v>
      </c>
      <c r="G415" s="2">
        <v>26287</v>
      </c>
      <c r="H415" s="2">
        <v>1.15E-2</v>
      </c>
      <c r="I415" t="s">
        <v>150</v>
      </c>
    </row>
    <row r="416" spans="1:9">
      <c r="A416" s="2">
        <v>2013</v>
      </c>
      <c r="B416" s="2">
        <v>10</v>
      </c>
      <c r="C416" s="2" t="s">
        <v>7</v>
      </c>
      <c r="D416" s="2" t="s">
        <v>26</v>
      </c>
      <c r="E416" s="2" t="s">
        <v>14</v>
      </c>
      <c r="F416" s="2">
        <v>18.048096999999999</v>
      </c>
      <c r="G416" s="2">
        <v>21820</v>
      </c>
      <c r="H416" s="2">
        <v>8.0000000000000004E-4</v>
      </c>
      <c r="I416" t="s">
        <v>150</v>
      </c>
    </row>
    <row r="417" spans="1:9">
      <c r="A417" s="2">
        <v>2014</v>
      </c>
      <c r="B417" s="2">
        <v>4</v>
      </c>
      <c r="C417" s="2" t="s">
        <v>7</v>
      </c>
      <c r="D417" s="2" t="s">
        <v>17</v>
      </c>
      <c r="E417" s="2" t="s">
        <v>14</v>
      </c>
      <c r="F417" s="2">
        <v>129.84301199999999</v>
      </c>
      <c r="G417" s="2">
        <v>37208</v>
      </c>
      <c r="H417" s="2">
        <v>3.3999999999999998E-3</v>
      </c>
      <c r="I417" t="s">
        <v>150</v>
      </c>
    </row>
    <row r="418" spans="1:9">
      <c r="A418" s="2">
        <v>2014</v>
      </c>
      <c r="B418" s="2">
        <v>2</v>
      </c>
      <c r="C418" s="2" t="s">
        <v>12</v>
      </c>
      <c r="D418" s="2" t="s">
        <v>70</v>
      </c>
      <c r="E418" s="2" t="s">
        <v>14</v>
      </c>
      <c r="F418" s="2">
        <v>7702.3571389999997</v>
      </c>
      <c r="G418" s="2">
        <v>735395</v>
      </c>
      <c r="H418" s="2">
        <v>1.04E-2</v>
      </c>
      <c r="I418" t="s">
        <v>150</v>
      </c>
    </row>
    <row r="419" spans="1:9">
      <c r="A419" s="2">
        <v>2013</v>
      </c>
      <c r="B419" s="2">
        <v>5</v>
      </c>
      <c r="C419" s="2" t="s">
        <v>12</v>
      </c>
      <c r="D419" s="2" t="s">
        <v>31</v>
      </c>
      <c r="E419" s="2" t="s">
        <v>14</v>
      </c>
      <c r="F419" s="2">
        <v>5.2331690000000002</v>
      </c>
      <c r="G419" s="2">
        <v>1539</v>
      </c>
      <c r="H419" s="2">
        <v>3.3999999999999998E-3</v>
      </c>
      <c r="I419" t="s">
        <v>150</v>
      </c>
    </row>
    <row r="420" spans="1:9">
      <c r="A420" s="2">
        <v>2013</v>
      </c>
      <c r="B420" s="2">
        <v>5</v>
      </c>
      <c r="C420" s="2" t="s">
        <v>12</v>
      </c>
      <c r="D420" s="2" t="s">
        <v>28</v>
      </c>
      <c r="E420" s="2" t="s">
        <v>14</v>
      </c>
      <c r="F420" s="2">
        <v>12.998301</v>
      </c>
      <c r="G420" s="2">
        <v>6607</v>
      </c>
      <c r="H420" s="2">
        <v>1.9E-3</v>
      </c>
      <c r="I420" t="s">
        <v>150</v>
      </c>
    </row>
    <row r="421" spans="1:9">
      <c r="A421" s="2">
        <v>2013</v>
      </c>
      <c r="B421" s="2">
        <v>5</v>
      </c>
      <c r="C421" s="2" t="s">
        <v>7</v>
      </c>
      <c r="D421" s="2" t="s">
        <v>13</v>
      </c>
      <c r="E421" s="2" t="s">
        <v>14</v>
      </c>
      <c r="F421" s="2">
        <v>132.762901</v>
      </c>
      <c r="G421" s="2">
        <v>100686</v>
      </c>
      <c r="H421" s="2">
        <v>1.2999999999999999E-3</v>
      </c>
      <c r="I421" t="s">
        <v>150</v>
      </c>
    </row>
    <row r="422" spans="1:9">
      <c r="A422" s="2">
        <v>2013</v>
      </c>
      <c r="B422" s="2">
        <v>6</v>
      </c>
      <c r="C422" s="2" t="s">
        <v>7</v>
      </c>
      <c r="D422" s="2" t="s">
        <v>18</v>
      </c>
      <c r="E422" s="2" t="s">
        <v>14</v>
      </c>
      <c r="F422" s="2">
        <v>288.87035100000003</v>
      </c>
      <c r="G422" s="2">
        <v>83079</v>
      </c>
      <c r="H422" s="2">
        <v>3.3999999999999998E-3</v>
      </c>
      <c r="I422" t="s">
        <v>150</v>
      </c>
    </row>
    <row r="423" spans="1:9">
      <c r="A423" s="2">
        <v>2014</v>
      </c>
      <c r="B423" s="2">
        <v>4</v>
      </c>
      <c r="C423" s="2" t="s">
        <v>7</v>
      </c>
      <c r="D423" s="2" t="s">
        <v>73</v>
      </c>
      <c r="E423" s="2" t="s">
        <v>14</v>
      </c>
      <c r="F423" s="2">
        <v>37.669410999999997</v>
      </c>
      <c r="G423" s="2">
        <v>17811</v>
      </c>
      <c r="H423" s="2">
        <v>2.0999999999999999E-3</v>
      </c>
      <c r="I423" t="s">
        <v>150</v>
      </c>
    </row>
    <row r="424" spans="1:9">
      <c r="A424" s="2">
        <v>2013</v>
      </c>
      <c r="B424" s="2">
        <v>12</v>
      </c>
      <c r="C424" s="2" t="s">
        <v>12</v>
      </c>
      <c r="D424" s="2" t="s">
        <v>80</v>
      </c>
      <c r="E424" s="2" t="s">
        <v>14</v>
      </c>
      <c r="F424" s="2">
        <v>0.20246700000000001</v>
      </c>
      <c r="G424" s="2">
        <v>103</v>
      </c>
      <c r="H424" s="2">
        <v>1.9E-3</v>
      </c>
      <c r="I424" t="s">
        <v>150</v>
      </c>
    </row>
    <row r="425" spans="1:9">
      <c r="A425" s="2">
        <v>2013</v>
      </c>
      <c r="B425" s="2">
        <v>3</v>
      </c>
      <c r="C425" s="2" t="s">
        <v>53</v>
      </c>
      <c r="D425" s="2" t="s">
        <v>20</v>
      </c>
      <c r="E425" s="2" t="s">
        <v>14</v>
      </c>
      <c r="F425" s="2">
        <v>6.401402</v>
      </c>
      <c r="G425" s="2">
        <v>8</v>
      </c>
      <c r="H425" s="2">
        <v>0.80010000000000003</v>
      </c>
      <c r="I425" t="s">
        <v>150</v>
      </c>
    </row>
    <row r="426" spans="1:9">
      <c r="A426" s="2">
        <v>2013</v>
      </c>
      <c r="B426" s="2">
        <v>12</v>
      </c>
      <c r="C426" s="2" t="s">
        <v>7</v>
      </c>
      <c r="D426" s="2" t="s">
        <v>88</v>
      </c>
      <c r="E426" s="2" t="s">
        <v>14</v>
      </c>
      <c r="F426" s="2">
        <v>1.7446010000000001</v>
      </c>
      <c r="G426" s="2">
        <v>641</v>
      </c>
      <c r="H426" s="2">
        <v>2.7000000000000001E-3</v>
      </c>
      <c r="I426" t="s">
        <v>150</v>
      </c>
    </row>
    <row r="427" spans="1:9">
      <c r="A427" s="2">
        <v>2014</v>
      </c>
      <c r="B427" s="2">
        <v>5</v>
      </c>
      <c r="C427" s="2" t="s">
        <v>7</v>
      </c>
      <c r="D427" s="2" t="s">
        <v>10</v>
      </c>
      <c r="E427" s="2" t="s">
        <v>11</v>
      </c>
      <c r="F427" s="2">
        <v>240.81089800000001</v>
      </c>
      <c r="G427" s="2">
        <v>174611</v>
      </c>
      <c r="H427" s="2">
        <v>1.2999999999999999E-3</v>
      </c>
      <c r="I427" t="s">
        <v>150</v>
      </c>
    </row>
    <row r="428" spans="1:9">
      <c r="A428" s="2">
        <v>2013</v>
      </c>
      <c r="B428" s="2">
        <v>6</v>
      </c>
      <c r="C428" s="2" t="s">
        <v>12</v>
      </c>
      <c r="D428" s="2" t="s">
        <v>60</v>
      </c>
      <c r="E428" s="2" t="s">
        <v>14</v>
      </c>
      <c r="F428" s="2">
        <v>3.3689999999999998E-2</v>
      </c>
      <c r="G428" s="2">
        <v>8</v>
      </c>
      <c r="H428" s="2">
        <v>4.1999999999999997E-3</v>
      </c>
      <c r="I428" t="s">
        <v>150</v>
      </c>
    </row>
    <row r="429" spans="1:9">
      <c r="A429" s="2">
        <v>2013</v>
      </c>
      <c r="B429" s="2">
        <v>9</v>
      </c>
      <c r="C429" s="2" t="s">
        <v>7</v>
      </c>
      <c r="D429" s="2" t="s">
        <v>71</v>
      </c>
      <c r="E429" s="2" t="s">
        <v>14</v>
      </c>
      <c r="F429" s="2">
        <v>1.6668259999999999</v>
      </c>
      <c r="G429" s="2">
        <v>8361</v>
      </c>
      <c r="H429" s="2">
        <v>1E-4</v>
      </c>
      <c r="I429" t="s">
        <v>150</v>
      </c>
    </row>
    <row r="430" spans="1:9">
      <c r="A430" s="2">
        <v>2014</v>
      </c>
      <c r="B430" s="2">
        <v>4</v>
      </c>
      <c r="C430" s="2" t="s">
        <v>7</v>
      </c>
      <c r="D430" s="2" t="s">
        <v>22</v>
      </c>
      <c r="E430" s="2" t="s">
        <v>14</v>
      </c>
      <c r="F430" s="2">
        <v>68.844335000000001</v>
      </c>
      <c r="G430" s="2">
        <v>55799</v>
      </c>
      <c r="H430" s="2">
        <v>1.1999999999999999E-3</v>
      </c>
      <c r="I430" t="s">
        <v>150</v>
      </c>
    </row>
    <row r="431" spans="1:9">
      <c r="A431" s="2">
        <v>2013</v>
      </c>
      <c r="B431" s="2">
        <v>7</v>
      </c>
      <c r="C431" s="2" t="s">
        <v>12</v>
      </c>
      <c r="D431" s="2" t="s">
        <v>36</v>
      </c>
      <c r="E431" s="2" t="s">
        <v>9</v>
      </c>
      <c r="F431" s="2">
        <v>0.40074900000000002</v>
      </c>
      <c r="G431" s="2">
        <v>38</v>
      </c>
      <c r="H431" s="2">
        <v>1.0500000000000001E-2</v>
      </c>
      <c r="I431" t="s">
        <v>150</v>
      </c>
    </row>
    <row r="432" spans="1:9">
      <c r="A432" s="2">
        <v>2013</v>
      </c>
      <c r="B432" s="2">
        <v>11</v>
      </c>
      <c r="C432" s="2" t="s">
        <v>12</v>
      </c>
      <c r="D432" s="2" t="s">
        <v>57</v>
      </c>
      <c r="E432" s="2" t="s">
        <v>14</v>
      </c>
      <c r="F432" s="2">
        <v>9.4350000000000007E-3</v>
      </c>
      <c r="G432" s="2">
        <v>1</v>
      </c>
      <c r="H432" s="2">
        <v>9.4000000000000004E-3</v>
      </c>
      <c r="I432" t="s">
        <v>150</v>
      </c>
    </row>
    <row r="433" spans="1:9">
      <c r="A433" s="2">
        <v>2013</v>
      </c>
      <c r="B433" s="2">
        <v>4</v>
      </c>
      <c r="C433" s="2" t="s">
        <v>12</v>
      </c>
      <c r="D433" s="2" t="s">
        <v>57</v>
      </c>
      <c r="E433" s="2" t="s">
        <v>14</v>
      </c>
      <c r="F433" s="2">
        <v>2.9332E-2</v>
      </c>
      <c r="G433" s="2">
        <v>3</v>
      </c>
      <c r="H433" s="2">
        <v>9.7000000000000003E-3</v>
      </c>
      <c r="I433" t="s">
        <v>150</v>
      </c>
    </row>
    <row r="434" spans="1:9">
      <c r="A434" s="2">
        <v>2014</v>
      </c>
      <c r="B434" s="2">
        <v>4</v>
      </c>
      <c r="C434" s="2" t="s">
        <v>12</v>
      </c>
      <c r="D434" s="2" t="s">
        <v>93</v>
      </c>
      <c r="E434" s="2" t="s">
        <v>9</v>
      </c>
      <c r="F434" s="2">
        <v>2.786362</v>
      </c>
      <c r="G434" s="2">
        <v>1566</v>
      </c>
      <c r="H434" s="2">
        <v>1.6999999999999999E-3</v>
      </c>
      <c r="I434" t="s">
        <v>150</v>
      </c>
    </row>
    <row r="435" spans="1:9">
      <c r="A435" s="2">
        <v>2013</v>
      </c>
      <c r="B435" s="2">
        <v>3</v>
      </c>
      <c r="C435" s="2" t="s">
        <v>12</v>
      </c>
      <c r="D435" s="2" t="s">
        <v>40</v>
      </c>
      <c r="E435" s="2" t="s">
        <v>14</v>
      </c>
      <c r="F435" s="2">
        <v>2245.3019709999999</v>
      </c>
      <c r="G435" s="2">
        <v>334989</v>
      </c>
      <c r="H435" s="2">
        <v>6.7000000000000002E-3</v>
      </c>
      <c r="I435" t="s">
        <v>150</v>
      </c>
    </row>
    <row r="436" spans="1:9">
      <c r="A436" s="2">
        <v>2013</v>
      </c>
      <c r="B436" s="2">
        <v>6</v>
      </c>
      <c r="C436" s="2" t="s">
        <v>12</v>
      </c>
      <c r="D436" s="2" t="s">
        <v>54</v>
      </c>
      <c r="E436" s="2" t="s">
        <v>14</v>
      </c>
      <c r="F436" s="2">
        <v>0.42578500000000002</v>
      </c>
      <c r="G436" s="2">
        <v>35</v>
      </c>
      <c r="H436" s="2">
        <v>1.21E-2</v>
      </c>
      <c r="I436" t="s">
        <v>150</v>
      </c>
    </row>
    <row r="437" spans="1:9">
      <c r="A437" s="2">
        <v>2014</v>
      </c>
      <c r="B437" s="2">
        <v>2</v>
      </c>
      <c r="C437" s="2" t="s">
        <v>12</v>
      </c>
      <c r="D437" s="2" t="s">
        <v>29</v>
      </c>
      <c r="E437" s="2" t="s">
        <v>25</v>
      </c>
      <c r="F437" s="2">
        <v>67.519965999999997</v>
      </c>
      <c r="G437" s="2">
        <v>13992</v>
      </c>
      <c r="H437" s="2">
        <v>4.7999999999999996E-3</v>
      </c>
      <c r="I437" t="s">
        <v>150</v>
      </c>
    </row>
    <row r="438" spans="1:9">
      <c r="A438" s="2">
        <v>2014</v>
      </c>
      <c r="B438" s="2">
        <v>4</v>
      </c>
      <c r="C438" s="2" t="s">
        <v>12</v>
      </c>
      <c r="D438" s="2" t="s">
        <v>29</v>
      </c>
      <c r="E438" s="2" t="s">
        <v>25</v>
      </c>
      <c r="F438" s="2">
        <v>123.57085499999999</v>
      </c>
      <c r="G438" s="2">
        <v>23149</v>
      </c>
      <c r="H438" s="2">
        <v>5.3E-3</v>
      </c>
      <c r="I438" t="s">
        <v>150</v>
      </c>
    </row>
    <row r="439" spans="1:9">
      <c r="A439" s="2">
        <v>2013</v>
      </c>
      <c r="B439" s="2">
        <v>6</v>
      </c>
      <c r="C439" s="2" t="s">
        <v>12</v>
      </c>
      <c r="D439" s="2" t="s">
        <v>31</v>
      </c>
      <c r="E439" s="2" t="s">
        <v>14</v>
      </c>
      <c r="F439" s="2">
        <v>7.999924</v>
      </c>
      <c r="G439" s="2">
        <v>1661</v>
      </c>
      <c r="H439" s="2">
        <v>4.7999999999999996E-3</v>
      </c>
      <c r="I439" t="s">
        <v>150</v>
      </c>
    </row>
    <row r="440" spans="1:9">
      <c r="A440" s="2">
        <v>2013</v>
      </c>
      <c r="B440" s="2">
        <v>3</v>
      </c>
      <c r="C440" s="2" t="s">
        <v>12</v>
      </c>
      <c r="D440" s="2" t="s">
        <v>28</v>
      </c>
      <c r="E440" s="2" t="s">
        <v>14</v>
      </c>
      <c r="F440" s="2">
        <v>13.138652</v>
      </c>
      <c r="G440" s="2">
        <v>3710</v>
      </c>
      <c r="H440" s="2">
        <v>3.5000000000000001E-3</v>
      </c>
      <c r="I440" t="s">
        <v>150</v>
      </c>
    </row>
    <row r="441" spans="1:9">
      <c r="A441" s="2">
        <v>2013</v>
      </c>
      <c r="B441" s="2">
        <v>6</v>
      </c>
      <c r="C441" s="2" t="s">
        <v>12</v>
      </c>
      <c r="D441" s="2" t="s">
        <v>28</v>
      </c>
      <c r="E441" s="2" t="s">
        <v>14</v>
      </c>
      <c r="F441" s="2">
        <v>13.710333</v>
      </c>
      <c r="G441" s="2">
        <v>6929</v>
      </c>
      <c r="H441" s="2">
        <v>1.9E-3</v>
      </c>
      <c r="I441" t="s">
        <v>150</v>
      </c>
    </row>
    <row r="442" spans="1:9">
      <c r="A442" s="2">
        <v>2013</v>
      </c>
      <c r="B442" s="2">
        <v>10</v>
      </c>
      <c r="C442" s="2" t="s">
        <v>12</v>
      </c>
      <c r="D442" s="2" t="s">
        <v>87</v>
      </c>
      <c r="E442" s="2" t="s">
        <v>14</v>
      </c>
      <c r="F442" s="2">
        <v>909.24114899999995</v>
      </c>
      <c r="G442" s="2">
        <v>72637</v>
      </c>
      <c r="H442" s="2">
        <v>1.2500000000000001E-2</v>
      </c>
      <c r="I442" t="s">
        <v>150</v>
      </c>
    </row>
    <row r="443" spans="1:9">
      <c r="A443" s="2">
        <v>2013</v>
      </c>
      <c r="B443" s="2">
        <v>3</v>
      </c>
      <c r="C443" s="2" t="s">
        <v>7</v>
      </c>
      <c r="D443" s="2" t="s">
        <v>13</v>
      </c>
      <c r="E443" s="2" t="s">
        <v>14</v>
      </c>
      <c r="F443" s="2">
        <v>273.95909</v>
      </c>
      <c r="G443" s="2">
        <v>171508</v>
      </c>
      <c r="H443" s="2">
        <v>1.5E-3</v>
      </c>
      <c r="I443" t="s">
        <v>150</v>
      </c>
    </row>
    <row r="444" spans="1:9">
      <c r="A444" s="2">
        <v>2013</v>
      </c>
      <c r="B444" s="2">
        <v>6</v>
      </c>
      <c r="C444" s="2" t="s">
        <v>53</v>
      </c>
      <c r="D444" s="2" t="s">
        <v>19</v>
      </c>
      <c r="E444" s="2" t="s">
        <v>14</v>
      </c>
      <c r="F444" s="2">
        <v>1.735284</v>
      </c>
      <c r="G444" s="2">
        <v>2</v>
      </c>
      <c r="H444" s="2">
        <v>0.86760000000000004</v>
      </c>
      <c r="I444" t="s">
        <v>150</v>
      </c>
    </row>
    <row r="445" spans="1:9">
      <c r="A445" s="2">
        <v>2013</v>
      </c>
      <c r="B445" s="2">
        <v>3</v>
      </c>
      <c r="C445" s="2" t="s">
        <v>53</v>
      </c>
      <c r="D445" s="2" t="s">
        <v>39</v>
      </c>
      <c r="E445" s="2" t="s">
        <v>14</v>
      </c>
      <c r="F445" s="2">
        <v>7.1034300000000004</v>
      </c>
      <c r="G445" s="2">
        <v>10</v>
      </c>
      <c r="H445" s="2">
        <v>0.71030000000000004</v>
      </c>
      <c r="I445" t="s">
        <v>150</v>
      </c>
    </row>
    <row r="446" spans="1:9">
      <c r="A446" s="2">
        <v>2014</v>
      </c>
      <c r="B446" s="2">
        <v>4</v>
      </c>
      <c r="C446" s="2" t="s">
        <v>12</v>
      </c>
      <c r="D446" s="2" t="s">
        <v>8</v>
      </c>
      <c r="E446" s="2" t="s">
        <v>9</v>
      </c>
      <c r="F446" s="2">
        <v>418905.19329600001</v>
      </c>
      <c r="G446" s="2">
        <v>42645179</v>
      </c>
      <c r="H446" s="2">
        <v>9.7999999999999997E-3</v>
      </c>
      <c r="I446" t="s">
        <v>150</v>
      </c>
    </row>
    <row r="447" spans="1:9">
      <c r="A447" s="2">
        <v>2014</v>
      </c>
      <c r="B447" s="2">
        <v>3</v>
      </c>
      <c r="C447" s="2" t="s">
        <v>12</v>
      </c>
      <c r="D447" s="2" t="s">
        <v>65</v>
      </c>
      <c r="E447" s="2" t="s">
        <v>25</v>
      </c>
      <c r="F447" s="2">
        <v>4.9480000000000001E-3</v>
      </c>
      <c r="G447" s="2">
        <v>1</v>
      </c>
      <c r="H447" s="2">
        <v>4.8999999999999998E-3</v>
      </c>
      <c r="I447" t="s">
        <v>150</v>
      </c>
    </row>
    <row r="448" spans="1:9">
      <c r="A448" s="2">
        <v>2013</v>
      </c>
      <c r="B448" s="2">
        <v>8</v>
      </c>
      <c r="C448" s="2" t="s">
        <v>7</v>
      </c>
      <c r="D448" s="2" t="s">
        <v>48</v>
      </c>
      <c r="E448" s="2" t="s">
        <v>14</v>
      </c>
      <c r="F448" s="2">
        <v>5.818098</v>
      </c>
      <c r="G448" s="2">
        <v>14509</v>
      </c>
      <c r="H448" s="2">
        <v>4.0000000000000002E-4</v>
      </c>
      <c r="I448" t="s">
        <v>150</v>
      </c>
    </row>
    <row r="449" spans="1:9">
      <c r="A449" s="2">
        <v>2014</v>
      </c>
      <c r="B449" s="2">
        <v>5</v>
      </c>
      <c r="C449" s="2" t="s">
        <v>12</v>
      </c>
      <c r="D449" s="2" t="s">
        <v>29</v>
      </c>
      <c r="E449" s="2" t="s">
        <v>25</v>
      </c>
      <c r="F449" s="2">
        <v>114.20363999999999</v>
      </c>
      <c r="G449" s="2">
        <v>28387</v>
      </c>
      <c r="H449" s="2">
        <v>4.0000000000000001E-3</v>
      </c>
      <c r="I449" t="s">
        <v>150</v>
      </c>
    </row>
    <row r="450" spans="1:9">
      <c r="A450" s="2">
        <v>2013</v>
      </c>
      <c r="B450" s="2">
        <v>4</v>
      </c>
      <c r="C450" s="2" t="s">
        <v>12</v>
      </c>
      <c r="D450" s="2" t="s">
        <v>20</v>
      </c>
      <c r="E450" s="2" t="s">
        <v>14</v>
      </c>
      <c r="F450" s="2">
        <v>2927.4313510000002</v>
      </c>
      <c r="G450" s="2">
        <v>295046</v>
      </c>
      <c r="H450" s="2">
        <v>9.9000000000000008E-3</v>
      </c>
      <c r="I450" t="s">
        <v>150</v>
      </c>
    </row>
    <row r="451" spans="1:9">
      <c r="A451" s="2">
        <v>2014</v>
      </c>
      <c r="B451" s="2">
        <v>5</v>
      </c>
      <c r="C451" s="2" t="s">
        <v>12</v>
      </c>
      <c r="D451" s="2" t="s">
        <v>47</v>
      </c>
      <c r="E451" s="2" t="s">
        <v>14</v>
      </c>
      <c r="F451" s="2">
        <v>43.179201999999997</v>
      </c>
      <c r="G451" s="2">
        <v>3890</v>
      </c>
      <c r="H451" s="2">
        <v>1.11E-2</v>
      </c>
      <c r="I451" t="s">
        <v>150</v>
      </c>
    </row>
    <row r="452" spans="1:9">
      <c r="A452" s="2">
        <v>2013</v>
      </c>
      <c r="B452" s="2">
        <v>10</v>
      </c>
      <c r="C452" s="2" t="s">
        <v>12</v>
      </c>
      <c r="D452" s="2" t="s">
        <v>40</v>
      </c>
      <c r="E452" s="2" t="s">
        <v>14</v>
      </c>
      <c r="F452" s="2">
        <v>2505.4127189999999</v>
      </c>
      <c r="G452" s="2">
        <v>361780</v>
      </c>
      <c r="H452" s="2">
        <v>6.8999999999999999E-3</v>
      </c>
      <c r="I452" t="s">
        <v>150</v>
      </c>
    </row>
    <row r="453" spans="1:9">
      <c r="A453" s="2">
        <v>2013</v>
      </c>
      <c r="B453" s="2">
        <v>2</v>
      </c>
      <c r="C453" s="2" t="s">
        <v>12</v>
      </c>
      <c r="D453" s="2" t="s">
        <v>17</v>
      </c>
      <c r="E453" s="2" t="s">
        <v>14</v>
      </c>
      <c r="F453" s="2">
        <v>1.9859999999999999E-2</v>
      </c>
      <c r="G453" s="2">
        <v>1</v>
      </c>
      <c r="H453" s="2">
        <v>1.9800000000000002E-2</v>
      </c>
      <c r="I453" t="s">
        <v>150</v>
      </c>
    </row>
    <row r="454" spans="1:9">
      <c r="A454" s="2">
        <v>2013</v>
      </c>
      <c r="B454" s="2">
        <v>1</v>
      </c>
      <c r="C454" s="2" t="s">
        <v>12</v>
      </c>
      <c r="D454" s="2" t="s">
        <v>17</v>
      </c>
      <c r="E454" s="2" t="s">
        <v>14</v>
      </c>
      <c r="F454" s="2">
        <v>2.2432000000000001E-2</v>
      </c>
      <c r="G454" s="2">
        <v>2</v>
      </c>
      <c r="H454" s="2">
        <v>1.12E-2</v>
      </c>
      <c r="I454" t="s">
        <v>150</v>
      </c>
    </row>
    <row r="455" spans="1:9">
      <c r="A455" s="2">
        <v>2013</v>
      </c>
      <c r="B455" s="2">
        <v>8</v>
      </c>
      <c r="C455" s="2" t="s">
        <v>12</v>
      </c>
      <c r="D455" s="2" t="s">
        <v>31</v>
      </c>
      <c r="E455" s="2" t="s">
        <v>14</v>
      </c>
      <c r="F455" s="2">
        <v>9.4555279999999993</v>
      </c>
      <c r="G455" s="2">
        <v>1735</v>
      </c>
      <c r="H455" s="2">
        <v>5.4000000000000003E-3</v>
      </c>
      <c r="I455" t="s">
        <v>150</v>
      </c>
    </row>
    <row r="456" spans="1:9">
      <c r="A456" s="2">
        <v>2013</v>
      </c>
      <c r="B456" s="2">
        <v>8</v>
      </c>
      <c r="C456" s="2" t="s">
        <v>12</v>
      </c>
      <c r="D456" s="2" t="s">
        <v>28</v>
      </c>
      <c r="E456" s="2" t="s">
        <v>14</v>
      </c>
      <c r="F456" s="2">
        <v>56.157080999999998</v>
      </c>
      <c r="G456" s="2">
        <v>9440</v>
      </c>
      <c r="H456" s="2">
        <v>5.8999999999999999E-3</v>
      </c>
      <c r="I456" t="s">
        <v>150</v>
      </c>
    </row>
    <row r="457" spans="1:9">
      <c r="A457" s="2">
        <v>2013</v>
      </c>
      <c r="B457" s="2">
        <v>10</v>
      </c>
      <c r="C457" s="2" t="s">
        <v>7</v>
      </c>
      <c r="D457" s="2" t="s">
        <v>13</v>
      </c>
      <c r="E457" s="2" t="s">
        <v>14</v>
      </c>
      <c r="F457" s="2">
        <v>91.294539</v>
      </c>
      <c r="G457" s="2">
        <v>78395</v>
      </c>
      <c r="H457" s="2">
        <v>1.1000000000000001E-3</v>
      </c>
      <c r="I457" t="s">
        <v>150</v>
      </c>
    </row>
    <row r="458" spans="1:9">
      <c r="A458" s="2">
        <v>2013</v>
      </c>
      <c r="B458" s="2">
        <v>10</v>
      </c>
      <c r="C458" s="2" t="s">
        <v>53</v>
      </c>
      <c r="D458" s="2" t="s">
        <v>19</v>
      </c>
      <c r="E458" s="2" t="s">
        <v>14</v>
      </c>
      <c r="F458" s="2">
        <v>2.581842</v>
      </c>
      <c r="G458" s="2">
        <v>2</v>
      </c>
      <c r="H458" s="2">
        <v>1.2908999999999999</v>
      </c>
      <c r="I458" t="s">
        <v>150</v>
      </c>
    </row>
    <row r="459" spans="1:9">
      <c r="A459" s="2">
        <v>2013</v>
      </c>
      <c r="B459" s="2">
        <v>8</v>
      </c>
      <c r="C459" s="2" t="s">
        <v>12</v>
      </c>
      <c r="D459" s="2" t="s">
        <v>56</v>
      </c>
      <c r="E459" s="2" t="s">
        <v>14</v>
      </c>
      <c r="F459" s="2">
        <v>21767.086148999999</v>
      </c>
      <c r="G459" s="2">
        <v>2331318</v>
      </c>
      <c r="H459" s="2">
        <v>9.2999999999999992E-3</v>
      </c>
      <c r="I459" t="s">
        <v>150</v>
      </c>
    </row>
    <row r="460" spans="1:9">
      <c r="A460" s="2">
        <v>2013</v>
      </c>
      <c r="B460" s="2">
        <v>4</v>
      </c>
      <c r="C460" s="2" t="s">
        <v>12</v>
      </c>
      <c r="D460" s="2" t="s">
        <v>39</v>
      </c>
      <c r="E460" s="2" t="s">
        <v>14</v>
      </c>
      <c r="F460" s="2">
        <v>9555.9501959999998</v>
      </c>
      <c r="G460" s="2">
        <v>1022488</v>
      </c>
      <c r="H460" s="2">
        <v>9.2999999999999992E-3</v>
      </c>
      <c r="I460" t="s">
        <v>150</v>
      </c>
    </row>
    <row r="461" spans="1:9">
      <c r="A461" s="2">
        <v>2014</v>
      </c>
      <c r="B461" s="2">
        <v>2</v>
      </c>
      <c r="C461" s="2" t="s">
        <v>7</v>
      </c>
      <c r="D461" s="2" t="s">
        <v>8</v>
      </c>
      <c r="E461" s="2" t="s">
        <v>9</v>
      </c>
      <c r="F461" s="2">
        <v>38017.884533999997</v>
      </c>
      <c r="G461" s="2">
        <v>38142190</v>
      </c>
      <c r="H461" s="2">
        <v>8.9999999999999998E-4</v>
      </c>
      <c r="I461" t="s">
        <v>150</v>
      </c>
    </row>
    <row r="462" spans="1:9">
      <c r="A462" s="2">
        <v>2014</v>
      </c>
      <c r="B462" s="2">
        <v>5</v>
      </c>
      <c r="C462" s="2" t="s">
        <v>7</v>
      </c>
      <c r="D462" s="2" t="s">
        <v>20</v>
      </c>
      <c r="E462" s="2" t="s">
        <v>14</v>
      </c>
      <c r="F462" s="2">
        <v>167.358993</v>
      </c>
      <c r="G462" s="2">
        <v>365486</v>
      </c>
      <c r="H462" s="2">
        <v>4.0000000000000002E-4</v>
      </c>
      <c r="I462" t="s">
        <v>150</v>
      </c>
    </row>
    <row r="463" spans="1:9">
      <c r="A463" s="2">
        <v>2013</v>
      </c>
      <c r="B463" s="2">
        <v>5</v>
      </c>
      <c r="C463" s="2" t="s">
        <v>12</v>
      </c>
      <c r="D463" s="2" t="s">
        <v>88</v>
      </c>
      <c r="E463" s="2" t="s">
        <v>14</v>
      </c>
      <c r="F463" s="2">
        <v>0.177233</v>
      </c>
      <c r="G463" s="2">
        <v>9</v>
      </c>
      <c r="H463" s="2">
        <v>1.9599999999999999E-2</v>
      </c>
      <c r="I463" t="s">
        <v>150</v>
      </c>
    </row>
    <row r="464" spans="1:9">
      <c r="A464" s="2">
        <v>2013</v>
      </c>
      <c r="B464" s="2">
        <v>3</v>
      </c>
      <c r="C464" s="2" t="s">
        <v>12</v>
      </c>
      <c r="D464" s="2" t="s">
        <v>15</v>
      </c>
      <c r="E464" s="2" t="s">
        <v>16</v>
      </c>
      <c r="F464" s="2">
        <v>2237.3949889999999</v>
      </c>
      <c r="G464" s="2">
        <v>183699</v>
      </c>
      <c r="H464" s="2">
        <v>1.21E-2</v>
      </c>
      <c r="I464" t="s">
        <v>150</v>
      </c>
    </row>
    <row r="465" spans="1:9">
      <c r="A465" s="2">
        <v>2014</v>
      </c>
      <c r="B465" s="2">
        <v>5</v>
      </c>
      <c r="C465" s="2" t="s">
        <v>7</v>
      </c>
      <c r="D465" s="2" t="s">
        <v>82</v>
      </c>
      <c r="E465" s="2" t="s">
        <v>14</v>
      </c>
      <c r="F465" s="2">
        <v>72.197157000000004</v>
      </c>
      <c r="G465" s="2">
        <v>39231</v>
      </c>
      <c r="H465" s="2">
        <v>1.8E-3</v>
      </c>
      <c r="I465" t="s">
        <v>150</v>
      </c>
    </row>
    <row r="466" spans="1:9">
      <c r="A466" s="2">
        <v>2014</v>
      </c>
      <c r="B466" s="2">
        <v>1</v>
      </c>
      <c r="C466" s="2" t="s">
        <v>12</v>
      </c>
      <c r="D466" s="2" t="s">
        <v>66</v>
      </c>
      <c r="E466" s="2" t="s">
        <v>9</v>
      </c>
      <c r="F466" s="2">
        <v>1.0694269999999999</v>
      </c>
      <c r="G466" s="2">
        <v>62</v>
      </c>
      <c r="H466" s="2">
        <v>1.72E-2</v>
      </c>
      <c r="I466" t="s">
        <v>150</v>
      </c>
    </row>
    <row r="467" spans="1:9">
      <c r="A467" s="2">
        <v>2013</v>
      </c>
      <c r="B467" s="2">
        <v>11</v>
      </c>
      <c r="C467" s="2" t="s">
        <v>12</v>
      </c>
      <c r="D467" s="2" t="s">
        <v>63</v>
      </c>
      <c r="E467" s="2" t="s">
        <v>14</v>
      </c>
      <c r="F467" s="2">
        <v>4337.0777690000004</v>
      </c>
      <c r="G467" s="2">
        <v>393537</v>
      </c>
      <c r="H467" s="2">
        <v>1.0999999999999999E-2</v>
      </c>
      <c r="I467" t="s">
        <v>150</v>
      </c>
    </row>
    <row r="468" spans="1:9">
      <c r="A468" s="2">
        <v>2013</v>
      </c>
      <c r="B468" s="2">
        <v>4</v>
      </c>
      <c r="C468" s="2" t="s">
        <v>7</v>
      </c>
      <c r="D468" s="2" t="s">
        <v>21</v>
      </c>
      <c r="E468" s="2" t="s">
        <v>14</v>
      </c>
      <c r="F468" s="2">
        <v>87.199118999999996</v>
      </c>
      <c r="G468" s="2">
        <v>59387</v>
      </c>
      <c r="H468" s="2">
        <v>1.4E-3</v>
      </c>
      <c r="I468" t="s">
        <v>150</v>
      </c>
    </row>
    <row r="469" spans="1:9">
      <c r="A469" s="2">
        <v>2014</v>
      </c>
      <c r="B469" s="2">
        <v>2</v>
      </c>
      <c r="C469" s="2" t="s">
        <v>7</v>
      </c>
      <c r="D469" s="2" t="s">
        <v>75</v>
      </c>
      <c r="E469" s="2" t="s">
        <v>14</v>
      </c>
      <c r="F469" s="2">
        <v>4.9188450000000001</v>
      </c>
      <c r="G469" s="2">
        <v>1800</v>
      </c>
      <c r="H469" s="2">
        <v>2.7000000000000001E-3</v>
      </c>
      <c r="I469" t="s">
        <v>150</v>
      </c>
    </row>
    <row r="470" spans="1:9">
      <c r="A470" s="2">
        <v>2013</v>
      </c>
      <c r="B470" s="2">
        <v>12</v>
      </c>
      <c r="C470" s="2" t="s">
        <v>12</v>
      </c>
      <c r="D470" s="2" t="s">
        <v>81</v>
      </c>
      <c r="E470" s="2" t="s">
        <v>11</v>
      </c>
      <c r="F470" s="2">
        <v>8.1900000000000001E-2</v>
      </c>
      <c r="G470" s="2">
        <v>63</v>
      </c>
      <c r="H470" s="2">
        <v>1.2999999999999999E-3</v>
      </c>
      <c r="I470" t="s">
        <v>150</v>
      </c>
    </row>
    <row r="471" spans="1:9">
      <c r="A471" s="2">
        <v>2013</v>
      </c>
      <c r="B471" s="2">
        <v>12</v>
      </c>
      <c r="C471" s="2" t="s">
        <v>12</v>
      </c>
      <c r="D471" s="2" t="s">
        <v>75</v>
      </c>
      <c r="E471" s="2" t="s">
        <v>14</v>
      </c>
      <c r="F471" s="2">
        <v>3.2656999999999999E-2</v>
      </c>
      <c r="G471" s="2">
        <v>12</v>
      </c>
      <c r="H471" s="2">
        <v>2.7000000000000001E-3</v>
      </c>
      <c r="I471" t="s">
        <v>150</v>
      </c>
    </row>
    <row r="472" spans="1:9">
      <c r="A472" s="2">
        <v>2013</v>
      </c>
      <c r="B472" s="2">
        <v>8</v>
      </c>
      <c r="C472" s="2" t="s">
        <v>12</v>
      </c>
      <c r="D472" s="2" t="s">
        <v>70</v>
      </c>
      <c r="E472" s="2" t="s">
        <v>14</v>
      </c>
      <c r="F472" s="2">
        <v>5074.5000449999998</v>
      </c>
      <c r="G472" s="2">
        <v>566263</v>
      </c>
      <c r="H472" s="2">
        <v>8.8999999999999999E-3</v>
      </c>
      <c r="I472" t="s">
        <v>150</v>
      </c>
    </row>
    <row r="473" spans="1:9">
      <c r="A473" s="2">
        <v>2013</v>
      </c>
      <c r="B473" s="2">
        <v>12</v>
      </c>
      <c r="C473" s="2" t="s">
        <v>7</v>
      </c>
      <c r="D473" s="2" t="s">
        <v>47</v>
      </c>
      <c r="E473" s="2" t="s">
        <v>14</v>
      </c>
      <c r="F473" s="2">
        <v>5.626779</v>
      </c>
      <c r="G473" s="2">
        <v>2120</v>
      </c>
      <c r="H473" s="2">
        <v>2.5999999999999999E-3</v>
      </c>
      <c r="I473" t="s">
        <v>150</v>
      </c>
    </row>
    <row r="474" spans="1:9">
      <c r="A474" s="2">
        <v>2014</v>
      </c>
      <c r="B474" s="2">
        <v>3</v>
      </c>
      <c r="C474" s="2" t="s">
        <v>12</v>
      </c>
      <c r="D474" s="2" t="s">
        <v>47</v>
      </c>
      <c r="E474" s="2" t="s">
        <v>14</v>
      </c>
      <c r="F474" s="2">
        <v>34.234108999999997</v>
      </c>
      <c r="G474" s="2">
        <v>3062</v>
      </c>
      <c r="H474" s="2">
        <v>1.11E-2</v>
      </c>
      <c r="I474" t="s">
        <v>150</v>
      </c>
    </row>
    <row r="475" spans="1:9">
      <c r="A475" s="2">
        <v>2013</v>
      </c>
      <c r="B475" s="2">
        <v>9</v>
      </c>
      <c r="C475" s="2" t="s">
        <v>7</v>
      </c>
      <c r="D475" s="2" t="s">
        <v>18</v>
      </c>
      <c r="E475" s="2" t="s">
        <v>14</v>
      </c>
      <c r="F475" s="2">
        <v>388.856741</v>
      </c>
      <c r="G475" s="2">
        <v>81888</v>
      </c>
      <c r="H475" s="2">
        <v>4.7000000000000002E-3</v>
      </c>
      <c r="I475" t="s">
        <v>150</v>
      </c>
    </row>
    <row r="476" spans="1:9">
      <c r="A476" s="2">
        <v>2013</v>
      </c>
      <c r="B476" s="2">
        <v>11</v>
      </c>
      <c r="C476" s="2" t="s">
        <v>7</v>
      </c>
      <c r="D476" s="2" t="s">
        <v>19</v>
      </c>
      <c r="E476" s="2" t="s">
        <v>14</v>
      </c>
      <c r="F476" s="2">
        <v>243.34752599999999</v>
      </c>
      <c r="G476" s="2">
        <v>72290</v>
      </c>
      <c r="H476" s="2">
        <v>3.3E-3</v>
      </c>
      <c r="I476" t="s">
        <v>150</v>
      </c>
    </row>
    <row r="477" spans="1:9">
      <c r="A477" s="2">
        <v>2014</v>
      </c>
      <c r="B477" s="2">
        <v>5</v>
      </c>
      <c r="C477" s="2" t="s">
        <v>7</v>
      </c>
      <c r="D477" s="2" t="s">
        <v>39</v>
      </c>
      <c r="E477" s="2" t="s">
        <v>14</v>
      </c>
      <c r="F477" s="2">
        <v>1885.4336920000001</v>
      </c>
      <c r="G477" s="2">
        <v>1540583</v>
      </c>
      <c r="H477" s="2">
        <v>1.1999999999999999E-3</v>
      </c>
      <c r="I477" t="s">
        <v>150</v>
      </c>
    </row>
    <row r="478" spans="1:9">
      <c r="A478" s="2">
        <v>2013</v>
      </c>
      <c r="B478" s="2">
        <v>3</v>
      </c>
      <c r="C478" s="2" t="s">
        <v>12</v>
      </c>
      <c r="D478" s="2" t="s">
        <v>8</v>
      </c>
      <c r="E478" s="2" t="s">
        <v>9</v>
      </c>
      <c r="F478" s="2">
        <v>174246.62266600001</v>
      </c>
      <c r="G478" s="2">
        <v>22022378</v>
      </c>
      <c r="H478" s="2">
        <v>7.9000000000000008E-3</v>
      </c>
      <c r="I478" t="s">
        <v>150</v>
      </c>
    </row>
    <row r="479" spans="1:9">
      <c r="A479" s="2">
        <v>2013</v>
      </c>
      <c r="B479" s="2">
        <v>5</v>
      </c>
      <c r="C479" s="2" t="s">
        <v>7</v>
      </c>
      <c r="D479" s="2" t="s">
        <v>8</v>
      </c>
      <c r="E479" s="2" t="s">
        <v>9</v>
      </c>
      <c r="F479" s="2">
        <v>33928.654703</v>
      </c>
      <c r="G479" s="2">
        <v>26847138</v>
      </c>
      <c r="H479" s="2">
        <v>1.1999999999999999E-3</v>
      </c>
      <c r="I479" t="s">
        <v>150</v>
      </c>
    </row>
    <row r="480" spans="1:9">
      <c r="A480" s="2">
        <v>2013</v>
      </c>
      <c r="B480" s="2">
        <v>1</v>
      </c>
      <c r="C480" s="2" t="s">
        <v>12</v>
      </c>
      <c r="D480" s="2" t="s">
        <v>10</v>
      </c>
      <c r="E480" s="2" t="s">
        <v>11</v>
      </c>
      <c r="F480" s="2">
        <v>4.3039999999999997E-3</v>
      </c>
      <c r="G480" s="2">
        <v>1</v>
      </c>
      <c r="H480" s="2">
        <v>4.3E-3</v>
      </c>
      <c r="I480" t="s">
        <v>150</v>
      </c>
    </row>
    <row r="481" spans="1:9">
      <c r="A481" s="2">
        <v>2013</v>
      </c>
      <c r="B481" s="2">
        <v>4</v>
      </c>
      <c r="C481" s="2" t="s">
        <v>12</v>
      </c>
      <c r="D481" s="2" t="s">
        <v>71</v>
      </c>
      <c r="E481" s="2" t="s">
        <v>14</v>
      </c>
      <c r="F481" s="2">
        <v>1.9675149999999999</v>
      </c>
      <c r="G481" s="2">
        <v>505</v>
      </c>
      <c r="H481" s="2">
        <v>3.8E-3</v>
      </c>
      <c r="I481" t="s">
        <v>150</v>
      </c>
    </row>
    <row r="482" spans="1:9">
      <c r="A482" s="2">
        <v>2013</v>
      </c>
      <c r="B482" s="2">
        <v>6</v>
      </c>
      <c r="C482" s="2" t="s">
        <v>12</v>
      </c>
      <c r="D482" s="2" t="s">
        <v>100</v>
      </c>
      <c r="E482" s="2" t="s">
        <v>14</v>
      </c>
      <c r="F482" s="2">
        <v>0.24221400000000001</v>
      </c>
      <c r="G482" s="2">
        <v>17</v>
      </c>
      <c r="H482" s="2">
        <v>1.4200000000000001E-2</v>
      </c>
      <c r="I482" t="s">
        <v>150</v>
      </c>
    </row>
    <row r="483" spans="1:9">
      <c r="A483" s="2">
        <v>2013</v>
      </c>
      <c r="B483" s="2">
        <v>2</v>
      </c>
      <c r="C483" s="2" t="s">
        <v>7</v>
      </c>
      <c r="D483" s="2" t="s">
        <v>15</v>
      </c>
      <c r="E483" s="2" t="s">
        <v>16</v>
      </c>
      <c r="F483" s="2">
        <v>555.30708000000004</v>
      </c>
      <c r="G483" s="2">
        <v>170975</v>
      </c>
      <c r="H483" s="2">
        <v>3.2000000000000002E-3</v>
      </c>
      <c r="I483" t="s">
        <v>150</v>
      </c>
    </row>
    <row r="484" spans="1:9">
      <c r="A484" s="2">
        <v>2014</v>
      </c>
      <c r="B484" s="2">
        <v>4</v>
      </c>
      <c r="C484" s="2" t="s">
        <v>7</v>
      </c>
      <c r="D484" s="2" t="s">
        <v>15</v>
      </c>
      <c r="E484" s="2" t="s">
        <v>16</v>
      </c>
      <c r="F484" s="2">
        <v>691.31085700000006</v>
      </c>
      <c r="G484" s="2">
        <v>408112</v>
      </c>
      <c r="H484" s="2">
        <v>1.6000000000000001E-3</v>
      </c>
      <c r="I484" t="s">
        <v>150</v>
      </c>
    </row>
    <row r="485" spans="1:9">
      <c r="A485" s="2">
        <v>2014</v>
      </c>
      <c r="B485" s="2">
        <v>3</v>
      </c>
      <c r="C485" s="2" t="s">
        <v>12</v>
      </c>
      <c r="D485" s="2" t="s">
        <v>34</v>
      </c>
      <c r="E485" s="2" t="s">
        <v>14</v>
      </c>
      <c r="F485" s="2">
        <v>3.5849959999999998</v>
      </c>
      <c r="G485" s="2">
        <v>161</v>
      </c>
      <c r="H485" s="2">
        <v>2.2200000000000001E-2</v>
      </c>
      <c r="I485" t="s">
        <v>150</v>
      </c>
    </row>
    <row r="486" spans="1:9">
      <c r="A486" s="2">
        <v>2014</v>
      </c>
      <c r="B486" s="2">
        <v>4</v>
      </c>
      <c r="C486" s="2" t="s">
        <v>7</v>
      </c>
      <c r="D486" s="2" t="s">
        <v>20</v>
      </c>
      <c r="E486" s="2" t="s">
        <v>14</v>
      </c>
      <c r="F486" s="2">
        <v>132.458676</v>
      </c>
      <c r="G486" s="2">
        <v>332354</v>
      </c>
      <c r="H486" s="2">
        <v>2.9999999999999997E-4</v>
      </c>
      <c r="I486" t="s">
        <v>150</v>
      </c>
    </row>
    <row r="487" spans="1:9">
      <c r="A487" s="2">
        <v>2013</v>
      </c>
      <c r="B487" s="2">
        <v>5</v>
      </c>
      <c r="C487" s="2" t="s">
        <v>53</v>
      </c>
      <c r="D487" s="2" t="s">
        <v>20</v>
      </c>
      <c r="E487" s="2" t="s">
        <v>14</v>
      </c>
      <c r="F487" s="2">
        <v>2.0182799999999999</v>
      </c>
      <c r="G487" s="2">
        <v>3</v>
      </c>
      <c r="H487" s="2">
        <v>0.67269999999999996</v>
      </c>
      <c r="I487" t="s">
        <v>150</v>
      </c>
    </row>
    <row r="488" spans="1:9">
      <c r="A488" s="2">
        <v>2013</v>
      </c>
      <c r="B488" s="2">
        <v>7</v>
      </c>
      <c r="C488" s="2" t="s">
        <v>7</v>
      </c>
      <c r="D488" s="2" t="s">
        <v>63</v>
      </c>
      <c r="E488" s="2" t="s">
        <v>14</v>
      </c>
      <c r="F488" s="2">
        <v>81.614794000000003</v>
      </c>
      <c r="G488" s="2">
        <v>70014</v>
      </c>
      <c r="H488" s="2">
        <v>1.1000000000000001E-3</v>
      </c>
      <c r="I488" t="s">
        <v>150</v>
      </c>
    </row>
    <row r="489" spans="1:9">
      <c r="A489" s="2">
        <v>2014</v>
      </c>
      <c r="B489" s="2">
        <v>3</v>
      </c>
      <c r="C489" s="2" t="s">
        <v>12</v>
      </c>
      <c r="D489" s="2" t="s">
        <v>43</v>
      </c>
      <c r="E489" s="2" t="s">
        <v>11</v>
      </c>
      <c r="F489" s="2">
        <v>18.686199999999999</v>
      </c>
      <c r="G489" s="2">
        <v>14374</v>
      </c>
      <c r="H489" s="2">
        <v>1.2999999999999999E-3</v>
      </c>
      <c r="I489" t="s">
        <v>150</v>
      </c>
    </row>
    <row r="490" spans="1:9">
      <c r="A490" s="2">
        <v>2014</v>
      </c>
      <c r="B490" s="2">
        <v>2</v>
      </c>
      <c r="C490" s="2" t="s">
        <v>12</v>
      </c>
      <c r="D490" s="2" t="s">
        <v>81</v>
      </c>
      <c r="E490" s="2" t="s">
        <v>11</v>
      </c>
      <c r="F490" s="2">
        <v>1.8889</v>
      </c>
      <c r="G490" s="2">
        <v>1453</v>
      </c>
      <c r="H490" s="2">
        <v>1.2999999999999999E-3</v>
      </c>
      <c r="I490" t="s">
        <v>150</v>
      </c>
    </row>
    <row r="491" spans="1:9">
      <c r="A491" s="2">
        <v>2014</v>
      </c>
      <c r="B491" s="2">
        <v>2</v>
      </c>
      <c r="C491" s="2" t="s">
        <v>7</v>
      </c>
      <c r="D491" s="2" t="s">
        <v>17</v>
      </c>
      <c r="E491" s="2" t="s">
        <v>14</v>
      </c>
      <c r="F491" s="2">
        <v>90.247753000000003</v>
      </c>
      <c r="G491" s="2">
        <v>33026</v>
      </c>
      <c r="H491" s="2">
        <v>2.7000000000000001E-3</v>
      </c>
      <c r="I491" t="s">
        <v>150</v>
      </c>
    </row>
    <row r="492" spans="1:9">
      <c r="A492" s="2">
        <v>2013</v>
      </c>
      <c r="B492" s="2">
        <v>6</v>
      </c>
      <c r="C492" s="2" t="s">
        <v>7</v>
      </c>
      <c r="D492" s="2" t="s">
        <v>31</v>
      </c>
      <c r="E492" s="2" t="s">
        <v>14</v>
      </c>
      <c r="F492" s="2">
        <v>2.6617670000000002</v>
      </c>
      <c r="G492" s="2">
        <v>7255</v>
      </c>
      <c r="H492" s="2">
        <v>2.9999999999999997E-4</v>
      </c>
      <c r="I492" t="s">
        <v>150</v>
      </c>
    </row>
    <row r="493" spans="1:9">
      <c r="A493" s="2">
        <v>2014</v>
      </c>
      <c r="B493" s="2">
        <v>1</v>
      </c>
      <c r="C493" s="2" t="s">
        <v>12</v>
      </c>
      <c r="D493" s="2" t="s">
        <v>41</v>
      </c>
      <c r="E493" s="2" t="s">
        <v>25</v>
      </c>
      <c r="F493" s="2">
        <v>24.354144000000002</v>
      </c>
      <c r="G493" s="2">
        <v>14778</v>
      </c>
      <c r="H493" s="2">
        <v>1.6000000000000001E-3</v>
      </c>
      <c r="I493" t="s">
        <v>150</v>
      </c>
    </row>
    <row r="494" spans="1:9">
      <c r="A494" s="2">
        <v>2014</v>
      </c>
      <c r="B494" s="2">
        <v>2</v>
      </c>
      <c r="C494" s="2" t="s">
        <v>12</v>
      </c>
      <c r="D494" s="2" t="s">
        <v>41</v>
      </c>
      <c r="E494" s="2" t="s">
        <v>25</v>
      </c>
      <c r="F494" s="2">
        <v>24.640896000000001</v>
      </c>
      <c r="G494" s="2">
        <v>14952</v>
      </c>
      <c r="H494" s="2">
        <v>1.6000000000000001E-3</v>
      </c>
      <c r="I494" t="s">
        <v>150</v>
      </c>
    </row>
    <row r="495" spans="1:9">
      <c r="A495" s="2">
        <v>2013</v>
      </c>
      <c r="B495" s="2">
        <v>10</v>
      </c>
      <c r="C495" s="2" t="s">
        <v>12</v>
      </c>
      <c r="D495" s="2" t="s">
        <v>41</v>
      </c>
      <c r="E495" s="2" t="s">
        <v>25</v>
      </c>
      <c r="F495" s="2">
        <v>3.2958180000000001</v>
      </c>
      <c r="G495" s="2">
        <v>1941</v>
      </c>
      <c r="H495" s="2">
        <v>1.6000000000000001E-3</v>
      </c>
      <c r="I495" t="s">
        <v>150</v>
      </c>
    </row>
    <row r="496" spans="1:9">
      <c r="A496" s="2">
        <v>2013</v>
      </c>
      <c r="B496" s="2">
        <v>9</v>
      </c>
      <c r="C496" s="2" t="s">
        <v>12</v>
      </c>
      <c r="D496" s="2" t="s">
        <v>18</v>
      </c>
      <c r="E496" s="2" t="s">
        <v>14</v>
      </c>
      <c r="F496" s="2">
        <v>1625.099755</v>
      </c>
      <c r="G496" s="2">
        <v>158826</v>
      </c>
      <c r="H496" s="2">
        <v>1.0200000000000001E-2</v>
      </c>
      <c r="I496" t="s">
        <v>150</v>
      </c>
    </row>
    <row r="497" spans="1:9">
      <c r="A497" s="2">
        <v>2013</v>
      </c>
      <c r="B497" s="2">
        <v>4</v>
      </c>
      <c r="C497" s="2" t="s">
        <v>12</v>
      </c>
      <c r="D497" s="2" t="s">
        <v>19</v>
      </c>
      <c r="E497" s="2" t="s">
        <v>14</v>
      </c>
      <c r="F497" s="2">
        <v>7966.6752120000001</v>
      </c>
      <c r="G497" s="2">
        <v>790647</v>
      </c>
      <c r="H497" s="2">
        <v>0.01</v>
      </c>
      <c r="I497" t="s">
        <v>150</v>
      </c>
    </row>
    <row r="498" spans="1:9">
      <c r="A498" s="2">
        <v>2013</v>
      </c>
      <c r="B498" s="2">
        <v>9</v>
      </c>
      <c r="C498" s="2" t="s">
        <v>53</v>
      </c>
      <c r="D498" s="2" t="s">
        <v>56</v>
      </c>
      <c r="E498" s="2" t="s">
        <v>14</v>
      </c>
      <c r="F498" s="2">
        <v>0.962754</v>
      </c>
      <c r="G498" s="2">
        <v>1</v>
      </c>
      <c r="H498" s="2">
        <v>0.9627</v>
      </c>
      <c r="I498" t="s">
        <v>150</v>
      </c>
    </row>
    <row r="499" spans="1:9">
      <c r="A499" s="2">
        <v>2013</v>
      </c>
      <c r="B499" s="2">
        <v>5</v>
      </c>
      <c r="C499" s="2" t="s">
        <v>53</v>
      </c>
      <c r="D499" s="2" t="s">
        <v>39</v>
      </c>
      <c r="E499" s="2" t="s">
        <v>14</v>
      </c>
      <c r="F499" s="2">
        <v>5.2047790000000003</v>
      </c>
      <c r="G499" s="2">
        <v>7</v>
      </c>
      <c r="H499" s="2">
        <v>0.74350000000000005</v>
      </c>
      <c r="I499" t="s">
        <v>150</v>
      </c>
    </row>
    <row r="500" spans="1:9">
      <c r="A500" s="2">
        <v>2013</v>
      </c>
      <c r="B500" s="2">
        <v>7</v>
      </c>
      <c r="C500" s="2" t="s">
        <v>7</v>
      </c>
      <c r="D500" s="2" t="s">
        <v>71</v>
      </c>
      <c r="E500" s="2" t="s">
        <v>14</v>
      </c>
      <c r="F500" s="2">
        <v>3.8786459999999998</v>
      </c>
      <c r="G500" s="2">
        <v>5597</v>
      </c>
      <c r="H500" s="2">
        <v>5.9999999999999995E-4</v>
      </c>
      <c r="I500" t="s">
        <v>150</v>
      </c>
    </row>
    <row r="501" spans="1:9">
      <c r="A501" s="2">
        <v>2013</v>
      </c>
      <c r="B501" s="2">
        <v>11</v>
      </c>
      <c r="C501" s="2" t="s">
        <v>7</v>
      </c>
      <c r="D501" s="2" t="s">
        <v>22</v>
      </c>
      <c r="E501" s="2" t="s">
        <v>14</v>
      </c>
      <c r="F501" s="2">
        <v>16.058291000000001</v>
      </c>
      <c r="G501" s="2">
        <v>23275</v>
      </c>
      <c r="H501" s="2">
        <v>5.9999999999999995E-4</v>
      </c>
      <c r="I501" t="s">
        <v>150</v>
      </c>
    </row>
    <row r="502" spans="1:9">
      <c r="A502" s="2">
        <v>2014</v>
      </c>
      <c r="B502" s="2">
        <v>2</v>
      </c>
      <c r="C502" s="2" t="s">
        <v>12</v>
      </c>
      <c r="D502" s="2" t="s">
        <v>82</v>
      </c>
      <c r="E502" s="2" t="s">
        <v>14</v>
      </c>
      <c r="F502" s="2">
        <v>34.086246000000003</v>
      </c>
      <c r="G502" s="2">
        <v>5249</v>
      </c>
      <c r="H502" s="2">
        <v>6.4000000000000003E-3</v>
      </c>
      <c r="I502" t="s">
        <v>150</v>
      </c>
    </row>
    <row r="503" spans="1:9">
      <c r="A503" s="2">
        <v>2013</v>
      </c>
      <c r="B503" s="2">
        <v>3</v>
      </c>
      <c r="C503" s="2" t="s">
        <v>12</v>
      </c>
      <c r="D503" s="2" t="s">
        <v>52</v>
      </c>
      <c r="E503" s="2" t="s">
        <v>25</v>
      </c>
      <c r="F503" s="2">
        <v>9.4449000000000005E-2</v>
      </c>
      <c r="G503" s="2">
        <v>15</v>
      </c>
      <c r="H503" s="2">
        <v>6.1999999999999998E-3</v>
      </c>
      <c r="I503" t="s">
        <v>150</v>
      </c>
    </row>
    <row r="504" spans="1:9">
      <c r="A504" s="2">
        <v>2013</v>
      </c>
      <c r="B504" s="2">
        <v>11</v>
      </c>
      <c r="C504" s="2" t="s">
        <v>12</v>
      </c>
      <c r="D504" s="2" t="s">
        <v>34</v>
      </c>
      <c r="E504" s="2" t="s">
        <v>14</v>
      </c>
      <c r="F504" s="2">
        <v>1.235557</v>
      </c>
      <c r="G504" s="2">
        <v>62</v>
      </c>
      <c r="H504" s="2">
        <v>1.9900000000000001E-2</v>
      </c>
      <c r="I504" t="s">
        <v>150</v>
      </c>
    </row>
    <row r="505" spans="1:9">
      <c r="A505" s="2">
        <v>2013</v>
      </c>
      <c r="B505" s="2">
        <v>7</v>
      </c>
      <c r="C505" s="2" t="s">
        <v>12</v>
      </c>
      <c r="D505" s="2" t="s">
        <v>63</v>
      </c>
      <c r="E505" s="2" t="s">
        <v>14</v>
      </c>
      <c r="F505" s="2">
        <v>2601.3823609999999</v>
      </c>
      <c r="G505" s="2">
        <v>250651</v>
      </c>
      <c r="H505" s="2">
        <v>1.03E-2</v>
      </c>
      <c r="I505" t="s">
        <v>150</v>
      </c>
    </row>
    <row r="506" spans="1:9">
      <c r="A506" s="2">
        <v>2014</v>
      </c>
      <c r="B506" s="2">
        <v>5</v>
      </c>
      <c r="C506" s="2" t="s">
        <v>12</v>
      </c>
      <c r="D506" s="2" t="s">
        <v>43</v>
      </c>
      <c r="E506" s="2" t="s">
        <v>11</v>
      </c>
      <c r="F506" s="2">
        <v>29.928599999999999</v>
      </c>
      <c r="G506" s="2">
        <v>23022</v>
      </c>
      <c r="H506" s="2">
        <v>1.2999999999999999E-3</v>
      </c>
      <c r="I506" t="s">
        <v>150</v>
      </c>
    </row>
    <row r="507" spans="1:9">
      <c r="A507" s="2">
        <v>2013</v>
      </c>
      <c r="B507" s="2">
        <v>9</v>
      </c>
      <c r="C507" s="2" t="s">
        <v>12</v>
      </c>
      <c r="D507" s="2" t="s">
        <v>86</v>
      </c>
      <c r="E507" s="2" t="s">
        <v>9</v>
      </c>
      <c r="F507" s="2">
        <v>1497.4086480000001</v>
      </c>
      <c r="G507" s="2">
        <v>152835</v>
      </c>
      <c r="H507" s="2">
        <v>9.7000000000000003E-3</v>
      </c>
      <c r="I507" t="s">
        <v>150</v>
      </c>
    </row>
    <row r="508" spans="1:9">
      <c r="A508" s="2">
        <v>2014</v>
      </c>
      <c r="B508" s="2">
        <v>4</v>
      </c>
      <c r="C508" s="2" t="s">
        <v>7</v>
      </c>
      <c r="D508" s="2" t="s">
        <v>74</v>
      </c>
      <c r="E508" s="2" t="s">
        <v>9</v>
      </c>
      <c r="F508" s="2">
        <v>34.652239000000002</v>
      </c>
      <c r="G508" s="2">
        <v>19475</v>
      </c>
      <c r="H508" s="2">
        <v>1.6999999999999999E-3</v>
      </c>
      <c r="I508" t="s">
        <v>150</v>
      </c>
    </row>
    <row r="509" spans="1:9">
      <c r="A509" s="2">
        <v>2014</v>
      </c>
      <c r="B509" s="2">
        <v>3</v>
      </c>
      <c r="C509" s="2" t="s">
        <v>7</v>
      </c>
      <c r="D509" s="2" t="s">
        <v>21</v>
      </c>
      <c r="E509" s="2" t="s">
        <v>14</v>
      </c>
      <c r="F509" s="2">
        <v>144.55724499999999</v>
      </c>
      <c r="G509" s="2">
        <v>134485</v>
      </c>
      <c r="H509" s="2">
        <v>1E-3</v>
      </c>
      <c r="I509" t="s">
        <v>150</v>
      </c>
    </row>
    <row r="510" spans="1:9">
      <c r="A510" s="2">
        <v>2013</v>
      </c>
      <c r="B510" s="2">
        <v>8</v>
      </c>
      <c r="C510" s="2" t="s">
        <v>12</v>
      </c>
      <c r="D510" s="2" t="s">
        <v>50</v>
      </c>
      <c r="E510" s="2" t="s">
        <v>11</v>
      </c>
      <c r="F510" s="2">
        <v>1.2882359999999999</v>
      </c>
      <c r="G510" s="2">
        <v>150</v>
      </c>
      <c r="H510" s="2">
        <v>8.5000000000000006E-3</v>
      </c>
      <c r="I510" t="s">
        <v>150</v>
      </c>
    </row>
    <row r="511" spans="1:9">
      <c r="A511" s="2">
        <v>2014</v>
      </c>
      <c r="B511" s="2">
        <v>5</v>
      </c>
      <c r="C511" s="2" t="s">
        <v>7</v>
      </c>
      <c r="D511" s="2" t="s">
        <v>41</v>
      </c>
      <c r="E511" s="2" t="s">
        <v>25</v>
      </c>
      <c r="F511" s="2">
        <v>131.703992</v>
      </c>
      <c r="G511" s="2">
        <v>79149</v>
      </c>
      <c r="H511" s="2">
        <v>1.6000000000000001E-3</v>
      </c>
      <c r="I511" t="s">
        <v>150</v>
      </c>
    </row>
    <row r="512" spans="1:9">
      <c r="A512" s="2">
        <v>2013</v>
      </c>
      <c r="B512" s="2">
        <v>8</v>
      </c>
      <c r="C512" s="2" t="s">
        <v>12</v>
      </c>
      <c r="D512" s="2" t="s">
        <v>27</v>
      </c>
      <c r="E512" s="2" t="s">
        <v>14</v>
      </c>
      <c r="F512" s="2">
        <v>20.280877</v>
      </c>
      <c r="G512" s="2">
        <v>4818</v>
      </c>
      <c r="H512" s="2">
        <v>4.1999999999999997E-3</v>
      </c>
      <c r="I512" t="s">
        <v>150</v>
      </c>
    </row>
    <row r="513" spans="1:9">
      <c r="A513" s="2">
        <v>2013</v>
      </c>
      <c r="B513" s="2">
        <v>12</v>
      </c>
      <c r="C513" s="2" t="s">
        <v>12</v>
      </c>
      <c r="D513" s="2" t="s">
        <v>59</v>
      </c>
      <c r="E513" s="2" t="s">
        <v>11</v>
      </c>
      <c r="F513" s="2">
        <v>1.044422</v>
      </c>
      <c r="G513" s="2">
        <v>578</v>
      </c>
      <c r="H513" s="2">
        <v>1.8E-3</v>
      </c>
      <c r="I513" t="s">
        <v>150</v>
      </c>
    </row>
    <row r="514" spans="1:9">
      <c r="A514" s="2">
        <v>2013</v>
      </c>
      <c r="B514" s="2">
        <v>2</v>
      </c>
      <c r="C514" s="2" t="s">
        <v>12</v>
      </c>
      <c r="D514" s="2" t="s">
        <v>87</v>
      </c>
      <c r="E514" s="2" t="s">
        <v>14</v>
      </c>
      <c r="F514" s="2">
        <v>439.577786</v>
      </c>
      <c r="G514" s="2">
        <v>36136</v>
      </c>
      <c r="H514" s="2">
        <v>1.21E-2</v>
      </c>
      <c r="I514" t="s">
        <v>150</v>
      </c>
    </row>
    <row r="515" spans="1:9">
      <c r="A515" s="2">
        <v>2014</v>
      </c>
      <c r="B515" s="2">
        <v>2</v>
      </c>
      <c r="C515" s="2" t="s">
        <v>12</v>
      </c>
      <c r="D515" s="2" t="s">
        <v>19</v>
      </c>
      <c r="E515" s="2" t="s">
        <v>14</v>
      </c>
      <c r="F515" s="2">
        <v>13317.133693</v>
      </c>
      <c r="G515" s="2">
        <v>1038183</v>
      </c>
      <c r="H515" s="2">
        <v>1.2800000000000001E-2</v>
      </c>
      <c r="I515" t="s">
        <v>150</v>
      </c>
    </row>
    <row r="516" spans="1:9">
      <c r="A516" s="2">
        <v>2013</v>
      </c>
      <c r="B516" s="2">
        <v>6</v>
      </c>
      <c r="C516" s="2" t="s">
        <v>12</v>
      </c>
      <c r="D516" s="2" t="s">
        <v>56</v>
      </c>
      <c r="E516" s="2" t="s">
        <v>14</v>
      </c>
      <c r="F516" s="2">
        <v>16515.644064</v>
      </c>
      <c r="G516" s="2">
        <v>1831890</v>
      </c>
      <c r="H516" s="2">
        <v>8.9999999999999993E-3</v>
      </c>
      <c r="I516" t="s">
        <v>150</v>
      </c>
    </row>
    <row r="517" spans="1:9">
      <c r="A517" s="2">
        <v>2013</v>
      </c>
      <c r="B517" s="2">
        <v>12</v>
      </c>
      <c r="C517" s="2" t="s">
        <v>7</v>
      </c>
      <c r="D517" s="2" t="s">
        <v>56</v>
      </c>
      <c r="E517" s="2" t="s">
        <v>14</v>
      </c>
      <c r="F517" s="2">
        <v>468.15467899999999</v>
      </c>
      <c r="G517" s="2">
        <v>284260</v>
      </c>
      <c r="H517" s="2">
        <v>1.6000000000000001E-3</v>
      </c>
      <c r="I517" t="s">
        <v>150</v>
      </c>
    </row>
    <row r="518" spans="1:9">
      <c r="A518" s="2">
        <v>2013</v>
      </c>
      <c r="B518" s="2">
        <v>11</v>
      </c>
      <c r="C518" s="2" t="s">
        <v>12</v>
      </c>
      <c r="D518" s="2" t="s">
        <v>8</v>
      </c>
      <c r="E518" s="2" t="s">
        <v>9</v>
      </c>
      <c r="F518" s="2">
        <v>304121.85035800003</v>
      </c>
      <c r="G518" s="2">
        <v>33044580</v>
      </c>
      <c r="H518" s="2">
        <v>9.1999999999999998E-3</v>
      </c>
      <c r="I518" t="s">
        <v>150</v>
      </c>
    </row>
    <row r="519" spans="1:9">
      <c r="A519" s="2">
        <v>2014</v>
      </c>
      <c r="B519" s="2">
        <v>3</v>
      </c>
      <c r="C519" s="2" t="s">
        <v>12</v>
      </c>
      <c r="D519" s="2" t="s">
        <v>51</v>
      </c>
      <c r="E519" s="2" t="s">
        <v>11</v>
      </c>
      <c r="F519" s="2">
        <v>1.0724</v>
      </c>
      <c r="G519" s="2">
        <v>766</v>
      </c>
      <c r="H519" s="2">
        <v>1.4E-3</v>
      </c>
      <c r="I519" t="s">
        <v>150</v>
      </c>
    </row>
    <row r="520" spans="1:9">
      <c r="A520" s="2">
        <v>2014</v>
      </c>
      <c r="B520" s="2">
        <v>5</v>
      </c>
      <c r="C520" s="2" t="s">
        <v>7</v>
      </c>
      <c r="D520" s="2" t="s">
        <v>51</v>
      </c>
      <c r="E520" s="2" t="s">
        <v>11</v>
      </c>
      <c r="F520" s="2">
        <v>10.365600000000001</v>
      </c>
      <c r="G520" s="2">
        <v>7404</v>
      </c>
      <c r="H520" s="2">
        <v>1.4E-3</v>
      </c>
      <c r="I520" t="s">
        <v>150</v>
      </c>
    </row>
    <row r="521" spans="1:9">
      <c r="A521" s="2">
        <v>2013</v>
      </c>
      <c r="B521" s="2">
        <v>3</v>
      </c>
      <c r="C521" s="2" t="s">
        <v>12</v>
      </c>
      <c r="D521" s="2" t="s">
        <v>61</v>
      </c>
      <c r="E521" s="2" t="s">
        <v>62</v>
      </c>
      <c r="F521" s="2">
        <v>2.0473999999999999E-2</v>
      </c>
      <c r="G521" s="2">
        <v>1</v>
      </c>
      <c r="H521" s="2">
        <v>2.0400000000000001E-2</v>
      </c>
      <c r="I521" t="s">
        <v>150</v>
      </c>
    </row>
    <row r="522" spans="1:9">
      <c r="A522" s="2">
        <v>2013</v>
      </c>
      <c r="B522" s="2">
        <v>1</v>
      </c>
      <c r="C522" s="2" t="s">
        <v>12</v>
      </c>
      <c r="D522" s="2" t="s">
        <v>76</v>
      </c>
      <c r="E522" s="2" t="s">
        <v>25</v>
      </c>
      <c r="F522" s="2">
        <v>0.13686499999999999</v>
      </c>
      <c r="G522" s="2">
        <v>8</v>
      </c>
      <c r="H522" s="2">
        <v>1.7100000000000001E-2</v>
      </c>
      <c r="I522" t="s">
        <v>150</v>
      </c>
    </row>
    <row r="523" spans="1:9">
      <c r="A523" s="2">
        <v>2014</v>
      </c>
      <c r="B523" s="2">
        <v>5</v>
      </c>
      <c r="C523" s="2" t="s">
        <v>12</v>
      </c>
      <c r="D523" s="2" t="s">
        <v>50</v>
      </c>
      <c r="E523" s="2" t="s">
        <v>11</v>
      </c>
      <c r="F523" s="2">
        <v>29.886142</v>
      </c>
      <c r="G523" s="2">
        <v>15760</v>
      </c>
      <c r="H523" s="2">
        <v>1.8E-3</v>
      </c>
      <c r="I523" t="s">
        <v>150</v>
      </c>
    </row>
    <row r="524" spans="1:9">
      <c r="A524" s="2">
        <v>2013</v>
      </c>
      <c r="B524" s="2">
        <v>12</v>
      </c>
      <c r="C524" s="2" t="s">
        <v>12</v>
      </c>
      <c r="D524" s="2" t="s">
        <v>89</v>
      </c>
      <c r="E524" s="2" t="s">
        <v>9</v>
      </c>
      <c r="F524" s="2">
        <v>0.1976</v>
      </c>
      <c r="G524" s="2">
        <v>152</v>
      </c>
      <c r="H524" s="2">
        <v>1.2999999999999999E-3</v>
      </c>
      <c r="I524" t="s">
        <v>150</v>
      </c>
    </row>
    <row r="525" spans="1:9">
      <c r="A525" s="2">
        <v>2013</v>
      </c>
      <c r="B525" s="2">
        <v>9</v>
      </c>
      <c r="C525" s="2" t="s">
        <v>7</v>
      </c>
      <c r="D525" s="2" t="s">
        <v>46</v>
      </c>
      <c r="E525" s="2" t="s">
        <v>25</v>
      </c>
      <c r="F525" s="2">
        <v>8.9136000000000007E-2</v>
      </c>
      <c r="G525" s="2">
        <v>12704</v>
      </c>
      <c r="H525" s="2">
        <v>0</v>
      </c>
      <c r="I525" t="s">
        <v>150</v>
      </c>
    </row>
    <row r="526" spans="1:9">
      <c r="A526" s="2">
        <v>2013</v>
      </c>
      <c r="B526" s="2">
        <v>5</v>
      </c>
      <c r="C526" s="2" t="s">
        <v>12</v>
      </c>
      <c r="D526" s="2" t="s">
        <v>83</v>
      </c>
      <c r="E526" s="2" t="s">
        <v>14</v>
      </c>
      <c r="F526" s="2">
        <v>0.78205599999999997</v>
      </c>
      <c r="G526" s="2">
        <v>129</v>
      </c>
      <c r="H526" s="2">
        <v>6.0000000000000001E-3</v>
      </c>
      <c r="I526" t="s">
        <v>150</v>
      </c>
    </row>
    <row r="527" spans="1:9">
      <c r="A527" s="2">
        <v>2014</v>
      </c>
      <c r="B527" s="2">
        <v>3</v>
      </c>
      <c r="C527" s="2" t="s">
        <v>7</v>
      </c>
      <c r="D527" s="2" t="s">
        <v>43</v>
      </c>
      <c r="E527" s="2" t="s">
        <v>11</v>
      </c>
      <c r="F527" s="2">
        <v>133.7895</v>
      </c>
      <c r="G527" s="2">
        <v>102915</v>
      </c>
      <c r="H527" s="2">
        <v>1.2999999999999999E-3</v>
      </c>
      <c r="I527" t="s">
        <v>150</v>
      </c>
    </row>
    <row r="528" spans="1:9">
      <c r="A528" s="2">
        <v>2013</v>
      </c>
      <c r="B528" s="2">
        <v>10</v>
      </c>
      <c r="C528" s="2" t="s">
        <v>7</v>
      </c>
      <c r="D528" s="2" t="s">
        <v>41</v>
      </c>
      <c r="E528" s="2" t="s">
        <v>25</v>
      </c>
      <c r="F528" s="2">
        <v>58.810234000000001</v>
      </c>
      <c r="G528" s="2">
        <v>34635</v>
      </c>
      <c r="H528" s="2">
        <v>1.6000000000000001E-3</v>
      </c>
      <c r="I528" t="s">
        <v>150</v>
      </c>
    </row>
    <row r="529" spans="1:9">
      <c r="A529" s="2">
        <v>2014</v>
      </c>
      <c r="B529" s="2">
        <v>2</v>
      </c>
      <c r="C529" s="2" t="s">
        <v>12</v>
      </c>
      <c r="D529" s="2" t="s">
        <v>18</v>
      </c>
      <c r="E529" s="2" t="s">
        <v>14</v>
      </c>
      <c r="F529" s="2">
        <v>1771.8033</v>
      </c>
      <c r="G529" s="2">
        <v>179151</v>
      </c>
      <c r="H529" s="2">
        <v>9.7999999999999997E-3</v>
      </c>
      <c r="I529" t="s">
        <v>150</v>
      </c>
    </row>
    <row r="530" spans="1:9">
      <c r="A530" s="2">
        <v>2013</v>
      </c>
      <c r="B530" s="2">
        <v>3</v>
      </c>
      <c r="C530" s="2" t="s">
        <v>12</v>
      </c>
      <c r="D530" s="2" t="s">
        <v>39</v>
      </c>
      <c r="E530" s="2" t="s">
        <v>14</v>
      </c>
      <c r="F530" s="2">
        <v>11641.483097</v>
      </c>
      <c r="G530" s="2">
        <v>1075421</v>
      </c>
      <c r="H530" s="2">
        <v>1.0800000000000001E-2</v>
      </c>
      <c r="I530" t="s">
        <v>150</v>
      </c>
    </row>
    <row r="531" spans="1:9">
      <c r="A531" s="2">
        <v>2013</v>
      </c>
      <c r="B531" s="2">
        <v>9</v>
      </c>
      <c r="C531" s="2" t="s">
        <v>53</v>
      </c>
      <c r="D531" s="2" t="s">
        <v>39</v>
      </c>
      <c r="E531" s="2" t="s">
        <v>14</v>
      </c>
      <c r="F531" s="2">
        <v>2.5693920000000001</v>
      </c>
      <c r="G531" s="2">
        <v>2</v>
      </c>
      <c r="H531" s="2">
        <v>1.2846</v>
      </c>
      <c r="I531" t="s">
        <v>150</v>
      </c>
    </row>
    <row r="532" spans="1:9">
      <c r="A532" s="2">
        <v>2014</v>
      </c>
      <c r="B532" s="2">
        <v>3</v>
      </c>
      <c r="C532" s="2" t="s">
        <v>7</v>
      </c>
      <c r="D532" s="2" t="s">
        <v>10</v>
      </c>
      <c r="E532" s="2" t="s">
        <v>11</v>
      </c>
      <c r="F532" s="2">
        <v>59.110424999999999</v>
      </c>
      <c r="G532" s="2">
        <v>108438</v>
      </c>
      <c r="H532" s="2">
        <v>5.0000000000000001E-4</v>
      </c>
      <c r="I532" t="s">
        <v>150</v>
      </c>
    </row>
    <row r="533" spans="1:9">
      <c r="A533" s="2">
        <v>2013</v>
      </c>
      <c r="B533" s="2">
        <v>8</v>
      </c>
      <c r="C533" s="2" t="s">
        <v>12</v>
      </c>
      <c r="D533" s="2" t="s">
        <v>88</v>
      </c>
      <c r="E533" s="2" t="s">
        <v>14</v>
      </c>
      <c r="F533" s="2">
        <v>3.5444000000000003E-2</v>
      </c>
      <c r="G533" s="2">
        <v>1</v>
      </c>
      <c r="H533" s="2">
        <v>3.5400000000000001E-2</v>
      </c>
      <c r="I533" t="s">
        <v>150</v>
      </c>
    </row>
    <row r="534" spans="1:9">
      <c r="A534" s="2">
        <v>2013</v>
      </c>
      <c r="B534" s="2">
        <v>7</v>
      </c>
      <c r="C534" s="2" t="s">
        <v>12</v>
      </c>
      <c r="D534" s="2" t="s">
        <v>60</v>
      </c>
      <c r="E534" s="2" t="s">
        <v>14</v>
      </c>
      <c r="F534" s="2">
        <v>0.17402999999999999</v>
      </c>
      <c r="G534" s="2">
        <v>25</v>
      </c>
      <c r="H534" s="2">
        <v>6.8999999999999999E-3</v>
      </c>
      <c r="I534" t="s">
        <v>150</v>
      </c>
    </row>
    <row r="535" spans="1:9">
      <c r="A535" s="2">
        <v>2013</v>
      </c>
      <c r="B535" s="2">
        <v>2</v>
      </c>
      <c r="C535" s="2" t="s">
        <v>12</v>
      </c>
      <c r="D535" s="2" t="s">
        <v>71</v>
      </c>
      <c r="E535" s="2" t="s">
        <v>14</v>
      </c>
      <c r="F535" s="2">
        <v>8.1550000000000008E-3</v>
      </c>
      <c r="G535" s="2">
        <v>1</v>
      </c>
      <c r="H535" s="2">
        <v>8.0999999999999996E-3</v>
      </c>
      <c r="I535" t="s">
        <v>150</v>
      </c>
    </row>
    <row r="536" spans="1:9">
      <c r="A536" s="2">
        <v>2014</v>
      </c>
      <c r="B536" s="2">
        <v>1</v>
      </c>
      <c r="C536" s="2" t="s">
        <v>7</v>
      </c>
      <c r="D536" s="2" t="s">
        <v>15</v>
      </c>
      <c r="E536" s="2" t="s">
        <v>16</v>
      </c>
      <c r="F536" s="2">
        <v>419.02530300000001</v>
      </c>
      <c r="G536" s="2">
        <v>311445</v>
      </c>
      <c r="H536" s="2">
        <v>1.2999999999999999E-3</v>
      </c>
      <c r="I536" t="s">
        <v>150</v>
      </c>
    </row>
    <row r="537" spans="1:9">
      <c r="A537" s="2">
        <v>2013</v>
      </c>
      <c r="B537" s="2">
        <v>4</v>
      </c>
      <c r="C537" s="2" t="s">
        <v>12</v>
      </c>
      <c r="D537" s="2" t="s">
        <v>58</v>
      </c>
      <c r="E537" s="2" t="s">
        <v>9</v>
      </c>
      <c r="F537" s="2">
        <v>4.8300000000000001E-3</v>
      </c>
      <c r="G537" s="2">
        <v>10</v>
      </c>
      <c r="H537" s="2">
        <v>4.0000000000000002E-4</v>
      </c>
      <c r="I537" t="s">
        <v>150</v>
      </c>
    </row>
    <row r="538" spans="1:9">
      <c r="A538" s="2">
        <v>2013</v>
      </c>
      <c r="B538" s="2">
        <v>12</v>
      </c>
      <c r="C538" s="2" t="s">
        <v>12</v>
      </c>
      <c r="D538" s="2" t="s">
        <v>44</v>
      </c>
      <c r="E538" s="2" t="s">
        <v>16</v>
      </c>
      <c r="F538" s="2">
        <v>838.08153700000003</v>
      </c>
      <c r="G538" s="2">
        <v>65631</v>
      </c>
      <c r="H538" s="2">
        <v>1.2699999999999999E-2</v>
      </c>
      <c r="I538" t="s">
        <v>150</v>
      </c>
    </row>
    <row r="539" spans="1:9">
      <c r="A539" s="2">
        <v>2014</v>
      </c>
      <c r="B539" s="2">
        <v>5</v>
      </c>
      <c r="C539" s="2" t="s">
        <v>7</v>
      </c>
      <c r="D539" s="2" t="s">
        <v>63</v>
      </c>
      <c r="E539" s="2" t="s">
        <v>14</v>
      </c>
      <c r="F539" s="2">
        <v>159.33694299999999</v>
      </c>
      <c r="G539" s="2">
        <v>250348</v>
      </c>
      <c r="H539" s="2">
        <v>5.9999999999999995E-4</v>
      </c>
      <c r="I539" t="s">
        <v>150</v>
      </c>
    </row>
    <row r="540" spans="1:9">
      <c r="A540" s="2">
        <v>2014</v>
      </c>
      <c r="B540" s="2">
        <v>3</v>
      </c>
      <c r="C540" s="2" t="s">
        <v>12</v>
      </c>
      <c r="D540" s="2" t="s">
        <v>101</v>
      </c>
      <c r="E540" s="2" t="s">
        <v>62</v>
      </c>
      <c r="F540" s="2">
        <v>8.2103999999999996E-2</v>
      </c>
      <c r="G540" s="2">
        <v>6</v>
      </c>
      <c r="H540" s="2">
        <v>1.3599999999999999E-2</v>
      </c>
      <c r="I540" t="s">
        <v>150</v>
      </c>
    </row>
    <row r="541" spans="1:9">
      <c r="A541" s="2">
        <v>2014</v>
      </c>
      <c r="B541" s="2">
        <v>5</v>
      </c>
      <c r="C541" s="2" t="s">
        <v>12</v>
      </c>
      <c r="D541" s="2" t="s">
        <v>64</v>
      </c>
      <c r="E541" s="2" t="s">
        <v>14</v>
      </c>
      <c r="F541" s="2">
        <v>1.5172669999999999</v>
      </c>
      <c r="G541" s="2">
        <v>371</v>
      </c>
      <c r="H541" s="2">
        <v>4.0000000000000001E-3</v>
      </c>
      <c r="I541" t="s">
        <v>150</v>
      </c>
    </row>
    <row r="542" spans="1:9">
      <c r="A542" s="2">
        <v>2013</v>
      </c>
      <c r="B542" s="2">
        <v>8</v>
      </c>
      <c r="C542" s="2" t="s">
        <v>7</v>
      </c>
      <c r="D542" s="2" t="s">
        <v>27</v>
      </c>
      <c r="E542" s="2" t="s">
        <v>14</v>
      </c>
      <c r="F542" s="2">
        <v>4.3576670000000002</v>
      </c>
      <c r="G542" s="2">
        <v>10929</v>
      </c>
      <c r="H542" s="2">
        <v>2.9999999999999997E-4</v>
      </c>
      <c r="I542" t="s">
        <v>150</v>
      </c>
    </row>
    <row r="543" spans="1:9">
      <c r="A543" s="2">
        <v>2014</v>
      </c>
      <c r="B543" s="2">
        <v>4</v>
      </c>
      <c r="C543" s="2" t="s">
        <v>7</v>
      </c>
      <c r="D543" s="2" t="s">
        <v>59</v>
      </c>
      <c r="E543" s="2" t="s">
        <v>11</v>
      </c>
      <c r="F543" s="2">
        <v>362.641279</v>
      </c>
      <c r="G543" s="2">
        <v>169400</v>
      </c>
      <c r="H543" s="2">
        <v>2.0999999999999999E-3</v>
      </c>
      <c r="I543" t="s">
        <v>150</v>
      </c>
    </row>
    <row r="544" spans="1:9">
      <c r="A544" s="2">
        <v>2013</v>
      </c>
      <c r="B544" s="2">
        <v>4</v>
      </c>
      <c r="C544" s="2" t="s">
        <v>12</v>
      </c>
      <c r="D544" s="2" t="s">
        <v>47</v>
      </c>
      <c r="E544" s="2" t="s">
        <v>14</v>
      </c>
      <c r="F544" s="2">
        <v>7.719309</v>
      </c>
      <c r="G544" s="2">
        <v>724</v>
      </c>
      <c r="H544" s="2">
        <v>1.06E-2</v>
      </c>
      <c r="I544" t="s">
        <v>150</v>
      </c>
    </row>
    <row r="545" spans="1:9">
      <c r="A545" s="2">
        <v>2013</v>
      </c>
      <c r="B545" s="2">
        <v>12</v>
      </c>
      <c r="C545" s="2" t="s">
        <v>12</v>
      </c>
      <c r="D545" s="2" t="s">
        <v>42</v>
      </c>
      <c r="E545" s="2" t="s">
        <v>14</v>
      </c>
      <c r="F545" s="2">
        <v>670.72846800000002</v>
      </c>
      <c r="G545" s="2">
        <v>59726</v>
      </c>
      <c r="H545" s="2">
        <v>1.12E-2</v>
      </c>
      <c r="I545" t="s">
        <v>150</v>
      </c>
    </row>
    <row r="546" spans="1:9">
      <c r="A546" s="2">
        <v>2014</v>
      </c>
      <c r="B546" s="2">
        <v>5</v>
      </c>
      <c r="C546" s="2" t="s">
        <v>12</v>
      </c>
      <c r="D546" s="2" t="s">
        <v>18</v>
      </c>
      <c r="E546" s="2" t="s">
        <v>14</v>
      </c>
      <c r="F546" s="2">
        <v>1901.9028149999999</v>
      </c>
      <c r="G546" s="2">
        <v>213264</v>
      </c>
      <c r="H546" s="2">
        <v>8.8999999999999999E-3</v>
      </c>
      <c r="I546" t="s">
        <v>150</v>
      </c>
    </row>
    <row r="547" spans="1:9">
      <c r="A547" s="2">
        <v>2013</v>
      </c>
      <c r="B547" s="2">
        <v>2</v>
      </c>
      <c r="C547" s="2" t="s">
        <v>12</v>
      </c>
      <c r="D547" s="2" t="s">
        <v>19</v>
      </c>
      <c r="E547" s="2" t="s">
        <v>14</v>
      </c>
      <c r="F547" s="2">
        <v>9254.3111339999996</v>
      </c>
      <c r="G547" s="2">
        <v>795452</v>
      </c>
      <c r="H547" s="2">
        <v>1.1599999999999999E-2</v>
      </c>
      <c r="I547" t="s">
        <v>150</v>
      </c>
    </row>
    <row r="548" spans="1:9">
      <c r="A548" s="2">
        <v>2013</v>
      </c>
      <c r="B548" s="2">
        <v>9</v>
      </c>
      <c r="C548" s="2" t="s">
        <v>12</v>
      </c>
      <c r="D548" s="2" t="s">
        <v>56</v>
      </c>
      <c r="E548" s="2" t="s">
        <v>14</v>
      </c>
      <c r="F548" s="2">
        <v>31239.550297000002</v>
      </c>
      <c r="G548" s="2">
        <v>2659872</v>
      </c>
      <c r="H548" s="2">
        <v>1.17E-2</v>
      </c>
      <c r="I548" t="s">
        <v>150</v>
      </c>
    </row>
    <row r="549" spans="1:9">
      <c r="A549" s="2">
        <v>2013</v>
      </c>
      <c r="B549" s="2">
        <v>12</v>
      </c>
      <c r="C549" s="2" t="s">
        <v>12</v>
      </c>
      <c r="D549" s="2" t="s">
        <v>39</v>
      </c>
      <c r="E549" s="2" t="s">
        <v>14</v>
      </c>
      <c r="F549" s="2">
        <v>18379.845538000001</v>
      </c>
      <c r="G549" s="2">
        <v>1373455</v>
      </c>
      <c r="H549" s="2">
        <v>1.3299999999999999E-2</v>
      </c>
      <c r="I549" t="s">
        <v>150</v>
      </c>
    </row>
    <row r="550" spans="1:9">
      <c r="A550" s="2">
        <v>2014</v>
      </c>
      <c r="B550" s="2">
        <v>4</v>
      </c>
      <c r="C550" s="2" t="s">
        <v>7</v>
      </c>
      <c r="D550" s="2" t="s">
        <v>8</v>
      </c>
      <c r="E550" s="2" t="s">
        <v>9</v>
      </c>
      <c r="F550" s="2">
        <v>59993.232437999999</v>
      </c>
      <c r="G550" s="2">
        <v>47378769</v>
      </c>
      <c r="H550" s="2">
        <v>1.1999999999999999E-3</v>
      </c>
      <c r="I550" t="s">
        <v>150</v>
      </c>
    </row>
    <row r="551" spans="1:9">
      <c r="A551" s="2">
        <v>2013</v>
      </c>
      <c r="B551" s="2">
        <v>12</v>
      </c>
      <c r="C551" s="2" t="s">
        <v>7</v>
      </c>
      <c r="D551" s="2" t="s">
        <v>23</v>
      </c>
      <c r="E551" s="2" t="s">
        <v>14</v>
      </c>
      <c r="F551" s="2">
        <v>18.602070000000001</v>
      </c>
      <c r="G551" s="2">
        <v>8354</v>
      </c>
      <c r="H551" s="2">
        <v>2.2000000000000001E-3</v>
      </c>
      <c r="I551" t="s">
        <v>150</v>
      </c>
    </row>
    <row r="552" spans="1:9">
      <c r="A552" s="2">
        <v>2014</v>
      </c>
      <c r="B552" s="2">
        <v>2</v>
      </c>
      <c r="C552" s="2" t="s">
        <v>12</v>
      </c>
      <c r="D552" s="2" t="s">
        <v>88</v>
      </c>
      <c r="E552" s="2" t="s">
        <v>14</v>
      </c>
      <c r="F552" s="2">
        <v>1.557661</v>
      </c>
      <c r="G552" s="2">
        <v>570</v>
      </c>
      <c r="H552" s="2">
        <v>2.7000000000000001E-3</v>
      </c>
      <c r="I552" t="s">
        <v>150</v>
      </c>
    </row>
    <row r="553" spans="1:9">
      <c r="A553" s="2">
        <v>2014</v>
      </c>
      <c r="B553" s="2">
        <v>4</v>
      </c>
      <c r="C553" s="2" t="s">
        <v>12</v>
      </c>
      <c r="D553" s="2" t="s">
        <v>88</v>
      </c>
      <c r="E553" s="2" t="s">
        <v>14</v>
      </c>
      <c r="F553" s="2">
        <v>3.9992190000000001</v>
      </c>
      <c r="G553" s="2">
        <v>1146</v>
      </c>
      <c r="H553" s="2">
        <v>3.3999999999999998E-3</v>
      </c>
      <c r="I553" t="s">
        <v>150</v>
      </c>
    </row>
    <row r="554" spans="1:9">
      <c r="A554" s="2">
        <v>2013</v>
      </c>
      <c r="B554" s="2">
        <v>11</v>
      </c>
      <c r="C554" s="2" t="s">
        <v>12</v>
      </c>
      <c r="D554" s="2" t="s">
        <v>60</v>
      </c>
      <c r="E554" s="2" t="s">
        <v>14</v>
      </c>
      <c r="F554" s="2">
        <v>58.358097999999998</v>
      </c>
      <c r="G554" s="2">
        <v>13494</v>
      </c>
      <c r="H554" s="2">
        <v>4.3E-3</v>
      </c>
      <c r="I554" t="s">
        <v>150</v>
      </c>
    </row>
    <row r="555" spans="1:9">
      <c r="A555" s="2">
        <v>2013</v>
      </c>
      <c r="B555" s="2">
        <v>3</v>
      </c>
      <c r="C555" s="2" t="s">
        <v>12</v>
      </c>
      <c r="D555" s="2" t="s">
        <v>58</v>
      </c>
      <c r="E555" s="2" t="s">
        <v>9</v>
      </c>
      <c r="F555" s="2">
        <v>5.0303E-2</v>
      </c>
      <c r="G555" s="2">
        <v>15</v>
      </c>
      <c r="H555" s="2">
        <v>3.3E-3</v>
      </c>
      <c r="I555" t="s">
        <v>150</v>
      </c>
    </row>
    <row r="556" spans="1:9">
      <c r="A556" s="2">
        <v>2013</v>
      </c>
      <c r="B556" s="2">
        <v>12</v>
      </c>
      <c r="C556" s="2" t="s">
        <v>7</v>
      </c>
      <c r="D556" s="2" t="s">
        <v>96</v>
      </c>
      <c r="E556" s="2" t="s">
        <v>9</v>
      </c>
      <c r="F556" s="2">
        <v>8.7710000000000008</v>
      </c>
      <c r="G556" s="2">
        <v>6265</v>
      </c>
      <c r="H556" s="2">
        <v>1.4E-3</v>
      </c>
      <c r="I556" t="s">
        <v>150</v>
      </c>
    </row>
    <row r="557" spans="1:9">
      <c r="A557" s="2">
        <v>2013</v>
      </c>
      <c r="B557" s="2">
        <v>5</v>
      </c>
      <c r="C557" s="2" t="s">
        <v>7</v>
      </c>
      <c r="D557" s="2" t="s">
        <v>44</v>
      </c>
      <c r="E557" s="2" t="s">
        <v>16</v>
      </c>
      <c r="F557" s="2">
        <v>42.441681000000003</v>
      </c>
      <c r="G557" s="2">
        <v>51911</v>
      </c>
      <c r="H557" s="2">
        <v>8.0000000000000004E-4</v>
      </c>
      <c r="I557" t="s">
        <v>150</v>
      </c>
    </row>
    <row r="558" spans="1:9">
      <c r="A558" s="2">
        <v>2014</v>
      </c>
      <c r="B558" s="2">
        <v>2</v>
      </c>
      <c r="C558" s="2" t="s">
        <v>12</v>
      </c>
      <c r="D558" s="2" t="s">
        <v>67</v>
      </c>
      <c r="E558" s="2" t="s">
        <v>9</v>
      </c>
      <c r="F558" s="2">
        <v>0.72409999999999997</v>
      </c>
      <c r="G558" s="2">
        <v>557</v>
      </c>
      <c r="H558" s="2">
        <v>1.2999999999999999E-3</v>
      </c>
      <c r="I558" t="s">
        <v>150</v>
      </c>
    </row>
    <row r="559" spans="1:9">
      <c r="A559" s="2">
        <v>2014</v>
      </c>
      <c r="B559" s="2">
        <v>4</v>
      </c>
      <c r="C559" s="2" t="s">
        <v>12</v>
      </c>
      <c r="D559" s="2" t="s">
        <v>54</v>
      </c>
      <c r="E559" s="2" t="s">
        <v>14</v>
      </c>
      <c r="F559" s="2">
        <v>5.7863040000000003</v>
      </c>
      <c r="G559" s="2">
        <v>280</v>
      </c>
      <c r="H559" s="2">
        <v>2.06E-2</v>
      </c>
      <c r="I559" t="s">
        <v>150</v>
      </c>
    </row>
    <row r="560" spans="1:9">
      <c r="A560" s="2">
        <v>2014</v>
      </c>
      <c r="B560" s="2">
        <v>3</v>
      </c>
      <c r="C560" s="2" t="s">
        <v>12</v>
      </c>
      <c r="D560" s="2" t="s">
        <v>70</v>
      </c>
      <c r="E560" s="2" t="s">
        <v>14</v>
      </c>
      <c r="F560" s="2">
        <v>8163.533606</v>
      </c>
      <c r="G560" s="2">
        <v>832524</v>
      </c>
      <c r="H560" s="2">
        <v>9.7999999999999997E-3</v>
      </c>
      <c r="I560" t="s">
        <v>150</v>
      </c>
    </row>
    <row r="561" spans="1:9">
      <c r="A561" s="2">
        <v>2013</v>
      </c>
      <c r="B561" s="2">
        <v>11</v>
      </c>
      <c r="C561" s="2" t="s">
        <v>12</v>
      </c>
      <c r="D561" s="2" t="s">
        <v>40</v>
      </c>
      <c r="E561" s="2" t="s">
        <v>14</v>
      </c>
      <c r="F561" s="2">
        <v>2502.3550749999999</v>
      </c>
      <c r="G561" s="2">
        <v>353257</v>
      </c>
      <c r="H561" s="2">
        <v>7.0000000000000001E-3</v>
      </c>
      <c r="I561" t="s">
        <v>150</v>
      </c>
    </row>
    <row r="562" spans="1:9">
      <c r="A562" s="2">
        <v>2013</v>
      </c>
      <c r="B562" s="2">
        <v>12</v>
      </c>
      <c r="C562" s="2" t="s">
        <v>7</v>
      </c>
      <c r="D562" s="2" t="s">
        <v>46</v>
      </c>
      <c r="E562" s="2" t="s">
        <v>25</v>
      </c>
      <c r="F562" s="2">
        <v>2.0999999999999999E-5</v>
      </c>
      <c r="G562" s="2">
        <v>18708</v>
      </c>
      <c r="H562" s="2">
        <v>0</v>
      </c>
      <c r="I562" t="s">
        <v>150</v>
      </c>
    </row>
    <row r="563" spans="1:9">
      <c r="A563" s="2">
        <v>2014</v>
      </c>
      <c r="B563" s="2">
        <v>2</v>
      </c>
      <c r="C563" s="2" t="s">
        <v>7</v>
      </c>
      <c r="D563" s="2" t="s">
        <v>27</v>
      </c>
      <c r="E563" s="2" t="s">
        <v>14</v>
      </c>
      <c r="F563" s="2">
        <v>47.16498</v>
      </c>
      <c r="G563" s="2">
        <v>18178</v>
      </c>
      <c r="H563" s="2">
        <v>2.5000000000000001E-3</v>
      </c>
      <c r="I563" t="s">
        <v>150</v>
      </c>
    </row>
    <row r="564" spans="1:9">
      <c r="A564" s="2">
        <v>2013</v>
      </c>
      <c r="B564" s="2">
        <v>11</v>
      </c>
      <c r="C564" s="2" t="s">
        <v>12</v>
      </c>
      <c r="D564" s="2" t="s">
        <v>28</v>
      </c>
      <c r="E564" s="2" t="s">
        <v>14</v>
      </c>
      <c r="F564" s="2">
        <v>38.185181999999998</v>
      </c>
      <c r="G564" s="2">
        <v>14189</v>
      </c>
      <c r="H564" s="2">
        <v>2.5999999999999999E-3</v>
      </c>
      <c r="I564" t="s">
        <v>150</v>
      </c>
    </row>
    <row r="565" spans="1:9">
      <c r="A565" s="2">
        <v>2013</v>
      </c>
      <c r="B565" s="2">
        <v>11</v>
      </c>
      <c r="C565" s="2" t="s">
        <v>7</v>
      </c>
      <c r="D565" s="2" t="s">
        <v>13</v>
      </c>
      <c r="E565" s="2" t="s">
        <v>14</v>
      </c>
      <c r="F565" s="2">
        <v>95.539663000000004</v>
      </c>
      <c r="G565" s="2">
        <v>75396</v>
      </c>
      <c r="H565" s="2">
        <v>1.1999999999999999E-3</v>
      </c>
      <c r="I565" t="s">
        <v>150</v>
      </c>
    </row>
    <row r="566" spans="1:9">
      <c r="A566" s="2">
        <v>2014</v>
      </c>
      <c r="B566" s="2">
        <v>3</v>
      </c>
      <c r="C566" s="2" t="s">
        <v>7</v>
      </c>
      <c r="D566" s="2" t="s">
        <v>42</v>
      </c>
      <c r="E566" s="2" t="s">
        <v>14</v>
      </c>
      <c r="F566" s="2">
        <v>1269.7702690000001</v>
      </c>
      <c r="G566" s="2">
        <v>307376</v>
      </c>
      <c r="H566" s="2">
        <v>4.1000000000000003E-3</v>
      </c>
      <c r="I566" t="s">
        <v>150</v>
      </c>
    </row>
    <row r="567" spans="1:9">
      <c r="A567" s="2">
        <v>2013</v>
      </c>
      <c r="B567" s="2">
        <v>8</v>
      </c>
      <c r="C567" s="2" t="s">
        <v>53</v>
      </c>
      <c r="D567" s="2" t="s">
        <v>39</v>
      </c>
      <c r="E567" s="2" t="s">
        <v>14</v>
      </c>
      <c r="F567" s="2">
        <v>14.158512</v>
      </c>
      <c r="G567" s="2">
        <v>18</v>
      </c>
      <c r="H567" s="2">
        <v>0.78649999999999998</v>
      </c>
      <c r="I567" t="s">
        <v>150</v>
      </c>
    </row>
    <row r="568" spans="1:9">
      <c r="A568" s="2">
        <v>2013</v>
      </c>
      <c r="B568" s="2">
        <v>12</v>
      </c>
      <c r="C568" s="2" t="s">
        <v>12</v>
      </c>
      <c r="D568" s="2" t="s">
        <v>51</v>
      </c>
      <c r="E568" s="2" t="s">
        <v>11</v>
      </c>
      <c r="F568" s="2">
        <v>0.1008</v>
      </c>
      <c r="G568" s="2">
        <v>72</v>
      </c>
      <c r="H568" s="2">
        <v>1.4E-3</v>
      </c>
      <c r="I568" t="s">
        <v>150</v>
      </c>
    </row>
    <row r="569" spans="1:9">
      <c r="A569" s="2">
        <v>2014</v>
      </c>
      <c r="B569" s="2">
        <v>1</v>
      </c>
      <c r="C569" s="2" t="s">
        <v>7</v>
      </c>
      <c r="D569" s="2" t="s">
        <v>82</v>
      </c>
      <c r="E569" s="2" t="s">
        <v>14</v>
      </c>
      <c r="F569" s="2">
        <v>38.301067000000003</v>
      </c>
      <c r="G569" s="2">
        <v>21034</v>
      </c>
      <c r="H569" s="2">
        <v>1.8E-3</v>
      </c>
      <c r="I569" t="s">
        <v>150</v>
      </c>
    </row>
    <row r="570" spans="1:9">
      <c r="A570" s="2">
        <v>2013</v>
      </c>
      <c r="B570" s="2">
        <v>7</v>
      </c>
      <c r="C570" s="2" t="s">
        <v>7</v>
      </c>
      <c r="D570" s="2" t="s">
        <v>86</v>
      </c>
      <c r="E570" s="2" t="s">
        <v>9</v>
      </c>
      <c r="F570" s="2">
        <v>676.54808500000001</v>
      </c>
      <c r="G570" s="2">
        <v>457939</v>
      </c>
      <c r="H570" s="2">
        <v>1.4E-3</v>
      </c>
      <c r="I570" t="s">
        <v>150</v>
      </c>
    </row>
    <row r="571" spans="1:9">
      <c r="A571" s="2">
        <v>2014</v>
      </c>
      <c r="B571" s="2">
        <v>1</v>
      </c>
      <c r="C571" s="2" t="s">
        <v>12</v>
      </c>
      <c r="D571" s="2" t="s">
        <v>78</v>
      </c>
      <c r="E571" s="2" t="s">
        <v>25</v>
      </c>
      <c r="F571" s="2">
        <v>6.9890000000000004E-3</v>
      </c>
      <c r="G571" s="2">
        <v>1</v>
      </c>
      <c r="H571" s="2">
        <v>6.8999999999999999E-3</v>
      </c>
      <c r="I571" t="s">
        <v>150</v>
      </c>
    </row>
    <row r="572" spans="1:9">
      <c r="A572" s="2">
        <v>2013</v>
      </c>
      <c r="B572" s="2">
        <v>12</v>
      </c>
      <c r="C572" s="2" t="s">
        <v>12</v>
      </c>
      <c r="D572" s="2" t="s">
        <v>74</v>
      </c>
      <c r="E572" s="2" t="s">
        <v>9</v>
      </c>
      <c r="F572" s="2">
        <v>2.52E-2</v>
      </c>
      <c r="G572" s="2">
        <v>18</v>
      </c>
      <c r="H572" s="2">
        <v>1.4E-3</v>
      </c>
      <c r="I572" t="s">
        <v>150</v>
      </c>
    </row>
    <row r="573" spans="1:9">
      <c r="A573" s="2">
        <v>2013</v>
      </c>
      <c r="B573" s="2">
        <v>10</v>
      </c>
      <c r="C573" s="2" t="s">
        <v>7</v>
      </c>
      <c r="D573" s="2" t="s">
        <v>40</v>
      </c>
      <c r="E573" s="2" t="s">
        <v>14</v>
      </c>
      <c r="F573" s="2">
        <v>369.43401899999998</v>
      </c>
      <c r="G573" s="2">
        <v>267113</v>
      </c>
      <c r="H573" s="2">
        <v>1.2999999999999999E-3</v>
      </c>
      <c r="I573" t="s">
        <v>150</v>
      </c>
    </row>
    <row r="574" spans="1:9">
      <c r="A574" s="2">
        <v>2014</v>
      </c>
      <c r="B574" s="2">
        <v>5</v>
      </c>
      <c r="C574" s="2" t="s">
        <v>12</v>
      </c>
      <c r="D574" s="2" t="s">
        <v>46</v>
      </c>
      <c r="E574" s="2" t="s">
        <v>25</v>
      </c>
      <c r="F574" s="2">
        <v>124.295136</v>
      </c>
      <c r="G574" s="2">
        <v>21950</v>
      </c>
      <c r="H574" s="2">
        <v>5.5999999999999999E-3</v>
      </c>
      <c r="I574" t="s">
        <v>150</v>
      </c>
    </row>
    <row r="575" spans="1:9">
      <c r="A575" s="2">
        <v>2014</v>
      </c>
      <c r="B575" s="2">
        <v>3</v>
      </c>
      <c r="C575" s="2" t="s">
        <v>7</v>
      </c>
      <c r="D575" s="2" t="s">
        <v>81</v>
      </c>
      <c r="E575" s="2" t="s">
        <v>11</v>
      </c>
      <c r="F575" s="2">
        <v>12.8908</v>
      </c>
      <c r="G575" s="2">
        <v>9916</v>
      </c>
      <c r="H575" s="2">
        <v>1.2999999999999999E-3</v>
      </c>
      <c r="I575" t="s">
        <v>150</v>
      </c>
    </row>
    <row r="576" spans="1:9">
      <c r="A576" s="2">
        <v>2014</v>
      </c>
      <c r="B576" s="2">
        <v>3</v>
      </c>
      <c r="C576" s="2" t="s">
        <v>7</v>
      </c>
      <c r="D576" s="2" t="s">
        <v>24</v>
      </c>
      <c r="E576" s="2" t="s">
        <v>25</v>
      </c>
      <c r="F576" s="2">
        <v>48.421275000000001</v>
      </c>
      <c r="G576" s="2">
        <v>61335</v>
      </c>
      <c r="H576" s="2">
        <v>6.9999999999999999E-4</v>
      </c>
      <c r="I576" t="s">
        <v>150</v>
      </c>
    </row>
    <row r="577" spans="1:9">
      <c r="A577" s="2">
        <v>2013</v>
      </c>
      <c r="B577" s="2">
        <v>8</v>
      </c>
      <c r="C577" s="2" t="s">
        <v>7</v>
      </c>
      <c r="D577" s="2" t="s">
        <v>28</v>
      </c>
      <c r="E577" s="2" t="s">
        <v>14</v>
      </c>
      <c r="F577" s="2">
        <v>63.247430000000001</v>
      </c>
      <c r="G577" s="2">
        <v>51845</v>
      </c>
      <c r="H577" s="2">
        <v>1.1999999999999999E-3</v>
      </c>
      <c r="I577" t="s">
        <v>150</v>
      </c>
    </row>
    <row r="578" spans="1:9">
      <c r="A578" s="2">
        <v>2013</v>
      </c>
      <c r="B578" s="2">
        <v>8</v>
      </c>
      <c r="C578" s="2" t="s">
        <v>12</v>
      </c>
      <c r="D578" s="2" t="s">
        <v>55</v>
      </c>
      <c r="E578" s="2" t="s">
        <v>14</v>
      </c>
      <c r="F578" s="2">
        <v>4.9449999999999997E-3</v>
      </c>
      <c r="G578" s="2">
        <v>1</v>
      </c>
      <c r="H578" s="2">
        <v>4.8999999999999998E-3</v>
      </c>
      <c r="I578" t="s">
        <v>150</v>
      </c>
    </row>
    <row r="579" spans="1:9">
      <c r="A579" s="2">
        <v>2013</v>
      </c>
      <c r="B579" s="2">
        <v>5</v>
      </c>
      <c r="C579" s="2" t="s">
        <v>12</v>
      </c>
      <c r="D579" s="2" t="s">
        <v>18</v>
      </c>
      <c r="E579" s="2" t="s">
        <v>14</v>
      </c>
      <c r="F579" s="2">
        <v>1085.0405840000001</v>
      </c>
      <c r="G579" s="2">
        <v>142527</v>
      </c>
      <c r="H579" s="2">
        <v>7.6E-3</v>
      </c>
      <c r="I579" t="s">
        <v>150</v>
      </c>
    </row>
    <row r="580" spans="1:9">
      <c r="A580" s="2">
        <v>2013</v>
      </c>
      <c r="B580" s="2">
        <v>10</v>
      </c>
      <c r="C580" s="2" t="s">
        <v>7</v>
      </c>
      <c r="D580" s="2" t="s">
        <v>39</v>
      </c>
      <c r="E580" s="2" t="s">
        <v>14</v>
      </c>
      <c r="F580" s="2">
        <v>3190.5131000000001</v>
      </c>
      <c r="G580" s="2">
        <v>464781</v>
      </c>
      <c r="H580" s="2">
        <v>6.7999999999999996E-3</v>
      </c>
      <c r="I580" t="s">
        <v>150</v>
      </c>
    </row>
    <row r="581" spans="1:9">
      <c r="A581" s="2">
        <v>2013</v>
      </c>
      <c r="B581" s="2">
        <v>11</v>
      </c>
      <c r="C581" s="2" t="s">
        <v>7</v>
      </c>
      <c r="D581" s="2" t="s">
        <v>39</v>
      </c>
      <c r="E581" s="2" t="s">
        <v>14</v>
      </c>
      <c r="F581" s="2">
        <v>2362.6150739999998</v>
      </c>
      <c r="G581" s="2">
        <v>451529</v>
      </c>
      <c r="H581" s="2">
        <v>5.1999999999999998E-3</v>
      </c>
      <c r="I581" t="s">
        <v>150</v>
      </c>
    </row>
    <row r="582" spans="1:9">
      <c r="A582" s="2">
        <v>2014</v>
      </c>
      <c r="B582" s="2">
        <v>1</v>
      </c>
      <c r="C582" s="2" t="s">
        <v>7</v>
      </c>
      <c r="D582" s="2" t="s">
        <v>39</v>
      </c>
      <c r="E582" s="2" t="s">
        <v>14</v>
      </c>
      <c r="F582" s="2">
        <v>1194.2296369999999</v>
      </c>
      <c r="G582" s="2">
        <v>996662</v>
      </c>
      <c r="H582" s="2">
        <v>1.1000000000000001E-3</v>
      </c>
      <c r="I582" t="s">
        <v>150</v>
      </c>
    </row>
    <row r="583" spans="1:9">
      <c r="A583" s="2">
        <v>2013</v>
      </c>
      <c r="B583" s="2">
        <v>1</v>
      </c>
      <c r="C583" s="2" t="s">
        <v>7</v>
      </c>
      <c r="D583" s="2" t="s">
        <v>8</v>
      </c>
      <c r="E583" s="2" t="s">
        <v>9</v>
      </c>
      <c r="F583" s="2">
        <v>62755.129827999997</v>
      </c>
      <c r="G583" s="2">
        <v>25102059</v>
      </c>
      <c r="H583" s="2">
        <v>2.3999999999999998E-3</v>
      </c>
      <c r="I583" t="s">
        <v>150</v>
      </c>
    </row>
    <row r="584" spans="1:9">
      <c r="A584" s="2">
        <v>2013</v>
      </c>
      <c r="B584" s="2">
        <v>2</v>
      </c>
      <c r="C584" s="2" t="s">
        <v>7</v>
      </c>
      <c r="D584" s="2" t="s">
        <v>8</v>
      </c>
      <c r="E584" s="2" t="s">
        <v>9</v>
      </c>
      <c r="F584" s="2">
        <v>52257.736418</v>
      </c>
      <c r="G584" s="2">
        <v>25898236</v>
      </c>
      <c r="H584" s="2">
        <v>2E-3</v>
      </c>
      <c r="I584" t="s">
        <v>150</v>
      </c>
    </row>
    <row r="585" spans="1:9">
      <c r="A585" s="2">
        <v>2013</v>
      </c>
      <c r="B585" s="2">
        <v>10</v>
      </c>
      <c r="C585" s="2" t="s">
        <v>12</v>
      </c>
      <c r="D585" s="2" t="s">
        <v>71</v>
      </c>
      <c r="E585" s="2" t="s">
        <v>14</v>
      </c>
      <c r="F585" s="2">
        <v>107.37150699999999</v>
      </c>
      <c r="G585" s="2">
        <v>7879</v>
      </c>
      <c r="H585" s="2">
        <v>1.3599999999999999E-2</v>
      </c>
      <c r="I585" t="s">
        <v>150</v>
      </c>
    </row>
    <row r="586" spans="1:9">
      <c r="A586" s="2">
        <v>2014</v>
      </c>
      <c r="B586" s="2">
        <v>1</v>
      </c>
      <c r="C586" s="2" t="s">
        <v>12</v>
      </c>
      <c r="D586" s="2" t="s">
        <v>71</v>
      </c>
      <c r="E586" s="2" t="s">
        <v>14</v>
      </c>
      <c r="F586" s="2">
        <v>194.703756</v>
      </c>
      <c r="G586" s="2">
        <v>13976</v>
      </c>
      <c r="H586" s="2">
        <v>1.3899999999999999E-2</v>
      </c>
      <c r="I586" t="s">
        <v>150</v>
      </c>
    </row>
    <row r="587" spans="1:9">
      <c r="A587" s="2">
        <v>2013</v>
      </c>
      <c r="B587" s="2">
        <v>6</v>
      </c>
      <c r="C587" s="2" t="s">
        <v>12</v>
      </c>
      <c r="D587" s="2" t="s">
        <v>22</v>
      </c>
      <c r="E587" s="2" t="s">
        <v>14</v>
      </c>
      <c r="F587" s="2">
        <v>205.17886799999999</v>
      </c>
      <c r="G587" s="2">
        <v>23125</v>
      </c>
      <c r="H587" s="2">
        <v>8.8000000000000005E-3</v>
      </c>
      <c r="I587" t="s">
        <v>150</v>
      </c>
    </row>
    <row r="588" spans="1:9">
      <c r="A588" s="2">
        <v>2013</v>
      </c>
      <c r="B588" s="2">
        <v>12</v>
      </c>
      <c r="C588" s="2" t="s">
        <v>12</v>
      </c>
      <c r="D588" s="2" t="s">
        <v>93</v>
      </c>
      <c r="E588" s="2" t="s">
        <v>9</v>
      </c>
      <c r="F588" s="2">
        <v>1.6799999999999999E-2</v>
      </c>
      <c r="G588" s="2">
        <v>12</v>
      </c>
      <c r="H588" s="2">
        <v>1.4E-3</v>
      </c>
      <c r="I588" t="s">
        <v>150</v>
      </c>
    </row>
    <row r="589" spans="1:9">
      <c r="A589" s="2">
        <v>2013</v>
      </c>
      <c r="B589" s="2">
        <v>6</v>
      </c>
      <c r="C589" s="2" t="s">
        <v>12</v>
      </c>
      <c r="D589" s="2" t="s">
        <v>95</v>
      </c>
      <c r="E589" s="2" t="s">
        <v>11</v>
      </c>
      <c r="F589" s="2">
        <v>0.319548</v>
      </c>
      <c r="G589" s="2">
        <v>43</v>
      </c>
      <c r="H589" s="2">
        <v>7.4000000000000003E-3</v>
      </c>
      <c r="I589" t="s">
        <v>150</v>
      </c>
    </row>
    <row r="590" spans="1:9">
      <c r="A590" s="2">
        <v>2013</v>
      </c>
      <c r="B590" s="2">
        <v>4</v>
      </c>
      <c r="C590" s="2" t="s">
        <v>12</v>
      </c>
      <c r="D590" s="2" t="s">
        <v>29</v>
      </c>
      <c r="E590" s="2" t="s">
        <v>25</v>
      </c>
      <c r="F590" s="2">
        <v>2.7771479999999999</v>
      </c>
      <c r="G590" s="2">
        <v>1343</v>
      </c>
      <c r="H590" s="2">
        <v>2E-3</v>
      </c>
      <c r="I590" t="s">
        <v>150</v>
      </c>
    </row>
    <row r="591" spans="1:9">
      <c r="A591" s="2">
        <v>2014</v>
      </c>
      <c r="B591" s="2">
        <v>3</v>
      </c>
      <c r="C591" s="2" t="s">
        <v>7</v>
      </c>
      <c r="D591" s="2" t="s">
        <v>64</v>
      </c>
      <c r="E591" s="2" t="s">
        <v>14</v>
      </c>
      <c r="F591" s="2">
        <v>2.7801629999999999</v>
      </c>
      <c r="G591" s="2">
        <v>673</v>
      </c>
      <c r="H591" s="2">
        <v>4.1000000000000003E-3</v>
      </c>
      <c r="I591" t="s">
        <v>150</v>
      </c>
    </row>
    <row r="592" spans="1:9">
      <c r="A592" s="2">
        <v>2013</v>
      </c>
      <c r="B592" s="2">
        <v>12</v>
      </c>
      <c r="C592" s="2" t="s">
        <v>7</v>
      </c>
      <c r="D592" s="2" t="s">
        <v>89</v>
      </c>
      <c r="E592" s="2" t="s">
        <v>9</v>
      </c>
      <c r="F592" s="2">
        <v>11.414</v>
      </c>
      <c r="G592" s="2">
        <v>8780</v>
      </c>
      <c r="H592" s="2">
        <v>1.2999999999999999E-3</v>
      </c>
      <c r="I592" t="s">
        <v>150</v>
      </c>
    </row>
    <row r="593" spans="1:9">
      <c r="A593" s="2">
        <v>2013</v>
      </c>
      <c r="B593" s="2">
        <v>6</v>
      </c>
      <c r="C593" s="2" t="s">
        <v>7</v>
      </c>
      <c r="D593" s="2" t="s">
        <v>27</v>
      </c>
      <c r="E593" s="2" t="s">
        <v>14</v>
      </c>
      <c r="F593" s="2">
        <v>1.921198</v>
      </c>
      <c r="G593" s="2">
        <v>9549</v>
      </c>
      <c r="H593" s="2">
        <v>2.0000000000000001E-4</v>
      </c>
      <c r="I593" t="s">
        <v>150</v>
      </c>
    </row>
    <row r="594" spans="1:9">
      <c r="A594" s="2">
        <v>2013</v>
      </c>
      <c r="B594" s="2">
        <v>9</v>
      </c>
      <c r="C594" s="2" t="s">
        <v>12</v>
      </c>
      <c r="D594" s="2" t="s">
        <v>28</v>
      </c>
      <c r="E594" s="2" t="s">
        <v>14</v>
      </c>
      <c r="F594" s="2">
        <v>29.083396</v>
      </c>
      <c r="G594" s="2">
        <v>10791</v>
      </c>
      <c r="H594" s="2">
        <v>2.5999999999999999E-3</v>
      </c>
      <c r="I594" t="s">
        <v>150</v>
      </c>
    </row>
    <row r="595" spans="1:9">
      <c r="A595" s="2">
        <v>2013</v>
      </c>
      <c r="B595" s="2">
        <v>2</v>
      </c>
      <c r="C595" s="2" t="s">
        <v>12</v>
      </c>
      <c r="D595" s="2" t="s">
        <v>47</v>
      </c>
      <c r="E595" s="2" t="s">
        <v>14</v>
      </c>
      <c r="F595" s="2">
        <v>6.8604890000000003</v>
      </c>
      <c r="G595" s="2">
        <v>574</v>
      </c>
      <c r="H595" s="2">
        <v>1.1900000000000001E-2</v>
      </c>
      <c r="I595" t="s">
        <v>150</v>
      </c>
    </row>
    <row r="596" spans="1:9">
      <c r="A596" s="2">
        <v>2013</v>
      </c>
      <c r="B596" s="2">
        <v>10</v>
      </c>
      <c r="C596" s="2" t="s">
        <v>7</v>
      </c>
      <c r="D596" s="2" t="s">
        <v>87</v>
      </c>
      <c r="E596" s="2" t="s">
        <v>14</v>
      </c>
      <c r="F596" s="2">
        <v>37.684877</v>
      </c>
      <c r="G596" s="2">
        <v>16069</v>
      </c>
      <c r="H596" s="2">
        <v>2.3E-3</v>
      </c>
      <c r="I596" t="s">
        <v>150</v>
      </c>
    </row>
    <row r="597" spans="1:9">
      <c r="A597" s="2">
        <v>2014</v>
      </c>
      <c r="B597" s="2">
        <v>1</v>
      </c>
      <c r="C597" s="2" t="s">
        <v>7</v>
      </c>
      <c r="D597" s="2" t="s">
        <v>87</v>
      </c>
      <c r="E597" s="2" t="s">
        <v>14</v>
      </c>
      <c r="F597" s="2">
        <v>4.9639040000000003</v>
      </c>
      <c r="G597" s="2">
        <v>39417</v>
      </c>
      <c r="H597" s="2">
        <v>1E-4</v>
      </c>
      <c r="I597" t="s">
        <v>150</v>
      </c>
    </row>
    <row r="598" spans="1:9">
      <c r="A598" s="2">
        <v>2014</v>
      </c>
      <c r="B598" s="2">
        <v>2</v>
      </c>
      <c r="C598" s="2" t="s">
        <v>7</v>
      </c>
      <c r="D598" s="2" t="s">
        <v>87</v>
      </c>
      <c r="E598" s="2" t="s">
        <v>14</v>
      </c>
      <c r="F598" s="2">
        <v>31.286598000000001</v>
      </c>
      <c r="G598" s="2">
        <v>38672</v>
      </c>
      <c r="H598" s="2">
        <v>8.0000000000000004E-4</v>
      </c>
      <c r="I598" t="s">
        <v>150</v>
      </c>
    </row>
    <row r="599" spans="1:9">
      <c r="A599" s="2">
        <v>2013</v>
      </c>
      <c r="B599" s="2">
        <v>3</v>
      </c>
      <c r="C599" s="2" t="s">
        <v>12</v>
      </c>
      <c r="D599" s="2" t="s">
        <v>45</v>
      </c>
      <c r="E599" s="2" t="s">
        <v>14</v>
      </c>
      <c r="F599" s="2">
        <v>50.747354999999999</v>
      </c>
      <c r="G599" s="2">
        <v>18068</v>
      </c>
      <c r="H599" s="2">
        <v>2.8E-3</v>
      </c>
      <c r="I599" t="s">
        <v>150</v>
      </c>
    </row>
    <row r="600" spans="1:9">
      <c r="A600" s="2">
        <v>2013</v>
      </c>
      <c r="B600" s="2">
        <v>1</v>
      </c>
      <c r="C600" s="2" t="s">
        <v>53</v>
      </c>
      <c r="D600" s="2" t="s">
        <v>18</v>
      </c>
      <c r="E600" s="2" t="s">
        <v>14</v>
      </c>
      <c r="F600" s="2">
        <v>1.4799260000000001</v>
      </c>
      <c r="G600" s="2">
        <v>1</v>
      </c>
      <c r="H600" s="2">
        <v>1.4799</v>
      </c>
      <c r="I600" t="s">
        <v>150</v>
      </c>
    </row>
    <row r="601" spans="1:9">
      <c r="A601" s="2">
        <v>2013</v>
      </c>
      <c r="B601" s="2">
        <v>2</v>
      </c>
      <c r="C601" s="2" t="s">
        <v>53</v>
      </c>
      <c r="D601" s="2" t="s">
        <v>18</v>
      </c>
      <c r="E601" s="2" t="s">
        <v>14</v>
      </c>
      <c r="F601" s="2">
        <v>0.91388400000000003</v>
      </c>
      <c r="G601" s="2">
        <v>1</v>
      </c>
      <c r="H601" s="2">
        <v>0.91379999999999995</v>
      </c>
      <c r="I601" t="s">
        <v>150</v>
      </c>
    </row>
    <row r="602" spans="1:9">
      <c r="A602" s="2">
        <v>2013</v>
      </c>
      <c r="B602" s="2">
        <v>11</v>
      </c>
      <c r="C602" s="2" t="s">
        <v>53</v>
      </c>
      <c r="D602" s="2" t="s">
        <v>56</v>
      </c>
      <c r="E602" s="2" t="s">
        <v>14</v>
      </c>
      <c r="F602" s="2">
        <v>1.6749860000000001</v>
      </c>
      <c r="G602" s="2">
        <v>1</v>
      </c>
      <c r="H602" s="2">
        <v>1.6749000000000001</v>
      </c>
      <c r="I602" t="s">
        <v>150</v>
      </c>
    </row>
    <row r="603" spans="1:9">
      <c r="A603" s="2">
        <v>2014</v>
      </c>
      <c r="B603" s="2">
        <v>5</v>
      </c>
      <c r="C603" s="2" t="s">
        <v>12</v>
      </c>
      <c r="D603" s="2" t="s">
        <v>39</v>
      </c>
      <c r="E603" s="2" t="s">
        <v>14</v>
      </c>
      <c r="F603" s="2">
        <v>22078.096635000002</v>
      </c>
      <c r="G603" s="2">
        <v>1840756</v>
      </c>
      <c r="H603" s="2">
        <v>1.1900000000000001E-2</v>
      </c>
      <c r="I603" t="s">
        <v>150</v>
      </c>
    </row>
    <row r="604" spans="1:9">
      <c r="A604" s="2">
        <v>2013</v>
      </c>
      <c r="B604" s="2">
        <v>5</v>
      </c>
      <c r="C604" s="2" t="s">
        <v>12</v>
      </c>
      <c r="D604" s="2" t="s">
        <v>15</v>
      </c>
      <c r="E604" s="2" t="s">
        <v>16</v>
      </c>
      <c r="F604" s="2">
        <v>2165.7653070000001</v>
      </c>
      <c r="G604" s="2">
        <v>217662</v>
      </c>
      <c r="H604" s="2">
        <v>9.9000000000000008E-3</v>
      </c>
      <c r="I604" t="s">
        <v>150</v>
      </c>
    </row>
    <row r="605" spans="1:9">
      <c r="A605" s="2">
        <v>2014</v>
      </c>
      <c r="B605" s="2">
        <v>3</v>
      </c>
      <c r="C605" s="2" t="s">
        <v>7</v>
      </c>
      <c r="D605" s="2" t="s">
        <v>67</v>
      </c>
      <c r="E605" s="2" t="s">
        <v>9</v>
      </c>
      <c r="F605" s="2">
        <v>6.0007999999999999</v>
      </c>
      <c r="G605" s="2">
        <v>4616</v>
      </c>
      <c r="H605" s="2">
        <v>1.2999999999999999E-3</v>
      </c>
      <c r="I605" t="s">
        <v>150</v>
      </c>
    </row>
    <row r="606" spans="1:9">
      <c r="A606" s="2">
        <v>2014</v>
      </c>
      <c r="B606" s="2">
        <v>5</v>
      </c>
      <c r="C606" s="2" t="s">
        <v>12</v>
      </c>
      <c r="D606" s="2" t="s">
        <v>40</v>
      </c>
      <c r="E606" s="2" t="s">
        <v>14</v>
      </c>
      <c r="F606" s="2">
        <v>1830.4979430000001</v>
      </c>
      <c r="G606" s="2">
        <v>408869</v>
      </c>
      <c r="H606" s="2">
        <v>4.4000000000000003E-3</v>
      </c>
      <c r="I606" t="s">
        <v>150</v>
      </c>
    </row>
    <row r="607" spans="1:9">
      <c r="A607" s="2">
        <v>2013</v>
      </c>
      <c r="B607" s="2">
        <v>7</v>
      </c>
      <c r="C607" s="2" t="s">
        <v>12</v>
      </c>
      <c r="D607" s="2" t="s">
        <v>29</v>
      </c>
      <c r="E607" s="2" t="s">
        <v>25</v>
      </c>
      <c r="F607" s="2">
        <v>35.223547000000003</v>
      </c>
      <c r="G607" s="2">
        <v>8573</v>
      </c>
      <c r="H607" s="2">
        <v>4.1000000000000003E-3</v>
      </c>
      <c r="I607" t="s">
        <v>150</v>
      </c>
    </row>
    <row r="608" spans="1:9">
      <c r="A608" s="2">
        <v>2013</v>
      </c>
      <c r="B608" s="2">
        <v>8</v>
      </c>
      <c r="C608" s="2" t="s">
        <v>12</v>
      </c>
      <c r="D608" s="2" t="s">
        <v>29</v>
      </c>
      <c r="E608" s="2" t="s">
        <v>25</v>
      </c>
      <c r="F608" s="2">
        <v>37.683396000000002</v>
      </c>
      <c r="G608" s="2">
        <v>8665</v>
      </c>
      <c r="H608" s="2">
        <v>4.3E-3</v>
      </c>
      <c r="I608" t="s">
        <v>150</v>
      </c>
    </row>
    <row r="609" spans="1:9">
      <c r="A609" s="2">
        <v>2014</v>
      </c>
      <c r="B609" s="2">
        <v>2</v>
      </c>
      <c r="C609" s="2" t="s">
        <v>7</v>
      </c>
      <c r="D609" s="2" t="s">
        <v>86</v>
      </c>
      <c r="E609" s="2" t="s">
        <v>9</v>
      </c>
      <c r="F609" s="2">
        <v>1455.5949680000001</v>
      </c>
      <c r="G609" s="2">
        <v>792740</v>
      </c>
      <c r="H609" s="2">
        <v>1.8E-3</v>
      </c>
      <c r="I609" t="s">
        <v>150</v>
      </c>
    </row>
    <row r="610" spans="1:9">
      <c r="A610" s="2">
        <v>2014</v>
      </c>
      <c r="B610" s="2">
        <v>4</v>
      </c>
      <c r="C610" s="2" t="s">
        <v>7</v>
      </c>
      <c r="D610" s="2" t="s">
        <v>21</v>
      </c>
      <c r="E610" s="2" t="s">
        <v>14</v>
      </c>
      <c r="F610" s="2">
        <v>160.431229</v>
      </c>
      <c r="G610" s="2">
        <v>138097</v>
      </c>
      <c r="H610" s="2">
        <v>1.1000000000000001E-3</v>
      </c>
      <c r="I610" t="s">
        <v>150</v>
      </c>
    </row>
    <row r="611" spans="1:9">
      <c r="A611" s="2">
        <v>2014</v>
      </c>
      <c r="B611" s="2">
        <v>5</v>
      </c>
      <c r="C611" s="2" t="s">
        <v>12</v>
      </c>
      <c r="D611" s="2" t="s">
        <v>17</v>
      </c>
      <c r="E611" s="2" t="s">
        <v>14</v>
      </c>
      <c r="F611" s="2">
        <v>62.587256000000004</v>
      </c>
      <c r="G611" s="2">
        <v>13664</v>
      </c>
      <c r="H611" s="2">
        <v>4.4999999999999997E-3</v>
      </c>
      <c r="I611" t="s">
        <v>150</v>
      </c>
    </row>
    <row r="612" spans="1:9">
      <c r="A612" s="2">
        <v>2014</v>
      </c>
      <c r="B612" s="2">
        <v>4</v>
      </c>
      <c r="C612" s="2" t="s">
        <v>12</v>
      </c>
      <c r="D612" s="2" t="s">
        <v>35</v>
      </c>
      <c r="E612" s="2" t="s">
        <v>9</v>
      </c>
      <c r="F612" s="2">
        <v>0.204983</v>
      </c>
      <c r="G612" s="2">
        <v>4</v>
      </c>
      <c r="H612" s="2">
        <v>5.1200000000000002E-2</v>
      </c>
      <c r="I612" t="s">
        <v>150</v>
      </c>
    </row>
    <row r="613" spans="1:9">
      <c r="A613" s="2">
        <v>2013</v>
      </c>
      <c r="B613" s="2">
        <v>4</v>
      </c>
      <c r="C613" s="2" t="s">
        <v>7</v>
      </c>
      <c r="D613" s="2" t="s">
        <v>70</v>
      </c>
      <c r="E613" s="2" t="s">
        <v>14</v>
      </c>
      <c r="F613" s="2">
        <v>928.50630100000001</v>
      </c>
      <c r="G613" s="2">
        <v>681016</v>
      </c>
      <c r="H613" s="2">
        <v>1.2999999999999999E-3</v>
      </c>
      <c r="I613" t="s">
        <v>150</v>
      </c>
    </row>
    <row r="614" spans="1:9">
      <c r="A614" s="2">
        <v>2013</v>
      </c>
      <c r="B614" s="2">
        <v>3</v>
      </c>
      <c r="C614" s="2" t="s">
        <v>12</v>
      </c>
      <c r="D614" s="2" t="s">
        <v>55</v>
      </c>
      <c r="E614" s="2" t="s">
        <v>14</v>
      </c>
      <c r="F614" s="2">
        <v>8.5030999999999995E-2</v>
      </c>
      <c r="G614" s="2">
        <v>15</v>
      </c>
      <c r="H614" s="2">
        <v>5.5999999999999999E-3</v>
      </c>
      <c r="I614" t="s">
        <v>150</v>
      </c>
    </row>
    <row r="615" spans="1:9">
      <c r="A615" s="2">
        <v>2014</v>
      </c>
      <c r="B615" s="2">
        <v>3</v>
      </c>
      <c r="C615" s="2" t="s">
        <v>7</v>
      </c>
      <c r="D615" s="2" t="s">
        <v>31</v>
      </c>
      <c r="E615" s="2" t="s">
        <v>14</v>
      </c>
      <c r="F615" s="2">
        <v>36.074429000000002</v>
      </c>
      <c r="G615" s="2">
        <v>13861</v>
      </c>
      <c r="H615" s="2">
        <v>2.5999999999999999E-3</v>
      </c>
      <c r="I615" t="s">
        <v>150</v>
      </c>
    </row>
    <row r="616" spans="1:9">
      <c r="A616" s="2">
        <v>2013</v>
      </c>
      <c r="B616" s="2">
        <v>1</v>
      </c>
      <c r="C616" s="2" t="s">
        <v>12</v>
      </c>
      <c r="D616" s="2" t="s">
        <v>31</v>
      </c>
      <c r="E616" s="2" t="s">
        <v>14</v>
      </c>
      <c r="F616" s="2">
        <v>2.1568E-2</v>
      </c>
      <c r="G616" s="2">
        <v>4</v>
      </c>
      <c r="H616" s="2">
        <v>5.3E-3</v>
      </c>
      <c r="I616" t="s">
        <v>150</v>
      </c>
    </row>
    <row r="617" spans="1:9">
      <c r="A617" s="2">
        <v>2013</v>
      </c>
      <c r="B617" s="2">
        <v>2</v>
      </c>
      <c r="C617" s="2" t="s">
        <v>12</v>
      </c>
      <c r="D617" s="2" t="s">
        <v>28</v>
      </c>
      <c r="E617" s="2" t="s">
        <v>14</v>
      </c>
      <c r="F617" s="2">
        <v>2.964121</v>
      </c>
      <c r="G617" s="2">
        <v>1230</v>
      </c>
      <c r="H617" s="2">
        <v>2.3999999999999998E-3</v>
      </c>
      <c r="I617" t="s">
        <v>150</v>
      </c>
    </row>
    <row r="618" spans="1:9">
      <c r="A618" s="2">
        <v>2013</v>
      </c>
      <c r="B618" s="2">
        <v>8</v>
      </c>
      <c r="C618" s="2" t="s">
        <v>12</v>
      </c>
      <c r="D618" s="2" t="s">
        <v>47</v>
      </c>
      <c r="E618" s="2" t="s">
        <v>14</v>
      </c>
      <c r="F618" s="2">
        <v>21.691835999999999</v>
      </c>
      <c r="G618" s="2">
        <v>1929</v>
      </c>
      <c r="H618" s="2">
        <v>1.12E-2</v>
      </c>
      <c r="I618" t="s">
        <v>150</v>
      </c>
    </row>
    <row r="619" spans="1:9">
      <c r="A619" s="2">
        <v>2013</v>
      </c>
      <c r="B619" s="2">
        <v>11</v>
      </c>
      <c r="C619" s="2" t="s">
        <v>7</v>
      </c>
      <c r="D619" s="2" t="s">
        <v>87</v>
      </c>
      <c r="E619" s="2" t="s">
        <v>14</v>
      </c>
      <c r="F619" s="2">
        <v>29.862931</v>
      </c>
      <c r="G619" s="2">
        <v>15854</v>
      </c>
      <c r="H619" s="2">
        <v>1.8E-3</v>
      </c>
      <c r="I619" t="s">
        <v>150</v>
      </c>
    </row>
    <row r="620" spans="1:9">
      <c r="A620" s="2">
        <v>2013</v>
      </c>
      <c r="B620" s="2">
        <v>8</v>
      </c>
      <c r="C620" s="2" t="s">
        <v>53</v>
      </c>
      <c r="D620" s="2" t="s">
        <v>18</v>
      </c>
      <c r="E620" s="2" t="s">
        <v>14</v>
      </c>
      <c r="F620" s="2">
        <v>1.4829300000000001</v>
      </c>
      <c r="G620" s="2">
        <v>2</v>
      </c>
      <c r="H620" s="2">
        <v>0.74139999999999995</v>
      </c>
      <c r="I620" t="s">
        <v>150</v>
      </c>
    </row>
    <row r="621" spans="1:9">
      <c r="A621" s="2">
        <v>2013</v>
      </c>
      <c r="B621" s="2">
        <v>10</v>
      </c>
      <c r="C621" s="2" t="s">
        <v>12</v>
      </c>
      <c r="D621" s="2" t="s">
        <v>56</v>
      </c>
      <c r="E621" s="2" t="s">
        <v>14</v>
      </c>
      <c r="F621" s="2">
        <v>31024.654125000001</v>
      </c>
      <c r="G621" s="2">
        <v>2838822</v>
      </c>
      <c r="H621" s="2">
        <v>1.09E-2</v>
      </c>
      <c r="I621" t="s">
        <v>150</v>
      </c>
    </row>
    <row r="622" spans="1:9">
      <c r="A622" s="2">
        <v>2013</v>
      </c>
      <c r="B622" s="2">
        <v>2</v>
      </c>
      <c r="C622" s="2" t="s">
        <v>12</v>
      </c>
      <c r="D622" s="2" t="s">
        <v>65</v>
      </c>
      <c r="E622" s="2" t="s">
        <v>25</v>
      </c>
      <c r="F622" s="2">
        <v>3.1708E-2</v>
      </c>
      <c r="G622" s="2">
        <v>2</v>
      </c>
      <c r="H622" s="2">
        <v>1.5800000000000002E-2</v>
      </c>
      <c r="I622" t="s">
        <v>150</v>
      </c>
    </row>
    <row r="623" spans="1:9">
      <c r="A623" s="2">
        <v>2014</v>
      </c>
      <c r="B623" s="2">
        <v>5</v>
      </c>
      <c r="C623" s="2" t="s">
        <v>7</v>
      </c>
      <c r="D623" s="2" t="s">
        <v>30</v>
      </c>
      <c r="E623" s="2" t="s">
        <v>9</v>
      </c>
      <c r="F623" s="2">
        <v>88.370800000000003</v>
      </c>
      <c r="G623" s="2">
        <v>63122</v>
      </c>
      <c r="H623" s="2">
        <v>1.4E-3</v>
      </c>
      <c r="I623" t="s">
        <v>150</v>
      </c>
    </row>
    <row r="624" spans="1:9">
      <c r="A624" s="2">
        <v>2014</v>
      </c>
      <c r="B624" s="2">
        <v>2</v>
      </c>
      <c r="C624" s="2" t="s">
        <v>12</v>
      </c>
      <c r="D624" s="2" t="s">
        <v>91</v>
      </c>
      <c r="E624" s="2" t="s">
        <v>9</v>
      </c>
      <c r="F624" s="2">
        <v>1.5379</v>
      </c>
      <c r="G624" s="2">
        <v>1183</v>
      </c>
      <c r="H624" s="2">
        <v>1.2999999999999999E-3</v>
      </c>
      <c r="I624" t="s">
        <v>150</v>
      </c>
    </row>
    <row r="625" spans="1:9">
      <c r="A625" s="2">
        <v>2014</v>
      </c>
      <c r="B625" s="2">
        <v>5</v>
      </c>
      <c r="C625" s="2" t="s">
        <v>12</v>
      </c>
      <c r="D625" s="2" t="s">
        <v>15</v>
      </c>
      <c r="E625" s="2" t="s">
        <v>16</v>
      </c>
      <c r="F625" s="2">
        <v>4259.2200979999998</v>
      </c>
      <c r="G625" s="2">
        <v>447578</v>
      </c>
      <c r="H625" s="2">
        <v>9.4999999999999998E-3</v>
      </c>
      <c r="I625" t="s">
        <v>150</v>
      </c>
    </row>
    <row r="626" spans="1:9">
      <c r="A626" s="2">
        <v>2013</v>
      </c>
      <c r="B626" s="2">
        <v>12</v>
      </c>
      <c r="C626" s="2" t="s">
        <v>7</v>
      </c>
      <c r="D626" s="2" t="s">
        <v>44</v>
      </c>
      <c r="E626" s="2" t="s">
        <v>16</v>
      </c>
      <c r="F626" s="2">
        <v>54.141795000000002</v>
      </c>
      <c r="G626" s="2">
        <v>68833</v>
      </c>
      <c r="H626" s="2">
        <v>6.9999999999999999E-4</v>
      </c>
      <c r="I626" t="s">
        <v>150</v>
      </c>
    </row>
    <row r="627" spans="1:9">
      <c r="A627" s="2">
        <v>2013</v>
      </c>
      <c r="B627" s="2">
        <v>11</v>
      </c>
      <c r="C627" s="2" t="s">
        <v>12</v>
      </c>
      <c r="D627" s="2" t="s">
        <v>86</v>
      </c>
      <c r="E627" s="2" t="s">
        <v>9</v>
      </c>
      <c r="F627" s="2">
        <v>1152.427054</v>
      </c>
      <c r="G627" s="2">
        <v>174532</v>
      </c>
      <c r="H627" s="2">
        <v>6.6E-3</v>
      </c>
      <c r="I627" t="s">
        <v>150</v>
      </c>
    </row>
    <row r="628" spans="1:9">
      <c r="A628" s="2">
        <v>2014</v>
      </c>
      <c r="B628" s="2">
        <v>3</v>
      </c>
      <c r="C628" s="2" t="s">
        <v>12</v>
      </c>
      <c r="D628" s="2" t="s">
        <v>74</v>
      </c>
      <c r="E628" s="2" t="s">
        <v>9</v>
      </c>
      <c r="F628" s="2">
        <v>2.8714</v>
      </c>
      <c r="G628" s="2">
        <v>2051</v>
      </c>
      <c r="H628" s="2">
        <v>1.4E-3</v>
      </c>
      <c r="I628" t="s">
        <v>150</v>
      </c>
    </row>
    <row r="629" spans="1:9">
      <c r="A629" s="2">
        <v>2013</v>
      </c>
      <c r="B629" s="2">
        <v>11</v>
      </c>
      <c r="C629" s="2" t="s">
        <v>12</v>
      </c>
      <c r="D629" s="2" t="s">
        <v>21</v>
      </c>
      <c r="E629" s="2" t="s">
        <v>14</v>
      </c>
      <c r="F629" s="2">
        <v>751.60817899999995</v>
      </c>
      <c r="G629" s="2">
        <v>62286</v>
      </c>
      <c r="H629" s="2">
        <v>1.2E-2</v>
      </c>
      <c r="I629" t="s">
        <v>150</v>
      </c>
    </row>
    <row r="630" spans="1:9">
      <c r="A630" s="2">
        <v>2014</v>
      </c>
      <c r="B630" s="2">
        <v>4</v>
      </c>
      <c r="C630" s="2" t="s">
        <v>12</v>
      </c>
      <c r="D630" s="2" t="s">
        <v>21</v>
      </c>
      <c r="E630" s="2" t="s">
        <v>14</v>
      </c>
      <c r="F630" s="2">
        <v>1194.7509970000001</v>
      </c>
      <c r="G630" s="2">
        <v>80102</v>
      </c>
      <c r="H630" s="2">
        <v>1.49E-2</v>
      </c>
      <c r="I630" t="s">
        <v>150</v>
      </c>
    </row>
    <row r="631" spans="1:9">
      <c r="A631" s="2">
        <v>2014</v>
      </c>
      <c r="B631" s="2">
        <v>3</v>
      </c>
      <c r="C631" s="2" t="s">
        <v>12</v>
      </c>
      <c r="D631" s="2" t="s">
        <v>84</v>
      </c>
      <c r="E631" s="2" t="s">
        <v>25</v>
      </c>
      <c r="F631" s="2">
        <v>8.7060000000000002E-3</v>
      </c>
      <c r="G631" s="2">
        <v>6</v>
      </c>
      <c r="H631" s="2">
        <v>1.4E-3</v>
      </c>
      <c r="I631" t="s">
        <v>150</v>
      </c>
    </row>
    <row r="632" spans="1:9">
      <c r="A632" s="2">
        <v>2014</v>
      </c>
      <c r="B632" s="2">
        <v>4</v>
      </c>
      <c r="C632" s="2" t="s">
        <v>12</v>
      </c>
      <c r="D632" s="2" t="s">
        <v>49</v>
      </c>
      <c r="E632" s="2" t="s">
        <v>11</v>
      </c>
      <c r="F632" s="2">
        <v>0.37897799999999998</v>
      </c>
      <c r="G632" s="2">
        <v>213</v>
      </c>
      <c r="H632" s="2">
        <v>1.6999999999999999E-3</v>
      </c>
      <c r="I632" t="s">
        <v>150</v>
      </c>
    </row>
    <row r="633" spans="1:9">
      <c r="A633" s="2">
        <v>2014</v>
      </c>
      <c r="B633" s="2">
        <v>5</v>
      </c>
      <c r="C633" s="2" t="s">
        <v>7</v>
      </c>
      <c r="D633" s="2" t="s">
        <v>18</v>
      </c>
      <c r="E633" s="2" t="s">
        <v>14</v>
      </c>
      <c r="F633" s="2">
        <v>363.80652300000003</v>
      </c>
      <c r="G633" s="2">
        <v>267845</v>
      </c>
      <c r="H633" s="2">
        <v>1.2999999999999999E-3</v>
      </c>
      <c r="I633" t="s">
        <v>150</v>
      </c>
    </row>
    <row r="634" spans="1:9">
      <c r="A634" s="2">
        <v>2013</v>
      </c>
      <c r="B634" s="2">
        <v>1</v>
      </c>
      <c r="C634" s="2" t="s">
        <v>7</v>
      </c>
      <c r="D634" s="2" t="s">
        <v>19</v>
      </c>
      <c r="E634" s="2" t="s">
        <v>14</v>
      </c>
      <c r="F634" s="2">
        <v>235.20143200000001</v>
      </c>
      <c r="G634" s="2">
        <v>97609</v>
      </c>
      <c r="H634" s="2">
        <v>2.3999999999999998E-3</v>
      </c>
      <c r="I634" t="s">
        <v>150</v>
      </c>
    </row>
    <row r="635" spans="1:9">
      <c r="A635" s="2">
        <v>2013</v>
      </c>
      <c r="B635" s="2">
        <v>7</v>
      </c>
      <c r="C635" s="2" t="s">
        <v>7</v>
      </c>
      <c r="D635" s="2" t="s">
        <v>56</v>
      </c>
      <c r="E635" s="2" t="s">
        <v>14</v>
      </c>
      <c r="F635" s="2">
        <v>142.34217699999999</v>
      </c>
      <c r="G635" s="2">
        <v>133425</v>
      </c>
      <c r="H635" s="2">
        <v>1E-3</v>
      </c>
      <c r="I635" t="s">
        <v>150</v>
      </c>
    </row>
    <row r="636" spans="1:9">
      <c r="A636" s="2">
        <v>2014</v>
      </c>
      <c r="B636" s="2">
        <v>5</v>
      </c>
      <c r="C636" s="2" t="s">
        <v>7</v>
      </c>
      <c r="D636" s="2" t="s">
        <v>23</v>
      </c>
      <c r="E636" s="2" t="s">
        <v>14</v>
      </c>
      <c r="F636" s="2">
        <v>87.932850999999999</v>
      </c>
      <c r="G636" s="2">
        <v>39818</v>
      </c>
      <c r="H636" s="2">
        <v>2.2000000000000001E-3</v>
      </c>
      <c r="I636" t="s">
        <v>150</v>
      </c>
    </row>
    <row r="637" spans="1:9">
      <c r="A637" s="2">
        <v>2013</v>
      </c>
      <c r="B637" s="2">
        <v>5</v>
      </c>
      <c r="C637" s="2" t="s">
        <v>12</v>
      </c>
      <c r="D637" s="2" t="s">
        <v>72</v>
      </c>
      <c r="E637" s="2" t="s">
        <v>11</v>
      </c>
      <c r="F637" s="2">
        <v>1.2996000000000001E-2</v>
      </c>
      <c r="G637" s="2">
        <v>2</v>
      </c>
      <c r="H637" s="2">
        <v>6.4000000000000003E-3</v>
      </c>
      <c r="I637" t="s">
        <v>150</v>
      </c>
    </row>
    <row r="638" spans="1:9">
      <c r="A638" s="2">
        <v>2014</v>
      </c>
      <c r="B638" s="2">
        <v>4</v>
      </c>
      <c r="C638" s="2" t="s">
        <v>12</v>
      </c>
      <c r="D638" s="2" t="s">
        <v>82</v>
      </c>
      <c r="E638" s="2" t="s">
        <v>14</v>
      </c>
      <c r="F638" s="2">
        <v>24.732621999999999</v>
      </c>
      <c r="G638" s="2">
        <v>10395</v>
      </c>
      <c r="H638" s="2">
        <v>2.3E-3</v>
      </c>
      <c r="I638" t="s">
        <v>150</v>
      </c>
    </row>
    <row r="639" spans="1:9">
      <c r="A639" s="2">
        <v>2013</v>
      </c>
      <c r="B639" s="2">
        <v>5</v>
      </c>
      <c r="C639" s="2" t="s">
        <v>12</v>
      </c>
      <c r="D639" s="2" t="s">
        <v>99</v>
      </c>
      <c r="E639" s="2" t="s">
        <v>25</v>
      </c>
      <c r="F639" s="2">
        <v>4.4999999999999997E-3</v>
      </c>
      <c r="G639" s="2">
        <v>9</v>
      </c>
      <c r="H639" s="2">
        <v>5.0000000000000001E-4</v>
      </c>
      <c r="I639" t="s">
        <v>150</v>
      </c>
    </row>
    <row r="640" spans="1:9">
      <c r="A640" s="2">
        <v>2014</v>
      </c>
      <c r="B640" s="2">
        <v>5</v>
      </c>
      <c r="C640" s="2" t="s">
        <v>12</v>
      </c>
      <c r="D640" s="2" t="s">
        <v>86</v>
      </c>
      <c r="E640" s="2" t="s">
        <v>9</v>
      </c>
      <c r="F640" s="2">
        <v>762.63533900000004</v>
      </c>
      <c r="G640" s="2">
        <v>367385</v>
      </c>
      <c r="H640" s="2">
        <v>2E-3</v>
      </c>
      <c r="I640" t="s">
        <v>150</v>
      </c>
    </row>
    <row r="641" spans="1:9">
      <c r="A641" s="2">
        <v>2013</v>
      </c>
      <c r="B641" s="2">
        <v>2</v>
      </c>
      <c r="C641" s="2" t="s">
        <v>12</v>
      </c>
      <c r="D641" s="2" t="s">
        <v>21</v>
      </c>
      <c r="E641" s="2" t="s">
        <v>14</v>
      </c>
      <c r="F641" s="2">
        <v>354.82266700000002</v>
      </c>
      <c r="G641" s="2">
        <v>36208</v>
      </c>
      <c r="H641" s="2">
        <v>9.7000000000000003E-3</v>
      </c>
      <c r="I641" t="s">
        <v>150</v>
      </c>
    </row>
    <row r="642" spans="1:9">
      <c r="A642" s="2">
        <v>2014</v>
      </c>
      <c r="B642" s="2">
        <v>1</v>
      </c>
      <c r="C642" s="2" t="s">
        <v>7</v>
      </c>
      <c r="D642" s="2" t="s">
        <v>89</v>
      </c>
      <c r="E642" s="2" t="s">
        <v>9</v>
      </c>
      <c r="F642" s="2">
        <v>21.772400000000001</v>
      </c>
      <c r="G642" s="2">
        <v>16748</v>
      </c>
      <c r="H642" s="2">
        <v>1.2999999999999999E-3</v>
      </c>
      <c r="I642" t="s">
        <v>150</v>
      </c>
    </row>
    <row r="643" spans="1:9">
      <c r="A643" s="2">
        <v>2013</v>
      </c>
      <c r="B643" s="2">
        <v>11</v>
      </c>
      <c r="C643" s="2" t="s">
        <v>12</v>
      </c>
      <c r="D643" s="2" t="s">
        <v>17</v>
      </c>
      <c r="E643" s="2" t="s">
        <v>14</v>
      </c>
      <c r="F643" s="2">
        <v>12.967048999999999</v>
      </c>
      <c r="G643" s="2">
        <v>4311</v>
      </c>
      <c r="H643" s="2">
        <v>3.0000000000000001E-3</v>
      </c>
      <c r="I643" t="s">
        <v>150</v>
      </c>
    </row>
    <row r="644" spans="1:9">
      <c r="A644" s="2">
        <v>2013</v>
      </c>
      <c r="B644" s="2">
        <v>4</v>
      </c>
      <c r="C644" s="2" t="s">
        <v>12</v>
      </c>
      <c r="D644" s="2" t="s">
        <v>27</v>
      </c>
      <c r="E644" s="2" t="s">
        <v>14</v>
      </c>
      <c r="F644" s="2">
        <v>0.269343</v>
      </c>
      <c r="G644" s="2">
        <v>415</v>
      </c>
      <c r="H644" s="2">
        <v>5.9999999999999995E-4</v>
      </c>
      <c r="I644" t="s">
        <v>150</v>
      </c>
    </row>
    <row r="645" spans="1:9">
      <c r="A645" s="2">
        <v>2013</v>
      </c>
      <c r="B645" s="2">
        <v>2</v>
      </c>
      <c r="C645" s="2" t="s">
        <v>7</v>
      </c>
      <c r="D645" s="2" t="s">
        <v>45</v>
      </c>
      <c r="E645" s="2" t="s">
        <v>14</v>
      </c>
      <c r="F645" s="2">
        <v>10.299365999999999</v>
      </c>
      <c r="G645" s="2">
        <v>30528</v>
      </c>
      <c r="H645" s="2">
        <v>2.9999999999999997E-4</v>
      </c>
      <c r="I645" t="s">
        <v>150</v>
      </c>
    </row>
    <row r="646" spans="1:9">
      <c r="A646" s="2">
        <v>2013</v>
      </c>
      <c r="B646" s="2">
        <v>5</v>
      </c>
      <c r="C646" s="2" t="s">
        <v>53</v>
      </c>
      <c r="D646" s="2" t="s">
        <v>13</v>
      </c>
      <c r="E646" s="2" t="s">
        <v>14</v>
      </c>
      <c r="F646" s="2">
        <v>1.3546240000000001</v>
      </c>
      <c r="G646" s="2">
        <v>1</v>
      </c>
      <c r="H646" s="2">
        <v>1.3546</v>
      </c>
      <c r="I646" t="s">
        <v>150</v>
      </c>
    </row>
    <row r="647" spans="1:9">
      <c r="A647" s="2">
        <v>2014</v>
      </c>
      <c r="B647" s="2">
        <v>1</v>
      </c>
      <c r="C647" s="2" t="s">
        <v>12</v>
      </c>
      <c r="D647" s="2" t="s">
        <v>42</v>
      </c>
      <c r="E647" s="2" t="s">
        <v>14</v>
      </c>
      <c r="F647" s="2">
        <v>265.082516</v>
      </c>
      <c r="G647" s="2">
        <v>65511</v>
      </c>
      <c r="H647" s="2">
        <v>4.0000000000000001E-3</v>
      </c>
      <c r="I647" t="s">
        <v>150</v>
      </c>
    </row>
    <row r="648" spans="1:9">
      <c r="A648" s="2">
        <v>2013</v>
      </c>
      <c r="B648" s="2">
        <v>3</v>
      </c>
      <c r="C648" s="2" t="s">
        <v>12</v>
      </c>
      <c r="D648" s="2" t="s">
        <v>18</v>
      </c>
      <c r="E648" s="2" t="s">
        <v>14</v>
      </c>
      <c r="F648" s="2">
        <v>1247.629563</v>
      </c>
      <c r="G648" s="2">
        <v>149058</v>
      </c>
      <c r="H648" s="2">
        <v>8.3000000000000001E-3</v>
      </c>
      <c r="I648" t="s">
        <v>150</v>
      </c>
    </row>
    <row r="649" spans="1:9">
      <c r="A649" s="2">
        <v>2013</v>
      </c>
      <c r="B649" s="2">
        <v>6</v>
      </c>
      <c r="C649" s="2" t="s">
        <v>12</v>
      </c>
      <c r="D649" s="2" t="s">
        <v>18</v>
      </c>
      <c r="E649" s="2" t="s">
        <v>14</v>
      </c>
      <c r="F649" s="2">
        <v>1137.45922</v>
      </c>
      <c r="G649" s="2">
        <v>143100</v>
      </c>
      <c r="H649" s="2">
        <v>7.9000000000000008E-3</v>
      </c>
      <c r="I649" t="s">
        <v>150</v>
      </c>
    </row>
    <row r="650" spans="1:9">
      <c r="A650" s="2">
        <v>2013</v>
      </c>
      <c r="B650" s="2">
        <v>8</v>
      </c>
      <c r="C650" s="2" t="s">
        <v>12</v>
      </c>
      <c r="D650" s="2" t="s">
        <v>8</v>
      </c>
      <c r="E650" s="2" t="s">
        <v>9</v>
      </c>
      <c r="F650" s="2">
        <v>216829.42824400001</v>
      </c>
      <c r="G650" s="2">
        <v>30034949</v>
      </c>
      <c r="H650" s="2">
        <v>7.1999999999999998E-3</v>
      </c>
      <c r="I650" t="s">
        <v>150</v>
      </c>
    </row>
    <row r="651" spans="1:9">
      <c r="A651" s="2">
        <v>2014</v>
      </c>
      <c r="B651" s="2">
        <v>5</v>
      </c>
      <c r="C651" s="2" t="s">
        <v>7</v>
      </c>
      <c r="D651" s="2" t="s">
        <v>91</v>
      </c>
      <c r="E651" s="2" t="s">
        <v>9</v>
      </c>
      <c r="F651" s="2">
        <v>23.414300000000001</v>
      </c>
      <c r="G651" s="2">
        <v>18011</v>
      </c>
      <c r="H651" s="2">
        <v>1.2999999999999999E-3</v>
      </c>
      <c r="I651" t="s">
        <v>150</v>
      </c>
    </row>
    <row r="652" spans="1:9">
      <c r="A652" s="2">
        <v>2014</v>
      </c>
      <c r="B652" s="2">
        <v>3</v>
      </c>
      <c r="C652" s="2" t="s">
        <v>12</v>
      </c>
      <c r="D652" s="2" t="s">
        <v>82</v>
      </c>
      <c r="E652" s="2" t="s">
        <v>14</v>
      </c>
      <c r="F652" s="2">
        <v>13.886613000000001</v>
      </c>
      <c r="G652" s="2">
        <v>7470</v>
      </c>
      <c r="H652" s="2">
        <v>1.8E-3</v>
      </c>
      <c r="I652" t="s">
        <v>150</v>
      </c>
    </row>
    <row r="653" spans="1:9">
      <c r="A653" s="2">
        <v>2013</v>
      </c>
      <c r="B653" s="2">
        <v>9</v>
      </c>
      <c r="C653" s="2" t="s">
        <v>12</v>
      </c>
      <c r="D653" s="2" t="s">
        <v>48</v>
      </c>
      <c r="E653" s="2" t="s">
        <v>14</v>
      </c>
      <c r="F653" s="2">
        <v>36.879868000000002</v>
      </c>
      <c r="G653" s="2">
        <v>4812</v>
      </c>
      <c r="H653" s="2">
        <v>7.6E-3</v>
      </c>
      <c r="I653" t="s">
        <v>150</v>
      </c>
    </row>
    <row r="654" spans="1:9">
      <c r="A654" s="2">
        <v>2014</v>
      </c>
      <c r="B654" s="2">
        <v>5</v>
      </c>
      <c r="C654" s="2" t="s">
        <v>12</v>
      </c>
      <c r="D654" s="2" t="s">
        <v>22</v>
      </c>
      <c r="E654" s="2" t="s">
        <v>14</v>
      </c>
      <c r="F654" s="2">
        <v>358.18792000000002</v>
      </c>
      <c r="G654" s="2">
        <v>37080</v>
      </c>
      <c r="H654" s="2">
        <v>9.5999999999999992E-3</v>
      </c>
      <c r="I654" t="s">
        <v>150</v>
      </c>
    </row>
    <row r="655" spans="1:9">
      <c r="A655" s="2">
        <v>2014</v>
      </c>
      <c r="B655" s="2">
        <v>5</v>
      </c>
      <c r="C655" s="2" t="s">
        <v>12</v>
      </c>
      <c r="D655" s="2" t="s">
        <v>73</v>
      </c>
      <c r="E655" s="2" t="s">
        <v>14</v>
      </c>
      <c r="F655" s="2">
        <v>8.1958260000000003</v>
      </c>
      <c r="G655" s="2">
        <v>5010</v>
      </c>
      <c r="H655" s="2">
        <v>1.6000000000000001E-3</v>
      </c>
      <c r="I655" t="s">
        <v>150</v>
      </c>
    </row>
    <row r="656" spans="1:9">
      <c r="A656" s="2">
        <v>2013</v>
      </c>
      <c r="B656" s="2">
        <v>9</v>
      </c>
      <c r="C656" s="2" t="s">
        <v>7</v>
      </c>
      <c r="D656" s="2" t="s">
        <v>29</v>
      </c>
      <c r="E656" s="2" t="s">
        <v>25</v>
      </c>
      <c r="F656" s="2">
        <v>14.481586</v>
      </c>
      <c r="G656" s="2">
        <v>26075</v>
      </c>
      <c r="H656" s="2">
        <v>5.0000000000000001E-4</v>
      </c>
      <c r="I656" t="s">
        <v>150</v>
      </c>
    </row>
    <row r="657" spans="1:9">
      <c r="A657" s="2">
        <v>2013</v>
      </c>
      <c r="B657" s="2">
        <v>10</v>
      </c>
      <c r="C657" s="2" t="s">
        <v>7</v>
      </c>
      <c r="D657" s="2" t="s">
        <v>29</v>
      </c>
      <c r="E657" s="2" t="s">
        <v>25</v>
      </c>
      <c r="F657" s="2">
        <v>43.928218000000001</v>
      </c>
      <c r="G657" s="2">
        <v>30186</v>
      </c>
      <c r="H657" s="2">
        <v>1.4E-3</v>
      </c>
      <c r="I657" t="s">
        <v>150</v>
      </c>
    </row>
    <row r="658" spans="1:9">
      <c r="A658" s="2">
        <v>2014</v>
      </c>
      <c r="B658" s="2">
        <v>2</v>
      </c>
      <c r="C658" s="2" t="s">
        <v>12</v>
      </c>
      <c r="D658" s="2" t="s">
        <v>76</v>
      </c>
      <c r="E658" s="2" t="s">
        <v>25</v>
      </c>
      <c r="F658" s="2">
        <v>0.53603800000000001</v>
      </c>
      <c r="G658" s="2">
        <v>24</v>
      </c>
      <c r="H658" s="2">
        <v>2.23E-2</v>
      </c>
      <c r="I658" t="s">
        <v>150</v>
      </c>
    </row>
    <row r="659" spans="1:9">
      <c r="A659" s="2">
        <v>2014</v>
      </c>
      <c r="B659" s="2">
        <v>2</v>
      </c>
      <c r="C659" s="2" t="s">
        <v>12</v>
      </c>
      <c r="D659" s="2" t="s">
        <v>66</v>
      </c>
      <c r="E659" s="2" t="s">
        <v>9</v>
      </c>
      <c r="F659" s="2">
        <v>1.0175879999999999</v>
      </c>
      <c r="G659" s="2">
        <v>70</v>
      </c>
      <c r="H659" s="2">
        <v>1.4500000000000001E-2</v>
      </c>
      <c r="I659" t="s">
        <v>150</v>
      </c>
    </row>
    <row r="660" spans="1:9">
      <c r="A660" s="2">
        <v>2014</v>
      </c>
      <c r="B660" s="2">
        <v>3</v>
      </c>
      <c r="C660" s="2" t="s">
        <v>7</v>
      </c>
      <c r="D660" s="2" t="s">
        <v>46</v>
      </c>
      <c r="E660" s="2" t="s">
        <v>25</v>
      </c>
      <c r="F660" s="2">
        <v>0.60911300000000002</v>
      </c>
      <c r="G660" s="2">
        <v>27332</v>
      </c>
      <c r="H660" s="2">
        <v>0</v>
      </c>
      <c r="I660" t="s">
        <v>150</v>
      </c>
    </row>
    <row r="661" spans="1:9">
      <c r="A661" s="2">
        <v>2013</v>
      </c>
      <c r="B661" s="2">
        <v>10</v>
      </c>
      <c r="C661" s="2" t="s">
        <v>12</v>
      </c>
      <c r="D661" s="2" t="s">
        <v>70</v>
      </c>
      <c r="E661" s="2" t="s">
        <v>14</v>
      </c>
      <c r="F661" s="2">
        <v>6659.2003720000002</v>
      </c>
      <c r="G661" s="2">
        <v>661454</v>
      </c>
      <c r="H661" s="2">
        <v>0.01</v>
      </c>
      <c r="I661" t="s">
        <v>150</v>
      </c>
    </row>
    <row r="662" spans="1:9">
      <c r="A662" s="2">
        <v>2014</v>
      </c>
      <c r="B662" s="2">
        <v>1</v>
      </c>
      <c r="C662" s="2" t="s">
        <v>12</v>
      </c>
      <c r="D662" s="2" t="s">
        <v>70</v>
      </c>
      <c r="E662" s="2" t="s">
        <v>14</v>
      </c>
      <c r="F662" s="2">
        <v>7475.9325550000003</v>
      </c>
      <c r="G662" s="2">
        <v>801887</v>
      </c>
      <c r="H662" s="2">
        <v>9.2999999999999992E-3</v>
      </c>
      <c r="I662" t="s">
        <v>150</v>
      </c>
    </row>
    <row r="663" spans="1:9">
      <c r="A663" s="2">
        <v>2013</v>
      </c>
      <c r="B663" s="2">
        <v>11</v>
      </c>
      <c r="C663" s="2" t="s">
        <v>53</v>
      </c>
      <c r="D663" s="2" t="s">
        <v>63</v>
      </c>
      <c r="E663" s="2" t="s">
        <v>14</v>
      </c>
      <c r="F663" s="2">
        <v>3.0973190000000002</v>
      </c>
      <c r="G663" s="2">
        <v>2</v>
      </c>
      <c r="H663" s="2">
        <v>1.5486</v>
      </c>
      <c r="I663" t="s">
        <v>150</v>
      </c>
    </row>
    <row r="664" spans="1:9">
      <c r="A664" s="2">
        <v>2013</v>
      </c>
      <c r="B664" s="2">
        <v>4</v>
      </c>
      <c r="C664" s="2" t="s">
        <v>7</v>
      </c>
      <c r="D664" s="2" t="s">
        <v>26</v>
      </c>
      <c r="E664" s="2" t="s">
        <v>14</v>
      </c>
      <c r="F664" s="2">
        <v>9.6846859999999992</v>
      </c>
      <c r="G664" s="2">
        <v>29674</v>
      </c>
      <c r="H664" s="2">
        <v>2.9999999999999997E-4</v>
      </c>
      <c r="I664" t="s">
        <v>150</v>
      </c>
    </row>
    <row r="665" spans="1:9">
      <c r="A665" s="2">
        <v>2013</v>
      </c>
      <c r="B665" s="2">
        <v>8</v>
      </c>
      <c r="C665" s="2" t="s">
        <v>12</v>
      </c>
      <c r="D665" s="2" t="s">
        <v>81</v>
      </c>
      <c r="E665" s="2" t="s">
        <v>11</v>
      </c>
      <c r="F665" s="2">
        <v>1.5869999999999999E-2</v>
      </c>
      <c r="G665" s="2">
        <v>5</v>
      </c>
      <c r="H665" s="2">
        <v>3.0999999999999999E-3</v>
      </c>
      <c r="I665" t="s">
        <v>150</v>
      </c>
    </row>
    <row r="666" spans="1:9">
      <c r="A666" s="2">
        <v>2013</v>
      </c>
      <c r="B666" s="2">
        <v>12</v>
      </c>
      <c r="C666" s="2" t="s">
        <v>7</v>
      </c>
      <c r="D666" s="2" t="s">
        <v>17</v>
      </c>
      <c r="E666" s="2" t="s">
        <v>14</v>
      </c>
      <c r="F666" s="2">
        <v>81.933852000000002</v>
      </c>
      <c r="G666" s="2">
        <v>23380</v>
      </c>
      <c r="H666" s="2">
        <v>3.5000000000000001E-3</v>
      </c>
      <c r="I666" t="s">
        <v>150</v>
      </c>
    </row>
    <row r="667" spans="1:9">
      <c r="A667" s="2">
        <v>2014</v>
      </c>
      <c r="B667" s="2">
        <v>3</v>
      </c>
      <c r="C667" s="2" t="s">
        <v>12</v>
      </c>
      <c r="D667" s="2" t="s">
        <v>17</v>
      </c>
      <c r="E667" s="2" t="s">
        <v>14</v>
      </c>
      <c r="F667" s="2">
        <v>86.070400000000006</v>
      </c>
      <c r="G667" s="2">
        <v>11286</v>
      </c>
      <c r="H667" s="2">
        <v>7.6E-3</v>
      </c>
      <c r="I667" t="s">
        <v>150</v>
      </c>
    </row>
    <row r="668" spans="1:9">
      <c r="A668" s="2">
        <v>2013</v>
      </c>
      <c r="B668" s="2">
        <v>12</v>
      </c>
      <c r="C668" s="2" t="s">
        <v>12</v>
      </c>
      <c r="D668" s="2" t="s">
        <v>41</v>
      </c>
      <c r="E668" s="2" t="s">
        <v>25</v>
      </c>
      <c r="F668" s="2">
        <v>22.468958000000001</v>
      </c>
      <c r="G668" s="2">
        <v>13450</v>
      </c>
      <c r="H668" s="2">
        <v>1.6000000000000001E-3</v>
      </c>
      <c r="I668" t="s">
        <v>150</v>
      </c>
    </row>
    <row r="669" spans="1:9">
      <c r="A669" s="2">
        <v>2014</v>
      </c>
      <c r="B669" s="2">
        <v>2</v>
      </c>
      <c r="C669" s="2" t="s">
        <v>7</v>
      </c>
      <c r="D669" s="2" t="s">
        <v>42</v>
      </c>
      <c r="E669" s="2" t="s">
        <v>14</v>
      </c>
      <c r="F669" s="2">
        <v>1017.942419</v>
      </c>
      <c r="G669" s="2">
        <v>245862</v>
      </c>
      <c r="H669" s="2">
        <v>4.1000000000000003E-3</v>
      </c>
      <c r="I669" t="s">
        <v>150</v>
      </c>
    </row>
    <row r="670" spans="1:9">
      <c r="A670" s="2">
        <v>2013</v>
      </c>
      <c r="B670" s="2">
        <v>7</v>
      </c>
      <c r="C670" s="2" t="s">
        <v>7</v>
      </c>
      <c r="D670" s="2" t="s">
        <v>8</v>
      </c>
      <c r="E670" s="2" t="s">
        <v>9</v>
      </c>
      <c r="F670" s="2">
        <v>39657.379627000002</v>
      </c>
      <c r="G670" s="2">
        <v>25703735</v>
      </c>
      <c r="H670" s="2">
        <v>1.5E-3</v>
      </c>
      <c r="I670" t="s">
        <v>150</v>
      </c>
    </row>
    <row r="671" spans="1:9">
      <c r="A671" s="2">
        <v>2014</v>
      </c>
      <c r="B671" s="2">
        <v>5</v>
      </c>
      <c r="C671" s="2" t="s">
        <v>12</v>
      </c>
      <c r="D671" s="2" t="s">
        <v>65</v>
      </c>
      <c r="E671" s="2" t="s">
        <v>25</v>
      </c>
      <c r="F671" s="2">
        <v>3.7296000000000003E-2</v>
      </c>
      <c r="G671" s="2">
        <v>7</v>
      </c>
      <c r="H671" s="2">
        <v>5.3E-3</v>
      </c>
      <c r="I671" t="s">
        <v>150</v>
      </c>
    </row>
    <row r="672" spans="1:9">
      <c r="A672" s="2">
        <v>2013</v>
      </c>
      <c r="B672" s="2">
        <v>12</v>
      </c>
      <c r="C672" s="2" t="s">
        <v>7</v>
      </c>
      <c r="D672" s="2" t="s">
        <v>30</v>
      </c>
      <c r="E672" s="2" t="s">
        <v>9</v>
      </c>
      <c r="F672" s="2">
        <v>13.105399999999999</v>
      </c>
      <c r="G672" s="2">
        <v>9361</v>
      </c>
      <c r="H672" s="2">
        <v>1.4E-3</v>
      </c>
      <c r="I672" t="s">
        <v>150</v>
      </c>
    </row>
    <row r="673" spans="1:9">
      <c r="A673" s="2">
        <v>2014</v>
      </c>
      <c r="B673" s="2">
        <v>3</v>
      </c>
      <c r="C673" s="2" t="s">
        <v>12</v>
      </c>
      <c r="D673" s="2" t="s">
        <v>23</v>
      </c>
      <c r="E673" s="2" t="s">
        <v>14</v>
      </c>
      <c r="F673" s="2">
        <v>19.157719</v>
      </c>
      <c r="G673" s="2">
        <v>8588</v>
      </c>
      <c r="H673" s="2">
        <v>2.2000000000000001E-3</v>
      </c>
      <c r="I673" t="s">
        <v>150</v>
      </c>
    </row>
    <row r="674" spans="1:9">
      <c r="A674" s="2">
        <v>2013</v>
      </c>
      <c r="B674" s="2">
        <v>10</v>
      </c>
      <c r="C674" s="2" t="s">
        <v>7</v>
      </c>
      <c r="D674" s="2" t="s">
        <v>22</v>
      </c>
      <c r="E674" s="2" t="s">
        <v>14</v>
      </c>
      <c r="F674" s="2">
        <v>2.5759979999999998</v>
      </c>
      <c r="G674" s="2">
        <v>24432</v>
      </c>
      <c r="H674" s="2">
        <v>1E-4</v>
      </c>
      <c r="I674" t="s">
        <v>150</v>
      </c>
    </row>
    <row r="675" spans="1:9">
      <c r="A675" s="2">
        <v>2013</v>
      </c>
      <c r="B675" s="2">
        <v>7</v>
      </c>
      <c r="C675" s="2" t="s">
        <v>12</v>
      </c>
      <c r="D675" s="2" t="s">
        <v>99</v>
      </c>
      <c r="E675" s="2" t="s">
        <v>25</v>
      </c>
      <c r="F675" s="2">
        <v>1.5E-3</v>
      </c>
      <c r="G675" s="2">
        <v>3</v>
      </c>
      <c r="H675" s="2">
        <v>5.0000000000000001E-4</v>
      </c>
      <c r="I675" t="s">
        <v>150</v>
      </c>
    </row>
    <row r="676" spans="1:9">
      <c r="A676" s="2">
        <v>2014</v>
      </c>
      <c r="B676" s="2">
        <v>3</v>
      </c>
      <c r="C676" s="2" t="s">
        <v>12</v>
      </c>
      <c r="D676" s="2" t="s">
        <v>96</v>
      </c>
      <c r="E676" s="2" t="s">
        <v>9</v>
      </c>
      <c r="F676" s="2">
        <v>6.4973999999999998</v>
      </c>
      <c r="G676" s="2">
        <v>4641</v>
      </c>
      <c r="H676" s="2">
        <v>1.4E-3</v>
      </c>
      <c r="I676" t="s">
        <v>150</v>
      </c>
    </row>
    <row r="677" spans="1:9">
      <c r="A677" s="2">
        <v>2013</v>
      </c>
      <c r="B677" s="2">
        <v>7</v>
      </c>
      <c r="C677" s="2" t="s">
        <v>12</v>
      </c>
      <c r="D677" s="2" t="s">
        <v>66</v>
      </c>
      <c r="E677" s="2" t="s">
        <v>9</v>
      </c>
      <c r="F677" s="2">
        <v>1.4123460000000001</v>
      </c>
      <c r="G677" s="2">
        <v>115</v>
      </c>
      <c r="H677" s="2">
        <v>1.2200000000000001E-2</v>
      </c>
      <c r="I677" t="s">
        <v>150</v>
      </c>
    </row>
    <row r="678" spans="1:9">
      <c r="A678" s="2">
        <v>2013</v>
      </c>
      <c r="B678" s="2">
        <v>12</v>
      </c>
      <c r="C678" s="2" t="s">
        <v>12</v>
      </c>
      <c r="D678" s="2" t="s">
        <v>101</v>
      </c>
      <c r="E678" s="2" t="s">
        <v>62</v>
      </c>
      <c r="F678" s="2">
        <v>9.7972000000000004E-2</v>
      </c>
      <c r="G678" s="2">
        <v>4</v>
      </c>
      <c r="H678" s="2">
        <v>2.4400000000000002E-2</v>
      </c>
      <c r="I678" t="s">
        <v>150</v>
      </c>
    </row>
    <row r="679" spans="1:9">
      <c r="A679" s="2">
        <v>2014</v>
      </c>
      <c r="B679" s="2">
        <v>2</v>
      </c>
      <c r="C679" s="2" t="s">
        <v>12</v>
      </c>
      <c r="D679" s="2" t="s">
        <v>54</v>
      </c>
      <c r="E679" s="2" t="s">
        <v>14</v>
      </c>
      <c r="F679" s="2">
        <v>1.968129</v>
      </c>
      <c r="G679" s="2">
        <v>114</v>
      </c>
      <c r="H679" s="2">
        <v>1.72E-2</v>
      </c>
      <c r="I679" t="s">
        <v>150</v>
      </c>
    </row>
    <row r="680" spans="1:9">
      <c r="A680" s="2">
        <v>2013</v>
      </c>
      <c r="B680" s="2">
        <v>7</v>
      </c>
      <c r="C680" s="2" t="s">
        <v>12</v>
      </c>
      <c r="D680" s="2" t="s">
        <v>76</v>
      </c>
      <c r="E680" s="2" t="s">
        <v>25</v>
      </c>
      <c r="F680" s="2">
        <v>1.7121999999999998E-2</v>
      </c>
      <c r="G680" s="2">
        <v>2</v>
      </c>
      <c r="H680" s="2">
        <v>8.5000000000000006E-3</v>
      </c>
      <c r="I680" t="s">
        <v>150</v>
      </c>
    </row>
    <row r="681" spans="1:9">
      <c r="A681" s="2">
        <v>2013</v>
      </c>
      <c r="B681" s="2">
        <v>6</v>
      </c>
      <c r="C681" s="2" t="s">
        <v>12</v>
      </c>
      <c r="D681" s="2" t="s">
        <v>64</v>
      </c>
      <c r="E681" s="2" t="s">
        <v>14</v>
      </c>
      <c r="F681" s="2">
        <v>1.4262809999999999</v>
      </c>
      <c r="G681" s="2">
        <v>139</v>
      </c>
      <c r="H681" s="2">
        <v>1.0200000000000001E-2</v>
      </c>
      <c r="I681" t="s">
        <v>150</v>
      </c>
    </row>
    <row r="682" spans="1:9">
      <c r="A682" s="2">
        <v>2014</v>
      </c>
      <c r="B682" s="2">
        <v>5</v>
      </c>
      <c r="C682" s="2" t="s">
        <v>12</v>
      </c>
      <c r="D682" s="2" t="s">
        <v>21</v>
      </c>
      <c r="E682" s="2" t="s">
        <v>14</v>
      </c>
      <c r="F682" s="2">
        <v>921.10631100000001</v>
      </c>
      <c r="G682" s="2">
        <v>85619</v>
      </c>
      <c r="H682" s="2">
        <v>1.0699999999999999E-2</v>
      </c>
      <c r="I682" t="s">
        <v>150</v>
      </c>
    </row>
    <row r="683" spans="1:9">
      <c r="A683" s="2">
        <v>2013</v>
      </c>
      <c r="B683" s="2">
        <v>2</v>
      </c>
      <c r="C683" s="2" t="s">
        <v>12</v>
      </c>
      <c r="D683" s="2" t="s">
        <v>26</v>
      </c>
      <c r="E683" s="2" t="s">
        <v>14</v>
      </c>
      <c r="F683" s="2">
        <v>129.69465700000001</v>
      </c>
      <c r="G683" s="2">
        <v>11988</v>
      </c>
      <c r="H683" s="2">
        <v>1.0800000000000001E-2</v>
      </c>
      <c r="I683" t="s">
        <v>150</v>
      </c>
    </row>
    <row r="684" spans="1:9">
      <c r="A684" s="2">
        <v>2013</v>
      </c>
      <c r="B684" s="2">
        <v>5</v>
      </c>
      <c r="C684" s="2" t="s">
        <v>12</v>
      </c>
      <c r="D684" s="2" t="s">
        <v>24</v>
      </c>
      <c r="E684" s="2" t="s">
        <v>25</v>
      </c>
      <c r="F684" s="2">
        <v>75.733125999999999</v>
      </c>
      <c r="G684" s="2">
        <v>13333</v>
      </c>
      <c r="H684" s="2">
        <v>5.5999999999999999E-3</v>
      </c>
      <c r="I684" t="s">
        <v>150</v>
      </c>
    </row>
    <row r="685" spans="1:9">
      <c r="A685" s="2">
        <v>2013</v>
      </c>
      <c r="B685" s="2">
        <v>2</v>
      </c>
      <c r="C685" s="2" t="s">
        <v>12</v>
      </c>
      <c r="D685" s="2" t="s">
        <v>50</v>
      </c>
      <c r="E685" s="2" t="s">
        <v>11</v>
      </c>
      <c r="F685" s="2">
        <v>3.8123399999999998</v>
      </c>
      <c r="G685" s="2">
        <v>197</v>
      </c>
      <c r="H685" s="2">
        <v>1.9300000000000001E-2</v>
      </c>
      <c r="I685" t="s">
        <v>150</v>
      </c>
    </row>
    <row r="686" spans="1:9">
      <c r="A686" s="2">
        <v>2013</v>
      </c>
      <c r="B686" s="2">
        <v>12</v>
      </c>
      <c r="C686" s="2" t="s">
        <v>12</v>
      </c>
      <c r="D686" s="2" t="s">
        <v>27</v>
      </c>
      <c r="E686" s="2" t="s">
        <v>14</v>
      </c>
      <c r="F686" s="2">
        <v>21.540527000000001</v>
      </c>
      <c r="G686" s="2">
        <v>8336</v>
      </c>
      <c r="H686" s="2">
        <v>2.5000000000000001E-3</v>
      </c>
      <c r="I686" t="s">
        <v>150</v>
      </c>
    </row>
    <row r="687" spans="1:9">
      <c r="A687" s="2">
        <v>2013</v>
      </c>
      <c r="B687" s="2">
        <v>9</v>
      </c>
      <c r="C687" s="2" t="s">
        <v>12</v>
      </c>
      <c r="D687" s="2" t="s">
        <v>87</v>
      </c>
      <c r="E687" s="2" t="s">
        <v>14</v>
      </c>
      <c r="F687" s="2">
        <v>826.74662699999999</v>
      </c>
      <c r="G687" s="2">
        <v>60893</v>
      </c>
      <c r="H687" s="2">
        <v>1.35E-2</v>
      </c>
      <c r="I687" t="s">
        <v>150</v>
      </c>
    </row>
    <row r="688" spans="1:9">
      <c r="A688" s="2">
        <v>2013</v>
      </c>
      <c r="B688" s="2">
        <v>7</v>
      </c>
      <c r="C688" s="2" t="s">
        <v>7</v>
      </c>
      <c r="D688" s="2" t="s">
        <v>42</v>
      </c>
      <c r="E688" s="2" t="s">
        <v>14</v>
      </c>
      <c r="F688" s="2">
        <v>249.40662499999999</v>
      </c>
      <c r="G688" s="2">
        <v>141564</v>
      </c>
      <c r="H688" s="2">
        <v>1.6999999999999999E-3</v>
      </c>
      <c r="I688" t="s">
        <v>150</v>
      </c>
    </row>
    <row r="689" spans="1:9">
      <c r="A689" s="2">
        <v>2013</v>
      </c>
      <c r="B689" s="2">
        <v>10</v>
      </c>
      <c r="C689" s="2" t="s">
        <v>12</v>
      </c>
      <c r="D689" s="2" t="s">
        <v>8</v>
      </c>
      <c r="E689" s="2" t="s">
        <v>9</v>
      </c>
      <c r="F689" s="2">
        <v>288165.00249699998</v>
      </c>
      <c r="G689" s="2">
        <v>32914272</v>
      </c>
      <c r="H689" s="2">
        <v>8.6999999999999994E-3</v>
      </c>
      <c r="I689" t="s">
        <v>150</v>
      </c>
    </row>
    <row r="690" spans="1:9">
      <c r="A690" s="2">
        <v>2014</v>
      </c>
      <c r="B690" s="2">
        <v>1</v>
      </c>
      <c r="C690" s="2" t="s">
        <v>12</v>
      </c>
      <c r="D690" s="2" t="s">
        <v>8</v>
      </c>
      <c r="E690" s="2" t="s">
        <v>9</v>
      </c>
      <c r="F690" s="2">
        <v>294659.56675900001</v>
      </c>
      <c r="G690" s="2">
        <v>35660878</v>
      </c>
      <c r="H690" s="2">
        <v>8.2000000000000007E-3</v>
      </c>
      <c r="I690" t="s">
        <v>150</v>
      </c>
    </row>
    <row r="691" spans="1:9">
      <c r="A691" s="2">
        <v>2014</v>
      </c>
      <c r="B691" s="2">
        <v>1</v>
      </c>
      <c r="C691" s="2" t="s">
        <v>12</v>
      </c>
      <c r="D691" s="2" t="s">
        <v>72</v>
      </c>
      <c r="E691" s="2" t="s">
        <v>11</v>
      </c>
      <c r="F691" s="2">
        <v>15.487297999999999</v>
      </c>
      <c r="G691" s="2">
        <v>7822</v>
      </c>
      <c r="H691" s="2">
        <v>1.9E-3</v>
      </c>
      <c r="I691" t="s">
        <v>150</v>
      </c>
    </row>
    <row r="692" spans="1:9">
      <c r="A692" s="2">
        <v>2013</v>
      </c>
      <c r="B692" s="2">
        <v>12</v>
      </c>
      <c r="C692" s="2" t="s">
        <v>12</v>
      </c>
      <c r="D692" s="2" t="s">
        <v>33</v>
      </c>
      <c r="E692" s="2" t="s">
        <v>11</v>
      </c>
      <c r="F692" s="2">
        <v>9.6199999999999994E-2</v>
      </c>
      <c r="G692" s="2">
        <v>74</v>
      </c>
      <c r="H692" s="2">
        <v>1.2999999999999999E-3</v>
      </c>
      <c r="I692" t="s">
        <v>150</v>
      </c>
    </row>
    <row r="693" spans="1:9">
      <c r="A693" s="2">
        <v>2013</v>
      </c>
      <c r="B693" s="2">
        <v>2</v>
      </c>
      <c r="C693" s="2" t="s">
        <v>12</v>
      </c>
      <c r="D693" s="2" t="s">
        <v>100</v>
      </c>
      <c r="E693" s="2" t="s">
        <v>14</v>
      </c>
      <c r="F693" s="2">
        <v>1.0197689999999999</v>
      </c>
      <c r="G693" s="2">
        <v>52</v>
      </c>
      <c r="H693" s="2">
        <v>1.9599999999999999E-2</v>
      </c>
      <c r="I693" t="s">
        <v>150</v>
      </c>
    </row>
    <row r="694" spans="1:9">
      <c r="A694" s="2">
        <v>2013</v>
      </c>
      <c r="B694" s="2">
        <v>7</v>
      </c>
      <c r="C694" s="2" t="s">
        <v>7</v>
      </c>
      <c r="D694" s="2" t="s">
        <v>20</v>
      </c>
      <c r="E694" s="2" t="s">
        <v>14</v>
      </c>
      <c r="F694" s="2">
        <v>191.67845</v>
      </c>
      <c r="G694" s="2">
        <v>102192</v>
      </c>
      <c r="H694" s="2">
        <v>1.8E-3</v>
      </c>
      <c r="I694" t="s">
        <v>150</v>
      </c>
    </row>
    <row r="695" spans="1:9">
      <c r="A695" s="2">
        <v>2013</v>
      </c>
      <c r="B695" s="2">
        <v>4</v>
      </c>
      <c r="C695" s="2" t="s">
        <v>53</v>
      </c>
      <c r="D695" s="2" t="s">
        <v>63</v>
      </c>
      <c r="E695" s="2" t="s">
        <v>14</v>
      </c>
      <c r="F695" s="2">
        <v>7.8636030000000003</v>
      </c>
      <c r="G695" s="2">
        <v>8</v>
      </c>
      <c r="H695" s="2">
        <v>0.9829</v>
      </c>
      <c r="I695" t="s">
        <v>150</v>
      </c>
    </row>
    <row r="696" spans="1:9">
      <c r="A696" s="2">
        <v>2014</v>
      </c>
      <c r="B696" s="2">
        <v>4</v>
      </c>
      <c r="C696" s="2" t="s">
        <v>12</v>
      </c>
      <c r="D696" s="2" t="s">
        <v>66</v>
      </c>
      <c r="E696" s="2" t="s">
        <v>9</v>
      </c>
      <c r="F696" s="2">
        <v>1.0736479999999999</v>
      </c>
      <c r="G696" s="2">
        <v>52</v>
      </c>
      <c r="H696" s="2">
        <v>2.06E-2</v>
      </c>
      <c r="I696" t="s">
        <v>150</v>
      </c>
    </row>
    <row r="697" spans="1:9">
      <c r="A697" s="2">
        <v>2013</v>
      </c>
      <c r="B697" s="2">
        <v>7</v>
      </c>
      <c r="C697" s="2" t="s">
        <v>12</v>
      </c>
      <c r="D697" s="2" t="s">
        <v>95</v>
      </c>
      <c r="E697" s="2" t="s">
        <v>11</v>
      </c>
      <c r="F697" s="2">
        <v>0.2601</v>
      </c>
      <c r="G697" s="2">
        <v>9</v>
      </c>
      <c r="H697" s="2">
        <v>2.8899999999999999E-2</v>
      </c>
      <c r="I697" t="s">
        <v>150</v>
      </c>
    </row>
    <row r="698" spans="1:9">
      <c r="A698" s="2">
        <v>2013</v>
      </c>
      <c r="B698" s="2">
        <v>7</v>
      </c>
      <c r="C698" s="2" t="s">
        <v>12</v>
      </c>
      <c r="D698" s="2" t="s">
        <v>83</v>
      </c>
      <c r="E698" s="2" t="s">
        <v>14</v>
      </c>
      <c r="F698" s="2">
        <v>0.42063499999999998</v>
      </c>
      <c r="G698" s="2">
        <v>88</v>
      </c>
      <c r="H698" s="2">
        <v>4.7000000000000002E-3</v>
      </c>
      <c r="I698" t="s">
        <v>150</v>
      </c>
    </row>
    <row r="699" spans="1:9">
      <c r="A699" s="2">
        <v>2013</v>
      </c>
      <c r="B699" s="2">
        <v>3</v>
      </c>
      <c r="C699" s="2" t="s">
        <v>12</v>
      </c>
      <c r="D699" s="2" t="s">
        <v>17</v>
      </c>
      <c r="E699" s="2" t="s">
        <v>14</v>
      </c>
      <c r="F699" s="2">
        <v>6.0803000000000003E-2</v>
      </c>
      <c r="G699" s="2">
        <v>9</v>
      </c>
      <c r="H699" s="2">
        <v>6.7000000000000002E-3</v>
      </c>
      <c r="I699" t="s">
        <v>150</v>
      </c>
    </row>
    <row r="700" spans="1:9">
      <c r="A700" s="2">
        <v>2014</v>
      </c>
      <c r="B700" s="2">
        <v>5</v>
      </c>
      <c r="C700" s="2" t="s">
        <v>7</v>
      </c>
      <c r="D700" s="2" t="s">
        <v>31</v>
      </c>
      <c r="E700" s="2" t="s">
        <v>14</v>
      </c>
      <c r="F700" s="2">
        <v>44.327106999999998</v>
      </c>
      <c r="G700" s="2">
        <v>17205</v>
      </c>
      <c r="H700" s="2">
        <v>2.5000000000000001E-3</v>
      </c>
      <c r="I700" t="s">
        <v>150</v>
      </c>
    </row>
    <row r="701" spans="1:9">
      <c r="A701" s="2">
        <v>2014</v>
      </c>
      <c r="B701" s="2">
        <v>5</v>
      </c>
      <c r="C701" s="2" t="s">
        <v>7</v>
      </c>
      <c r="D701" s="2" t="s">
        <v>28</v>
      </c>
      <c r="E701" s="2" t="s">
        <v>14</v>
      </c>
      <c r="F701" s="2">
        <v>322.86723899999998</v>
      </c>
      <c r="G701" s="2">
        <v>119619</v>
      </c>
      <c r="H701" s="2">
        <v>2.5999999999999999E-3</v>
      </c>
      <c r="I701" t="s">
        <v>150</v>
      </c>
    </row>
    <row r="702" spans="1:9">
      <c r="A702" s="2">
        <v>2013</v>
      </c>
      <c r="B702" s="2">
        <v>12</v>
      </c>
      <c r="C702" s="2" t="s">
        <v>7</v>
      </c>
      <c r="D702" s="2" t="s">
        <v>49</v>
      </c>
      <c r="E702" s="2" t="s">
        <v>11</v>
      </c>
      <c r="F702" s="2">
        <v>1.5693999999999999</v>
      </c>
      <c r="G702" s="2">
        <v>1121</v>
      </c>
      <c r="H702" s="2">
        <v>1.4E-3</v>
      </c>
      <c r="I702" t="s">
        <v>150</v>
      </c>
    </row>
    <row r="703" spans="1:9">
      <c r="A703" s="2">
        <v>2014</v>
      </c>
      <c r="B703" s="2">
        <v>5</v>
      </c>
      <c r="C703" s="2" t="s">
        <v>12</v>
      </c>
      <c r="D703" s="2" t="s">
        <v>55</v>
      </c>
      <c r="E703" s="2" t="s">
        <v>14</v>
      </c>
      <c r="F703" s="2">
        <v>2.5909999999999999E-2</v>
      </c>
      <c r="G703" s="2">
        <v>5</v>
      </c>
      <c r="H703" s="2">
        <v>5.1000000000000004E-3</v>
      </c>
      <c r="I703" t="s">
        <v>150</v>
      </c>
    </row>
    <row r="704" spans="1:9">
      <c r="A704" s="2">
        <v>2013</v>
      </c>
      <c r="B704" s="2">
        <v>6</v>
      </c>
      <c r="C704" s="2" t="s">
        <v>7</v>
      </c>
      <c r="D704" s="2" t="s">
        <v>45</v>
      </c>
      <c r="E704" s="2" t="s">
        <v>14</v>
      </c>
      <c r="F704" s="2">
        <v>59.235570000000003</v>
      </c>
      <c r="G704" s="2">
        <v>93082</v>
      </c>
      <c r="H704" s="2">
        <v>5.9999999999999995E-4</v>
      </c>
      <c r="I704" t="s">
        <v>150</v>
      </c>
    </row>
    <row r="705" spans="1:9">
      <c r="A705" s="2">
        <v>2013</v>
      </c>
      <c r="B705" s="2">
        <v>1</v>
      </c>
      <c r="C705" s="2" t="s">
        <v>12</v>
      </c>
      <c r="D705" s="2" t="s">
        <v>13</v>
      </c>
      <c r="E705" s="2" t="s">
        <v>14</v>
      </c>
      <c r="F705" s="2">
        <v>2729.7980830000001</v>
      </c>
      <c r="G705" s="2">
        <v>209657</v>
      </c>
      <c r="H705" s="2">
        <v>1.2999999999999999E-2</v>
      </c>
      <c r="I705" t="s">
        <v>150</v>
      </c>
    </row>
    <row r="706" spans="1:9">
      <c r="A706" s="2">
        <v>2013</v>
      </c>
      <c r="B706" s="2">
        <v>2</v>
      </c>
      <c r="C706" s="2" t="s">
        <v>12</v>
      </c>
      <c r="D706" s="2" t="s">
        <v>13</v>
      </c>
      <c r="E706" s="2" t="s">
        <v>14</v>
      </c>
      <c r="F706" s="2">
        <v>2754.506433</v>
      </c>
      <c r="G706" s="2">
        <v>221584</v>
      </c>
      <c r="H706" s="2">
        <v>1.24E-2</v>
      </c>
      <c r="I706" t="s">
        <v>150</v>
      </c>
    </row>
    <row r="707" spans="1:9">
      <c r="A707" s="2">
        <v>2013</v>
      </c>
      <c r="B707" s="2">
        <v>10</v>
      </c>
      <c r="C707" s="2" t="s">
        <v>12</v>
      </c>
      <c r="D707" s="2" t="s">
        <v>13</v>
      </c>
      <c r="E707" s="2" t="s">
        <v>14</v>
      </c>
      <c r="F707" s="2">
        <v>3394.5694269999999</v>
      </c>
      <c r="G707" s="2">
        <v>263356</v>
      </c>
      <c r="H707" s="2">
        <v>1.2800000000000001E-2</v>
      </c>
      <c r="I707" t="s">
        <v>150</v>
      </c>
    </row>
    <row r="708" spans="1:9">
      <c r="A708" s="2">
        <v>2013</v>
      </c>
      <c r="B708" s="2">
        <v>8</v>
      </c>
      <c r="C708" s="2" t="s">
        <v>7</v>
      </c>
      <c r="D708" s="2" t="s">
        <v>19</v>
      </c>
      <c r="E708" s="2" t="s">
        <v>14</v>
      </c>
      <c r="F708" s="2">
        <v>194.087504</v>
      </c>
      <c r="G708" s="2">
        <v>61611</v>
      </c>
      <c r="H708" s="2">
        <v>3.0999999999999999E-3</v>
      </c>
      <c r="I708" t="s">
        <v>150</v>
      </c>
    </row>
    <row r="709" spans="1:9">
      <c r="A709" s="2">
        <v>2014</v>
      </c>
      <c r="B709" s="2">
        <v>5</v>
      </c>
      <c r="C709" s="2" t="s">
        <v>12</v>
      </c>
      <c r="D709" s="2" t="s">
        <v>71</v>
      </c>
      <c r="E709" s="2" t="s">
        <v>14</v>
      </c>
      <c r="F709" s="2">
        <v>176.47035700000001</v>
      </c>
      <c r="G709" s="2">
        <v>13015</v>
      </c>
      <c r="H709" s="2">
        <v>1.35E-2</v>
      </c>
      <c r="I709" t="s">
        <v>150</v>
      </c>
    </row>
    <row r="710" spans="1:9">
      <c r="A710" s="2">
        <v>2014</v>
      </c>
      <c r="B710" s="2">
        <v>2</v>
      </c>
      <c r="C710" s="2" t="s">
        <v>12</v>
      </c>
      <c r="D710" s="2" t="s">
        <v>22</v>
      </c>
      <c r="E710" s="2" t="s">
        <v>14</v>
      </c>
      <c r="F710" s="2">
        <v>334.94745599999999</v>
      </c>
      <c r="G710" s="2">
        <v>31175</v>
      </c>
      <c r="H710" s="2">
        <v>1.0699999999999999E-2</v>
      </c>
      <c r="I710" t="s">
        <v>150</v>
      </c>
    </row>
    <row r="711" spans="1:9">
      <c r="A711" s="2">
        <v>2014</v>
      </c>
      <c r="B711" s="2">
        <v>2</v>
      </c>
      <c r="C711" s="2" t="s">
        <v>7</v>
      </c>
      <c r="D711" s="2" t="s">
        <v>20</v>
      </c>
      <c r="E711" s="2" t="s">
        <v>14</v>
      </c>
      <c r="F711" s="2">
        <v>92.258545999999996</v>
      </c>
      <c r="G711" s="2">
        <v>257261</v>
      </c>
      <c r="H711" s="2">
        <v>2.9999999999999997E-4</v>
      </c>
      <c r="I711" t="s">
        <v>150</v>
      </c>
    </row>
    <row r="712" spans="1:9">
      <c r="A712" s="2">
        <v>2013</v>
      </c>
      <c r="B712" s="2">
        <v>3</v>
      </c>
      <c r="C712" s="2" t="s">
        <v>12</v>
      </c>
      <c r="D712" s="2" t="s">
        <v>38</v>
      </c>
      <c r="E712" s="2" t="s">
        <v>14</v>
      </c>
      <c r="F712" s="2">
        <v>4.6144999999999999E-2</v>
      </c>
      <c r="G712" s="2">
        <v>11</v>
      </c>
      <c r="H712" s="2">
        <v>4.1000000000000003E-3</v>
      </c>
      <c r="I712" t="s">
        <v>150</v>
      </c>
    </row>
    <row r="713" spans="1:9">
      <c r="A713" s="2">
        <v>2013</v>
      </c>
      <c r="B713" s="2">
        <v>9</v>
      </c>
      <c r="C713" s="2" t="s">
        <v>12</v>
      </c>
      <c r="D713" s="2" t="s">
        <v>58</v>
      </c>
      <c r="E713" s="2" t="s">
        <v>9</v>
      </c>
      <c r="F713" s="2">
        <v>2.5947000000000001E-2</v>
      </c>
      <c r="G713" s="2">
        <v>2</v>
      </c>
      <c r="H713" s="2">
        <v>1.29E-2</v>
      </c>
      <c r="I713" t="s">
        <v>150</v>
      </c>
    </row>
    <row r="714" spans="1:9">
      <c r="A714" s="2">
        <v>2013</v>
      </c>
      <c r="B714" s="2">
        <v>9</v>
      </c>
      <c r="C714" s="2" t="s">
        <v>12</v>
      </c>
      <c r="D714" s="2" t="s">
        <v>44</v>
      </c>
      <c r="E714" s="2" t="s">
        <v>16</v>
      </c>
      <c r="F714" s="2">
        <v>570.32480699999996</v>
      </c>
      <c r="G714" s="2">
        <v>48316</v>
      </c>
      <c r="H714" s="2">
        <v>1.18E-2</v>
      </c>
      <c r="I714" t="s">
        <v>150</v>
      </c>
    </row>
    <row r="715" spans="1:9">
      <c r="A715" s="2">
        <v>2013</v>
      </c>
      <c r="B715" s="2">
        <v>4</v>
      </c>
      <c r="C715" s="2" t="s">
        <v>12</v>
      </c>
      <c r="D715" s="2" t="s">
        <v>40</v>
      </c>
      <c r="E715" s="2" t="s">
        <v>14</v>
      </c>
      <c r="F715" s="2">
        <v>1746.0091970000001</v>
      </c>
      <c r="G715" s="2">
        <v>317600</v>
      </c>
      <c r="H715" s="2">
        <v>5.4000000000000003E-3</v>
      </c>
      <c r="I715" t="s">
        <v>150</v>
      </c>
    </row>
    <row r="716" spans="1:9">
      <c r="A716" s="2">
        <v>2013</v>
      </c>
      <c r="B716" s="2">
        <v>8</v>
      </c>
      <c r="C716" s="2" t="s">
        <v>12</v>
      </c>
      <c r="D716" s="2" t="s">
        <v>64</v>
      </c>
      <c r="E716" s="2" t="s">
        <v>14</v>
      </c>
      <c r="F716" s="2">
        <v>3.1274899999999999</v>
      </c>
      <c r="G716" s="2">
        <v>250</v>
      </c>
      <c r="H716" s="2">
        <v>1.2500000000000001E-2</v>
      </c>
      <c r="I716" t="s">
        <v>150</v>
      </c>
    </row>
    <row r="717" spans="1:9">
      <c r="A717" s="2">
        <v>2014</v>
      </c>
      <c r="B717" s="2">
        <v>3</v>
      </c>
      <c r="C717" s="2" t="s">
        <v>12</v>
      </c>
      <c r="D717" s="2" t="s">
        <v>66</v>
      </c>
      <c r="E717" s="2" t="s">
        <v>9</v>
      </c>
      <c r="F717" s="2">
        <v>0.74133099999999996</v>
      </c>
      <c r="G717" s="2">
        <v>63</v>
      </c>
      <c r="H717" s="2">
        <v>1.17E-2</v>
      </c>
      <c r="I717" t="s">
        <v>150</v>
      </c>
    </row>
    <row r="718" spans="1:9">
      <c r="A718" s="2">
        <v>2013</v>
      </c>
      <c r="B718" s="2">
        <v>6</v>
      </c>
      <c r="C718" s="2" t="s">
        <v>12</v>
      </c>
      <c r="D718" s="2" t="s">
        <v>46</v>
      </c>
      <c r="E718" s="2" t="s">
        <v>25</v>
      </c>
      <c r="F718" s="2">
        <v>46.135413</v>
      </c>
      <c r="G718" s="2">
        <v>8717</v>
      </c>
      <c r="H718" s="2">
        <v>5.1999999999999998E-3</v>
      </c>
      <c r="I718" t="s">
        <v>150</v>
      </c>
    </row>
    <row r="719" spans="1:9">
      <c r="A719" s="2">
        <v>2013</v>
      </c>
      <c r="B719" s="2">
        <v>3</v>
      </c>
      <c r="C719" s="2" t="s">
        <v>7</v>
      </c>
      <c r="D719" s="2" t="s">
        <v>26</v>
      </c>
      <c r="E719" s="2" t="s">
        <v>14</v>
      </c>
      <c r="F719" s="2">
        <v>45.683047999999999</v>
      </c>
      <c r="G719" s="2">
        <v>31771</v>
      </c>
      <c r="H719" s="2">
        <v>1.4E-3</v>
      </c>
      <c r="I719" t="s">
        <v>150</v>
      </c>
    </row>
    <row r="720" spans="1:9">
      <c r="A720" s="2">
        <v>2013</v>
      </c>
      <c r="B720" s="2">
        <v>4</v>
      </c>
      <c r="C720" s="2" t="s">
        <v>12</v>
      </c>
      <c r="D720" s="2" t="s">
        <v>28</v>
      </c>
      <c r="E720" s="2" t="s">
        <v>14</v>
      </c>
      <c r="F720" s="2">
        <v>11.833821</v>
      </c>
      <c r="G720" s="2">
        <v>6077</v>
      </c>
      <c r="H720" s="2">
        <v>1.9E-3</v>
      </c>
      <c r="I720" t="s">
        <v>150</v>
      </c>
    </row>
    <row r="721" spans="1:9">
      <c r="A721" s="2">
        <v>2013</v>
      </c>
      <c r="B721" s="2">
        <v>10</v>
      </c>
      <c r="C721" s="2" t="s">
        <v>7</v>
      </c>
      <c r="D721" s="2" t="s">
        <v>27</v>
      </c>
      <c r="E721" s="2" t="s">
        <v>14</v>
      </c>
      <c r="F721" s="2">
        <v>34.826512000000001</v>
      </c>
      <c r="G721" s="2">
        <v>13637</v>
      </c>
      <c r="H721" s="2">
        <v>2.5000000000000001E-3</v>
      </c>
      <c r="I721" t="s">
        <v>150</v>
      </c>
    </row>
    <row r="722" spans="1:9">
      <c r="A722" s="2">
        <v>2013</v>
      </c>
      <c r="B722" s="2">
        <v>4</v>
      </c>
      <c r="C722" s="2" t="s">
        <v>7</v>
      </c>
      <c r="D722" s="2" t="s">
        <v>13</v>
      </c>
      <c r="E722" s="2" t="s">
        <v>14</v>
      </c>
      <c r="F722" s="2">
        <v>113.582121</v>
      </c>
      <c r="G722" s="2">
        <v>166145</v>
      </c>
      <c r="H722" s="2">
        <v>5.9999999999999995E-4</v>
      </c>
      <c r="I722" t="s">
        <v>150</v>
      </c>
    </row>
    <row r="723" spans="1:9">
      <c r="A723" s="2">
        <v>2013</v>
      </c>
      <c r="B723" s="2">
        <v>8</v>
      </c>
      <c r="C723" s="2" t="s">
        <v>12</v>
      </c>
      <c r="D723" s="2" t="s">
        <v>18</v>
      </c>
      <c r="E723" s="2" t="s">
        <v>14</v>
      </c>
      <c r="F723" s="2">
        <v>1318.6561610000001</v>
      </c>
      <c r="G723" s="2">
        <v>148972</v>
      </c>
      <c r="H723" s="2">
        <v>8.8000000000000005E-3</v>
      </c>
      <c r="I723" t="s">
        <v>150</v>
      </c>
    </row>
    <row r="724" spans="1:9">
      <c r="A724" s="2">
        <v>2014</v>
      </c>
      <c r="B724" s="2">
        <v>5</v>
      </c>
      <c r="C724" s="2" t="s">
        <v>12</v>
      </c>
      <c r="D724" s="2" t="s">
        <v>19</v>
      </c>
      <c r="E724" s="2" t="s">
        <v>14</v>
      </c>
      <c r="F724" s="2">
        <v>13039.728478999999</v>
      </c>
      <c r="G724" s="2">
        <v>1165177</v>
      </c>
      <c r="H724" s="2">
        <v>1.11E-2</v>
      </c>
      <c r="I724" t="s">
        <v>150</v>
      </c>
    </row>
    <row r="725" spans="1:9">
      <c r="A725" s="2">
        <v>2013</v>
      </c>
      <c r="B725" s="2">
        <v>12</v>
      </c>
      <c r="C725" s="2" t="s">
        <v>7</v>
      </c>
      <c r="D725" s="2" t="s">
        <v>72</v>
      </c>
      <c r="E725" s="2" t="s">
        <v>11</v>
      </c>
      <c r="F725" s="2">
        <v>223.86501699999999</v>
      </c>
      <c r="G725" s="2">
        <v>56140</v>
      </c>
      <c r="H725" s="2">
        <v>3.8999999999999998E-3</v>
      </c>
      <c r="I725" t="s">
        <v>150</v>
      </c>
    </row>
    <row r="726" spans="1:9">
      <c r="A726" s="2">
        <v>2014</v>
      </c>
      <c r="B726" s="2">
        <v>3</v>
      </c>
      <c r="C726" s="2" t="s">
        <v>12</v>
      </c>
      <c r="D726" s="2" t="s">
        <v>72</v>
      </c>
      <c r="E726" s="2" t="s">
        <v>11</v>
      </c>
      <c r="F726" s="2">
        <v>43.049740999999997</v>
      </c>
      <c r="G726" s="2">
        <v>21271</v>
      </c>
      <c r="H726" s="2">
        <v>2E-3</v>
      </c>
      <c r="I726" t="s">
        <v>150</v>
      </c>
    </row>
    <row r="727" spans="1:9">
      <c r="A727" s="2">
        <v>2014</v>
      </c>
      <c r="B727" s="2">
        <v>4</v>
      </c>
      <c r="C727" s="2" t="s">
        <v>12</v>
      </c>
      <c r="D727" s="2" t="s">
        <v>73</v>
      </c>
      <c r="E727" s="2" t="s">
        <v>14</v>
      </c>
      <c r="F727" s="2">
        <v>12.757472999999999</v>
      </c>
      <c r="G727" s="2">
        <v>6032</v>
      </c>
      <c r="H727" s="2">
        <v>2.0999999999999999E-3</v>
      </c>
      <c r="I727" t="s">
        <v>150</v>
      </c>
    </row>
    <row r="728" spans="1:9">
      <c r="A728" s="2">
        <v>2014</v>
      </c>
      <c r="B728" s="2">
        <v>5</v>
      </c>
      <c r="C728" s="2" t="s">
        <v>12</v>
      </c>
      <c r="D728" s="2" t="s">
        <v>10</v>
      </c>
      <c r="E728" s="2" t="s">
        <v>11</v>
      </c>
      <c r="F728" s="2">
        <v>60.991700000000002</v>
      </c>
      <c r="G728" s="2">
        <v>44225</v>
      </c>
      <c r="H728" s="2">
        <v>1.2999999999999999E-3</v>
      </c>
      <c r="I728" t="s">
        <v>150</v>
      </c>
    </row>
    <row r="729" spans="1:9">
      <c r="A729" s="2">
        <v>2013</v>
      </c>
      <c r="B729" s="2">
        <v>9</v>
      </c>
      <c r="C729" s="2" t="s">
        <v>12</v>
      </c>
      <c r="D729" s="2" t="s">
        <v>71</v>
      </c>
      <c r="E729" s="2" t="s">
        <v>14</v>
      </c>
      <c r="F729" s="2">
        <v>101.30601</v>
      </c>
      <c r="G729" s="2">
        <v>5762</v>
      </c>
      <c r="H729" s="2">
        <v>1.7500000000000002E-2</v>
      </c>
      <c r="I729" t="s">
        <v>150</v>
      </c>
    </row>
    <row r="730" spans="1:9">
      <c r="A730" s="2">
        <v>2013</v>
      </c>
      <c r="B730" s="2">
        <v>12</v>
      </c>
      <c r="C730" s="2" t="s">
        <v>12</v>
      </c>
      <c r="D730" s="2" t="s">
        <v>60</v>
      </c>
      <c r="E730" s="2" t="s">
        <v>14</v>
      </c>
      <c r="F730" s="2">
        <v>83.771771999999999</v>
      </c>
      <c r="G730" s="2">
        <v>17820</v>
      </c>
      <c r="H730" s="2">
        <v>4.7000000000000002E-3</v>
      </c>
      <c r="I730" t="s">
        <v>150</v>
      </c>
    </row>
    <row r="731" spans="1:9">
      <c r="A731" s="2">
        <v>2014</v>
      </c>
      <c r="B731" s="2">
        <v>4</v>
      </c>
      <c r="C731" s="2" t="s">
        <v>12</v>
      </c>
      <c r="D731" s="2" t="s">
        <v>22</v>
      </c>
      <c r="E731" s="2" t="s">
        <v>14</v>
      </c>
      <c r="F731" s="2">
        <v>456.333459</v>
      </c>
      <c r="G731" s="2">
        <v>35181</v>
      </c>
      <c r="H731" s="2">
        <v>1.29E-2</v>
      </c>
      <c r="I731" t="s">
        <v>150</v>
      </c>
    </row>
    <row r="732" spans="1:9">
      <c r="A732" s="2">
        <v>2014</v>
      </c>
      <c r="B732" s="2">
        <v>3</v>
      </c>
      <c r="C732" s="2" t="s">
        <v>12</v>
      </c>
      <c r="D732" s="2" t="s">
        <v>99</v>
      </c>
      <c r="E732" s="2" t="s">
        <v>25</v>
      </c>
      <c r="F732" s="2">
        <v>5.806E-2</v>
      </c>
      <c r="G732" s="2">
        <v>4</v>
      </c>
      <c r="H732" s="2">
        <v>1.4500000000000001E-2</v>
      </c>
      <c r="I732" t="s">
        <v>150</v>
      </c>
    </row>
    <row r="733" spans="1:9">
      <c r="A733" s="2">
        <v>2013</v>
      </c>
      <c r="B733" s="2">
        <v>10</v>
      </c>
      <c r="C733" s="2" t="s">
        <v>12</v>
      </c>
      <c r="D733" s="2" t="s">
        <v>44</v>
      </c>
      <c r="E733" s="2" t="s">
        <v>16</v>
      </c>
      <c r="F733" s="2">
        <v>629.02245500000004</v>
      </c>
      <c r="G733" s="2">
        <v>58433</v>
      </c>
      <c r="H733" s="2">
        <v>1.0699999999999999E-2</v>
      </c>
      <c r="I733" t="s">
        <v>150</v>
      </c>
    </row>
    <row r="734" spans="1:9">
      <c r="A734" s="2">
        <v>2014</v>
      </c>
      <c r="B734" s="2">
        <v>1</v>
      </c>
      <c r="C734" s="2" t="s">
        <v>12</v>
      </c>
      <c r="D734" s="2" t="s">
        <v>44</v>
      </c>
      <c r="E734" s="2" t="s">
        <v>16</v>
      </c>
      <c r="F734" s="2">
        <v>737.373333</v>
      </c>
      <c r="G734" s="2">
        <v>75919</v>
      </c>
      <c r="H734" s="2">
        <v>9.7000000000000003E-3</v>
      </c>
      <c r="I734" t="s">
        <v>150</v>
      </c>
    </row>
    <row r="735" spans="1:9">
      <c r="A735" s="2">
        <v>2013</v>
      </c>
      <c r="B735" s="2">
        <v>3</v>
      </c>
      <c r="C735" s="2" t="s">
        <v>12</v>
      </c>
      <c r="D735" s="2" t="s">
        <v>46</v>
      </c>
      <c r="E735" s="2" t="s">
        <v>25</v>
      </c>
      <c r="F735" s="2">
        <v>0.48707</v>
      </c>
      <c r="G735" s="2">
        <v>31</v>
      </c>
      <c r="H735" s="2">
        <v>1.5699999999999999E-2</v>
      </c>
      <c r="I735" t="s">
        <v>150</v>
      </c>
    </row>
    <row r="736" spans="1:9">
      <c r="A736" s="2">
        <v>2013</v>
      </c>
      <c r="B736" s="2">
        <v>4</v>
      </c>
      <c r="C736" s="2" t="s">
        <v>12</v>
      </c>
      <c r="D736" s="2" t="s">
        <v>54</v>
      </c>
      <c r="E736" s="2" t="s">
        <v>14</v>
      </c>
      <c r="F736" s="2">
        <v>0.29705399999999998</v>
      </c>
      <c r="G736" s="2">
        <v>14</v>
      </c>
      <c r="H736" s="2">
        <v>2.12E-2</v>
      </c>
      <c r="I736" t="s">
        <v>150</v>
      </c>
    </row>
    <row r="737" spans="1:9">
      <c r="A737" s="2">
        <v>2014</v>
      </c>
      <c r="B737" s="2">
        <v>3</v>
      </c>
      <c r="C737" s="2" t="s">
        <v>12</v>
      </c>
      <c r="D737" s="2" t="s">
        <v>76</v>
      </c>
      <c r="E737" s="2" t="s">
        <v>25</v>
      </c>
      <c r="F737" s="2">
        <v>0.25905400000000001</v>
      </c>
      <c r="G737" s="2">
        <v>9</v>
      </c>
      <c r="H737" s="2">
        <v>2.87E-2</v>
      </c>
      <c r="I737" t="s">
        <v>150</v>
      </c>
    </row>
    <row r="738" spans="1:9">
      <c r="A738" s="2">
        <v>2013</v>
      </c>
      <c r="B738" s="2">
        <v>7</v>
      </c>
      <c r="C738" s="2" t="s">
        <v>12</v>
      </c>
      <c r="D738" s="2" t="s">
        <v>64</v>
      </c>
      <c r="E738" s="2" t="s">
        <v>14</v>
      </c>
      <c r="F738" s="2">
        <v>2.380153</v>
      </c>
      <c r="G738" s="2">
        <v>247</v>
      </c>
      <c r="H738" s="2">
        <v>9.5999999999999992E-3</v>
      </c>
      <c r="I738" t="s">
        <v>150</v>
      </c>
    </row>
    <row r="739" spans="1:9">
      <c r="A739" s="2">
        <v>2013</v>
      </c>
      <c r="B739" s="2">
        <v>5</v>
      </c>
      <c r="C739" s="2" t="s">
        <v>12</v>
      </c>
      <c r="D739" s="2" t="s">
        <v>21</v>
      </c>
      <c r="E739" s="2" t="s">
        <v>14</v>
      </c>
      <c r="F739" s="2">
        <v>410.46235000000001</v>
      </c>
      <c r="G739" s="2">
        <v>45280</v>
      </c>
      <c r="H739" s="2">
        <v>8.9999999999999993E-3</v>
      </c>
      <c r="I739" t="s">
        <v>150</v>
      </c>
    </row>
    <row r="740" spans="1:9">
      <c r="A740" s="2">
        <v>2013</v>
      </c>
      <c r="B740" s="2">
        <v>11</v>
      </c>
      <c r="C740" s="2" t="s">
        <v>7</v>
      </c>
      <c r="D740" s="2" t="s">
        <v>27</v>
      </c>
      <c r="E740" s="2" t="s">
        <v>14</v>
      </c>
      <c r="F740" s="2">
        <v>28.220503000000001</v>
      </c>
      <c r="G740" s="2">
        <v>11044</v>
      </c>
      <c r="H740" s="2">
        <v>2.5000000000000001E-3</v>
      </c>
      <c r="I740" t="s">
        <v>150</v>
      </c>
    </row>
    <row r="741" spans="1:9">
      <c r="A741" s="2">
        <v>2014</v>
      </c>
      <c r="B741" s="2">
        <v>4</v>
      </c>
      <c r="C741" s="2" t="s">
        <v>7</v>
      </c>
      <c r="D741" s="2" t="s">
        <v>27</v>
      </c>
      <c r="E741" s="2" t="s">
        <v>14</v>
      </c>
      <c r="F741" s="2">
        <v>76.074876000000003</v>
      </c>
      <c r="G741" s="2">
        <v>22960</v>
      </c>
      <c r="H741" s="2">
        <v>3.3E-3</v>
      </c>
      <c r="I741" t="s">
        <v>150</v>
      </c>
    </row>
    <row r="742" spans="1:9">
      <c r="A742" s="2">
        <v>2014</v>
      </c>
      <c r="B742" s="2">
        <v>5</v>
      </c>
      <c r="C742" s="2" t="s">
        <v>7</v>
      </c>
      <c r="D742" s="2" t="s">
        <v>70</v>
      </c>
      <c r="E742" s="2" t="s">
        <v>14</v>
      </c>
      <c r="F742" s="2">
        <v>1288.41752</v>
      </c>
      <c r="G742" s="2">
        <v>1140726</v>
      </c>
      <c r="H742" s="2">
        <v>1.1000000000000001E-3</v>
      </c>
      <c r="I742" t="s">
        <v>150</v>
      </c>
    </row>
    <row r="743" spans="1:9">
      <c r="A743" s="2">
        <v>2014</v>
      </c>
      <c r="B743" s="2">
        <v>3</v>
      </c>
      <c r="C743" s="2" t="s">
        <v>12</v>
      </c>
      <c r="D743" s="2" t="s">
        <v>13</v>
      </c>
      <c r="E743" s="2" t="s">
        <v>14</v>
      </c>
      <c r="F743" s="2">
        <v>3497.6481640000002</v>
      </c>
      <c r="G743" s="2">
        <v>295490</v>
      </c>
      <c r="H743" s="2">
        <v>1.18E-2</v>
      </c>
      <c r="I743" t="s">
        <v>150</v>
      </c>
    </row>
    <row r="744" spans="1:9">
      <c r="A744" s="2">
        <v>2013</v>
      </c>
      <c r="B744" s="2">
        <v>4</v>
      </c>
      <c r="C744" s="2" t="s">
        <v>12</v>
      </c>
      <c r="D744" s="2" t="s">
        <v>23</v>
      </c>
      <c r="E744" s="2" t="s">
        <v>14</v>
      </c>
      <c r="F744" s="2">
        <v>5.6829999999999997E-3</v>
      </c>
      <c r="G744" s="2">
        <v>1</v>
      </c>
      <c r="H744" s="2">
        <v>5.5999999999999999E-3</v>
      </c>
      <c r="I744" t="s">
        <v>150</v>
      </c>
    </row>
    <row r="745" spans="1:9">
      <c r="A745" s="2">
        <v>2013</v>
      </c>
      <c r="B745" s="2">
        <v>4</v>
      </c>
      <c r="C745" s="2" t="s">
        <v>12</v>
      </c>
      <c r="D745" s="2" t="s">
        <v>94</v>
      </c>
      <c r="E745" s="2" t="s">
        <v>25</v>
      </c>
      <c r="F745" s="2">
        <v>5.7600000000000004E-3</v>
      </c>
      <c r="G745" s="2">
        <v>4</v>
      </c>
      <c r="H745" s="2">
        <v>1.4E-3</v>
      </c>
      <c r="I745" t="s">
        <v>150</v>
      </c>
    </row>
    <row r="746" spans="1:9">
      <c r="A746" s="2">
        <v>2013</v>
      </c>
      <c r="B746" s="2">
        <v>1</v>
      </c>
      <c r="C746" s="2" t="s">
        <v>12</v>
      </c>
      <c r="D746" s="2" t="s">
        <v>71</v>
      </c>
      <c r="E746" s="2" t="s">
        <v>14</v>
      </c>
      <c r="F746" s="2">
        <v>1.5138E-2</v>
      </c>
      <c r="G746" s="2">
        <v>2</v>
      </c>
      <c r="H746" s="2">
        <v>7.4999999999999997E-3</v>
      </c>
      <c r="I746" t="s">
        <v>150</v>
      </c>
    </row>
    <row r="747" spans="1:9">
      <c r="A747" s="2">
        <v>2013</v>
      </c>
      <c r="B747" s="2">
        <v>5</v>
      </c>
      <c r="C747" s="2" t="s">
        <v>7</v>
      </c>
      <c r="D747" s="2" t="s">
        <v>48</v>
      </c>
      <c r="E747" s="2" t="s">
        <v>14</v>
      </c>
      <c r="F747" s="2">
        <v>3.9188649999999998</v>
      </c>
      <c r="G747" s="2">
        <v>12920</v>
      </c>
      <c r="H747" s="2">
        <v>2.9999999999999997E-4</v>
      </c>
      <c r="I747" t="s">
        <v>150</v>
      </c>
    </row>
    <row r="748" spans="1:9">
      <c r="A748" s="2">
        <v>2013</v>
      </c>
      <c r="B748" s="2">
        <v>4</v>
      </c>
      <c r="C748" s="2" t="s">
        <v>12</v>
      </c>
      <c r="D748" s="2" t="s">
        <v>44</v>
      </c>
      <c r="E748" s="2" t="s">
        <v>16</v>
      </c>
      <c r="F748" s="2">
        <v>316.71999299999999</v>
      </c>
      <c r="G748" s="2">
        <v>35021</v>
      </c>
      <c r="H748" s="2">
        <v>8.9999999999999993E-3</v>
      </c>
      <c r="I748" t="s">
        <v>150</v>
      </c>
    </row>
    <row r="749" spans="1:9">
      <c r="A749" s="2">
        <v>2014</v>
      </c>
      <c r="B749" s="2">
        <v>5</v>
      </c>
      <c r="C749" s="2" t="s">
        <v>12</v>
      </c>
      <c r="D749" s="2" t="s">
        <v>84</v>
      </c>
      <c r="E749" s="2" t="s">
        <v>25</v>
      </c>
      <c r="F749" s="2">
        <v>6.1602999999999998E-2</v>
      </c>
      <c r="G749" s="2">
        <v>27</v>
      </c>
      <c r="H749" s="2">
        <v>2.2000000000000001E-3</v>
      </c>
      <c r="I749" t="s">
        <v>150</v>
      </c>
    </row>
    <row r="750" spans="1:9">
      <c r="A750" s="2">
        <v>2014</v>
      </c>
      <c r="B750" s="2">
        <v>5</v>
      </c>
      <c r="C750" s="2" t="s">
        <v>12</v>
      </c>
      <c r="D750" s="2" t="s">
        <v>74</v>
      </c>
      <c r="E750" s="2" t="s">
        <v>9</v>
      </c>
      <c r="F750" s="2">
        <v>5.7134</v>
      </c>
      <c r="G750" s="2">
        <v>4081</v>
      </c>
      <c r="H750" s="2">
        <v>1.4E-3</v>
      </c>
      <c r="I750" t="s">
        <v>150</v>
      </c>
    </row>
    <row r="751" spans="1:9">
      <c r="A751" s="2">
        <v>2013</v>
      </c>
      <c r="B751" s="2">
        <v>3</v>
      </c>
      <c r="C751" s="2" t="s">
        <v>12</v>
      </c>
      <c r="D751" s="2" t="s">
        <v>63</v>
      </c>
      <c r="E751" s="2" t="s">
        <v>14</v>
      </c>
      <c r="F751" s="2">
        <v>2604.7165249999998</v>
      </c>
      <c r="G751" s="2">
        <v>257670</v>
      </c>
      <c r="H751" s="2">
        <v>1.01E-2</v>
      </c>
      <c r="I751" t="s">
        <v>150</v>
      </c>
    </row>
    <row r="752" spans="1:9">
      <c r="A752" s="2">
        <v>2014</v>
      </c>
      <c r="B752" s="2">
        <v>4</v>
      </c>
      <c r="C752" s="2" t="s">
        <v>12</v>
      </c>
      <c r="D752" s="2" t="s">
        <v>70</v>
      </c>
      <c r="E752" s="2" t="s">
        <v>14</v>
      </c>
      <c r="F752" s="2">
        <v>10733.993837</v>
      </c>
      <c r="G752" s="2">
        <v>844079</v>
      </c>
      <c r="H752" s="2">
        <v>1.2699999999999999E-2</v>
      </c>
      <c r="I752" t="s">
        <v>150</v>
      </c>
    </row>
    <row r="753" spans="1:9">
      <c r="A753" s="2">
        <v>2013</v>
      </c>
      <c r="B753" s="2">
        <v>11</v>
      </c>
      <c r="C753" s="2" t="s">
        <v>7</v>
      </c>
      <c r="D753" s="2" t="s">
        <v>26</v>
      </c>
      <c r="E753" s="2" t="s">
        <v>14</v>
      </c>
      <c r="F753" s="2">
        <v>52.071105000000003</v>
      </c>
      <c r="G753" s="2">
        <v>24305</v>
      </c>
      <c r="H753" s="2">
        <v>2.0999999999999999E-3</v>
      </c>
      <c r="I753" t="s">
        <v>150</v>
      </c>
    </row>
    <row r="754" spans="1:9">
      <c r="A754" s="2">
        <v>2014</v>
      </c>
      <c r="B754" s="2">
        <v>1</v>
      </c>
      <c r="C754" s="2" t="s">
        <v>12</v>
      </c>
      <c r="D754" s="2" t="s">
        <v>81</v>
      </c>
      <c r="E754" s="2" t="s">
        <v>11</v>
      </c>
      <c r="F754" s="2">
        <v>0.8125</v>
      </c>
      <c r="G754" s="2">
        <v>625</v>
      </c>
      <c r="H754" s="2">
        <v>1.2999999999999999E-3</v>
      </c>
      <c r="I754" t="s">
        <v>150</v>
      </c>
    </row>
    <row r="755" spans="1:9">
      <c r="A755" s="2">
        <v>2014</v>
      </c>
      <c r="B755" s="2">
        <v>3</v>
      </c>
      <c r="C755" s="2" t="s">
        <v>7</v>
      </c>
      <c r="D755" s="2" t="s">
        <v>75</v>
      </c>
      <c r="E755" s="2" t="s">
        <v>14</v>
      </c>
      <c r="F755" s="2">
        <v>5.245457</v>
      </c>
      <c r="G755" s="2">
        <v>1924</v>
      </c>
      <c r="H755" s="2">
        <v>2.7000000000000001E-3</v>
      </c>
      <c r="I755" t="s">
        <v>150</v>
      </c>
    </row>
    <row r="756" spans="1:9">
      <c r="A756" s="2">
        <v>2014</v>
      </c>
      <c r="B756" s="2">
        <v>1</v>
      </c>
      <c r="C756" s="2" t="s">
        <v>12</v>
      </c>
      <c r="D756" s="2" t="s">
        <v>24</v>
      </c>
      <c r="E756" s="2" t="s">
        <v>25</v>
      </c>
      <c r="F756" s="2">
        <v>256.67579799999999</v>
      </c>
      <c r="G756" s="2">
        <v>32726</v>
      </c>
      <c r="H756" s="2">
        <v>7.7999999999999996E-3</v>
      </c>
      <c r="I756" t="s">
        <v>150</v>
      </c>
    </row>
    <row r="757" spans="1:9">
      <c r="A757" s="2">
        <v>2013</v>
      </c>
      <c r="B757" s="2">
        <v>7</v>
      </c>
      <c r="C757" s="2" t="s">
        <v>12</v>
      </c>
      <c r="D757" s="2" t="s">
        <v>56</v>
      </c>
      <c r="E757" s="2" t="s">
        <v>14</v>
      </c>
      <c r="F757" s="2">
        <v>17940.269445999998</v>
      </c>
      <c r="G757" s="2">
        <v>1872687</v>
      </c>
      <c r="H757" s="2">
        <v>9.4999999999999998E-3</v>
      </c>
      <c r="I757" t="s">
        <v>150</v>
      </c>
    </row>
    <row r="758" spans="1:9">
      <c r="A758" s="2">
        <v>2013</v>
      </c>
      <c r="B758" s="2">
        <v>6</v>
      </c>
      <c r="C758" s="2" t="s">
        <v>12</v>
      </c>
      <c r="D758" s="2" t="s">
        <v>71</v>
      </c>
      <c r="E758" s="2" t="s">
        <v>14</v>
      </c>
      <c r="F758" s="2">
        <v>27.276312000000001</v>
      </c>
      <c r="G758" s="2">
        <v>2595</v>
      </c>
      <c r="H758" s="2">
        <v>1.0500000000000001E-2</v>
      </c>
      <c r="I758" t="s">
        <v>150</v>
      </c>
    </row>
    <row r="759" spans="1:9">
      <c r="A759" s="2">
        <v>2014</v>
      </c>
      <c r="B759" s="2">
        <v>2</v>
      </c>
      <c r="C759" s="2" t="s">
        <v>12</v>
      </c>
      <c r="D759" s="2" t="s">
        <v>85</v>
      </c>
      <c r="E759" s="2" t="s">
        <v>25</v>
      </c>
      <c r="F759" s="2">
        <v>4.9000000000000002E-2</v>
      </c>
      <c r="G759" s="2">
        <v>2</v>
      </c>
      <c r="H759" s="2">
        <v>2.4500000000000001E-2</v>
      </c>
      <c r="I759" t="s">
        <v>150</v>
      </c>
    </row>
    <row r="760" spans="1:9">
      <c r="A760" s="2">
        <v>2014</v>
      </c>
      <c r="B760" s="2">
        <v>1</v>
      </c>
      <c r="C760" s="2" t="s">
        <v>7</v>
      </c>
      <c r="D760" s="2" t="s">
        <v>48</v>
      </c>
      <c r="E760" s="2" t="s">
        <v>14</v>
      </c>
      <c r="F760" s="2">
        <v>57.389788000000003</v>
      </c>
      <c r="G760" s="2">
        <v>22277</v>
      </c>
      <c r="H760" s="2">
        <v>2.5000000000000001E-3</v>
      </c>
      <c r="I760" t="s">
        <v>150</v>
      </c>
    </row>
    <row r="761" spans="1:9">
      <c r="A761" s="2">
        <v>2013</v>
      </c>
      <c r="B761" s="2">
        <v>4</v>
      </c>
      <c r="C761" s="2" t="s">
        <v>12</v>
      </c>
      <c r="D761" s="2" t="s">
        <v>86</v>
      </c>
      <c r="E761" s="2" t="s">
        <v>9</v>
      </c>
      <c r="F761" s="2">
        <v>30.853200000000001</v>
      </c>
      <c r="G761" s="2">
        <v>25711</v>
      </c>
      <c r="H761" s="2">
        <v>1.1999999999999999E-3</v>
      </c>
      <c r="I761" t="s">
        <v>150</v>
      </c>
    </row>
    <row r="762" spans="1:9">
      <c r="A762" s="2">
        <v>2013</v>
      </c>
      <c r="B762" s="2">
        <v>3</v>
      </c>
      <c r="C762" s="2" t="s">
        <v>12</v>
      </c>
      <c r="D762" s="2" t="s">
        <v>44</v>
      </c>
      <c r="E762" s="2" t="s">
        <v>16</v>
      </c>
      <c r="F762" s="2">
        <v>401.59125299999999</v>
      </c>
      <c r="G762" s="2">
        <v>33800</v>
      </c>
      <c r="H762" s="2">
        <v>1.18E-2</v>
      </c>
      <c r="I762" t="s">
        <v>150</v>
      </c>
    </row>
    <row r="763" spans="1:9">
      <c r="A763" s="2">
        <v>2013</v>
      </c>
      <c r="B763" s="2">
        <v>7</v>
      </c>
      <c r="C763" s="2" t="s">
        <v>12</v>
      </c>
      <c r="D763" s="2" t="s">
        <v>57</v>
      </c>
      <c r="E763" s="2" t="s">
        <v>14</v>
      </c>
      <c r="F763" s="2">
        <v>1.2304000000000001E-2</v>
      </c>
      <c r="G763" s="2">
        <v>2</v>
      </c>
      <c r="H763" s="2">
        <v>6.1000000000000004E-3</v>
      </c>
      <c r="I763" t="s">
        <v>150</v>
      </c>
    </row>
    <row r="764" spans="1:9">
      <c r="A764" s="2">
        <v>2013</v>
      </c>
      <c r="B764" s="2">
        <v>4</v>
      </c>
      <c r="C764" s="2" t="s">
        <v>12</v>
      </c>
      <c r="D764" s="2" t="s">
        <v>104</v>
      </c>
      <c r="E764" s="2" t="s">
        <v>14</v>
      </c>
      <c r="F764" s="2">
        <v>2.4806999999999999E-2</v>
      </c>
      <c r="G764" s="2">
        <v>8</v>
      </c>
      <c r="H764" s="2">
        <v>3.0999999999999999E-3</v>
      </c>
      <c r="I764" t="s">
        <v>150</v>
      </c>
    </row>
    <row r="765" spans="1:9">
      <c r="A765" s="2">
        <v>2013</v>
      </c>
      <c r="B765" s="2">
        <v>11</v>
      </c>
      <c r="C765" s="2" t="s">
        <v>7</v>
      </c>
      <c r="D765" s="2" t="s">
        <v>70</v>
      </c>
      <c r="E765" s="2" t="s">
        <v>14</v>
      </c>
      <c r="F765" s="2">
        <v>1054.264081</v>
      </c>
      <c r="G765" s="2">
        <v>571866</v>
      </c>
      <c r="H765" s="2">
        <v>1.8E-3</v>
      </c>
      <c r="I765" t="s">
        <v>150</v>
      </c>
    </row>
    <row r="766" spans="1:9">
      <c r="A766" s="2">
        <v>2013</v>
      </c>
      <c r="B766" s="2">
        <v>10</v>
      </c>
      <c r="C766" s="2" t="s">
        <v>7</v>
      </c>
      <c r="D766" s="2" t="s">
        <v>24</v>
      </c>
      <c r="E766" s="2" t="s">
        <v>25</v>
      </c>
      <c r="F766" s="2">
        <v>6.7408010000000003</v>
      </c>
      <c r="G766" s="2">
        <v>34709</v>
      </c>
      <c r="H766" s="2">
        <v>1E-4</v>
      </c>
      <c r="I766" t="s">
        <v>150</v>
      </c>
    </row>
    <row r="767" spans="1:9">
      <c r="A767" s="2">
        <v>2013</v>
      </c>
      <c r="B767" s="2">
        <v>11</v>
      </c>
      <c r="C767" s="2" t="s">
        <v>7</v>
      </c>
      <c r="D767" s="2" t="s">
        <v>24</v>
      </c>
      <c r="E767" s="2" t="s">
        <v>25</v>
      </c>
      <c r="F767" s="2">
        <v>160.472206</v>
      </c>
      <c r="G767" s="2">
        <v>37438</v>
      </c>
      <c r="H767" s="2">
        <v>4.1999999999999997E-3</v>
      </c>
      <c r="I767" t="s">
        <v>150</v>
      </c>
    </row>
    <row r="768" spans="1:9">
      <c r="A768" s="2">
        <v>2014</v>
      </c>
      <c r="B768" s="2">
        <v>1</v>
      </c>
      <c r="C768" s="2" t="s">
        <v>7</v>
      </c>
      <c r="D768" s="2" t="s">
        <v>24</v>
      </c>
      <c r="E768" s="2" t="s">
        <v>25</v>
      </c>
      <c r="F768" s="2">
        <v>32.088011999999999</v>
      </c>
      <c r="G768" s="2">
        <v>53024</v>
      </c>
      <c r="H768" s="2">
        <v>5.9999999999999995E-4</v>
      </c>
      <c r="I768" t="s">
        <v>150</v>
      </c>
    </row>
    <row r="769" spans="1:9">
      <c r="A769" s="2">
        <v>2014</v>
      </c>
      <c r="B769" s="2">
        <v>2</v>
      </c>
      <c r="C769" s="2" t="s">
        <v>7</v>
      </c>
      <c r="D769" s="2" t="s">
        <v>24</v>
      </c>
      <c r="E769" s="2" t="s">
        <v>25</v>
      </c>
      <c r="F769" s="2">
        <v>70.404978999999997</v>
      </c>
      <c r="G769" s="2">
        <v>52540</v>
      </c>
      <c r="H769" s="2">
        <v>1.2999999999999999E-3</v>
      </c>
      <c r="I769" t="s">
        <v>150</v>
      </c>
    </row>
    <row r="770" spans="1:9">
      <c r="A770" s="2">
        <v>2014</v>
      </c>
      <c r="B770" s="2">
        <v>3</v>
      </c>
      <c r="C770" s="2" t="s">
        <v>12</v>
      </c>
      <c r="D770" s="2" t="s">
        <v>55</v>
      </c>
      <c r="E770" s="2" t="s">
        <v>14</v>
      </c>
      <c r="F770" s="2">
        <v>3.798E-2</v>
      </c>
      <c r="G770" s="2">
        <v>12</v>
      </c>
      <c r="H770" s="2">
        <v>3.0999999999999999E-3</v>
      </c>
      <c r="I770" t="s">
        <v>150</v>
      </c>
    </row>
    <row r="771" spans="1:9">
      <c r="A771" s="2">
        <v>2014</v>
      </c>
      <c r="B771" s="2">
        <v>1</v>
      </c>
      <c r="C771" s="2" t="s">
        <v>12</v>
      </c>
      <c r="D771" s="2" t="s">
        <v>18</v>
      </c>
      <c r="E771" s="2" t="s">
        <v>14</v>
      </c>
      <c r="F771" s="2">
        <v>1728.126407</v>
      </c>
      <c r="G771" s="2">
        <v>197635</v>
      </c>
      <c r="H771" s="2">
        <v>8.6999999999999994E-3</v>
      </c>
      <c r="I771" t="s">
        <v>150</v>
      </c>
    </row>
    <row r="772" spans="1:9">
      <c r="A772" s="2">
        <v>2014</v>
      </c>
      <c r="B772" s="2">
        <v>4</v>
      </c>
      <c r="C772" s="2" t="s">
        <v>12</v>
      </c>
      <c r="D772" s="2" t="s">
        <v>72</v>
      </c>
      <c r="E772" s="2" t="s">
        <v>11</v>
      </c>
      <c r="F772" s="2">
        <v>84.149085999999997</v>
      </c>
      <c r="G772" s="2">
        <v>32119</v>
      </c>
      <c r="H772" s="2">
        <v>2.5999999999999999E-3</v>
      </c>
      <c r="I772" t="s">
        <v>150</v>
      </c>
    </row>
    <row r="773" spans="1:9">
      <c r="A773" s="2">
        <v>2013</v>
      </c>
      <c r="B773" s="2">
        <v>12</v>
      </c>
      <c r="C773" s="2" t="s">
        <v>12</v>
      </c>
      <c r="D773" s="2" t="s">
        <v>94</v>
      </c>
      <c r="E773" s="2" t="s">
        <v>25</v>
      </c>
      <c r="F773" s="2">
        <v>4.3138000000000003E-2</v>
      </c>
      <c r="G773" s="2">
        <v>1</v>
      </c>
      <c r="H773" s="2">
        <v>4.3099999999999999E-2</v>
      </c>
      <c r="I773" t="s">
        <v>150</v>
      </c>
    </row>
    <row r="774" spans="1:9">
      <c r="A774" s="2">
        <v>2014</v>
      </c>
      <c r="B774" s="2">
        <v>4</v>
      </c>
      <c r="C774" s="2" t="s">
        <v>12</v>
      </c>
      <c r="D774" s="2" t="s">
        <v>100</v>
      </c>
      <c r="E774" s="2" t="s">
        <v>14</v>
      </c>
      <c r="F774" s="2">
        <v>0.33849899999999999</v>
      </c>
      <c r="G774" s="2">
        <v>9</v>
      </c>
      <c r="H774" s="2">
        <v>3.7600000000000001E-2</v>
      </c>
      <c r="I774" t="s">
        <v>150</v>
      </c>
    </row>
    <row r="775" spans="1:9">
      <c r="A775" s="2">
        <v>2014</v>
      </c>
      <c r="B775" s="2">
        <v>4</v>
      </c>
      <c r="C775" s="2" t="s">
        <v>12</v>
      </c>
      <c r="D775" s="2" t="s">
        <v>99</v>
      </c>
      <c r="E775" s="2" t="s">
        <v>25</v>
      </c>
      <c r="F775" s="2">
        <v>0.13215299999999999</v>
      </c>
      <c r="G775" s="2">
        <v>12</v>
      </c>
      <c r="H775" s="2">
        <v>1.0999999999999999E-2</v>
      </c>
      <c r="I775" t="s">
        <v>150</v>
      </c>
    </row>
    <row r="776" spans="1:9">
      <c r="A776" s="2">
        <v>2013</v>
      </c>
      <c r="B776" s="2">
        <v>11</v>
      </c>
      <c r="C776" s="2" t="s">
        <v>12</v>
      </c>
      <c r="D776" s="2" t="s">
        <v>46</v>
      </c>
      <c r="E776" s="2" t="s">
        <v>25</v>
      </c>
      <c r="F776" s="2">
        <v>95.807145000000006</v>
      </c>
      <c r="G776" s="2">
        <v>13201</v>
      </c>
      <c r="H776" s="2">
        <v>7.1999999999999998E-3</v>
      </c>
      <c r="I776" t="s">
        <v>150</v>
      </c>
    </row>
    <row r="777" spans="1:9">
      <c r="A777" s="2">
        <v>2013</v>
      </c>
      <c r="B777" s="2">
        <v>2</v>
      </c>
      <c r="C777" s="2" t="s">
        <v>12</v>
      </c>
      <c r="D777" s="2" t="s">
        <v>46</v>
      </c>
      <c r="E777" s="2" t="s">
        <v>25</v>
      </c>
      <c r="F777" s="2">
        <v>0.24332200000000001</v>
      </c>
      <c r="G777" s="2">
        <v>12</v>
      </c>
      <c r="H777" s="2">
        <v>2.0199999999999999E-2</v>
      </c>
      <c r="I777" t="s">
        <v>150</v>
      </c>
    </row>
    <row r="778" spans="1:9">
      <c r="A778" s="2">
        <v>2013</v>
      </c>
      <c r="B778" s="2">
        <v>9</v>
      </c>
      <c r="C778" s="2" t="s">
        <v>12</v>
      </c>
      <c r="D778" s="2" t="s">
        <v>83</v>
      </c>
      <c r="E778" s="2" t="s">
        <v>14</v>
      </c>
      <c r="F778" s="2">
        <v>0.20522399999999999</v>
      </c>
      <c r="G778" s="2">
        <v>12</v>
      </c>
      <c r="H778" s="2">
        <v>1.7100000000000001E-2</v>
      </c>
      <c r="I778" t="s">
        <v>150</v>
      </c>
    </row>
    <row r="779" spans="1:9">
      <c r="A779" s="2">
        <v>2014</v>
      </c>
      <c r="B779" s="2">
        <v>5</v>
      </c>
      <c r="C779" s="2" t="s">
        <v>7</v>
      </c>
      <c r="D779" s="2" t="s">
        <v>50</v>
      </c>
      <c r="E779" s="2" t="s">
        <v>11</v>
      </c>
      <c r="F779" s="2">
        <v>206.54595800000001</v>
      </c>
      <c r="G779" s="2">
        <v>108918</v>
      </c>
      <c r="H779" s="2">
        <v>1.8E-3</v>
      </c>
      <c r="I779" t="s">
        <v>150</v>
      </c>
    </row>
    <row r="780" spans="1:9">
      <c r="A780" s="2">
        <v>2013</v>
      </c>
      <c r="B780" s="2">
        <v>7</v>
      </c>
      <c r="C780" s="2" t="s">
        <v>7</v>
      </c>
      <c r="D780" s="2" t="s">
        <v>27</v>
      </c>
      <c r="E780" s="2" t="s">
        <v>14</v>
      </c>
      <c r="F780" s="2">
        <v>1.6254949999999999</v>
      </c>
      <c r="G780" s="2">
        <v>8404</v>
      </c>
      <c r="H780" s="2">
        <v>1E-4</v>
      </c>
      <c r="I780" t="s">
        <v>150</v>
      </c>
    </row>
    <row r="781" spans="1:9">
      <c r="A781" s="2">
        <v>2013</v>
      </c>
      <c r="B781" s="2">
        <v>1</v>
      </c>
      <c r="C781" s="2" t="s">
        <v>7</v>
      </c>
      <c r="D781" s="2" t="s">
        <v>87</v>
      </c>
      <c r="E781" s="2" t="s">
        <v>14</v>
      </c>
      <c r="F781" s="2">
        <v>25.691721000000001</v>
      </c>
      <c r="G781" s="2">
        <v>19623</v>
      </c>
      <c r="H781" s="2">
        <v>1.2999999999999999E-3</v>
      </c>
      <c r="I781" t="s">
        <v>150</v>
      </c>
    </row>
    <row r="782" spans="1:9">
      <c r="A782" s="2">
        <v>2014</v>
      </c>
      <c r="B782" s="2">
        <v>2</v>
      </c>
      <c r="C782" s="2" t="s">
        <v>12</v>
      </c>
      <c r="D782" s="2" t="s">
        <v>13</v>
      </c>
      <c r="E782" s="2" t="s">
        <v>14</v>
      </c>
      <c r="F782" s="2">
        <v>3589.3225480000001</v>
      </c>
      <c r="G782" s="2">
        <v>266125</v>
      </c>
      <c r="H782" s="2">
        <v>1.34E-2</v>
      </c>
      <c r="I782" t="s">
        <v>150</v>
      </c>
    </row>
    <row r="783" spans="1:9">
      <c r="A783" s="2">
        <v>2013</v>
      </c>
      <c r="B783" s="2">
        <v>5</v>
      </c>
      <c r="C783" s="2" t="s">
        <v>12</v>
      </c>
      <c r="D783" s="2" t="s">
        <v>42</v>
      </c>
      <c r="E783" s="2" t="s">
        <v>14</v>
      </c>
      <c r="F783" s="2">
        <v>272.03027200000002</v>
      </c>
      <c r="G783" s="2">
        <v>27864</v>
      </c>
      <c r="H783" s="2">
        <v>9.7000000000000003E-3</v>
      </c>
      <c r="I783" t="s">
        <v>150</v>
      </c>
    </row>
    <row r="784" spans="1:9">
      <c r="A784" s="2">
        <v>2014</v>
      </c>
      <c r="B784" s="2">
        <v>4</v>
      </c>
      <c r="C784" s="2" t="s">
        <v>7</v>
      </c>
      <c r="D784" s="2" t="s">
        <v>42</v>
      </c>
      <c r="E784" s="2" t="s">
        <v>14</v>
      </c>
      <c r="F784" s="2">
        <v>1685.109461</v>
      </c>
      <c r="G784" s="2">
        <v>318708</v>
      </c>
      <c r="H784" s="2">
        <v>5.1999999999999998E-3</v>
      </c>
      <c r="I784" t="s">
        <v>150</v>
      </c>
    </row>
    <row r="785" spans="1:9">
      <c r="A785" s="2">
        <v>2014</v>
      </c>
      <c r="B785" s="2">
        <v>4</v>
      </c>
      <c r="C785" s="2" t="s">
        <v>12</v>
      </c>
      <c r="D785" s="2" t="s">
        <v>51</v>
      </c>
      <c r="E785" s="2" t="s">
        <v>11</v>
      </c>
      <c r="F785" s="2">
        <v>2.0585879999999999</v>
      </c>
      <c r="G785" s="2">
        <v>1157</v>
      </c>
      <c r="H785" s="2">
        <v>1.6999999999999999E-3</v>
      </c>
      <c r="I785" t="s">
        <v>150</v>
      </c>
    </row>
    <row r="786" spans="1:9">
      <c r="A786" s="2">
        <v>2013</v>
      </c>
      <c r="B786" s="2">
        <v>12</v>
      </c>
      <c r="C786" s="2" t="s">
        <v>12</v>
      </c>
      <c r="D786" s="2" t="s">
        <v>30</v>
      </c>
      <c r="E786" s="2" t="s">
        <v>9</v>
      </c>
      <c r="F786" s="2">
        <v>0.182</v>
      </c>
      <c r="G786" s="2">
        <v>130</v>
      </c>
      <c r="H786" s="2">
        <v>1.4E-3</v>
      </c>
      <c r="I786" t="s">
        <v>150</v>
      </c>
    </row>
    <row r="787" spans="1:9">
      <c r="A787" s="2">
        <v>2014</v>
      </c>
      <c r="B787" s="2">
        <v>3</v>
      </c>
      <c r="C787" s="2" t="s">
        <v>7</v>
      </c>
      <c r="D787" s="2" t="s">
        <v>88</v>
      </c>
      <c r="E787" s="2" t="s">
        <v>14</v>
      </c>
      <c r="F787" s="2">
        <v>8.8334159999999997</v>
      </c>
      <c r="G787" s="2">
        <v>3240</v>
      </c>
      <c r="H787" s="2">
        <v>2.7000000000000001E-3</v>
      </c>
      <c r="I787" t="s">
        <v>150</v>
      </c>
    </row>
    <row r="788" spans="1:9">
      <c r="A788" s="2">
        <v>2013</v>
      </c>
      <c r="B788" s="2">
        <v>1</v>
      </c>
      <c r="C788" s="2" t="s">
        <v>12</v>
      </c>
      <c r="D788" s="2" t="s">
        <v>60</v>
      </c>
      <c r="E788" s="2" t="s">
        <v>14</v>
      </c>
      <c r="F788" s="2">
        <v>8.7599999999999997E-2</v>
      </c>
      <c r="G788" s="2">
        <v>6</v>
      </c>
      <c r="H788" s="2">
        <v>1.46E-2</v>
      </c>
      <c r="I788" t="s">
        <v>150</v>
      </c>
    </row>
    <row r="789" spans="1:9">
      <c r="A789" s="2">
        <v>2013</v>
      </c>
      <c r="B789" s="2">
        <v>12</v>
      </c>
      <c r="C789" s="2" t="s">
        <v>7</v>
      </c>
      <c r="D789" s="2" t="s">
        <v>33</v>
      </c>
      <c r="E789" s="2" t="s">
        <v>11</v>
      </c>
      <c r="F789" s="2">
        <v>8.9869000000000003</v>
      </c>
      <c r="G789" s="2">
        <v>6913</v>
      </c>
      <c r="H789" s="2">
        <v>1.2999999999999999E-3</v>
      </c>
      <c r="I789" t="s">
        <v>150</v>
      </c>
    </row>
    <row r="790" spans="1:9">
      <c r="A790" s="2">
        <v>2013</v>
      </c>
      <c r="B790" s="2">
        <v>10</v>
      </c>
      <c r="C790" s="2" t="s">
        <v>12</v>
      </c>
      <c r="D790" s="2" t="s">
        <v>22</v>
      </c>
      <c r="E790" s="2" t="s">
        <v>14</v>
      </c>
      <c r="F790" s="2">
        <v>293.10109499999999</v>
      </c>
      <c r="G790" s="2">
        <v>27873</v>
      </c>
      <c r="H790" s="2">
        <v>1.0500000000000001E-2</v>
      </c>
      <c r="I790" t="s">
        <v>150</v>
      </c>
    </row>
    <row r="791" spans="1:9">
      <c r="A791" s="2">
        <v>2014</v>
      </c>
      <c r="B791" s="2">
        <v>1</v>
      </c>
      <c r="C791" s="2" t="s">
        <v>12</v>
      </c>
      <c r="D791" s="2" t="s">
        <v>22</v>
      </c>
      <c r="E791" s="2" t="s">
        <v>14</v>
      </c>
      <c r="F791" s="2">
        <v>331.190316</v>
      </c>
      <c r="G791" s="2">
        <v>34972</v>
      </c>
      <c r="H791" s="2">
        <v>9.4000000000000004E-3</v>
      </c>
      <c r="I791" t="s">
        <v>150</v>
      </c>
    </row>
    <row r="792" spans="1:9">
      <c r="A792" s="2">
        <v>2014</v>
      </c>
      <c r="B792" s="2">
        <v>5</v>
      </c>
      <c r="C792" s="2" t="s">
        <v>12</v>
      </c>
      <c r="D792" s="2" t="s">
        <v>58</v>
      </c>
      <c r="E792" s="2" t="s">
        <v>9</v>
      </c>
      <c r="F792" s="2">
        <v>0.29036699999999999</v>
      </c>
      <c r="G792" s="2">
        <v>71</v>
      </c>
      <c r="H792" s="2">
        <v>4.0000000000000001E-3</v>
      </c>
      <c r="I792" t="s">
        <v>150</v>
      </c>
    </row>
    <row r="793" spans="1:9">
      <c r="A793" s="2">
        <v>2014</v>
      </c>
      <c r="B793" s="2">
        <v>3</v>
      </c>
      <c r="C793" s="2" t="s">
        <v>12</v>
      </c>
      <c r="D793" s="2" t="s">
        <v>57</v>
      </c>
      <c r="E793" s="2" t="s">
        <v>14</v>
      </c>
      <c r="F793" s="2">
        <v>1.2238000000000001E-2</v>
      </c>
      <c r="G793" s="2">
        <v>2</v>
      </c>
      <c r="H793" s="2">
        <v>6.1000000000000004E-3</v>
      </c>
      <c r="I793" t="s">
        <v>150</v>
      </c>
    </row>
    <row r="794" spans="1:9">
      <c r="A794" s="2">
        <v>2013</v>
      </c>
      <c r="B794" s="2">
        <v>5</v>
      </c>
      <c r="C794" s="2" t="s">
        <v>12</v>
      </c>
      <c r="D794" s="2" t="s">
        <v>29</v>
      </c>
      <c r="E794" s="2" t="s">
        <v>25</v>
      </c>
      <c r="F794" s="2">
        <v>18.308357000000001</v>
      </c>
      <c r="G794" s="2">
        <v>5377</v>
      </c>
      <c r="H794" s="2">
        <v>3.3999999999999998E-3</v>
      </c>
      <c r="I794" t="s">
        <v>150</v>
      </c>
    </row>
    <row r="795" spans="1:9">
      <c r="A795" s="2">
        <v>2013</v>
      </c>
      <c r="B795" s="2">
        <v>3</v>
      </c>
      <c r="C795" s="2" t="s">
        <v>7</v>
      </c>
      <c r="D795" s="2" t="s">
        <v>54</v>
      </c>
      <c r="E795" s="2" t="s">
        <v>14</v>
      </c>
      <c r="F795" s="2">
        <v>1.2900999999999999E-2</v>
      </c>
      <c r="G795" s="2">
        <v>77</v>
      </c>
      <c r="H795" s="2">
        <v>1E-4</v>
      </c>
      <c r="I795" t="s">
        <v>150</v>
      </c>
    </row>
    <row r="796" spans="1:9">
      <c r="A796" s="2">
        <v>2013</v>
      </c>
      <c r="B796" s="2">
        <v>1</v>
      </c>
      <c r="C796" s="2" t="s">
        <v>12</v>
      </c>
      <c r="D796" s="2" t="s">
        <v>54</v>
      </c>
      <c r="E796" s="2" t="s">
        <v>14</v>
      </c>
      <c r="F796" s="2">
        <v>6.5659999999999996E-2</v>
      </c>
      <c r="G796" s="2">
        <v>3</v>
      </c>
      <c r="H796" s="2">
        <v>2.18E-2</v>
      </c>
      <c r="I796" t="s">
        <v>150</v>
      </c>
    </row>
    <row r="797" spans="1:9">
      <c r="A797" s="2">
        <v>2014</v>
      </c>
      <c r="B797" s="2">
        <v>5</v>
      </c>
      <c r="C797" s="2" t="s">
        <v>7</v>
      </c>
      <c r="D797" s="2" t="s">
        <v>59</v>
      </c>
      <c r="E797" s="2" t="s">
        <v>11</v>
      </c>
      <c r="F797" s="2">
        <v>369.117189</v>
      </c>
      <c r="G797" s="2">
        <v>213368</v>
      </c>
      <c r="H797" s="2">
        <v>1.6999999999999999E-3</v>
      </c>
      <c r="I797" t="s">
        <v>150</v>
      </c>
    </row>
    <row r="798" spans="1:9">
      <c r="A798" s="2">
        <v>2013</v>
      </c>
      <c r="B798" s="2">
        <v>12</v>
      </c>
      <c r="C798" s="2" t="s">
        <v>12</v>
      </c>
      <c r="D798" s="2" t="s">
        <v>47</v>
      </c>
      <c r="E798" s="2" t="s">
        <v>14</v>
      </c>
      <c r="F798" s="2">
        <v>23.849267999999999</v>
      </c>
      <c r="G798" s="2">
        <v>2038</v>
      </c>
      <c r="H798" s="2">
        <v>1.17E-2</v>
      </c>
      <c r="I798" t="s">
        <v>150</v>
      </c>
    </row>
    <row r="799" spans="1:9">
      <c r="A799" s="2">
        <v>2013</v>
      </c>
      <c r="B799" s="2">
        <v>4</v>
      </c>
      <c r="C799" s="2" t="s">
        <v>12</v>
      </c>
      <c r="D799" s="2" t="s">
        <v>64</v>
      </c>
      <c r="E799" s="2" t="s">
        <v>14</v>
      </c>
      <c r="F799" s="2">
        <v>0.14790900000000001</v>
      </c>
      <c r="G799" s="2">
        <v>76</v>
      </c>
      <c r="H799" s="2">
        <v>1.9E-3</v>
      </c>
      <c r="I799" t="s">
        <v>150</v>
      </c>
    </row>
    <row r="800" spans="1:9">
      <c r="A800" s="2">
        <v>2013</v>
      </c>
      <c r="B800" s="2">
        <v>1</v>
      </c>
      <c r="C800" s="2" t="s">
        <v>12</v>
      </c>
      <c r="D800" s="2" t="s">
        <v>40</v>
      </c>
      <c r="E800" s="2" t="s">
        <v>14</v>
      </c>
      <c r="F800" s="2">
        <v>1946.993569</v>
      </c>
      <c r="G800" s="2">
        <v>293337</v>
      </c>
      <c r="H800" s="2">
        <v>6.6E-3</v>
      </c>
      <c r="I800" t="s">
        <v>150</v>
      </c>
    </row>
    <row r="801" spans="1:9">
      <c r="A801" s="2">
        <v>2013</v>
      </c>
      <c r="B801" s="2">
        <v>2</v>
      </c>
      <c r="C801" s="2" t="s">
        <v>12</v>
      </c>
      <c r="D801" s="2" t="s">
        <v>40</v>
      </c>
      <c r="E801" s="2" t="s">
        <v>14</v>
      </c>
      <c r="F801" s="2">
        <v>2014.8520820000001</v>
      </c>
      <c r="G801" s="2">
        <v>286819</v>
      </c>
      <c r="H801" s="2">
        <v>7.0000000000000001E-3</v>
      </c>
      <c r="I801" t="s">
        <v>150</v>
      </c>
    </row>
    <row r="802" spans="1:9">
      <c r="A802" s="2">
        <v>2013</v>
      </c>
      <c r="B802" s="2">
        <v>1</v>
      </c>
      <c r="C802" s="2" t="s">
        <v>53</v>
      </c>
      <c r="D802" s="2" t="s">
        <v>40</v>
      </c>
      <c r="E802" s="2" t="s">
        <v>14</v>
      </c>
      <c r="F802" s="2">
        <v>51.404485000000001</v>
      </c>
      <c r="G802" s="2">
        <v>42</v>
      </c>
      <c r="H802" s="2">
        <v>1.2239</v>
      </c>
      <c r="I802" t="s">
        <v>150</v>
      </c>
    </row>
    <row r="803" spans="1:9">
      <c r="A803" s="2">
        <v>2013</v>
      </c>
      <c r="B803" s="2">
        <v>1</v>
      </c>
      <c r="C803" s="2" t="s">
        <v>12</v>
      </c>
      <c r="D803" s="2" t="s">
        <v>28</v>
      </c>
      <c r="E803" s="2" t="s">
        <v>14</v>
      </c>
      <c r="F803" s="2">
        <v>0.11051800000000001</v>
      </c>
      <c r="G803" s="2">
        <v>18</v>
      </c>
      <c r="H803" s="2">
        <v>6.1000000000000004E-3</v>
      </c>
      <c r="I803" t="s">
        <v>150</v>
      </c>
    </row>
    <row r="804" spans="1:9">
      <c r="A804" s="2">
        <v>2014</v>
      </c>
      <c r="B804" s="2">
        <v>2</v>
      </c>
      <c r="C804" s="2" t="s">
        <v>12</v>
      </c>
      <c r="D804" s="2" t="s">
        <v>45</v>
      </c>
      <c r="E804" s="2" t="s">
        <v>14</v>
      </c>
      <c r="F804" s="2">
        <v>132.45445799999999</v>
      </c>
      <c r="G804" s="2">
        <v>76939</v>
      </c>
      <c r="H804" s="2">
        <v>1.6999999999999999E-3</v>
      </c>
      <c r="I804" t="s">
        <v>150</v>
      </c>
    </row>
    <row r="805" spans="1:9">
      <c r="A805" s="2">
        <v>2013</v>
      </c>
      <c r="B805" s="2">
        <v>1</v>
      </c>
      <c r="C805" s="2" t="s">
        <v>7</v>
      </c>
      <c r="D805" s="2" t="s">
        <v>13</v>
      </c>
      <c r="E805" s="2" t="s">
        <v>14</v>
      </c>
      <c r="F805" s="2">
        <v>106.99276399999999</v>
      </c>
      <c r="G805" s="2">
        <v>100560</v>
      </c>
      <c r="H805" s="2">
        <v>1E-3</v>
      </c>
      <c r="I805" t="s">
        <v>150</v>
      </c>
    </row>
    <row r="806" spans="1:9">
      <c r="A806" s="2">
        <v>2013</v>
      </c>
      <c r="B806" s="2">
        <v>2</v>
      </c>
      <c r="C806" s="2" t="s">
        <v>7</v>
      </c>
      <c r="D806" s="2" t="s">
        <v>13</v>
      </c>
      <c r="E806" s="2" t="s">
        <v>14</v>
      </c>
      <c r="F806" s="2">
        <v>141.94443799999999</v>
      </c>
      <c r="G806" s="2">
        <v>93207</v>
      </c>
      <c r="H806" s="2">
        <v>1.5E-3</v>
      </c>
      <c r="I806" t="s">
        <v>150</v>
      </c>
    </row>
    <row r="807" spans="1:9">
      <c r="A807" s="2">
        <v>2013</v>
      </c>
      <c r="B807" s="2">
        <v>6</v>
      </c>
      <c r="C807" s="2" t="s">
        <v>7</v>
      </c>
      <c r="D807" s="2" t="s">
        <v>42</v>
      </c>
      <c r="E807" s="2" t="s">
        <v>14</v>
      </c>
      <c r="F807" s="2">
        <v>170.21032299999999</v>
      </c>
      <c r="G807" s="2">
        <v>138299</v>
      </c>
      <c r="H807" s="2">
        <v>1.1999999999999999E-3</v>
      </c>
      <c r="I807" t="s">
        <v>150</v>
      </c>
    </row>
    <row r="808" spans="1:9">
      <c r="A808" s="2">
        <v>2013</v>
      </c>
      <c r="B808" s="2">
        <v>7</v>
      </c>
      <c r="C808" s="2" t="s">
        <v>12</v>
      </c>
      <c r="D808" s="2" t="s">
        <v>42</v>
      </c>
      <c r="E808" s="2" t="s">
        <v>14</v>
      </c>
      <c r="F808" s="2">
        <v>367.051626</v>
      </c>
      <c r="G808" s="2">
        <v>37434</v>
      </c>
      <c r="H808" s="2">
        <v>9.7999999999999997E-3</v>
      </c>
      <c r="I808" t="s">
        <v>150</v>
      </c>
    </row>
    <row r="809" spans="1:9">
      <c r="A809" s="2">
        <v>2013</v>
      </c>
      <c r="B809" s="2">
        <v>12</v>
      </c>
      <c r="C809" s="2" t="s">
        <v>12</v>
      </c>
      <c r="D809" s="2" t="s">
        <v>18</v>
      </c>
      <c r="E809" s="2" t="s">
        <v>14</v>
      </c>
      <c r="F809" s="2">
        <v>1894.0383260000001</v>
      </c>
      <c r="G809" s="2">
        <v>188410</v>
      </c>
      <c r="H809" s="2">
        <v>0.01</v>
      </c>
      <c r="I809" t="s">
        <v>150</v>
      </c>
    </row>
    <row r="810" spans="1:9">
      <c r="A810" s="2">
        <v>2014</v>
      </c>
      <c r="B810" s="2">
        <v>1</v>
      </c>
      <c r="C810" s="2" t="s">
        <v>12</v>
      </c>
      <c r="D810" s="2" t="s">
        <v>73</v>
      </c>
      <c r="E810" s="2" t="s">
        <v>14</v>
      </c>
      <c r="F810" s="2">
        <v>2.7857829999999999</v>
      </c>
      <c r="G810" s="2">
        <v>1721</v>
      </c>
      <c r="H810" s="2">
        <v>1.6000000000000001E-3</v>
      </c>
      <c r="I810" t="s">
        <v>150</v>
      </c>
    </row>
    <row r="811" spans="1:9">
      <c r="A811" s="2">
        <v>2014</v>
      </c>
      <c r="B811" s="2">
        <v>3</v>
      </c>
      <c r="C811" s="2" t="s">
        <v>7</v>
      </c>
      <c r="D811" s="2" t="s">
        <v>73</v>
      </c>
      <c r="E811" s="2" t="s">
        <v>14</v>
      </c>
      <c r="F811" s="2">
        <v>26.039539000000001</v>
      </c>
      <c r="G811" s="2">
        <v>15759</v>
      </c>
      <c r="H811" s="2">
        <v>1.6000000000000001E-3</v>
      </c>
      <c r="I811" t="s">
        <v>150</v>
      </c>
    </row>
    <row r="812" spans="1:9">
      <c r="A812" s="2">
        <v>2014</v>
      </c>
      <c r="B812" s="2">
        <v>4</v>
      </c>
      <c r="C812" s="2" t="s">
        <v>12</v>
      </c>
      <c r="D812" s="2" t="s">
        <v>36</v>
      </c>
      <c r="E812" s="2" t="s">
        <v>9</v>
      </c>
      <c r="F812" s="2">
        <v>5.6014000000000001E-2</v>
      </c>
      <c r="G812" s="2">
        <v>2</v>
      </c>
      <c r="H812" s="2">
        <v>2.8000000000000001E-2</v>
      </c>
      <c r="I812" t="s">
        <v>150</v>
      </c>
    </row>
    <row r="813" spans="1:9">
      <c r="A813" s="2">
        <v>2014</v>
      </c>
      <c r="B813" s="2">
        <v>5</v>
      </c>
      <c r="C813" s="2" t="s">
        <v>7</v>
      </c>
      <c r="D813" s="2" t="s">
        <v>93</v>
      </c>
      <c r="E813" s="2" t="s">
        <v>9</v>
      </c>
      <c r="F813" s="2">
        <v>15.4854</v>
      </c>
      <c r="G813" s="2">
        <v>11061</v>
      </c>
      <c r="H813" s="2">
        <v>1.4E-3</v>
      </c>
      <c r="I813" t="s">
        <v>150</v>
      </c>
    </row>
    <row r="814" spans="1:9">
      <c r="A814" s="2">
        <v>2013</v>
      </c>
      <c r="B814" s="2">
        <v>6</v>
      </c>
      <c r="C814" s="2" t="s">
        <v>12</v>
      </c>
      <c r="D814" s="2" t="s">
        <v>66</v>
      </c>
      <c r="E814" s="2" t="s">
        <v>9</v>
      </c>
      <c r="F814" s="2">
        <v>0.44795000000000001</v>
      </c>
      <c r="G814" s="2">
        <v>47</v>
      </c>
      <c r="H814" s="2">
        <v>9.4999999999999998E-3</v>
      </c>
      <c r="I814" t="s">
        <v>150</v>
      </c>
    </row>
    <row r="815" spans="1:9">
      <c r="A815" s="2">
        <v>2014</v>
      </c>
      <c r="B815" s="2">
        <v>1</v>
      </c>
      <c r="C815" s="2" t="s">
        <v>7</v>
      </c>
      <c r="D815" s="2" t="s">
        <v>40</v>
      </c>
      <c r="E815" s="2" t="s">
        <v>14</v>
      </c>
      <c r="F815" s="2">
        <v>2170.499456</v>
      </c>
      <c r="G815" s="2">
        <v>536403</v>
      </c>
      <c r="H815" s="2">
        <v>4.0000000000000001E-3</v>
      </c>
      <c r="I815" t="s">
        <v>150</v>
      </c>
    </row>
    <row r="816" spans="1:9">
      <c r="A816" s="2">
        <v>2014</v>
      </c>
      <c r="B816" s="2">
        <v>2</v>
      </c>
      <c r="C816" s="2" t="s">
        <v>7</v>
      </c>
      <c r="D816" s="2" t="s">
        <v>40</v>
      </c>
      <c r="E816" s="2" t="s">
        <v>14</v>
      </c>
      <c r="F816" s="2">
        <v>2257.258311</v>
      </c>
      <c r="G816" s="2">
        <v>545192</v>
      </c>
      <c r="H816" s="2">
        <v>4.1000000000000003E-3</v>
      </c>
      <c r="I816" t="s">
        <v>150</v>
      </c>
    </row>
    <row r="817" spans="1:9">
      <c r="A817" s="2">
        <v>2014</v>
      </c>
      <c r="B817" s="2">
        <v>4</v>
      </c>
      <c r="C817" s="2" t="s">
        <v>7</v>
      </c>
      <c r="D817" s="2" t="s">
        <v>64</v>
      </c>
      <c r="E817" s="2" t="s">
        <v>14</v>
      </c>
      <c r="F817" s="2">
        <v>4.8484150000000001</v>
      </c>
      <c r="G817" s="2">
        <v>917</v>
      </c>
      <c r="H817" s="2">
        <v>5.1999999999999998E-3</v>
      </c>
      <c r="I817" t="s">
        <v>150</v>
      </c>
    </row>
    <row r="818" spans="1:9">
      <c r="A818" s="2">
        <v>2013</v>
      </c>
      <c r="B818" s="2">
        <v>5</v>
      </c>
      <c r="C818" s="2" t="s">
        <v>12</v>
      </c>
      <c r="D818" s="2" t="s">
        <v>64</v>
      </c>
      <c r="E818" s="2" t="s">
        <v>14</v>
      </c>
      <c r="F818" s="2">
        <v>3.226038</v>
      </c>
      <c r="G818" s="2">
        <v>326</v>
      </c>
      <c r="H818" s="2">
        <v>9.7999999999999997E-3</v>
      </c>
      <c r="I818" t="s">
        <v>150</v>
      </c>
    </row>
    <row r="819" spans="1:9">
      <c r="A819" s="2">
        <v>2013</v>
      </c>
      <c r="B819" s="2">
        <v>9</v>
      </c>
      <c r="C819" s="2" t="s">
        <v>7</v>
      </c>
      <c r="D819" s="2" t="s">
        <v>26</v>
      </c>
      <c r="E819" s="2" t="s">
        <v>14</v>
      </c>
      <c r="F819" s="2">
        <v>47.790536000000003</v>
      </c>
      <c r="G819" s="2">
        <v>17875</v>
      </c>
      <c r="H819" s="2">
        <v>2.5999999999999999E-3</v>
      </c>
      <c r="I819" t="s">
        <v>150</v>
      </c>
    </row>
    <row r="820" spans="1:9">
      <c r="A820" s="2">
        <v>2013</v>
      </c>
      <c r="B820" s="2">
        <v>10</v>
      </c>
      <c r="C820" s="2" t="s">
        <v>7</v>
      </c>
      <c r="D820" s="2" t="s">
        <v>17</v>
      </c>
      <c r="E820" s="2" t="s">
        <v>14</v>
      </c>
      <c r="F820" s="2">
        <v>40.081556999999997</v>
      </c>
      <c r="G820" s="2">
        <v>14902</v>
      </c>
      <c r="H820" s="2">
        <v>2.5999999999999999E-3</v>
      </c>
      <c r="I820" t="s">
        <v>150</v>
      </c>
    </row>
    <row r="821" spans="1:9">
      <c r="A821" s="2">
        <v>2014</v>
      </c>
      <c r="B821" s="2">
        <v>2</v>
      </c>
      <c r="C821" s="2" t="s">
        <v>12</v>
      </c>
      <c r="D821" s="2" t="s">
        <v>89</v>
      </c>
      <c r="E821" s="2" t="s">
        <v>9</v>
      </c>
      <c r="F821" s="2">
        <v>2.8782000000000001</v>
      </c>
      <c r="G821" s="2">
        <v>2214</v>
      </c>
      <c r="H821" s="2">
        <v>1.2999999999999999E-3</v>
      </c>
      <c r="I821" t="s">
        <v>150</v>
      </c>
    </row>
    <row r="822" spans="1:9">
      <c r="A822" s="2">
        <v>2013</v>
      </c>
      <c r="B822" s="2">
        <v>10</v>
      </c>
      <c r="C822" s="2" t="s">
        <v>12</v>
      </c>
      <c r="D822" s="2" t="s">
        <v>55</v>
      </c>
      <c r="E822" s="2" t="s">
        <v>14</v>
      </c>
      <c r="F822" s="2">
        <v>9.7074999999999995E-2</v>
      </c>
      <c r="G822" s="2">
        <v>11</v>
      </c>
      <c r="H822" s="2">
        <v>8.8000000000000005E-3</v>
      </c>
      <c r="I822" t="s">
        <v>150</v>
      </c>
    </row>
    <row r="823" spans="1:9">
      <c r="A823" s="2">
        <v>2014</v>
      </c>
      <c r="B823" s="2">
        <v>3</v>
      </c>
      <c r="C823" s="2" t="s">
        <v>7</v>
      </c>
      <c r="D823" s="2" t="s">
        <v>41</v>
      </c>
      <c r="E823" s="2" t="s">
        <v>25</v>
      </c>
      <c r="F823" s="2">
        <v>70.145910000000001</v>
      </c>
      <c r="G823" s="2">
        <v>42798</v>
      </c>
      <c r="H823" s="2">
        <v>1.6000000000000001E-3</v>
      </c>
      <c r="I823" t="s">
        <v>150</v>
      </c>
    </row>
    <row r="824" spans="1:9">
      <c r="A824" s="2">
        <v>2014</v>
      </c>
      <c r="B824" s="2">
        <v>1</v>
      </c>
      <c r="C824" s="2" t="s">
        <v>7</v>
      </c>
      <c r="D824" s="2" t="s">
        <v>28</v>
      </c>
      <c r="E824" s="2" t="s">
        <v>14</v>
      </c>
      <c r="F824" s="2">
        <v>289.89225199999998</v>
      </c>
      <c r="G824" s="2">
        <v>108548</v>
      </c>
      <c r="H824" s="2">
        <v>2.5999999999999999E-3</v>
      </c>
      <c r="I824" t="s">
        <v>150</v>
      </c>
    </row>
    <row r="825" spans="1:9">
      <c r="A825" s="2">
        <v>2013</v>
      </c>
      <c r="B825" s="2">
        <v>5</v>
      </c>
      <c r="C825" s="2" t="s">
        <v>12</v>
      </c>
      <c r="D825" s="2" t="s">
        <v>47</v>
      </c>
      <c r="E825" s="2" t="s">
        <v>14</v>
      </c>
      <c r="F825" s="2">
        <v>8.7685379999999995</v>
      </c>
      <c r="G825" s="2">
        <v>885</v>
      </c>
      <c r="H825" s="2">
        <v>9.9000000000000008E-3</v>
      </c>
      <c r="I825" t="s">
        <v>150</v>
      </c>
    </row>
    <row r="826" spans="1:9">
      <c r="A826" s="2">
        <v>2013</v>
      </c>
      <c r="B826" s="2">
        <v>11</v>
      </c>
      <c r="C826" s="2" t="s">
        <v>12</v>
      </c>
      <c r="D826" s="2" t="s">
        <v>45</v>
      </c>
      <c r="E826" s="2" t="s">
        <v>14</v>
      </c>
      <c r="F826" s="2">
        <v>298.22480200000001</v>
      </c>
      <c r="G826" s="2">
        <v>71551</v>
      </c>
      <c r="H826" s="2">
        <v>4.1000000000000003E-3</v>
      </c>
      <c r="I826" t="s">
        <v>150</v>
      </c>
    </row>
    <row r="827" spans="1:9">
      <c r="A827" s="2">
        <v>2013</v>
      </c>
      <c r="B827" s="2">
        <v>6</v>
      </c>
      <c r="C827" s="2" t="s">
        <v>12</v>
      </c>
      <c r="D827" s="2" t="s">
        <v>13</v>
      </c>
      <c r="E827" s="2" t="s">
        <v>14</v>
      </c>
      <c r="F827" s="2">
        <v>2258.8039439999998</v>
      </c>
      <c r="G827" s="2">
        <v>211472</v>
      </c>
      <c r="H827" s="2">
        <v>1.06E-2</v>
      </c>
      <c r="I827" t="s">
        <v>150</v>
      </c>
    </row>
    <row r="828" spans="1:9">
      <c r="A828" s="2">
        <v>2014</v>
      </c>
      <c r="B828" s="2">
        <v>1</v>
      </c>
      <c r="C828" s="2" t="s">
        <v>12</v>
      </c>
      <c r="D828" s="2" t="s">
        <v>48</v>
      </c>
      <c r="E828" s="2" t="s">
        <v>14</v>
      </c>
      <c r="F828" s="2">
        <v>24.252085000000001</v>
      </c>
      <c r="G828" s="2">
        <v>9414</v>
      </c>
      <c r="H828" s="2">
        <v>2.5000000000000001E-3</v>
      </c>
      <c r="I828" t="s">
        <v>150</v>
      </c>
    </row>
    <row r="829" spans="1:9">
      <c r="A829" s="2">
        <v>2013</v>
      </c>
      <c r="B829" s="2">
        <v>12</v>
      </c>
      <c r="C829" s="2" t="s">
        <v>7</v>
      </c>
      <c r="D829" s="2" t="s">
        <v>80</v>
      </c>
      <c r="E829" s="2" t="s">
        <v>14</v>
      </c>
      <c r="F829" s="2">
        <v>8.6724069999999998</v>
      </c>
      <c r="G829" s="2">
        <v>4412</v>
      </c>
      <c r="H829" s="2">
        <v>1.9E-3</v>
      </c>
      <c r="I829" t="s">
        <v>150</v>
      </c>
    </row>
    <row r="830" spans="1:9">
      <c r="A830" s="2">
        <v>2014</v>
      </c>
      <c r="B830" s="2">
        <v>2</v>
      </c>
      <c r="C830" s="2" t="s">
        <v>12</v>
      </c>
      <c r="D830" s="2" t="s">
        <v>72</v>
      </c>
      <c r="E830" s="2" t="s">
        <v>11</v>
      </c>
      <c r="F830" s="2">
        <v>29.802771</v>
      </c>
      <c r="G830" s="2">
        <v>15265</v>
      </c>
      <c r="H830" s="2">
        <v>1.9E-3</v>
      </c>
      <c r="I830" t="s">
        <v>150</v>
      </c>
    </row>
    <row r="831" spans="1:9">
      <c r="A831" s="2">
        <v>2013</v>
      </c>
      <c r="B831" s="2">
        <v>9</v>
      </c>
      <c r="C831" s="2" t="s">
        <v>7</v>
      </c>
      <c r="D831" s="2" t="s">
        <v>86</v>
      </c>
      <c r="E831" s="2" t="s">
        <v>9</v>
      </c>
      <c r="F831" s="2">
        <v>526.370318</v>
      </c>
      <c r="G831" s="2">
        <v>498675</v>
      </c>
      <c r="H831" s="2">
        <v>1E-3</v>
      </c>
      <c r="I831" t="s">
        <v>150</v>
      </c>
    </row>
    <row r="832" spans="1:9">
      <c r="A832" s="2">
        <v>2013</v>
      </c>
      <c r="B832" s="2">
        <v>12</v>
      </c>
      <c r="C832" s="2" t="s">
        <v>12</v>
      </c>
      <c r="D832" s="2" t="s">
        <v>58</v>
      </c>
      <c r="E832" s="2" t="s">
        <v>9</v>
      </c>
      <c r="F832" s="2">
        <v>0.379386</v>
      </c>
      <c r="G832" s="2">
        <v>92</v>
      </c>
      <c r="H832" s="2">
        <v>4.1000000000000003E-3</v>
      </c>
      <c r="I832" t="s">
        <v>150</v>
      </c>
    </row>
    <row r="833" spans="1:9">
      <c r="A833" s="2">
        <v>2013</v>
      </c>
      <c r="B833" s="2">
        <v>1</v>
      </c>
      <c r="C833" s="2" t="s">
        <v>12</v>
      </c>
      <c r="D833" s="2" t="s">
        <v>52</v>
      </c>
      <c r="E833" s="2" t="s">
        <v>25</v>
      </c>
      <c r="F833" s="2">
        <v>0.17546700000000001</v>
      </c>
      <c r="G833" s="2">
        <v>34</v>
      </c>
      <c r="H833" s="2">
        <v>5.1000000000000004E-3</v>
      </c>
      <c r="I833" t="s">
        <v>150</v>
      </c>
    </row>
    <row r="834" spans="1:9">
      <c r="A834" s="2">
        <v>2014</v>
      </c>
      <c r="B834" s="2">
        <v>4</v>
      </c>
      <c r="C834" s="2" t="s">
        <v>7</v>
      </c>
      <c r="D834" s="2" t="s">
        <v>93</v>
      </c>
      <c r="E834" s="2" t="s">
        <v>9</v>
      </c>
      <c r="F834" s="2">
        <v>14.469324</v>
      </c>
      <c r="G834" s="2">
        <v>8132</v>
      </c>
      <c r="H834" s="2">
        <v>1.6999999999999999E-3</v>
      </c>
      <c r="I834" t="s">
        <v>150</v>
      </c>
    </row>
    <row r="835" spans="1:9">
      <c r="A835" s="2">
        <v>2013</v>
      </c>
      <c r="B835" s="2">
        <v>9</v>
      </c>
      <c r="C835" s="2" t="s">
        <v>7</v>
      </c>
      <c r="D835" s="2" t="s">
        <v>21</v>
      </c>
      <c r="E835" s="2" t="s">
        <v>14</v>
      </c>
      <c r="F835" s="2">
        <v>133.02219199999999</v>
      </c>
      <c r="G835" s="2">
        <v>53010</v>
      </c>
      <c r="H835" s="2">
        <v>2.5000000000000001E-3</v>
      </c>
      <c r="I835" t="s">
        <v>150</v>
      </c>
    </row>
    <row r="836" spans="1:9">
      <c r="A836" s="2">
        <v>2013</v>
      </c>
      <c r="B836" s="2">
        <v>9</v>
      </c>
      <c r="C836" s="2" t="s">
        <v>12</v>
      </c>
      <c r="D836" s="2" t="s">
        <v>35</v>
      </c>
      <c r="E836" s="2" t="s">
        <v>9</v>
      </c>
      <c r="F836" s="2">
        <v>0.292522</v>
      </c>
      <c r="G836" s="2">
        <v>1</v>
      </c>
      <c r="H836" s="2">
        <v>0.29249999999999998</v>
      </c>
      <c r="I836" t="s">
        <v>150</v>
      </c>
    </row>
    <row r="837" spans="1:9">
      <c r="A837" s="2">
        <v>2013</v>
      </c>
      <c r="B837" s="2">
        <v>11</v>
      </c>
      <c r="C837" s="2" t="s">
        <v>12</v>
      </c>
      <c r="D837" s="2" t="s">
        <v>70</v>
      </c>
      <c r="E837" s="2" t="s">
        <v>14</v>
      </c>
      <c r="F837" s="2">
        <v>6881.4294369999998</v>
      </c>
      <c r="G837" s="2">
        <v>677144</v>
      </c>
      <c r="H837" s="2">
        <v>1.01E-2</v>
      </c>
      <c r="I837" t="s">
        <v>150</v>
      </c>
    </row>
    <row r="838" spans="1:9">
      <c r="A838" s="2">
        <v>2013</v>
      </c>
      <c r="B838" s="2">
        <v>12</v>
      </c>
      <c r="C838" s="2" t="s">
        <v>7</v>
      </c>
      <c r="D838" s="2" t="s">
        <v>59</v>
      </c>
      <c r="E838" s="2" t="s">
        <v>11</v>
      </c>
      <c r="F838" s="2">
        <v>65.231702999999996</v>
      </c>
      <c r="G838" s="2">
        <v>36101</v>
      </c>
      <c r="H838" s="2">
        <v>1.8E-3</v>
      </c>
      <c r="I838" t="s">
        <v>150</v>
      </c>
    </row>
    <row r="839" spans="1:9">
      <c r="A839" s="2">
        <v>2013</v>
      </c>
      <c r="B839" s="2">
        <v>12</v>
      </c>
      <c r="C839" s="2" t="s">
        <v>12</v>
      </c>
      <c r="D839" s="2" t="s">
        <v>37</v>
      </c>
      <c r="E839" s="2" t="s">
        <v>9</v>
      </c>
      <c r="F839" s="2">
        <v>2.0269529999999998</v>
      </c>
      <c r="G839" s="2">
        <v>24</v>
      </c>
      <c r="H839" s="2">
        <v>8.4400000000000003E-2</v>
      </c>
      <c r="I839" t="s">
        <v>150</v>
      </c>
    </row>
    <row r="840" spans="1:9">
      <c r="A840" s="2">
        <v>2014</v>
      </c>
      <c r="B840" s="2">
        <v>2</v>
      </c>
      <c r="C840" s="2" t="s">
        <v>12</v>
      </c>
      <c r="D840" s="2" t="s">
        <v>24</v>
      </c>
      <c r="E840" s="2" t="s">
        <v>25</v>
      </c>
      <c r="F840" s="2">
        <v>233.00868199999999</v>
      </c>
      <c r="G840" s="2">
        <v>29068</v>
      </c>
      <c r="H840" s="2">
        <v>8.0000000000000002E-3</v>
      </c>
      <c r="I840" t="s">
        <v>150</v>
      </c>
    </row>
    <row r="841" spans="1:9">
      <c r="A841" s="2">
        <v>2013</v>
      </c>
      <c r="B841" s="2">
        <v>3</v>
      </c>
      <c r="C841" s="2" t="s">
        <v>7</v>
      </c>
      <c r="D841" s="2" t="s">
        <v>28</v>
      </c>
      <c r="E841" s="2" t="s">
        <v>14</v>
      </c>
      <c r="F841" s="2">
        <v>39.673247000000003</v>
      </c>
      <c r="G841" s="2">
        <v>36446</v>
      </c>
      <c r="H841" s="2">
        <v>1E-3</v>
      </c>
      <c r="I841" t="s">
        <v>150</v>
      </c>
    </row>
    <row r="842" spans="1:9">
      <c r="A842" s="2">
        <v>2013</v>
      </c>
      <c r="B842" s="2">
        <v>6</v>
      </c>
      <c r="C842" s="2" t="s">
        <v>7</v>
      </c>
      <c r="D842" s="2" t="s">
        <v>28</v>
      </c>
      <c r="E842" s="2" t="s">
        <v>14</v>
      </c>
      <c r="F842" s="2">
        <v>117.769971</v>
      </c>
      <c r="G842" s="2">
        <v>59520</v>
      </c>
      <c r="H842" s="2">
        <v>1.9E-3</v>
      </c>
      <c r="I842" t="s">
        <v>150</v>
      </c>
    </row>
    <row r="843" spans="1:9">
      <c r="A843" s="2">
        <v>2013</v>
      </c>
      <c r="B843" s="2">
        <v>2</v>
      </c>
      <c r="C843" s="2" t="s">
        <v>7</v>
      </c>
      <c r="D843" s="2" t="s">
        <v>87</v>
      </c>
      <c r="E843" s="2" t="s">
        <v>14</v>
      </c>
      <c r="F843" s="2">
        <v>41.910449999999997</v>
      </c>
      <c r="G843" s="2">
        <v>17550</v>
      </c>
      <c r="H843" s="2">
        <v>2.3E-3</v>
      </c>
      <c r="I843" t="s">
        <v>150</v>
      </c>
    </row>
    <row r="844" spans="1:9">
      <c r="A844" s="2">
        <v>2013</v>
      </c>
      <c r="B844" s="2">
        <v>6</v>
      </c>
      <c r="C844" s="2" t="s">
        <v>7</v>
      </c>
      <c r="D844" s="2" t="s">
        <v>56</v>
      </c>
      <c r="E844" s="2" t="s">
        <v>14</v>
      </c>
      <c r="F844" s="2">
        <v>263.46012400000001</v>
      </c>
      <c r="G844" s="2">
        <v>147178</v>
      </c>
      <c r="H844" s="2">
        <v>1.6999999999999999E-3</v>
      </c>
      <c r="I844" t="s">
        <v>150</v>
      </c>
    </row>
    <row r="845" spans="1:9">
      <c r="A845" s="2">
        <v>2013</v>
      </c>
      <c r="B845" s="2">
        <v>5</v>
      </c>
      <c r="C845" s="2" t="s">
        <v>12</v>
      </c>
      <c r="D845" s="2" t="s">
        <v>39</v>
      </c>
      <c r="E845" s="2" t="s">
        <v>14</v>
      </c>
      <c r="F845" s="2">
        <v>10762.058899</v>
      </c>
      <c r="G845" s="2">
        <v>1127529</v>
      </c>
      <c r="H845" s="2">
        <v>9.4999999999999998E-3</v>
      </c>
      <c r="I845" t="s">
        <v>150</v>
      </c>
    </row>
    <row r="846" spans="1:9">
      <c r="A846" s="2">
        <v>2013</v>
      </c>
      <c r="B846" s="2">
        <v>6</v>
      </c>
      <c r="C846" s="2" t="s">
        <v>12</v>
      </c>
      <c r="D846" s="2" t="s">
        <v>94</v>
      </c>
      <c r="E846" s="2" t="s">
        <v>25</v>
      </c>
      <c r="F846" s="2">
        <v>0.18786900000000001</v>
      </c>
      <c r="G846" s="2">
        <v>47</v>
      </c>
      <c r="H846" s="2">
        <v>3.8999999999999998E-3</v>
      </c>
      <c r="I846" t="s">
        <v>150</v>
      </c>
    </row>
    <row r="847" spans="1:9">
      <c r="A847" s="2">
        <v>2014</v>
      </c>
      <c r="B847" s="2">
        <v>5</v>
      </c>
      <c r="C847" s="2" t="s">
        <v>12</v>
      </c>
      <c r="D847" s="2" t="s">
        <v>20</v>
      </c>
      <c r="E847" s="2" t="s">
        <v>14</v>
      </c>
      <c r="F847" s="2">
        <v>5422.9088849999998</v>
      </c>
      <c r="G847" s="2">
        <v>557085</v>
      </c>
      <c r="H847" s="2">
        <v>9.7000000000000003E-3</v>
      </c>
      <c r="I847" t="s">
        <v>150</v>
      </c>
    </row>
    <row r="848" spans="1:9">
      <c r="A848" s="2">
        <v>2014</v>
      </c>
      <c r="B848" s="2">
        <v>4</v>
      </c>
      <c r="C848" s="2" t="s">
        <v>12</v>
      </c>
      <c r="D848" s="2" t="s">
        <v>10</v>
      </c>
      <c r="E848" s="2" t="s">
        <v>11</v>
      </c>
      <c r="F848" s="2">
        <v>59.060892000000003</v>
      </c>
      <c r="G848" s="2">
        <v>33371</v>
      </c>
      <c r="H848" s="2">
        <v>1.6999999999999999E-3</v>
      </c>
      <c r="I848" t="s">
        <v>150</v>
      </c>
    </row>
    <row r="849" spans="1:9">
      <c r="A849" s="2">
        <v>2014</v>
      </c>
      <c r="B849" s="2">
        <v>3</v>
      </c>
      <c r="C849" s="2" t="s">
        <v>7</v>
      </c>
      <c r="D849" s="2" t="s">
        <v>60</v>
      </c>
      <c r="E849" s="2" t="s">
        <v>14</v>
      </c>
      <c r="F849" s="2">
        <v>48.056162999999998</v>
      </c>
      <c r="G849" s="2">
        <v>51730</v>
      </c>
      <c r="H849" s="2">
        <v>8.9999999999999998E-4</v>
      </c>
      <c r="I849" t="s">
        <v>150</v>
      </c>
    </row>
    <row r="850" spans="1:9">
      <c r="A850" s="2">
        <v>2014</v>
      </c>
      <c r="B850" s="2">
        <v>5</v>
      </c>
      <c r="C850" s="2" t="s">
        <v>12</v>
      </c>
      <c r="D850" s="2" t="s">
        <v>82</v>
      </c>
      <c r="E850" s="2" t="s">
        <v>14</v>
      </c>
      <c r="F850" s="2">
        <v>21.479935999999999</v>
      </c>
      <c r="G850" s="2">
        <v>11672</v>
      </c>
      <c r="H850" s="2">
        <v>1.8E-3</v>
      </c>
      <c r="I850" t="s">
        <v>150</v>
      </c>
    </row>
    <row r="851" spans="1:9">
      <c r="A851" s="2">
        <v>2013</v>
      </c>
      <c r="B851" s="2">
        <v>9</v>
      </c>
      <c r="C851" s="2" t="s">
        <v>7</v>
      </c>
      <c r="D851" s="2" t="s">
        <v>48</v>
      </c>
      <c r="E851" s="2" t="s">
        <v>14</v>
      </c>
      <c r="F851" s="2">
        <v>7.5634480000000002</v>
      </c>
      <c r="G851" s="2">
        <v>14972</v>
      </c>
      <c r="H851" s="2">
        <v>5.0000000000000001E-4</v>
      </c>
      <c r="I851" t="s">
        <v>150</v>
      </c>
    </row>
    <row r="852" spans="1:9">
      <c r="A852" s="2">
        <v>2013</v>
      </c>
      <c r="B852" s="2">
        <v>6</v>
      </c>
      <c r="C852" s="2" t="s">
        <v>12</v>
      </c>
      <c r="D852" s="2" t="s">
        <v>44</v>
      </c>
      <c r="E852" s="2" t="s">
        <v>16</v>
      </c>
      <c r="F852" s="2">
        <v>377.50264199999998</v>
      </c>
      <c r="G852" s="2">
        <v>40863</v>
      </c>
      <c r="H852" s="2">
        <v>9.1999999999999998E-3</v>
      </c>
      <c r="I852" t="s">
        <v>150</v>
      </c>
    </row>
    <row r="853" spans="1:9">
      <c r="A853" s="2">
        <v>2014</v>
      </c>
      <c r="B853" s="2">
        <v>4</v>
      </c>
      <c r="C853" s="2" t="s">
        <v>12</v>
      </c>
      <c r="D853" s="2" t="s">
        <v>52</v>
      </c>
      <c r="E853" s="2" t="s">
        <v>25</v>
      </c>
      <c r="F853" s="2">
        <v>1.5971070000000001</v>
      </c>
      <c r="G853" s="2">
        <v>26</v>
      </c>
      <c r="H853" s="2">
        <v>6.1400000000000003E-2</v>
      </c>
      <c r="I853" t="s">
        <v>150</v>
      </c>
    </row>
    <row r="854" spans="1:9">
      <c r="A854" s="2">
        <v>2013</v>
      </c>
      <c r="B854" s="2">
        <v>7</v>
      </c>
      <c r="C854" s="2" t="s">
        <v>12</v>
      </c>
      <c r="D854" s="2" t="s">
        <v>34</v>
      </c>
      <c r="E854" s="2" t="s">
        <v>14</v>
      </c>
      <c r="F854" s="2">
        <v>2.373507</v>
      </c>
      <c r="G854" s="2">
        <v>188</v>
      </c>
      <c r="H854" s="2">
        <v>1.26E-2</v>
      </c>
      <c r="I854" t="s">
        <v>150</v>
      </c>
    </row>
    <row r="855" spans="1:9">
      <c r="A855" s="2">
        <v>2013</v>
      </c>
      <c r="B855" s="2">
        <v>4</v>
      </c>
      <c r="C855" s="2" t="s">
        <v>12</v>
      </c>
      <c r="D855" s="2" t="s">
        <v>21</v>
      </c>
      <c r="E855" s="2" t="s">
        <v>14</v>
      </c>
      <c r="F855" s="2">
        <v>392.81757399999998</v>
      </c>
      <c r="G855" s="2">
        <v>42638</v>
      </c>
      <c r="H855" s="2">
        <v>9.1999999999999998E-3</v>
      </c>
      <c r="I855" t="s">
        <v>150</v>
      </c>
    </row>
    <row r="856" spans="1:9">
      <c r="A856" s="2">
        <v>2013</v>
      </c>
      <c r="B856" s="2">
        <v>10</v>
      </c>
      <c r="C856" s="2" t="s">
        <v>12</v>
      </c>
      <c r="D856" s="2" t="s">
        <v>31</v>
      </c>
      <c r="E856" s="2" t="s">
        <v>14</v>
      </c>
      <c r="F856" s="2">
        <v>5.7045820000000003</v>
      </c>
      <c r="G856" s="2">
        <v>2222</v>
      </c>
      <c r="H856" s="2">
        <v>2.5000000000000001E-3</v>
      </c>
      <c r="I856" t="s">
        <v>150</v>
      </c>
    </row>
    <row r="857" spans="1:9">
      <c r="A857" s="2">
        <v>2013</v>
      </c>
      <c r="B857" s="2">
        <v>7</v>
      </c>
      <c r="C857" s="2" t="s">
        <v>12</v>
      </c>
      <c r="D857" s="2" t="s">
        <v>59</v>
      </c>
      <c r="E857" s="2" t="s">
        <v>11</v>
      </c>
      <c r="F857" s="2">
        <v>4.9834000000000003E-2</v>
      </c>
      <c r="G857" s="2">
        <v>2</v>
      </c>
      <c r="H857" s="2">
        <v>2.4899999999999999E-2</v>
      </c>
      <c r="I857" t="s">
        <v>150</v>
      </c>
    </row>
    <row r="858" spans="1:9">
      <c r="A858" s="2">
        <v>2013</v>
      </c>
      <c r="B858" s="2">
        <v>5</v>
      </c>
      <c r="C858" s="2" t="s">
        <v>12</v>
      </c>
      <c r="D858" s="2" t="s">
        <v>13</v>
      </c>
      <c r="E858" s="2" t="s">
        <v>14</v>
      </c>
      <c r="F858" s="2">
        <v>2511.339285</v>
      </c>
      <c r="G858" s="2">
        <v>244014</v>
      </c>
      <c r="H858" s="2">
        <v>1.0200000000000001E-2</v>
      </c>
      <c r="I858" t="s">
        <v>150</v>
      </c>
    </row>
    <row r="859" spans="1:9">
      <c r="A859" s="2">
        <v>2013</v>
      </c>
      <c r="B859" s="2">
        <v>5</v>
      </c>
      <c r="C859" s="2" t="s">
        <v>7</v>
      </c>
      <c r="D859" s="2" t="s">
        <v>18</v>
      </c>
      <c r="E859" s="2" t="s">
        <v>14</v>
      </c>
      <c r="F859" s="2">
        <v>137.278198</v>
      </c>
      <c r="G859" s="2">
        <v>83974</v>
      </c>
      <c r="H859" s="2">
        <v>1.6000000000000001E-3</v>
      </c>
      <c r="I859" t="s">
        <v>150</v>
      </c>
    </row>
    <row r="860" spans="1:9">
      <c r="A860" s="2">
        <v>2014</v>
      </c>
      <c r="B860" s="2">
        <v>3</v>
      </c>
      <c r="C860" s="2" t="s">
        <v>7</v>
      </c>
      <c r="D860" s="2" t="s">
        <v>51</v>
      </c>
      <c r="E860" s="2" t="s">
        <v>11</v>
      </c>
      <c r="F860" s="2">
        <v>7.0532000000000004</v>
      </c>
      <c r="G860" s="2">
        <v>5038</v>
      </c>
      <c r="H860" s="2">
        <v>1.4E-3</v>
      </c>
      <c r="I860" t="s">
        <v>150</v>
      </c>
    </row>
    <row r="861" spans="1:9">
      <c r="A861" s="2">
        <v>2014</v>
      </c>
      <c r="B861" s="2">
        <v>3</v>
      </c>
      <c r="C861" s="2" t="s">
        <v>7</v>
      </c>
      <c r="D861" s="2" t="s">
        <v>30</v>
      </c>
      <c r="E861" s="2" t="s">
        <v>9</v>
      </c>
      <c r="F861" s="2">
        <v>54.328400000000002</v>
      </c>
      <c r="G861" s="2">
        <v>38806</v>
      </c>
      <c r="H861" s="2">
        <v>1.4E-3</v>
      </c>
      <c r="I861" t="s">
        <v>150</v>
      </c>
    </row>
    <row r="862" spans="1:9">
      <c r="A862" s="2">
        <v>2014</v>
      </c>
      <c r="B862" s="2">
        <v>4</v>
      </c>
      <c r="C862" s="2" t="s">
        <v>12</v>
      </c>
      <c r="D862" s="2" t="s">
        <v>23</v>
      </c>
      <c r="E862" s="2" t="s">
        <v>14</v>
      </c>
      <c r="F862" s="2">
        <v>27.149260999999999</v>
      </c>
      <c r="G862" s="2">
        <v>9509</v>
      </c>
      <c r="H862" s="2">
        <v>2.8E-3</v>
      </c>
      <c r="I862" t="s">
        <v>150</v>
      </c>
    </row>
    <row r="863" spans="1:9">
      <c r="A863" s="2">
        <v>2013</v>
      </c>
      <c r="B863" s="2">
        <v>2</v>
      </c>
      <c r="C863" s="2" t="s">
        <v>12</v>
      </c>
      <c r="D863" s="2" t="s">
        <v>23</v>
      </c>
      <c r="E863" s="2" t="s">
        <v>14</v>
      </c>
      <c r="F863" s="2">
        <v>1.7219999999999999E-2</v>
      </c>
      <c r="G863" s="2">
        <v>3</v>
      </c>
      <c r="H863" s="2">
        <v>5.7000000000000002E-3</v>
      </c>
      <c r="I863" t="s">
        <v>150</v>
      </c>
    </row>
    <row r="864" spans="1:9">
      <c r="A864" s="2">
        <v>2013</v>
      </c>
      <c r="B864" s="2">
        <v>11</v>
      </c>
      <c r="C864" s="2" t="s">
        <v>12</v>
      </c>
      <c r="D864" s="2" t="s">
        <v>94</v>
      </c>
      <c r="E864" s="2" t="s">
        <v>25</v>
      </c>
      <c r="F864" s="2">
        <v>7.3844000000000007E-2</v>
      </c>
      <c r="G864" s="2">
        <v>2</v>
      </c>
      <c r="H864" s="2">
        <v>3.6900000000000002E-2</v>
      </c>
      <c r="I864" t="s">
        <v>150</v>
      </c>
    </row>
    <row r="865" spans="1:9">
      <c r="A865" s="2">
        <v>2014</v>
      </c>
      <c r="B865" s="2">
        <v>4</v>
      </c>
      <c r="C865" s="2" t="s">
        <v>12</v>
      </c>
      <c r="D865" s="2" t="s">
        <v>94</v>
      </c>
      <c r="E865" s="2" t="s">
        <v>25</v>
      </c>
      <c r="F865" s="2">
        <v>7.4217000000000005E-2</v>
      </c>
      <c r="G865" s="2">
        <v>13</v>
      </c>
      <c r="H865" s="2">
        <v>5.7000000000000002E-3</v>
      </c>
      <c r="I865" t="s">
        <v>150</v>
      </c>
    </row>
    <row r="866" spans="1:9">
      <c r="A866" s="2">
        <v>2013</v>
      </c>
      <c r="B866" s="2">
        <v>8</v>
      </c>
      <c r="C866" s="2" t="s">
        <v>7</v>
      </c>
      <c r="D866" s="2" t="s">
        <v>15</v>
      </c>
      <c r="E866" s="2" t="s">
        <v>16</v>
      </c>
      <c r="F866" s="2">
        <v>384.16302000000002</v>
      </c>
      <c r="G866" s="2">
        <v>234733</v>
      </c>
      <c r="H866" s="2">
        <v>1.6000000000000001E-3</v>
      </c>
      <c r="I866" t="s">
        <v>150</v>
      </c>
    </row>
    <row r="867" spans="1:9">
      <c r="A867" s="2">
        <v>2014</v>
      </c>
      <c r="B867" s="2">
        <v>1</v>
      </c>
      <c r="C867" s="2" t="s">
        <v>7</v>
      </c>
      <c r="D867" s="2" t="s">
        <v>29</v>
      </c>
      <c r="E867" s="2" t="s">
        <v>25</v>
      </c>
      <c r="F867" s="2">
        <v>40.241191999999998</v>
      </c>
      <c r="G867" s="2">
        <v>46666</v>
      </c>
      <c r="H867" s="2">
        <v>8.0000000000000004E-4</v>
      </c>
      <c r="I867" t="s">
        <v>150</v>
      </c>
    </row>
    <row r="868" spans="1:9">
      <c r="A868" s="2">
        <v>2013</v>
      </c>
      <c r="B868" s="2">
        <v>7</v>
      </c>
      <c r="C868" s="2" t="s">
        <v>12</v>
      </c>
      <c r="D868" s="2" t="s">
        <v>54</v>
      </c>
      <c r="E868" s="2" t="s">
        <v>14</v>
      </c>
      <c r="F868" s="2">
        <v>0.481435</v>
      </c>
      <c r="G868" s="2">
        <v>40</v>
      </c>
      <c r="H868" s="2">
        <v>1.2E-2</v>
      </c>
      <c r="I868" t="s">
        <v>150</v>
      </c>
    </row>
    <row r="869" spans="1:9">
      <c r="A869" s="2">
        <v>2014</v>
      </c>
      <c r="B869" s="2">
        <v>1</v>
      </c>
      <c r="C869" s="2" t="s">
        <v>7</v>
      </c>
      <c r="D869" s="2" t="s">
        <v>93</v>
      </c>
      <c r="E869" s="2" t="s">
        <v>9</v>
      </c>
      <c r="F869" s="2">
        <v>7.1470000000000002</v>
      </c>
      <c r="G869" s="2">
        <v>5105</v>
      </c>
      <c r="H869" s="2">
        <v>1.4E-3</v>
      </c>
      <c r="I869" t="s">
        <v>150</v>
      </c>
    </row>
    <row r="870" spans="1:9">
      <c r="A870" s="2">
        <v>2014</v>
      </c>
      <c r="B870" s="2">
        <v>2</v>
      </c>
      <c r="C870" s="2" t="s">
        <v>7</v>
      </c>
      <c r="D870" s="2" t="s">
        <v>93</v>
      </c>
      <c r="E870" s="2" t="s">
        <v>9</v>
      </c>
      <c r="F870" s="2">
        <v>8.0052000000000003</v>
      </c>
      <c r="G870" s="2">
        <v>5718</v>
      </c>
      <c r="H870" s="2">
        <v>1.4E-3</v>
      </c>
      <c r="I870" t="s">
        <v>150</v>
      </c>
    </row>
    <row r="871" spans="1:9">
      <c r="A871" s="2">
        <v>2013</v>
      </c>
      <c r="B871" s="2">
        <v>1</v>
      </c>
      <c r="C871" s="2" t="s">
        <v>12</v>
      </c>
      <c r="D871" s="2" t="s">
        <v>64</v>
      </c>
      <c r="E871" s="2" t="s">
        <v>14</v>
      </c>
      <c r="F871" s="2">
        <v>0.56852800000000003</v>
      </c>
      <c r="G871" s="2">
        <v>48</v>
      </c>
      <c r="H871" s="2">
        <v>1.18E-2</v>
      </c>
      <c r="I871" t="s">
        <v>150</v>
      </c>
    </row>
    <row r="872" spans="1:9">
      <c r="A872" s="2">
        <v>2013</v>
      </c>
      <c r="B872" s="2">
        <v>3</v>
      </c>
      <c r="C872" s="2" t="s">
        <v>7</v>
      </c>
      <c r="D872" s="2" t="s">
        <v>64</v>
      </c>
      <c r="E872" s="2" t="s">
        <v>14</v>
      </c>
      <c r="F872" s="2">
        <v>6.7660999999999999E-2</v>
      </c>
      <c r="G872" s="2">
        <v>347</v>
      </c>
      <c r="H872" s="2">
        <v>1E-4</v>
      </c>
      <c r="I872" t="s">
        <v>150</v>
      </c>
    </row>
    <row r="873" spans="1:9">
      <c r="A873" s="2">
        <v>2013</v>
      </c>
      <c r="B873" s="2">
        <v>6</v>
      </c>
      <c r="C873" s="2" t="s">
        <v>12</v>
      </c>
      <c r="D873" s="2" t="s">
        <v>83</v>
      </c>
      <c r="E873" s="2" t="s">
        <v>14</v>
      </c>
      <c r="F873" s="2">
        <v>0.38063999999999998</v>
      </c>
      <c r="G873" s="2">
        <v>80</v>
      </c>
      <c r="H873" s="2">
        <v>4.7000000000000002E-3</v>
      </c>
      <c r="I873" t="s">
        <v>150</v>
      </c>
    </row>
    <row r="874" spans="1:9">
      <c r="A874" s="2">
        <v>2014</v>
      </c>
      <c r="B874" s="2">
        <v>4</v>
      </c>
      <c r="C874" s="2" t="s">
        <v>7</v>
      </c>
      <c r="D874" s="2" t="s">
        <v>26</v>
      </c>
      <c r="E874" s="2" t="s">
        <v>14</v>
      </c>
      <c r="F874" s="2">
        <v>30.813970000000001</v>
      </c>
      <c r="G874" s="2">
        <v>58504</v>
      </c>
      <c r="H874" s="2">
        <v>5.0000000000000001E-4</v>
      </c>
      <c r="I874" t="s">
        <v>150</v>
      </c>
    </row>
    <row r="875" spans="1:9">
      <c r="A875" s="2">
        <v>2013</v>
      </c>
      <c r="B875" s="2">
        <v>11</v>
      </c>
      <c r="C875" s="2" t="s">
        <v>12</v>
      </c>
      <c r="D875" s="2" t="s">
        <v>41</v>
      </c>
      <c r="E875" s="2" t="s">
        <v>25</v>
      </c>
      <c r="F875" s="2">
        <v>18.795555</v>
      </c>
      <c r="G875" s="2">
        <v>11151</v>
      </c>
      <c r="H875" s="2">
        <v>1.6000000000000001E-3</v>
      </c>
      <c r="I875" t="s">
        <v>150</v>
      </c>
    </row>
    <row r="876" spans="1:9">
      <c r="A876" s="2">
        <v>2014</v>
      </c>
      <c r="B876" s="2">
        <v>3</v>
      </c>
      <c r="C876" s="2" t="s">
        <v>12</v>
      </c>
      <c r="D876" s="2" t="s">
        <v>27</v>
      </c>
      <c r="E876" s="2" t="s">
        <v>14</v>
      </c>
      <c r="F876" s="2">
        <v>24.836995999999999</v>
      </c>
      <c r="G876" s="2">
        <v>9594</v>
      </c>
      <c r="H876" s="2">
        <v>2.5000000000000001E-3</v>
      </c>
      <c r="I876" t="s">
        <v>150</v>
      </c>
    </row>
    <row r="877" spans="1:9">
      <c r="A877" s="2">
        <v>2013</v>
      </c>
      <c r="B877" s="2">
        <v>1</v>
      </c>
      <c r="C877" s="2" t="s">
        <v>12</v>
      </c>
      <c r="D877" s="2" t="s">
        <v>18</v>
      </c>
      <c r="E877" s="2" t="s">
        <v>14</v>
      </c>
      <c r="F877" s="2">
        <v>1154.3436999999999</v>
      </c>
      <c r="G877" s="2">
        <v>137643</v>
      </c>
      <c r="H877" s="2">
        <v>8.3000000000000001E-3</v>
      </c>
      <c r="I877" t="s">
        <v>150</v>
      </c>
    </row>
    <row r="878" spans="1:9">
      <c r="A878" s="2">
        <v>2013</v>
      </c>
      <c r="B878" s="2">
        <v>3</v>
      </c>
      <c r="C878" s="2" t="s">
        <v>7</v>
      </c>
      <c r="D878" s="2" t="s">
        <v>18</v>
      </c>
      <c r="E878" s="2" t="s">
        <v>14</v>
      </c>
      <c r="F878" s="2">
        <v>268.40480200000002</v>
      </c>
      <c r="G878" s="2">
        <v>100093</v>
      </c>
      <c r="H878" s="2">
        <v>2.5999999999999999E-3</v>
      </c>
      <c r="I878" t="s">
        <v>150</v>
      </c>
    </row>
    <row r="879" spans="1:9">
      <c r="A879" s="2">
        <v>2013</v>
      </c>
      <c r="B879" s="2">
        <v>12</v>
      </c>
      <c r="C879" s="2" t="s">
        <v>7</v>
      </c>
      <c r="D879" s="2" t="s">
        <v>51</v>
      </c>
      <c r="E879" s="2" t="s">
        <v>11</v>
      </c>
      <c r="F879" s="2">
        <v>2.4276</v>
      </c>
      <c r="G879" s="2">
        <v>1734</v>
      </c>
      <c r="H879" s="2">
        <v>1.4E-3</v>
      </c>
      <c r="I879" t="s">
        <v>150</v>
      </c>
    </row>
    <row r="880" spans="1:9">
      <c r="A880" s="2">
        <v>2013</v>
      </c>
      <c r="B880" s="2">
        <v>3</v>
      </c>
      <c r="C880" s="2" t="s">
        <v>12</v>
      </c>
      <c r="D880" s="2" t="s">
        <v>71</v>
      </c>
      <c r="E880" s="2" t="s">
        <v>14</v>
      </c>
      <c r="F880" s="2">
        <v>5.3495000000000001E-2</v>
      </c>
      <c r="G880" s="2">
        <v>4</v>
      </c>
      <c r="H880" s="2">
        <v>1.3299999999999999E-2</v>
      </c>
      <c r="I880" t="s">
        <v>150</v>
      </c>
    </row>
    <row r="881" spans="1:9">
      <c r="A881" s="2">
        <v>2013</v>
      </c>
      <c r="B881" s="2">
        <v>1</v>
      </c>
      <c r="C881" s="2" t="s">
        <v>7</v>
      </c>
      <c r="D881" s="2" t="s">
        <v>22</v>
      </c>
      <c r="E881" s="2" t="s">
        <v>14</v>
      </c>
      <c r="F881" s="2">
        <v>18.991416999999998</v>
      </c>
      <c r="G881" s="2">
        <v>30013</v>
      </c>
      <c r="H881" s="2">
        <v>5.9999999999999995E-4</v>
      </c>
      <c r="I881" t="s">
        <v>150</v>
      </c>
    </row>
    <row r="882" spans="1:9">
      <c r="A882" s="2">
        <v>2013</v>
      </c>
      <c r="B882" s="2">
        <v>8</v>
      </c>
      <c r="C882" s="2" t="s">
        <v>12</v>
      </c>
      <c r="D882" s="2" t="s">
        <v>20</v>
      </c>
      <c r="E882" s="2" t="s">
        <v>14</v>
      </c>
      <c r="F882" s="2">
        <v>3759.540156</v>
      </c>
      <c r="G882" s="2">
        <v>345413</v>
      </c>
      <c r="H882" s="2">
        <v>1.0800000000000001E-2</v>
      </c>
      <c r="I882" t="s">
        <v>150</v>
      </c>
    </row>
    <row r="883" spans="1:9">
      <c r="A883" s="2">
        <v>2014</v>
      </c>
      <c r="B883" s="2">
        <v>2</v>
      </c>
      <c r="C883" s="2" t="s">
        <v>12</v>
      </c>
      <c r="D883" s="2" t="s">
        <v>44</v>
      </c>
      <c r="E883" s="2" t="s">
        <v>16</v>
      </c>
      <c r="F883" s="2">
        <v>736.07522100000006</v>
      </c>
      <c r="G883" s="2">
        <v>72564</v>
      </c>
      <c r="H883" s="2">
        <v>1.01E-2</v>
      </c>
      <c r="I883" t="s">
        <v>150</v>
      </c>
    </row>
    <row r="884" spans="1:9">
      <c r="A884" s="2">
        <v>2013</v>
      </c>
      <c r="B884" s="2">
        <v>1</v>
      </c>
      <c r="C884" s="2" t="s">
        <v>12</v>
      </c>
      <c r="D884" s="2" t="s">
        <v>34</v>
      </c>
      <c r="E884" s="2" t="s">
        <v>14</v>
      </c>
      <c r="F884" s="2">
        <v>2.4964E-2</v>
      </c>
      <c r="G884" s="2">
        <v>2</v>
      </c>
      <c r="H884" s="2">
        <v>1.24E-2</v>
      </c>
      <c r="I884" t="s">
        <v>150</v>
      </c>
    </row>
    <row r="885" spans="1:9">
      <c r="A885" s="2">
        <v>2013</v>
      </c>
      <c r="B885" s="2">
        <v>11</v>
      </c>
      <c r="C885" s="2" t="s">
        <v>12</v>
      </c>
      <c r="D885" s="2" t="s">
        <v>54</v>
      </c>
      <c r="E885" s="2" t="s">
        <v>14</v>
      </c>
      <c r="F885" s="2">
        <v>1.1655960000000001</v>
      </c>
      <c r="G885" s="2">
        <v>61</v>
      </c>
      <c r="H885" s="2">
        <v>1.9099999999999999E-2</v>
      </c>
      <c r="I885" t="s">
        <v>150</v>
      </c>
    </row>
    <row r="886" spans="1:9">
      <c r="A886" s="2">
        <v>2014</v>
      </c>
      <c r="B886" s="2">
        <v>3</v>
      </c>
      <c r="C886" s="2" t="s">
        <v>7</v>
      </c>
      <c r="D886" s="2" t="s">
        <v>29</v>
      </c>
      <c r="E886" s="2" t="s">
        <v>25</v>
      </c>
      <c r="F886" s="2">
        <v>42.630938999999998</v>
      </c>
      <c r="G886" s="2">
        <v>49874</v>
      </c>
      <c r="H886" s="2">
        <v>8.0000000000000004E-4</v>
      </c>
      <c r="I886" t="s">
        <v>150</v>
      </c>
    </row>
    <row r="887" spans="1:9">
      <c r="A887" s="2">
        <v>2014</v>
      </c>
      <c r="B887" s="2">
        <v>3</v>
      </c>
      <c r="C887" s="2" t="s">
        <v>12</v>
      </c>
      <c r="D887" s="2" t="s">
        <v>46</v>
      </c>
      <c r="E887" s="2" t="s">
        <v>25</v>
      </c>
      <c r="F887" s="2">
        <v>109.218473</v>
      </c>
      <c r="G887" s="2">
        <v>18180</v>
      </c>
      <c r="H887" s="2">
        <v>6.0000000000000001E-3</v>
      </c>
      <c r="I887" t="s">
        <v>150</v>
      </c>
    </row>
    <row r="888" spans="1:9">
      <c r="A888" s="2">
        <v>2013</v>
      </c>
      <c r="B888" s="2">
        <v>4</v>
      </c>
      <c r="C888" s="2" t="s">
        <v>12</v>
      </c>
      <c r="D888" s="2" t="s">
        <v>50</v>
      </c>
      <c r="E888" s="2" t="s">
        <v>11</v>
      </c>
      <c r="F888" s="2">
        <v>2.2342810000000002</v>
      </c>
      <c r="G888" s="2">
        <v>341</v>
      </c>
      <c r="H888" s="2">
        <v>6.4999999999999997E-3</v>
      </c>
      <c r="I888" t="s">
        <v>150</v>
      </c>
    </row>
    <row r="889" spans="1:9">
      <c r="A889" s="2">
        <v>2013</v>
      </c>
      <c r="B889" s="2">
        <v>4</v>
      </c>
      <c r="C889" s="2" t="s">
        <v>12</v>
      </c>
      <c r="D889" s="2" t="s">
        <v>26</v>
      </c>
      <c r="E889" s="2" t="s">
        <v>14</v>
      </c>
      <c r="F889" s="2">
        <v>183.20497900000001</v>
      </c>
      <c r="G889" s="2">
        <v>18802</v>
      </c>
      <c r="H889" s="2">
        <v>9.7000000000000003E-3</v>
      </c>
      <c r="I889" t="s">
        <v>150</v>
      </c>
    </row>
    <row r="890" spans="1:9">
      <c r="A890" s="2">
        <v>2013</v>
      </c>
      <c r="B890" s="2">
        <v>8</v>
      </c>
      <c r="C890" s="2" t="s">
        <v>12</v>
      </c>
      <c r="D890" s="2" t="s">
        <v>17</v>
      </c>
      <c r="E890" s="2" t="s">
        <v>14</v>
      </c>
      <c r="F890" s="2">
        <v>0.18928600000000001</v>
      </c>
      <c r="G890" s="2">
        <v>8</v>
      </c>
      <c r="H890" s="2">
        <v>2.3599999999999999E-2</v>
      </c>
      <c r="I890" t="s">
        <v>150</v>
      </c>
    </row>
    <row r="891" spans="1:9">
      <c r="A891" s="2">
        <v>2013</v>
      </c>
      <c r="B891" s="2">
        <v>3</v>
      </c>
      <c r="C891" s="2" t="s">
        <v>7</v>
      </c>
      <c r="D891" s="2" t="s">
        <v>87</v>
      </c>
      <c r="E891" s="2" t="s">
        <v>14</v>
      </c>
      <c r="F891" s="2">
        <v>23.578440000000001</v>
      </c>
      <c r="G891" s="2">
        <v>21418</v>
      </c>
      <c r="H891" s="2">
        <v>1.1000000000000001E-3</v>
      </c>
      <c r="I891" t="s">
        <v>150</v>
      </c>
    </row>
    <row r="892" spans="1:9">
      <c r="A892" s="2">
        <v>2013</v>
      </c>
      <c r="B892" s="2">
        <v>6</v>
      </c>
      <c r="C892" s="2" t="s">
        <v>7</v>
      </c>
      <c r="D892" s="2" t="s">
        <v>87</v>
      </c>
      <c r="E892" s="2" t="s">
        <v>14</v>
      </c>
      <c r="F892" s="2">
        <v>42.287844</v>
      </c>
      <c r="G892" s="2">
        <v>17275</v>
      </c>
      <c r="H892" s="2">
        <v>2.3999999999999998E-3</v>
      </c>
      <c r="I892" t="s">
        <v>150</v>
      </c>
    </row>
    <row r="893" spans="1:9">
      <c r="A893" s="2">
        <v>2013</v>
      </c>
      <c r="B893" s="2">
        <v>4</v>
      </c>
      <c r="C893" s="2" t="s">
        <v>7</v>
      </c>
      <c r="D893" s="2" t="s">
        <v>45</v>
      </c>
      <c r="E893" s="2" t="s">
        <v>14</v>
      </c>
      <c r="F893" s="2">
        <v>67.344864999999999</v>
      </c>
      <c r="G893" s="2">
        <v>73184</v>
      </c>
      <c r="H893" s="2">
        <v>8.9999999999999998E-4</v>
      </c>
      <c r="I893" t="s">
        <v>150</v>
      </c>
    </row>
    <row r="894" spans="1:9">
      <c r="A894" s="2">
        <v>2014</v>
      </c>
      <c r="B894" s="2">
        <v>1</v>
      </c>
      <c r="C894" s="2" t="s">
        <v>12</v>
      </c>
      <c r="D894" s="2" t="s">
        <v>23</v>
      </c>
      <c r="E894" s="2" t="s">
        <v>14</v>
      </c>
      <c r="F894" s="2">
        <v>5.4844049999999998</v>
      </c>
      <c r="G894" s="2">
        <v>2510</v>
      </c>
      <c r="H894" s="2">
        <v>2.0999999999999999E-3</v>
      </c>
      <c r="I894" t="s">
        <v>150</v>
      </c>
    </row>
    <row r="895" spans="1:9">
      <c r="A895" s="2">
        <v>2014</v>
      </c>
      <c r="B895" s="2">
        <v>5</v>
      </c>
      <c r="C895" s="2" t="s">
        <v>7</v>
      </c>
      <c r="D895" s="2" t="s">
        <v>72</v>
      </c>
      <c r="E895" s="2" t="s">
        <v>11</v>
      </c>
      <c r="F895" s="2">
        <v>677.18117299999994</v>
      </c>
      <c r="G895" s="2">
        <v>321906</v>
      </c>
      <c r="H895" s="2">
        <v>2.0999999999999999E-3</v>
      </c>
      <c r="I895" t="s">
        <v>150</v>
      </c>
    </row>
    <row r="896" spans="1:9">
      <c r="A896" s="2">
        <v>2014</v>
      </c>
      <c r="B896" s="2">
        <v>2</v>
      </c>
      <c r="C896" s="2" t="s">
        <v>12</v>
      </c>
      <c r="D896" s="2" t="s">
        <v>38</v>
      </c>
      <c r="E896" s="2" t="s">
        <v>14</v>
      </c>
      <c r="F896" s="2">
        <v>2.5576000000000002E-2</v>
      </c>
      <c r="G896" s="2">
        <v>3</v>
      </c>
      <c r="H896" s="2">
        <v>8.5000000000000006E-3</v>
      </c>
      <c r="I896" t="s">
        <v>150</v>
      </c>
    </row>
    <row r="897" spans="1:9">
      <c r="A897" s="2">
        <v>2013</v>
      </c>
      <c r="B897" s="2">
        <v>12</v>
      </c>
      <c r="C897" s="2" t="s">
        <v>12</v>
      </c>
      <c r="D897" s="2" t="s">
        <v>10</v>
      </c>
      <c r="E897" s="2" t="s">
        <v>11</v>
      </c>
      <c r="F897" s="2">
        <v>32.019680999999999</v>
      </c>
      <c r="G897" s="2">
        <v>18737</v>
      </c>
      <c r="H897" s="2">
        <v>1.6999999999999999E-3</v>
      </c>
      <c r="I897" t="s">
        <v>150</v>
      </c>
    </row>
    <row r="898" spans="1:9">
      <c r="A898" s="2">
        <v>2013</v>
      </c>
      <c r="B898" s="2">
        <v>4</v>
      </c>
      <c r="C898" s="2" t="s">
        <v>12</v>
      </c>
      <c r="D898" s="2" t="s">
        <v>10</v>
      </c>
      <c r="E898" s="2" t="s">
        <v>11</v>
      </c>
      <c r="F898" s="2">
        <v>2.0146000000000001E-2</v>
      </c>
      <c r="G898" s="2">
        <v>10</v>
      </c>
      <c r="H898" s="2">
        <v>2E-3</v>
      </c>
      <c r="I898" t="s">
        <v>150</v>
      </c>
    </row>
    <row r="899" spans="1:9">
      <c r="A899" s="2">
        <v>2014</v>
      </c>
      <c r="B899" s="2">
        <v>5</v>
      </c>
      <c r="C899" s="2" t="s">
        <v>12</v>
      </c>
      <c r="D899" s="2" t="s">
        <v>60</v>
      </c>
      <c r="E899" s="2" t="s">
        <v>14</v>
      </c>
      <c r="F899" s="2">
        <v>154.821617</v>
      </c>
      <c r="G899" s="2">
        <v>40115</v>
      </c>
      <c r="H899" s="2">
        <v>3.8E-3</v>
      </c>
      <c r="I899" t="s">
        <v>150</v>
      </c>
    </row>
    <row r="900" spans="1:9">
      <c r="A900" s="2">
        <v>2013</v>
      </c>
      <c r="B900" s="2">
        <v>8</v>
      </c>
      <c r="C900" s="2" t="s">
        <v>12</v>
      </c>
      <c r="D900" s="2" t="s">
        <v>44</v>
      </c>
      <c r="E900" s="2" t="s">
        <v>16</v>
      </c>
      <c r="F900" s="2">
        <v>463.37273299999998</v>
      </c>
      <c r="G900" s="2">
        <v>52616</v>
      </c>
      <c r="H900" s="2">
        <v>8.8000000000000005E-3</v>
      </c>
      <c r="I900" t="s">
        <v>150</v>
      </c>
    </row>
    <row r="901" spans="1:9">
      <c r="A901" s="2">
        <v>2013</v>
      </c>
      <c r="B901" s="2">
        <v>4</v>
      </c>
      <c r="C901" s="2" t="s">
        <v>12</v>
      </c>
      <c r="D901" s="2" t="s">
        <v>52</v>
      </c>
      <c r="E901" s="2" t="s">
        <v>25</v>
      </c>
      <c r="F901" s="2">
        <v>5.8056000000000003E-2</v>
      </c>
      <c r="G901" s="2">
        <v>24</v>
      </c>
      <c r="H901" s="2">
        <v>2.3999999999999998E-3</v>
      </c>
      <c r="I901" t="s">
        <v>150</v>
      </c>
    </row>
    <row r="902" spans="1:9">
      <c r="A902" s="2">
        <v>2013</v>
      </c>
      <c r="B902" s="2">
        <v>5</v>
      </c>
      <c r="C902" s="2" t="s">
        <v>7</v>
      </c>
      <c r="D902" s="2" t="s">
        <v>46</v>
      </c>
      <c r="E902" s="2" t="s">
        <v>25</v>
      </c>
      <c r="F902" s="2">
        <v>21.118784999999999</v>
      </c>
      <c r="G902" s="2">
        <v>12546</v>
      </c>
      <c r="H902" s="2">
        <v>1.6000000000000001E-3</v>
      </c>
      <c r="I902" t="s">
        <v>150</v>
      </c>
    </row>
    <row r="903" spans="1:9">
      <c r="A903" s="2">
        <v>2014</v>
      </c>
      <c r="B903" s="2">
        <v>1</v>
      </c>
      <c r="C903" s="2" t="s">
        <v>7</v>
      </c>
      <c r="D903" s="2" t="s">
        <v>26</v>
      </c>
      <c r="E903" s="2" t="s">
        <v>14</v>
      </c>
      <c r="F903" s="2">
        <v>34.746240999999998</v>
      </c>
      <c r="G903" s="2">
        <v>47818</v>
      </c>
      <c r="H903" s="2">
        <v>6.9999999999999999E-4</v>
      </c>
      <c r="I903" t="s">
        <v>150</v>
      </c>
    </row>
    <row r="904" spans="1:9">
      <c r="A904" s="2">
        <v>2014</v>
      </c>
      <c r="B904" s="2">
        <v>2</v>
      </c>
      <c r="C904" s="2" t="s">
        <v>7</v>
      </c>
      <c r="D904" s="2" t="s">
        <v>26</v>
      </c>
      <c r="E904" s="2" t="s">
        <v>14</v>
      </c>
      <c r="F904" s="2">
        <v>43.485807999999999</v>
      </c>
      <c r="G904" s="2">
        <v>46499</v>
      </c>
      <c r="H904" s="2">
        <v>8.9999999999999998E-4</v>
      </c>
      <c r="I904" t="s">
        <v>150</v>
      </c>
    </row>
    <row r="905" spans="1:9">
      <c r="A905" s="2">
        <v>2013</v>
      </c>
      <c r="B905" s="2">
        <v>5</v>
      </c>
      <c r="C905" s="2" t="s">
        <v>12</v>
      </c>
      <c r="D905" s="2" t="s">
        <v>17</v>
      </c>
      <c r="E905" s="2" t="s">
        <v>14</v>
      </c>
      <c r="F905" s="2">
        <v>2.8412E-2</v>
      </c>
      <c r="G905" s="2">
        <v>4</v>
      </c>
      <c r="H905" s="2">
        <v>7.1000000000000004E-3</v>
      </c>
      <c r="I905" t="s">
        <v>150</v>
      </c>
    </row>
    <row r="906" spans="1:9">
      <c r="A906" s="2">
        <v>2014</v>
      </c>
      <c r="B906" s="2">
        <v>2</v>
      </c>
      <c r="C906" s="2" t="s">
        <v>7</v>
      </c>
      <c r="D906" s="2" t="s">
        <v>50</v>
      </c>
      <c r="E906" s="2" t="s">
        <v>11</v>
      </c>
      <c r="F906" s="2">
        <v>3.627786</v>
      </c>
      <c r="G906" s="2">
        <v>1998</v>
      </c>
      <c r="H906" s="2">
        <v>1.8E-3</v>
      </c>
      <c r="I906" t="s">
        <v>150</v>
      </c>
    </row>
    <row r="907" spans="1:9">
      <c r="A907" s="2">
        <v>2014</v>
      </c>
      <c r="B907" s="2">
        <v>4</v>
      </c>
      <c r="C907" s="2" t="s">
        <v>12</v>
      </c>
      <c r="D907" s="2" t="s">
        <v>41</v>
      </c>
      <c r="E907" s="2" t="s">
        <v>25</v>
      </c>
      <c r="F907" s="2">
        <v>55.951841000000002</v>
      </c>
      <c r="G907" s="2">
        <v>26568</v>
      </c>
      <c r="H907" s="2">
        <v>2.0999999999999999E-3</v>
      </c>
      <c r="I907" t="s">
        <v>150</v>
      </c>
    </row>
    <row r="908" spans="1:9">
      <c r="A908" s="2">
        <v>2014</v>
      </c>
      <c r="B908" s="2">
        <v>2</v>
      </c>
      <c r="C908" s="2" t="s">
        <v>7</v>
      </c>
      <c r="D908" s="2" t="s">
        <v>49</v>
      </c>
      <c r="E908" s="2" t="s">
        <v>11</v>
      </c>
      <c r="F908" s="2">
        <v>5.9668000000000001</v>
      </c>
      <c r="G908" s="2">
        <v>4262</v>
      </c>
      <c r="H908" s="2">
        <v>1.4E-3</v>
      </c>
      <c r="I908" t="s">
        <v>150</v>
      </c>
    </row>
    <row r="909" spans="1:9">
      <c r="A909" s="2">
        <v>2014</v>
      </c>
      <c r="B909" s="2">
        <v>5</v>
      </c>
      <c r="C909" s="2" t="s">
        <v>7</v>
      </c>
      <c r="D909" s="2" t="s">
        <v>13</v>
      </c>
      <c r="E909" s="2" t="s">
        <v>14</v>
      </c>
      <c r="F909" s="2">
        <v>130.555409</v>
      </c>
      <c r="G909" s="2">
        <v>191555</v>
      </c>
      <c r="H909" s="2">
        <v>5.9999999999999995E-4</v>
      </c>
      <c r="I909" t="s">
        <v>150</v>
      </c>
    </row>
    <row r="910" spans="1:9">
      <c r="A910" s="2">
        <v>2014</v>
      </c>
      <c r="B910" s="2">
        <v>3</v>
      </c>
      <c r="C910" s="2" t="s">
        <v>7</v>
      </c>
      <c r="D910" s="2" t="s">
        <v>18</v>
      </c>
      <c r="E910" s="2" t="s">
        <v>14</v>
      </c>
      <c r="F910" s="2">
        <v>373.17017199999998</v>
      </c>
      <c r="G910" s="2">
        <v>232607</v>
      </c>
      <c r="H910" s="2">
        <v>1.6000000000000001E-3</v>
      </c>
      <c r="I910" t="s">
        <v>150</v>
      </c>
    </row>
    <row r="911" spans="1:9">
      <c r="A911" s="2">
        <v>2013</v>
      </c>
      <c r="B911" s="2">
        <v>12</v>
      </c>
      <c r="C911" s="2" t="s">
        <v>12</v>
      </c>
      <c r="D911" s="2" t="s">
        <v>19</v>
      </c>
      <c r="E911" s="2" t="s">
        <v>14</v>
      </c>
      <c r="F911" s="2">
        <v>13313.196078999999</v>
      </c>
      <c r="G911" s="2">
        <v>1040986</v>
      </c>
      <c r="H911" s="2">
        <v>1.2699999999999999E-2</v>
      </c>
      <c r="I911" t="s">
        <v>150</v>
      </c>
    </row>
    <row r="912" spans="1:9">
      <c r="A912" s="2">
        <v>2013</v>
      </c>
      <c r="B912" s="2">
        <v>2</v>
      </c>
      <c r="C912" s="2" t="s">
        <v>12</v>
      </c>
      <c r="D912" s="2" t="s">
        <v>56</v>
      </c>
      <c r="E912" s="2" t="s">
        <v>14</v>
      </c>
      <c r="F912" s="2">
        <v>22191.264370000001</v>
      </c>
      <c r="G912" s="2">
        <v>2161790</v>
      </c>
      <c r="H912" s="2">
        <v>1.0200000000000001E-2</v>
      </c>
      <c r="I912" t="s">
        <v>150</v>
      </c>
    </row>
    <row r="913" spans="1:9">
      <c r="A913" s="2">
        <v>2013</v>
      </c>
      <c r="B913" s="2">
        <v>1</v>
      </c>
      <c r="C913" s="2" t="s">
        <v>53</v>
      </c>
      <c r="D913" s="2" t="s">
        <v>56</v>
      </c>
      <c r="E913" s="2" t="s">
        <v>14</v>
      </c>
      <c r="F913" s="2">
        <v>31.255638999999999</v>
      </c>
      <c r="G913" s="2">
        <v>27</v>
      </c>
      <c r="H913" s="2">
        <v>1.1576</v>
      </c>
      <c r="I913" t="s">
        <v>150</v>
      </c>
    </row>
    <row r="914" spans="1:9">
      <c r="A914" s="2">
        <v>2013</v>
      </c>
      <c r="B914" s="2">
        <v>6</v>
      </c>
      <c r="C914" s="2" t="s">
        <v>7</v>
      </c>
      <c r="D914" s="2" t="s">
        <v>39</v>
      </c>
      <c r="E914" s="2" t="s">
        <v>14</v>
      </c>
      <c r="F914" s="2">
        <v>1815.55304</v>
      </c>
      <c r="G914" s="2">
        <v>425190</v>
      </c>
      <c r="H914" s="2">
        <v>4.1999999999999997E-3</v>
      </c>
      <c r="I914" t="s">
        <v>150</v>
      </c>
    </row>
    <row r="915" spans="1:9">
      <c r="A915" s="2">
        <v>2013</v>
      </c>
      <c r="B915" s="2">
        <v>7</v>
      </c>
      <c r="C915" s="2" t="s">
        <v>12</v>
      </c>
      <c r="D915" s="2" t="s">
        <v>39</v>
      </c>
      <c r="E915" s="2" t="s">
        <v>14</v>
      </c>
      <c r="F915" s="2">
        <v>11677.723298999999</v>
      </c>
      <c r="G915" s="2">
        <v>1126115</v>
      </c>
      <c r="H915" s="2">
        <v>1.03E-2</v>
      </c>
      <c r="I915" t="s">
        <v>150</v>
      </c>
    </row>
    <row r="916" spans="1:9">
      <c r="A916" s="2">
        <v>2013</v>
      </c>
      <c r="B916" s="2">
        <v>9</v>
      </c>
      <c r="C916" s="2" t="s">
        <v>7</v>
      </c>
      <c r="D916" s="2" t="s">
        <v>60</v>
      </c>
      <c r="E916" s="2" t="s">
        <v>14</v>
      </c>
      <c r="F916" s="2">
        <v>13.562453</v>
      </c>
      <c r="G916" s="2">
        <v>3788</v>
      </c>
      <c r="H916" s="2">
        <v>3.5000000000000001E-3</v>
      </c>
      <c r="I916" t="s">
        <v>150</v>
      </c>
    </row>
    <row r="917" spans="1:9">
      <c r="A917" s="2">
        <v>2013</v>
      </c>
      <c r="B917" s="2">
        <v>10</v>
      </c>
      <c r="C917" s="2" t="s">
        <v>7</v>
      </c>
      <c r="D917" s="2" t="s">
        <v>10</v>
      </c>
      <c r="E917" s="2" t="s">
        <v>11</v>
      </c>
      <c r="F917" s="2">
        <v>68.665505999999993</v>
      </c>
      <c r="G917" s="2">
        <v>36408</v>
      </c>
      <c r="H917" s="2">
        <v>1.8E-3</v>
      </c>
      <c r="I917" t="s">
        <v>150</v>
      </c>
    </row>
    <row r="918" spans="1:9">
      <c r="A918" s="2">
        <v>2013</v>
      </c>
      <c r="B918" s="2">
        <v>11</v>
      </c>
      <c r="C918" s="2" t="s">
        <v>12</v>
      </c>
      <c r="D918" s="2" t="s">
        <v>72</v>
      </c>
      <c r="E918" s="2" t="s">
        <v>11</v>
      </c>
      <c r="F918" s="2">
        <v>9.0082999999999996E-2</v>
      </c>
      <c r="G918" s="2">
        <v>7</v>
      </c>
      <c r="H918" s="2">
        <v>1.2800000000000001E-2</v>
      </c>
      <c r="I918" t="s">
        <v>150</v>
      </c>
    </row>
    <row r="919" spans="1:9">
      <c r="A919" s="2">
        <v>2014</v>
      </c>
      <c r="B919" s="2">
        <v>2</v>
      </c>
      <c r="C919" s="2" t="s">
        <v>12</v>
      </c>
      <c r="D919" s="2" t="s">
        <v>101</v>
      </c>
      <c r="E919" s="2" t="s">
        <v>62</v>
      </c>
      <c r="F919" s="2">
        <v>9.7767999999999994E-2</v>
      </c>
      <c r="G919" s="2">
        <v>4</v>
      </c>
      <c r="H919" s="2">
        <v>2.4400000000000002E-2</v>
      </c>
      <c r="I919" t="s">
        <v>150</v>
      </c>
    </row>
    <row r="920" spans="1:9">
      <c r="A920" s="2">
        <v>2013</v>
      </c>
      <c r="B920" s="2">
        <v>11</v>
      </c>
      <c r="C920" s="2" t="s">
        <v>7</v>
      </c>
      <c r="D920" s="2" t="s">
        <v>47</v>
      </c>
      <c r="E920" s="2" t="s">
        <v>14</v>
      </c>
      <c r="F920" s="2">
        <v>2.7650299999999999</v>
      </c>
      <c r="G920" s="2">
        <v>1471</v>
      </c>
      <c r="H920" s="2">
        <v>1.8E-3</v>
      </c>
      <c r="I920" t="s">
        <v>150</v>
      </c>
    </row>
    <row r="921" spans="1:9">
      <c r="A921" s="2">
        <v>2013</v>
      </c>
      <c r="B921" s="2">
        <v>10</v>
      </c>
      <c r="C921" s="2" t="s">
        <v>12</v>
      </c>
      <c r="D921" s="2" t="s">
        <v>63</v>
      </c>
      <c r="E921" s="2" t="s">
        <v>14</v>
      </c>
      <c r="F921" s="2">
        <v>4293.6439099999998</v>
      </c>
      <c r="G921" s="2">
        <v>386685</v>
      </c>
      <c r="H921" s="2">
        <v>1.11E-2</v>
      </c>
      <c r="I921" t="s">
        <v>150</v>
      </c>
    </row>
    <row r="922" spans="1:9">
      <c r="A922" s="2">
        <v>2014</v>
      </c>
      <c r="B922" s="2">
        <v>1</v>
      </c>
      <c r="C922" s="2" t="s">
        <v>12</v>
      </c>
      <c r="D922" s="2" t="s">
        <v>63</v>
      </c>
      <c r="E922" s="2" t="s">
        <v>14</v>
      </c>
      <c r="F922" s="2">
        <v>4807.5904309999996</v>
      </c>
      <c r="G922" s="2">
        <v>436905</v>
      </c>
      <c r="H922" s="2">
        <v>1.0999999999999999E-2</v>
      </c>
      <c r="I922" t="s">
        <v>150</v>
      </c>
    </row>
    <row r="923" spans="1:9">
      <c r="A923" s="2">
        <v>2013</v>
      </c>
      <c r="B923" s="2">
        <v>11</v>
      </c>
      <c r="C923" s="2" t="s">
        <v>12</v>
      </c>
      <c r="D923" s="2" t="s">
        <v>24</v>
      </c>
      <c r="E923" s="2" t="s">
        <v>25</v>
      </c>
      <c r="F923" s="2">
        <v>251.841104</v>
      </c>
      <c r="G923" s="2">
        <v>27749</v>
      </c>
      <c r="H923" s="2">
        <v>8.9999999999999993E-3</v>
      </c>
      <c r="I923" t="s">
        <v>150</v>
      </c>
    </row>
    <row r="924" spans="1:9">
      <c r="A924" s="2">
        <v>2013</v>
      </c>
      <c r="B924" s="2">
        <v>9</v>
      </c>
      <c r="C924" s="2" t="s">
        <v>7</v>
      </c>
      <c r="D924" s="2" t="s">
        <v>31</v>
      </c>
      <c r="E924" s="2" t="s">
        <v>14</v>
      </c>
      <c r="F924" s="2">
        <v>21.952826000000002</v>
      </c>
      <c r="G924" s="2">
        <v>8533</v>
      </c>
      <c r="H924" s="2">
        <v>2.5000000000000001E-3</v>
      </c>
      <c r="I924" t="s">
        <v>150</v>
      </c>
    </row>
    <row r="925" spans="1:9">
      <c r="A925" s="2">
        <v>2013</v>
      </c>
      <c r="B925" s="2">
        <v>9</v>
      </c>
      <c r="C925" s="2" t="s">
        <v>7</v>
      </c>
      <c r="D925" s="2" t="s">
        <v>28</v>
      </c>
      <c r="E925" s="2" t="s">
        <v>14</v>
      </c>
      <c r="F925" s="2">
        <v>142.76567600000001</v>
      </c>
      <c r="G925" s="2">
        <v>52971</v>
      </c>
      <c r="H925" s="2">
        <v>2.5999999999999999E-3</v>
      </c>
      <c r="I925" t="s">
        <v>150</v>
      </c>
    </row>
    <row r="926" spans="1:9">
      <c r="A926" s="2">
        <v>2014</v>
      </c>
      <c r="B926" s="2">
        <v>1</v>
      </c>
      <c r="C926" s="2" t="s">
        <v>7</v>
      </c>
      <c r="D926" s="2" t="s">
        <v>51</v>
      </c>
      <c r="E926" s="2" t="s">
        <v>11</v>
      </c>
      <c r="F926" s="2">
        <v>5.4585999999999997</v>
      </c>
      <c r="G926" s="2">
        <v>3899</v>
      </c>
      <c r="H926" s="2">
        <v>1.4E-3</v>
      </c>
      <c r="I926" t="s">
        <v>150</v>
      </c>
    </row>
    <row r="927" spans="1:9">
      <c r="A927" s="2">
        <v>2014</v>
      </c>
      <c r="B927" s="2">
        <v>2</v>
      </c>
      <c r="C927" s="2" t="s">
        <v>7</v>
      </c>
      <c r="D927" s="2" t="s">
        <v>51</v>
      </c>
      <c r="E927" s="2" t="s">
        <v>11</v>
      </c>
      <c r="F927" s="2">
        <v>6.5072000000000001</v>
      </c>
      <c r="G927" s="2">
        <v>4648</v>
      </c>
      <c r="H927" s="2">
        <v>1.4E-3</v>
      </c>
      <c r="I927" t="s">
        <v>150</v>
      </c>
    </row>
    <row r="928" spans="1:9">
      <c r="A928" s="2">
        <v>2013</v>
      </c>
      <c r="B928" s="2">
        <v>12</v>
      </c>
      <c r="C928" s="2" t="s">
        <v>12</v>
      </c>
      <c r="D928" s="2" t="s">
        <v>100</v>
      </c>
      <c r="E928" s="2" t="s">
        <v>14</v>
      </c>
      <c r="F928" s="2">
        <v>0.169847</v>
      </c>
      <c r="G928" s="2">
        <v>4</v>
      </c>
      <c r="H928" s="2">
        <v>4.24E-2</v>
      </c>
      <c r="I928" t="s">
        <v>150</v>
      </c>
    </row>
    <row r="929" spans="1:9">
      <c r="A929" s="2">
        <v>2013</v>
      </c>
      <c r="B929" s="2">
        <v>2</v>
      </c>
      <c r="C929" s="2" t="s">
        <v>12</v>
      </c>
      <c r="D929" s="2" t="s">
        <v>15</v>
      </c>
      <c r="E929" s="2" t="s">
        <v>16</v>
      </c>
      <c r="F929" s="2">
        <v>2033.69193</v>
      </c>
      <c r="G929" s="2">
        <v>164058</v>
      </c>
      <c r="H929" s="2">
        <v>1.23E-2</v>
      </c>
      <c r="I929" t="s">
        <v>150</v>
      </c>
    </row>
    <row r="930" spans="1:9">
      <c r="A930" s="2">
        <v>2013</v>
      </c>
      <c r="B930" s="2">
        <v>4</v>
      </c>
      <c r="C930" s="2" t="s">
        <v>12</v>
      </c>
      <c r="D930" s="2" t="s">
        <v>15</v>
      </c>
      <c r="E930" s="2" t="s">
        <v>16</v>
      </c>
      <c r="F930" s="2">
        <v>1971.606933</v>
      </c>
      <c r="G930" s="2">
        <v>189042</v>
      </c>
      <c r="H930" s="2">
        <v>1.04E-2</v>
      </c>
      <c r="I930" t="s">
        <v>150</v>
      </c>
    </row>
    <row r="931" spans="1:9">
      <c r="A931" s="2">
        <v>2014</v>
      </c>
      <c r="B931" s="2">
        <v>4</v>
      </c>
      <c r="C931" s="2" t="s">
        <v>7</v>
      </c>
      <c r="D931" s="2" t="s">
        <v>96</v>
      </c>
      <c r="E931" s="2" t="s">
        <v>9</v>
      </c>
      <c r="F931" s="2">
        <v>38.27852</v>
      </c>
      <c r="G931" s="2">
        <v>21513</v>
      </c>
      <c r="H931" s="2">
        <v>1.6999999999999999E-3</v>
      </c>
      <c r="I931" t="s">
        <v>150</v>
      </c>
    </row>
    <row r="932" spans="1:9">
      <c r="A932" s="2">
        <v>2014</v>
      </c>
      <c r="B932" s="2">
        <v>5</v>
      </c>
      <c r="C932" s="2" t="s">
        <v>12</v>
      </c>
      <c r="D932" s="2" t="s">
        <v>76</v>
      </c>
      <c r="E932" s="2" t="s">
        <v>25</v>
      </c>
      <c r="F932" s="2">
        <v>0.50250399999999995</v>
      </c>
      <c r="G932" s="2">
        <v>17</v>
      </c>
      <c r="H932" s="2">
        <v>2.9499999999999998E-2</v>
      </c>
      <c r="I932" t="s">
        <v>150</v>
      </c>
    </row>
    <row r="933" spans="1:9">
      <c r="A933" s="2">
        <v>2013</v>
      </c>
      <c r="B933" s="2">
        <v>1</v>
      </c>
      <c r="C933" s="2" t="s">
        <v>7</v>
      </c>
      <c r="D933" s="2" t="s">
        <v>64</v>
      </c>
      <c r="E933" s="2" t="s">
        <v>14</v>
      </c>
      <c r="F933" s="2">
        <v>8.6774000000000004E-2</v>
      </c>
      <c r="G933" s="2">
        <v>448</v>
      </c>
      <c r="H933" s="2">
        <v>1E-4</v>
      </c>
      <c r="I933" t="s">
        <v>150</v>
      </c>
    </row>
    <row r="934" spans="1:9">
      <c r="A934" s="2">
        <v>2014</v>
      </c>
      <c r="B934" s="2">
        <v>4</v>
      </c>
      <c r="C934" s="2" t="s">
        <v>7</v>
      </c>
      <c r="D934" s="2" t="s">
        <v>46</v>
      </c>
      <c r="E934" s="2" t="s">
        <v>25</v>
      </c>
      <c r="F934" s="2">
        <v>20.290804999999999</v>
      </c>
      <c r="G934" s="2">
        <v>38014</v>
      </c>
      <c r="H934" s="2">
        <v>5.0000000000000001E-4</v>
      </c>
      <c r="I934" t="s">
        <v>150</v>
      </c>
    </row>
    <row r="935" spans="1:9">
      <c r="A935" s="2">
        <v>2014</v>
      </c>
      <c r="B935" s="2">
        <v>1</v>
      </c>
      <c r="C935" s="2" t="s">
        <v>12</v>
      </c>
      <c r="D935" s="2" t="s">
        <v>50</v>
      </c>
      <c r="E935" s="2" t="s">
        <v>11</v>
      </c>
      <c r="F935" s="2">
        <v>0.79452500000000004</v>
      </c>
      <c r="G935" s="2">
        <v>451</v>
      </c>
      <c r="H935" s="2">
        <v>1.6999999999999999E-3</v>
      </c>
      <c r="I935" t="s">
        <v>150</v>
      </c>
    </row>
    <row r="936" spans="1:9">
      <c r="A936" s="2">
        <v>2013</v>
      </c>
      <c r="B936" s="2">
        <v>10</v>
      </c>
      <c r="C936" s="2" t="s">
        <v>12</v>
      </c>
      <c r="D936" s="2" t="s">
        <v>50</v>
      </c>
      <c r="E936" s="2" t="s">
        <v>11</v>
      </c>
      <c r="F936" s="2">
        <v>1.2182550000000001</v>
      </c>
      <c r="G936" s="2">
        <v>122</v>
      </c>
      <c r="H936" s="2">
        <v>9.9000000000000008E-3</v>
      </c>
      <c r="I936" t="s">
        <v>150</v>
      </c>
    </row>
    <row r="937" spans="1:9">
      <c r="A937" s="2">
        <v>2013</v>
      </c>
      <c r="B937" s="2">
        <v>5</v>
      </c>
      <c r="C937" s="2" t="s">
        <v>12</v>
      </c>
      <c r="D937" s="2" t="s">
        <v>70</v>
      </c>
      <c r="E937" s="2" t="s">
        <v>14</v>
      </c>
      <c r="F937" s="2">
        <v>3766.054357</v>
      </c>
      <c r="G937" s="2">
        <v>477087</v>
      </c>
      <c r="H937" s="2">
        <v>7.7999999999999996E-3</v>
      </c>
      <c r="I937" t="s">
        <v>150</v>
      </c>
    </row>
    <row r="938" spans="1:9">
      <c r="A938" s="2">
        <v>2013</v>
      </c>
      <c r="B938" s="2">
        <v>7</v>
      </c>
      <c r="C938" s="2" t="s">
        <v>53</v>
      </c>
      <c r="D938" s="2" t="s">
        <v>63</v>
      </c>
      <c r="E938" s="2" t="s">
        <v>14</v>
      </c>
      <c r="F938" s="2">
        <v>0.64262900000000001</v>
      </c>
      <c r="G938" s="2">
        <v>1</v>
      </c>
      <c r="H938" s="2">
        <v>0.64259999999999995</v>
      </c>
      <c r="I938" t="s">
        <v>150</v>
      </c>
    </row>
    <row r="939" spans="1:9">
      <c r="A939" s="2">
        <v>2013</v>
      </c>
      <c r="B939" s="2">
        <v>1</v>
      </c>
      <c r="C939" s="2" t="s">
        <v>12</v>
      </c>
      <c r="D939" s="2" t="s">
        <v>83</v>
      </c>
      <c r="E939" s="2" t="s">
        <v>14</v>
      </c>
      <c r="F939" s="2">
        <v>0.19378500000000001</v>
      </c>
      <c r="G939" s="2">
        <v>14</v>
      </c>
      <c r="H939" s="2">
        <v>1.38E-2</v>
      </c>
      <c r="I939" t="s">
        <v>150</v>
      </c>
    </row>
    <row r="940" spans="1:9">
      <c r="A940" s="2">
        <v>2013</v>
      </c>
      <c r="B940" s="2">
        <v>5</v>
      </c>
      <c r="C940" s="2" t="s">
        <v>7</v>
      </c>
      <c r="D940" s="2" t="s">
        <v>26</v>
      </c>
      <c r="E940" s="2" t="s">
        <v>14</v>
      </c>
      <c r="F940" s="2">
        <v>26.928121999999998</v>
      </c>
      <c r="G940" s="2">
        <v>30867</v>
      </c>
      <c r="H940" s="2">
        <v>8.0000000000000004E-4</v>
      </c>
      <c r="I940" t="s">
        <v>150</v>
      </c>
    </row>
    <row r="941" spans="1:9">
      <c r="A941" s="2">
        <v>2014</v>
      </c>
      <c r="B941" s="2">
        <v>2</v>
      </c>
      <c r="C941" s="2" t="s">
        <v>12</v>
      </c>
      <c r="D941" s="2" t="s">
        <v>17</v>
      </c>
      <c r="E941" s="2" t="s">
        <v>14</v>
      </c>
      <c r="F941" s="2">
        <v>133.20515499999999</v>
      </c>
      <c r="G941" s="2">
        <v>9920</v>
      </c>
      <c r="H941" s="2">
        <v>1.34E-2</v>
      </c>
      <c r="I941" t="s">
        <v>150</v>
      </c>
    </row>
    <row r="942" spans="1:9">
      <c r="A942" s="2">
        <v>2014</v>
      </c>
      <c r="B942" s="2">
        <v>4</v>
      </c>
      <c r="C942" s="2" t="s">
        <v>12</v>
      </c>
      <c r="D942" s="2" t="s">
        <v>17</v>
      </c>
      <c r="E942" s="2" t="s">
        <v>14</v>
      </c>
      <c r="F942" s="2">
        <v>70.595833999999996</v>
      </c>
      <c r="G942" s="2">
        <v>10482</v>
      </c>
      <c r="H942" s="2">
        <v>6.7000000000000002E-3</v>
      </c>
      <c r="I942" t="s">
        <v>150</v>
      </c>
    </row>
    <row r="943" spans="1:9">
      <c r="A943" s="2">
        <v>2014</v>
      </c>
      <c r="B943" s="2">
        <v>5</v>
      </c>
      <c r="C943" s="2" t="s">
        <v>12</v>
      </c>
      <c r="D943" s="2" t="s">
        <v>87</v>
      </c>
      <c r="E943" s="2" t="s">
        <v>14</v>
      </c>
      <c r="F943" s="2">
        <v>1295.3613069999999</v>
      </c>
      <c r="G943" s="2">
        <v>111835</v>
      </c>
      <c r="H943" s="2">
        <v>1.15E-2</v>
      </c>
      <c r="I943" t="s">
        <v>150</v>
      </c>
    </row>
    <row r="944" spans="1:9">
      <c r="A944" s="2">
        <v>2014</v>
      </c>
      <c r="B944" s="2">
        <v>1</v>
      </c>
      <c r="C944" s="2" t="s">
        <v>7</v>
      </c>
      <c r="D944" s="2" t="s">
        <v>45</v>
      </c>
      <c r="E944" s="2" t="s">
        <v>14</v>
      </c>
      <c r="F944" s="2">
        <v>323.53413899999998</v>
      </c>
      <c r="G944" s="2">
        <v>196463</v>
      </c>
      <c r="H944" s="2">
        <v>1.6000000000000001E-3</v>
      </c>
      <c r="I944" t="s">
        <v>150</v>
      </c>
    </row>
    <row r="945" spans="1:9">
      <c r="A945" s="2">
        <v>2013</v>
      </c>
      <c r="B945" s="2">
        <v>12</v>
      </c>
      <c r="C945" s="2" t="s">
        <v>12</v>
      </c>
      <c r="D945" s="2" t="s">
        <v>13</v>
      </c>
      <c r="E945" s="2" t="s">
        <v>14</v>
      </c>
      <c r="F945" s="2">
        <v>3403.2346750000002</v>
      </c>
      <c r="G945" s="2">
        <v>275389</v>
      </c>
      <c r="H945" s="2">
        <v>1.23E-2</v>
      </c>
      <c r="I945" t="s">
        <v>150</v>
      </c>
    </row>
    <row r="946" spans="1:9">
      <c r="A946" s="2">
        <v>2013</v>
      </c>
      <c r="B946" s="2">
        <v>7</v>
      </c>
      <c r="C946" s="2" t="s">
        <v>7</v>
      </c>
      <c r="D946" s="2" t="s">
        <v>19</v>
      </c>
      <c r="E946" s="2" t="s">
        <v>14</v>
      </c>
      <c r="F946" s="2">
        <v>182.98262299999999</v>
      </c>
      <c r="G946" s="2">
        <v>51224</v>
      </c>
      <c r="H946" s="2">
        <v>3.5000000000000001E-3</v>
      </c>
      <c r="I946" t="s">
        <v>150</v>
      </c>
    </row>
    <row r="947" spans="1:9">
      <c r="A947" s="2">
        <v>2014</v>
      </c>
      <c r="B947" s="2">
        <v>5</v>
      </c>
      <c r="C947" s="2" t="s">
        <v>12</v>
      </c>
      <c r="D947" s="2" t="s">
        <v>51</v>
      </c>
      <c r="E947" s="2" t="s">
        <v>11</v>
      </c>
      <c r="F947" s="2">
        <v>2.3323999999999998</v>
      </c>
      <c r="G947" s="2">
        <v>1666</v>
      </c>
      <c r="H947" s="2">
        <v>1.4E-3</v>
      </c>
      <c r="I947" t="s">
        <v>150</v>
      </c>
    </row>
    <row r="948" spans="1:9">
      <c r="A948" s="2">
        <v>2013</v>
      </c>
      <c r="B948" s="2">
        <v>9</v>
      </c>
      <c r="C948" s="2" t="s">
        <v>7</v>
      </c>
      <c r="D948" s="2" t="s">
        <v>10</v>
      </c>
      <c r="E948" s="2" t="s">
        <v>11</v>
      </c>
      <c r="F948" s="2">
        <v>11.784869</v>
      </c>
      <c r="G948" s="2">
        <v>6087</v>
      </c>
      <c r="H948" s="2">
        <v>1.9E-3</v>
      </c>
      <c r="I948" t="s">
        <v>150</v>
      </c>
    </row>
    <row r="949" spans="1:9">
      <c r="A949" s="2">
        <v>2014</v>
      </c>
      <c r="B949" s="2">
        <v>3</v>
      </c>
      <c r="C949" s="2" t="s">
        <v>12</v>
      </c>
      <c r="D949" s="2" t="s">
        <v>60</v>
      </c>
      <c r="E949" s="2" t="s">
        <v>14</v>
      </c>
      <c r="F949" s="2">
        <v>105.405743</v>
      </c>
      <c r="G949" s="2">
        <v>25892</v>
      </c>
      <c r="H949" s="2">
        <v>4.0000000000000001E-3</v>
      </c>
      <c r="I949" t="s">
        <v>150</v>
      </c>
    </row>
    <row r="950" spans="1:9">
      <c r="A950" s="2">
        <v>2014</v>
      </c>
      <c r="B950" s="2">
        <v>5</v>
      </c>
      <c r="C950" s="2" t="s">
        <v>7</v>
      </c>
      <c r="D950" s="2" t="s">
        <v>60</v>
      </c>
      <c r="E950" s="2" t="s">
        <v>14</v>
      </c>
      <c r="F950" s="2">
        <v>113.294206</v>
      </c>
      <c r="G950" s="2">
        <v>112501</v>
      </c>
      <c r="H950" s="2">
        <v>1E-3</v>
      </c>
      <c r="I950" t="s">
        <v>150</v>
      </c>
    </row>
    <row r="951" spans="1:9">
      <c r="A951" s="2">
        <v>2013</v>
      </c>
      <c r="B951" s="2">
        <v>7</v>
      </c>
      <c r="C951" s="2" t="s">
        <v>12</v>
      </c>
      <c r="D951" s="2" t="s">
        <v>22</v>
      </c>
      <c r="E951" s="2" t="s">
        <v>14</v>
      </c>
      <c r="F951" s="2">
        <v>229.59368499999999</v>
      </c>
      <c r="G951" s="2">
        <v>25424</v>
      </c>
      <c r="H951" s="2">
        <v>8.9999999999999993E-3</v>
      </c>
      <c r="I951" t="s">
        <v>150</v>
      </c>
    </row>
    <row r="952" spans="1:9">
      <c r="A952" s="2">
        <v>2013</v>
      </c>
      <c r="B952" s="2">
        <v>10</v>
      </c>
      <c r="C952" s="2" t="s">
        <v>12</v>
      </c>
      <c r="D952" s="2" t="s">
        <v>48</v>
      </c>
      <c r="E952" s="2" t="s">
        <v>14</v>
      </c>
      <c r="F952" s="2">
        <v>42.466783</v>
      </c>
      <c r="G952" s="2">
        <v>6053</v>
      </c>
      <c r="H952" s="2">
        <v>7.0000000000000001E-3</v>
      </c>
      <c r="I952" t="s">
        <v>150</v>
      </c>
    </row>
    <row r="953" spans="1:9">
      <c r="A953" s="2">
        <v>2014</v>
      </c>
      <c r="B953" s="2">
        <v>4</v>
      </c>
      <c r="C953" s="2" t="s">
        <v>7</v>
      </c>
      <c r="D953" s="2" t="s">
        <v>44</v>
      </c>
      <c r="E953" s="2" t="s">
        <v>16</v>
      </c>
      <c r="F953" s="2">
        <v>65.760827000000006</v>
      </c>
      <c r="G953" s="2">
        <v>97996</v>
      </c>
      <c r="H953" s="2">
        <v>5.9999999999999995E-4</v>
      </c>
      <c r="I953" t="s">
        <v>150</v>
      </c>
    </row>
    <row r="954" spans="1:9">
      <c r="A954" s="2">
        <v>2013</v>
      </c>
      <c r="B954" s="2">
        <v>5</v>
      </c>
      <c r="C954" s="2" t="s">
        <v>7</v>
      </c>
      <c r="D954" s="2" t="s">
        <v>63</v>
      </c>
      <c r="E954" s="2" t="s">
        <v>14</v>
      </c>
      <c r="F954" s="2">
        <v>120.197349</v>
      </c>
      <c r="G954" s="2">
        <v>70472</v>
      </c>
      <c r="H954" s="2">
        <v>1.6999999999999999E-3</v>
      </c>
      <c r="I954" t="s">
        <v>150</v>
      </c>
    </row>
    <row r="955" spans="1:9">
      <c r="A955" s="2">
        <v>2014</v>
      </c>
      <c r="B955" s="2">
        <v>1</v>
      </c>
      <c r="C955" s="2" t="s">
        <v>12</v>
      </c>
      <c r="D955" s="2" t="s">
        <v>101</v>
      </c>
      <c r="E955" s="2" t="s">
        <v>62</v>
      </c>
      <c r="F955" s="2">
        <v>6.9924E-2</v>
      </c>
      <c r="G955" s="2">
        <v>4</v>
      </c>
      <c r="H955" s="2">
        <v>1.7399999999999999E-2</v>
      </c>
      <c r="I955" t="s">
        <v>150</v>
      </c>
    </row>
    <row r="956" spans="1:9">
      <c r="A956" s="2">
        <v>2014</v>
      </c>
      <c r="B956" s="2">
        <v>3</v>
      </c>
      <c r="C956" s="2" t="s">
        <v>12</v>
      </c>
      <c r="D956" s="2" t="s">
        <v>54</v>
      </c>
      <c r="E956" s="2" t="s">
        <v>14</v>
      </c>
      <c r="F956" s="2">
        <v>1.7998799999999999</v>
      </c>
      <c r="G956" s="2">
        <v>106</v>
      </c>
      <c r="H956" s="2">
        <v>1.6899999999999998E-2</v>
      </c>
      <c r="I956" t="s">
        <v>150</v>
      </c>
    </row>
    <row r="957" spans="1:9">
      <c r="A957" s="2">
        <v>2014</v>
      </c>
      <c r="B957" s="2">
        <v>4</v>
      </c>
      <c r="C957" s="2" t="s">
        <v>12</v>
      </c>
      <c r="D957" s="2" t="s">
        <v>76</v>
      </c>
      <c r="E957" s="2" t="s">
        <v>25</v>
      </c>
      <c r="F957" s="2">
        <v>0.40514499999999998</v>
      </c>
      <c r="G957" s="2">
        <v>13</v>
      </c>
      <c r="H957" s="2">
        <v>3.1099999999999999E-2</v>
      </c>
      <c r="I957" t="s">
        <v>150</v>
      </c>
    </row>
    <row r="958" spans="1:9">
      <c r="A958" s="2">
        <v>2013</v>
      </c>
      <c r="B958" s="2">
        <v>11</v>
      </c>
      <c r="C958" s="2" t="s">
        <v>12</v>
      </c>
      <c r="D958" s="2" t="s">
        <v>76</v>
      </c>
      <c r="E958" s="2" t="s">
        <v>25</v>
      </c>
      <c r="F958" s="2">
        <v>5.5289999999999999E-2</v>
      </c>
      <c r="G958" s="2">
        <v>2</v>
      </c>
      <c r="H958" s="2">
        <v>2.76E-2</v>
      </c>
      <c r="I958" t="s">
        <v>150</v>
      </c>
    </row>
    <row r="959" spans="1:9">
      <c r="A959" s="2">
        <v>2013</v>
      </c>
      <c r="B959" s="2">
        <v>12</v>
      </c>
      <c r="C959" s="2" t="s">
        <v>7</v>
      </c>
      <c r="D959" s="2" t="s">
        <v>26</v>
      </c>
      <c r="E959" s="2" t="s">
        <v>14</v>
      </c>
      <c r="F959" s="2">
        <v>78.187760999999995</v>
      </c>
      <c r="G959" s="2">
        <v>33838</v>
      </c>
      <c r="H959" s="2">
        <v>2.3E-3</v>
      </c>
      <c r="I959" t="s">
        <v>150</v>
      </c>
    </row>
    <row r="960" spans="1:9">
      <c r="A960" s="2">
        <v>2014</v>
      </c>
      <c r="B960" s="2">
        <v>3</v>
      </c>
      <c r="C960" s="2" t="s">
        <v>12</v>
      </c>
      <c r="D960" s="2" t="s">
        <v>31</v>
      </c>
      <c r="E960" s="2" t="s">
        <v>14</v>
      </c>
      <c r="F960" s="2">
        <v>11.040267</v>
      </c>
      <c r="G960" s="2">
        <v>4242</v>
      </c>
      <c r="H960" s="2">
        <v>2.5999999999999999E-3</v>
      </c>
      <c r="I960" t="s">
        <v>150</v>
      </c>
    </row>
    <row r="961" spans="1:9">
      <c r="A961" s="2">
        <v>2013</v>
      </c>
      <c r="B961" s="2">
        <v>6</v>
      </c>
      <c r="C961" s="2" t="s">
        <v>12</v>
      </c>
      <c r="D961" s="2" t="s">
        <v>59</v>
      </c>
      <c r="E961" s="2" t="s">
        <v>11</v>
      </c>
      <c r="F961" s="2">
        <v>1.1527000000000001E-2</v>
      </c>
      <c r="G961" s="2">
        <v>1</v>
      </c>
      <c r="H961" s="2">
        <v>1.15E-2</v>
      </c>
      <c r="I961" t="s">
        <v>150</v>
      </c>
    </row>
    <row r="962" spans="1:9">
      <c r="A962" s="2">
        <v>2014</v>
      </c>
      <c r="B962" s="2">
        <v>1</v>
      </c>
      <c r="C962" s="2" t="s">
        <v>7</v>
      </c>
      <c r="D962" s="2" t="s">
        <v>47</v>
      </c>
      <c r="E962" s="2" t="s">
        <v>14</v>
      </c>
      <c r="F962" s="2">
        <v>0.41832200000000003</v>
      </c>
      <c r="G962" s="2">
        <v>3596</v>
      </c>
      <c r="H962" s="2">
        <v>1E-4</v>
      </c>
      <c r="I962" t="s">
        <v>150</v>
      </c>
    </row>
    <row r="963" spans="1:9">
      <c r="A963" s="2">
        <v>2013</v>
      </c>
      <c r="B963" s="2">
        <v>10</v>
      </c>
      <c r="C963" s="2" t="s">
        <v>7</v>
      </c>
      <c r="D963" s="2" t="s">
        <v>47</v>
      </c>
      <c r="E963" s="2" t="s">
        <v>14</v>
      </c>
      <c r="F963" s="2">
        <v>10.765006</v>
      </c>
      <c r="G963" s="2">
        <v>1554</v>
      </c>
      <c r="H963" s="2">
        <v>6.8999999999999999E-3</v>
      </c>
      <c r="I963" t="s">
        <v>150</v>
      </c>
    </row>
    <row r="964" spans="1:9">
      <c r="A964" s="2">
        <v>2013</v>
      </c>
      <c r="B964" s="2">
        <v>11</v>
      </c>
      <c r="C964" s="2" t="s">
        <v>7</v>
      </c>
      <c r="D964" s="2" t="s">
        <v>42</v>
      </c>
      <c r="E964" s="2" t="s">
        <v>14</v>
      </c>
      <c r="F964" s="2">
        <v>222.682999</v>
      </c>
      <c r="G964" s="2">
        <v>123280</v>
      </c>
      <c r="H964" s="2">
        <v>1.8E-3</v>
      </c>
      <c r="I964" t="s">
        <v>150</v>
      </c>
    </row>
    <row r="965" spans="1:9">
      <c r="A965" s="2">
        <v>2013</v>
      </c>
      <c r="B965" s="2">
        <v>10</v>
      </c>
      <c r="C965" s="2" t="s">
        <v>7</v>
      </c>
      <c r="D965" s="2" t="s">
        <v>19</v>
      </c>
      <c r="E965" s="2" t="s">
        <v>14</v>
      </c>
      <c r="F965" s="2">
        <v>237.21486400000001</v>
      </c>
      <c r="G965" s="2">
        <v>73687</v>
      </c>
      <c r="H965" s="2">
        <v>3.2000000000000002E-3</v>
      </c>
      <c r="I965" t="s">
        <v>150</v>
      </c>
    </row>
    <row r="966" spans="1:9">
      <c r="A966" s="2">
        <v>2014</v>
      </c>
      <c r="B966" s="2">
        <v>1</v>
      </c>
      <c r="C966" s="2" t="s">
        <v>7</v>
      </c>
      <c r="D966" s="2" t="s">
        <v>30</v>
      </c>
      <c r="E966" s="2" t="s">
        <v>9</v>
      </c>
      <c r="F966" s="2">
        <v>34.889400000000002</v>
      </c>
      <c r="G966" s="2">
        <v>24921</v>
      </c>
      <c r="H966" s="2">
        <v>1.4E-3</v>
      </c>
      <c r="I966" t="s">
        <v>150</v>
      </c>
    </row>
    <row r="967" spans="1:9">
      <c r="A967" s="2">
        <v>2014</v>
      </c>
      <c r="B967" s="2">
        <v>5</v>
      </c>
      <c r="C967" s="2" t="s">
        <v>12</v>
      </c>
      <c r="D967" s="2" t="s">
        <v>33</v>
      </c>
      <c r="E967" s="2" t="s">
        <v>11</v>
      </c>
      <c r="F967" s="2">
        <v>8.2692999999999994</v>
      </c>
      <c r="G967" s="2">
        <v>6361</v>
      </c>
      <c r="H967" s="2">
        <v>1.2999999999999999E-3</v>
      </c>
      <c r="I967" t="s">
        <v>150</v>
      </c>
    </row>
    <row r="968" spans="1:9">
      <c r="A968" s="2">
        <v>2013</v>
      </c>
      <c r="B968" s="2">
        <v>11</v>
      </c>
      <c r="C968" s="2" t="s">
        <v>12</v>
      </c>
      <c r="D968" s="2" t="s">
        <v>100</v>
      </c>
      <c r="E968" s="2" t="s">
        <v>14</v>
      </c>
      <c r="F968" s="2">
        <v>0.100413</v>
      </c>
      <c r="G968" s="2">
        <v>3</v>
      </c>
      <c r="H968" s="2">
        <v>3.3399999999999999E-2</v>
      </c>
      <c r="I968" t="s">
        <v>150</v>
      </c>
    </row>
    <row r="969" spans="1:9">
      <c r="A969" s="2">
        <v>2014</v>
      </c>
      <c r="B969" s="2">
        <v>1</v>
      </c>
      <c r="C969" s="2" t="s">
        <v>12</v>
      </c>
      <c r="D969" s="2" t="s">
        <v>36</v>
      </c>
      <c r="E969" s="2" t="s">
        <v>9</v>
      </c>
      <c r="F969" s="2">
        <v>0.48959999999999998</v>
      </c>
      <c r="G969" s="2">
        <v>20</v>
      </c>
      <c r="H969" s="2">
        <v>2.4400000000000002E-2</v>
      </c>
      <c r="I969" t="s">
        <v>150</v>
      </c>
    </row>
    <row r="970" spans="1:9">
      <c r="A970" s="2">
        <v>2014</v>
      </c>
      <c r="B970" s="2">
        <v>4</v>
      </c>
      <c r="C970" s="2" t="s">
        <v>7</v>
      </c>
      <c r="D970" s="2" t="s">
        <v>67</v>
      </c>
      <c r="E970" s="2" t="s">
        <v>9</v>
      </c>
      <c r="F970" s="2">
        <v>9.2951599999999992</v>
      </c>
      <c r="G970" s="2">
        <v>5626</v>
      </c>
      <c r="H970" s="2">
        <v>1.6000000000000001E-3</v>
      </c>
      <c r="I970" t="s">
        <v>150</v>
      </c>
    </row>
    <row r="971" spans="1:9">
      <c r="A971" s="2">
        <v>2013</v>
      </c>
      <c r="B971" s="2">
        <v>10</v>
      </c>
      <c r="C971" s="2" t="s">
        <v>12</v>
      </c>
      <c r="D971" s="2" t="s">
        <v>83</v>
      </c>
      <c r="E971" s="2" t="s">
        <v>14</v>
      </c>
      <c r="F971" s="2">
        <v>0.12034</v>
      </c>
      <c r="G971" s="2">
        <v>10</v>
      </c>
      <c r="H971" s="2">
        <v>1.2E-2</v>
      </c>
      <c r="I971" t="s">
        <v>150</v>
      </c>
    </row>
    <row r="972" spans="1:9">
      <c r="A972" s="2">
        <v>2013</v>
      </c>
      <c r="B972" s="2">
        <v>9</v>
      </c>
      <c r="C972" s="2" t="s">
        <v>7</v>
      </c>
      <c r="D972" s="2" t="s">
        <v>20</v>
      </c>
      <c r="E972" s="2" t="s">
        <v>14</v>
      </c>
      <c r="F972" s="2">
        <v>236.41973300000001</v>
      </c>
      <c r="G972" s="2">
        <v>112533</v>
      </c>
      <c r="H972" s="2">
        <v>2.0999999999999999E-3</v>
      </c>
      <c r="I972" t="s">
        <v>150</v>
      </c>
    </row>
    <row r="973" spans="1:9">
      <c r="A973" s="2">
        <v>2013</v>
      </c>
      <c r="B973" s="2">
        <v>7</v>
      </c>
      <c r="C973" s="2" t="s">
        <v>7</v>
      </c>
      <c r="D973" s="2" t="s">
        <v>21</v>
      </c>
      <c r="E973" s="2" t="s">
        <v>14</v>
      </c>
      <c r="F973" s="2">
        <v>106.13379</v>
      </c>
      <c r="G973" s="2">
        <v>46146</v>
      </c>
      <c r="H973" s="2">
        <v>2.2000000000000001E-3</v>
      </c>
      <c r="I973" t="s">
        <v>150</v>
      </c>
    </row>
    <row r="974" spans="1:9">
      <c r="A974" s="2">
        <v>2013</v>
      </c>
      <c r="B974" s="2">
        <v>9</v>
      </c>
      <c r="C974" s="2" t="s">
        <v>12</v>
      </c>
      <c r="D974" s="2" t="s">
        <v>24</v>
      </c>
      <c r="E974" s="2" t="s">
        <v>25</v>
      </c>
      <c r="F974" s="2">
        <v>277.94439899999998</v>
      </c>
      <c r="G974" s="2">
        <v>21381</v>
      </c>
      <c r="H974" s="2">
        <v>1.29E-2</v>
      </c>
      <c r="I974" t="s">
        <v>150</v>
      </c>
    </row>
    <row r="975" spans="1:9">
      <c r="A975" s="2">
        <v>2013</v>
      </c>
      <c r="B975" s="2">
        <v>4</v>
      </c>
      <c r="C975" s="2" t="s">
        <v>7</v>
      </c>
      <c r="D975" s="2" t="s">
        <v>31</v>
      </c>
      <c r="E975" s="2" t="s">
        <v>14</v>
      </c>
      <c r="F975" s="2">
        <v>2.4420060000000001</v>
      </c>
      <c r="G975" s="2">
        <v>3763</v>
      </c>
      <c r="H975" s="2">
        <v>5.9999999999999995E-4</v>
      </c>
      <c r="I975" t="s">
        <v>150</v>
      </c>
    </row>
    <row r="976" spans="1:9">
      <c r="A976" s="2">
        <v>2013</v>
      </c>
      <c r="B976" s="2">
        <v>11</v>
      </c>
      <c r="C976" s="2" t="s">
        <v>7</v>
      </c>
      <c r="D976" s="2" t="s">
        <v>31</v>
      </c>
      <c r="E976" s="2" t="s">
        <v>14</v>
      </c>
      <c r="F976" s="2">
        <v>19.287500999999999</v>
      </c>
      <c r="G976" s="2">
        <v>7508</v>
      </c>
      <c r="H976" s="2">
        <v>2.5000000000000001E-3</v>
      </c>
      <c r="I976" t="s">
        <v>150</v>
      </c>
    </row>
    <row r="977" spans="1:9">
      <c r="A977" s="2">
        <v>2014</v>
      </c>
      <c r="B977" s="2">
        <v>3</v>
      </c>
      <c r="C977" s="2" t="s">
        <v>12</v>
      </c>
      <c r="D977" s="2" t="s">
        <v>49</v>
      </c>
      <c r="E977" s="2" t="s">
        <v>11</v>
      </c>
      <c r="F977" s="2">
        <v>0.22120000000000001</v>
      </c>
      <c r="G977" s="2">
        <v>158</v>
      </c>
      <c r="H977" s="2">
        <v>1.4E-3</v>
      </c>
      <c r="I977" t="s">
        <v>150</v>
      </c>
    </row>
    <row r="978" spans="1:9">
      <c r="A978" s="2">
        <v>2014</v>
      </c>
      <c r="B978" s="2">
        <v>4</v>
      </c>
      <c r="C978" s="2" t="s">
        <v>7</v>
      </c>
      <c r="D978" s="2" t="s">
        <v>18</v>
      </c>
      <c r="E978" s="2" t="s">
        <v>14</v>
      </c>
      <c r="F978" s="2">
        <v>380.35961200000003</v>
      </c>
      <c r="G978" s="2">
        <v>241033</v>
      </c>
      <c r="H978" s="2">
        <v>1.5E-3</v>
      </c>
      <c r="I978" t="s">
        <v>150</v>
      </c>
    </row>
    <row r="979" spans="1:9">
      <c r="A979" s="2">
        <v>2013</v>
      </c>
      <c r="B979" s="2">
        <v>11</v>
      </c>
      <c r="C979" s="2" t="s">
        <v>7</v>
      </c>
      <c r="D979" s="2" t="s">
        <v>56</v>
      </c>
      <c r="E979" s="2" t="s">
        <v>14</v>
      </c>
      <c r="F979" s="2">
        <v>380.716364</v>
      </c>
      <c r="G979" s="2">
        <v>184977</v>
      </c>
      <c r="H979" s="2">
        <v>2E-3</v>
      </c>
      <c r="I979" t="s">
        <v>150</v>
      </c>
    </row>
    <row r="980" spans="1:9">
      <c r="A980" s="2">
        <v>2013</v>
      </c>
      <c r="B980" s="2">
        <v>9</v>
      </c>
      <c r="C980" s="2" t="s">
        <v>12</v>
      </c>
      <c r="D980" s="2" t="s">
        <v>22</v>
      </c>
      <c r="E980" s="2" t="s">
        <v>14</v>
      </c>
      <c r="F980" s="2">
        <v>281.86604799999998</v>
      </c>
      <c r="G980" s="2">
        <v>24063</v>
      </c>
      <c r="H980" s="2">
        <v>1.17E-2</v>
      </c>
      <c r="I980" t="s">
        <v>150</v>
      </c>
    </row>
    <row r="981" spans="1:9">
      <c r="A981" s="2">
        <v>2014</v>
      </c>
      <c r="B981" s="2">
        <v>2</v>
      </c>
      <c r="C981" s="2" t="s">
        <v>7</v>
      </c>
      <c r="D981" s="2" t="s">
        <v>30</v>
      </c>
      <c r="E981" s="2" t="s">
        <v>9</v>
      </c>
      <c r="F981" s="2">
        <v>40.650399999999998</v>
      </c>
      <c r="G981" s="2">
        <v>29036</v>
      </c>
      <c r="H981" s="2">
        <v>1.4E-3</v>
      </c>
      <c r="I981" t="s">
        <v>150</v>
      </c>
    </row>
    <row r="982" spans="1:9">
      <c r="A982" s="2">
        <v>2013</v>
      </c>
      <c r="B982" s="2">
        <v>12</v>
      </c>
      <c r="C982" s="2" t="s">
        <v>12</v>
      </c>
      <c r="D982" s="2" t="s">
        <v>23</v>
      </c>
      <c r="E982" s="2" t="s">
        <v>14</v>
      </c>
      <c r="F982" s="2">
        <v>0.35182999999999998</v>
      </c>
      <c r="G982" s="2">
        <v>158</v>
      </c>
      <c r="H982" s="2">
        <v>2.2000000000000001E-3</v>
      </c>
      <c r="I982" t="s">
        <v>150</v>
      </c>
    </row>
    <row r="983" spans="1:9">
      <c r="A983" s="2">
        <v>2013</v>
      </c>
      <c r="B983" s="2">
        <v>8</v>
      </c>
      <c r="C983" s="2" t="s">
        <v>7</v>
      </c>
      <c r="D983" s="2" t="s">
        <v>86</v>
      </c>
      <c r="E983" s="2" t="s">
        <v>9</v>
      </c>
      <c r="F983" s="2">
        <v>616.62089200000003</v>
      </c>
      <c r="G983" s="2">
        <v>486864</v>
      </c>
      <c r="H983" s="2">
        <v>1.1999999999999999E-3</v>
      </c>
      <c r="I983" t="s">
        <v>150</v>
      </c>
    </row>
    <row r="984" spans="1:9">
      <c r="A984" s="2">
        <v>2013</v>
      </c>
      <c r="B984" s="2">
        <v>12</v>
      </c>
      <c r="C984" s="2" t="s">
        <v>12</v>
      </c>
      <c r="D984" s="2" t="s">
        <v>96</v>
      </c>
      <c r="E984" s="2" t="s">
        <v>9</v>
      </c>
      <c r="F984" s="2">
        <v>0.4844</v>
      </c>
      <c r="G984" s="2">
        <v>346</v>
      </c>
      <c r="H984" s="2">
        <v>1.4E-3</v>
      </c>
      <c r="I984" t="s">
        <v>150</v>
      </c>
    </row>
    <row r="985" spans="1:9">
      <c r="A985" s="2">
        <v>2013</v>
      </c>
      <c r="B985" s="2">
        <v>5</v>
      </c>
      <c r="C985" s="2" t="s">
        <v>12</v>
      </c>
      <c r="D985" s="2" t="s">
        <v>44</v>
      </c>
      <c r="E985" s="2" t="s">
        <v>16</v>
      </c>
      <c r="F985" s="2">
        <v>363.20162800000003</v>
      </c>
      <c r="G985" s="2">
        <v>40234</v>
      </c>
      <c r="H985" s="2">
        <v>8.9999999999999993E-3</v>
      </c>
      <c r="I985" t="s">
        <v>150</v>
      </c>
    </row>
    <row r="986" spans="1:9">
      <c r="A986" s="2">
        <v>2013</v>
      </c>
      <c r="B986" s="2">
        <v>11</v>
      </c>
      <c r="C986" s="2" t="s">
        <v>7</v>
      </c>
      <c r="D986" s="2" t="s">
        <v>29</v>
      </c>
      <c r="E986" s="2" t="s">
        <v>25</v>
      </c>
      <c r="F986" s="2">
        <v>129.688874</v>
      </c>
      <c r="G986" s="2">
        <v>34055</v>
      </c>
      <c r="H986" s="2">
        <v>3.8E-3</v>
      </c>
      <c r="I986" t="s">
        <v>150</v>
      </c>
    </row>
    <row r="987" spans="1:9">
      <c r="A987" s="2">
        <v>2014</v>
      </c>
      <c r="B987" s="2">
        <v>2</v>
      </c>
      <c r="C987" s="2" t="s">
        <v>7</v>
      </c>
      <c r="D987" s="2" t="s">
        <v>64</v>
      </c>
      <c r="E987" s="2" t="s">
        <v>14</v>
      </c>
      <c r="F987" s="2">
        <v>1.9086399999999999</v>
      </c>
      <c r="G987" s="2">
        <v>461</v>
      </c>
      <c r="H987" s="2">
        <v>4.1000000000000003E-3</v>
      </c>
      <c r="I987" t="s">
        <v>150</v>
      </c>
    </row>
    <row r="988" spans="1:9">
      <c r="A988" s="2">
        <v>2013</v>
      </c>
      <c r="B988" s="2">
        <v>8</v>
      </c>
      <c r="C988" s="2" t="s">
        <v>7</v>
      </c>
      <c r="D988" s="2" t="s">
        <v>21</v>
      </c>
      <c r="E988" s="2" t="s">
        <v>14</v>
      </c>
      <c r="F988" s="2">
        <v>69.310567000000006</v>
      </c>
      <c r="G988" s="2">
        <v>54503</v>
      </c>
      <c r="H988" s="2">
        <v>1.1999999999999999E-3</v>
      </c>
      <c r="I988" t="s">
        <v>150</v>
      </c>
    </row>
    <row r="989" spans="1:9">
      <c r="A989" s="2">
        <v>2014</v>
      </c>
      <c r="B989" s="2">
        <v>4</v>
      </c>
      <c r="C989" s="2" t="s">
        <v>7</v>
      </c>
      <c r="D989" s="2" t="s">
        <v>32</v>
      </c>
      <c r="E989" s="2" t="s">
        <v>25</v>
      </c>
      <c r="F989" s="2">
        <v>27.095576000000001</v>
      </c>
      <c r="G989" s="2">
        <v>31703</v>
      </c>
      <c r="H989" s="2">
        <v>8.0000000000000004E-4</v>
      </c>
      <c r="I989" t="s">
        <v>150</v>
      </c>
    </row>
    <row r="990" spans="1:9">
      <c r="A990" s="2">
        <v>2013</v>
      </c>
      <c r="B990" s="2">
        <v>8</v>
      </c>
      <c r="C990" s="2" t="s">
        <v>12</v>
      </c>
      <c r="D990" s="2" t="s">
        <v>35</v>
      </c>
      <c r="E990" s="2" t="s">
        <v>9</v>
      </c>
      <c r="F990" s="2">
        <v>7.5333999999999998E-2</v>
      </c>
      <c r="G990" s="2">
        <v>1</v>
      </c>
      <c r="H990" s="2">
        <v>7.5300000000000006E-2</v>
      </c>
      <c r="I990" t="s">
        <v>150</v>
      </c>
    </row>
    <row r="991" spans="1:9">
      <c r="A991" s="2">
        <v>2013</v>
      </c>
      <c r="B991" s="2">
        <v>9</v>
      </c>
      <c r="C991" s="2" t="s">
        <v>7</v>
      </c>
      <c r="D991" s="2" t="s">
        <v>17</v>
      </c>
      <c r="E991" s="2" t="s">
        <v>14</v>
      </c>
      <c r="F991" s="2">
        <v>6.5787630000000004</v>
      </c>
      <c r="G991" s="2">
        <v>2441</v>
      </c>
      <c r="H991" s="2">
        <v>2.5999999999999999E-3</v>
      </c>
      <c r="I991" t="s">
        <v>150</v>
      </c>
    </row>
    <row r="992" spans="1:9">
      <c r="A992" s="2">
        <v>2013</v>
      </c>
      <c r="B992" s="2">
        <v>4</v>
      </c>
      <c r="C992" s="2" t="s">
        <v>7</v>
      </c>
      <c r="D992" s="2" t="s">
        <v>87</v>
      </c>
      <c r="E992" s="2" t="s">
        <v>14</v>
      </c>
      <c r="F992" s="2">
        <v>47.639394000000003</v>
      </c>
      <c r="G992" s="2">
        <v>18822</v>
      </c>
      <c r="H992" s="2">
        <v>2.5000000000000001E-3</v>
      </c>
      <c r="I992" t="s">
        <v>150</v>
      </c>
    </row>
    <row r="993" spans="1:9">
      <c r="A993" s="2">
        <v>2014</v>
      </c>
      <c r="B993" s="2">
        <v>3</v>
      </c>
      <c r="C993" s="2" t="s">
        <v>7</v>
      </c>
      <c r="D993" s="2" t="s">
        <v>45</v>
      </c>
      <c r="E993" s="2" t="s">
        <v>14</v>
      </c>
      <c r="F993" s="2">
        <v>89.751051000000004</v>
      </c>
      <c r="G993" s="2">
        <v>207597</v>
      </c>
      <c r="H993" s="2">
        <v>4.0000000000000002E-4</v>
      </c>
      <c r="I993" t="s">
        <v>150</v>
      </c>
    </row>
    <row r="994" spans="1:9">
      <c r="A994" s="2">
        <v>2014</v>
      </c>
      <c r="B994" s="2">
        <v>2</v>
      </c>
      <c r="C994" s="2" t="s">
        <v>7</v>
      </c>
      <c r="D994" s="2" t="s">
        <v>18</v>
      </c>
      <c r="E994" s="2" t="s">
        <v>14</v>
      </c>
      <c r="F994" s="2">
        <v>158.32983400000001</v>
      </c>
      <c r="G994" s="2">
        <v>189579</v>
      </c>
      <c r="H994" s="2">
        <v>8.0000000000000004E-4</v>
      </c>
      <c r="I994" t="s">
        <v>150</v>
      </c>
    </row>
    <row r="995" spans="1:9">
      <c r="A995" s="2">
        <v>2014</v>
      </c>
      <c r="B995" s="2">
        <v>5</v>
      </c>
      <c r="C995" s="2" t="s">
        <v>7</v>
      </c>
      <c r="D995" s="2" t="s">
        <v>8</v>
      </c>
      <c r="E995" s="2" t="s">
        <v>9</v>
      </c>
      <c r="F995" s="2">
        <v>59208.317426000001</v>
      </c>
      <c r="G995" s="2">
        <v>49689108</v>
      </c>
      <c r="H995" s="2">
        <v>1.1000000000000001E-3</v>
      </c>
      <c r="I995" t="s">
        <v>150</v>
      </c>
    </row>
    <row r="996" spans="1:9">
      <c r="A996" s="2">
        <v>2014</v>
      </c>
      <c r="B996" s="2">
        <v>3</v>
      </c>
      <c r="C996" s="2" t="s">
        <v>12</v>
      </c>
      <c r="D996" s="2" t="s">
        <v>100</v>
      </c>
      <c r="E996" s="2" t="s">
        <v>14</v>
      </c>
      <c r="F996" s="2">
        <v>2.0992E-2</v>
      </c>
      <c r="G996" s="2">
        <v>1</v>
      </c>
      <c r="H996" s="2">
        <v>2.0899999999999998E-2</v>
      </c>
      <c r="I996" t="s">
        <v>150</v>
      </c>
    </row>
    <row r="997" spans="1:9">
      <c r="A997" s="2">
        <v>2013</v>
      </c>
      <c r="B997" s="2">
        <v>12</v>
      </c>
      <c r="C997" s="2" t="s">
        <v>12</v>
      </c>
      <c r="D997" s="2" t="s">
        <v>82</v>
      </c>
      <c r="E997" s="2" t="s">
        <v>14</v>
      </c>
      <c r="F997" s="2">
        <v>0.34146199999999999</v>
      </c>
      <c r="G997" s="2">
        <v>184</v>
      </c>
      <c r="H997" s="2">
        <v>1.8E-3</v>
      </c>
      <c r="I997" t="s">
        <v>150</v>
      </c>
    </row>
    <row r="998" spans="1:9">
      <c r="A998" s="2">
        <v>2013</v>
      </c>
      <c r="B998" s="2">
        <v>11</v>
      </c>
      <c r="C998" s="2" t="s">
        <v>7</v>
      </c>
      <c r="D998" s="2" t="s">
        <v>15</v>
      </c>
      <c r="E998" s="2" t="s">
        <v>16</v>
      </c>
      <c r="F998" s="2">
        <v>1054.0186859999999</v>
      </c>
      <c r="G998" s="2">
        <v>266799</v>
      </c>
      <c r="H998" s="2">
        <v>3.8999999999999998E-3</v>
      </c>
      <c r="I998" t="s">
        <v>150</v>
      </c>
    </row>
    <row r="999" spans="1:9">
      <c r="A999" s="2">
        <v>2014</v>
      </c>
      <c r="B999" s="2">
        <v>2</v>
      </c>
      <c r="C999" s="2" t="s">
        <v>7</v>
      </c>
      <c r="D999" s="2" t="s">
        <v>15</v>
      </c>
      <c r="E999" s="2" t="s">
        <v>16</v>
      </c>
      <c r="F999" s="2">
        <v>581.75774000000001</v>
      </c>
      <c r="G999" s="2">
        <v>336574</v>
      </c>
      <c r="H999" s="2">
        <v>1.6999999999999999E-3</v>
      </c>
      <c r="I999" t="s">
        <v>150</v>
      </c>
    </row>
    <row r="1000" spans="1:9">
      <c r="A1000" s="2">
        <v>2014</v>
      </c>
      <c r="B1000" s="2">
        <v>5</v>
      </c>
      <c r="C1000" s="2" t="s">
        <v>7</v>
      </c>
      <c r="D1000" s="2" t="s">
        <v>46</v>
      </c>
      <c r="E1000" s="2" t="s">
        <v>25</v>
      </c>
      <c r="F1000" s="2">
        <v>9.5415080000000003</v>
      </c>
      <c r="G1000" s="2">
        <v>45371</v>
      </c>
      <c r="H1000" s="2">
        <v>2.0000000000000001E-4</v>
      </c>
      <c r="I1000" t="s">
        <v>150</v>
      </c>
    </row>
    <row r="1001" spans="1:9">
      <c r="A1001" s="2">
        <v>2013</v>
      </c>
      <c r="B1001" s="2">
        <v>9</v>
      </c>
      <c r="C1001" s="2" t="s">
        <v>12</v>
      </c>
      <c r="D1001" s="2" t="s">
        <v>29</v>
      </c>
      <c r="E1001" s="2" t="s">
        <v>25</v>
      </c>
      <c r="F1001" s="2">
        <v>73.675139000000001</v>
      </c>
      <c r="G1001" s="2">
        <v>9030</v>
      </c>
      <c r="H1001" s="2">
        <v>8.0999999999999996E-3</v>
      </c>
      <c r="I1001" t="s">
        <v>150</v>
      </c>
    </row>
    <row r="1002" spans="1:9">
      <c r="A1002" s="2">
        <v>2013</v>
      </c>
      <c r="B1002" s="2">
        <v>12</v>
      </c>
      <c r="C1002" s="2" t="s">
        <v>7</v>
      </c>
      <c r="D1002" s="2" t="s">
        <v>74</v>
      </c>
      <c r="E1002" s="2" t="s">
        <v>9</v>
      </c>
      <c r="F1002" s="2">
        <v>5.6756000000000002</v>
      </c>
      <c r="G1002" s="2">
        <v>4054</v>
      </c>
      <c r="H1002" s="2">
        <v>1.4E-3</v>
      </c>
      <c r="I1002" t="s">
        <v>150</v>
      </c>
    </row>
    <row r="1003" spans="1:9">
      <c r="A1003" s="2">
        <v>2013</v>
      </c>
      <c r="B1003" s="2">
        <v>12</v>
      </c>
      <c r="C1003" s="2" t="s">
        <v>12</v>
      </c>
      <c r="D1003" s="2" t="s">
        <v>17</v>
      </c>
      <c r="E1003" s="2" t="s">
        <v>14</v>
      </c>
      <c r="F1003" s="2">
        <v>74.868312000000003</v>
      </c>
      <c r="G1003" s="2">
        <v>7631</v>
      </c>
      <c r="H1003" s="2">
        <v>9.7999999999999997E-3</v>
      </c>
      <c r="I1003" t="s">
        <v>150</v>
      </c>
    </row>
    <row r="1004" spans="1:9">
      <c r="A1004" s="2">
        <v>2013</v>
      </c>
      <c r="B1004" s="2">
        <v>11</v>
      </c>
      <c r="C1004" s="2" t="s">
        <v>12</v>
      </c>
      <c r="D1004" s="2" t="s">
        <v>19</v>
      </c>
      <c r="E1004" s="2" t="s">
        <v>14</v>
      </c>
      <c r="F1004" s="2">
        <v>13002.065726000001</v>
      </c>
      <c r="G1004" s="2">
        <v>1054332</v>
      </c>
      <c r="H1004" s="2">
        <v>1.23E-2</v>
      </c>
      <c r="I1004" t="s">
        <v>150</v>
      </c>
    </row>
    <row r="1005" spans="1:9">
      <c r="A1005" s="2">
        <v>2013</v>
      </c>
      <c r="B1005" s="2">
        <v>10</v>
      </c>
      <c r="C1005" s="2" t="s">
        <v>53</v>
      </c>
      <c r="D1005" s="2" t="s">
        <v>56</v>
      </c>
      <c r="E1005" s="2" t="s">
        <v>14</v>
      </c>
      <c r="F1005" s="2">
        <v>3.515339</v>
      </c>
      <c r="G1005" s="2">
        <v>3</v>
      </c>
      <c r="H1005" s="2">
        <v>1.1717</v>
      </c>
      <c r="I1005" t="s">
        <v>150</v>
      </c>
    </row>
    <row r="1006" spans="1:9">
      <c r="A1006" s="2">
        <v>2013</v>
      </c>
      <c r="B1006" s="2">
        <v>8</v>
      </c>
      <c r="C1006" s="2" t="s">
        <v>12</v>
      </c>
      <c r="D1006" s="2" t="s">
        <v>39</v>
      </c>
      <c r="E1006" s="2" t="s">
        <v>14</v>
      </c>
      <c r="F1006" s="2">
        <v>12312.508217000001</v>
      </c>
      <c r="G1006" s="2">
        <v>1147941</v>
      </c>
      <c r="H1006" s="2">
        <v>1.0699999999999999E-2</v>
      </c>
      <c r="I1006" t="s">
        <v>150</v>
      </c>
    </row>
    <row r="1007" spans="1:9">
      <c r="A1007" s="2">
        <v>2013</v>
      </c>
      <c r="B1007" s="2">
        <v>1</v>
      </c>
      <c r="C1007" s="2" t="s">
        <v>12</v>
      </c>
      <c r="D1007" s="2" t="s">
        <v>82</v>
      </c>
      <c r="E1007" s="2" t="s">
        <v>14</v>
      </c>
      <c r="F1007" s="2">
        <v>9.4806000000000001E-2</v>
      </c>
      <c r="G1007" s="2">
        <v>8</v>
      </c>
      <c r="H1007" s="2">
        <v>1.18E-2</v>
      </c>
      <c r="I1007" t="s">
        <v>150</v>
      </c>
    </row>
    <row r="1008" spans="1:9">
      <c r="A1008" s="2">
        <v>2013</v>
      </c>
      <c r="B1008" s="2">
        <v>6</v>
      </c>
      <c r="C1008" s="2" t="s">
        <v>12</v>
      </c>
      <c r="D1008" s="2" t="s">
        <v>48</v>
      </c>
      <c r="E1008" s="2" t="s">
        <v>14</v>
      </c>
      <c r="F1008" s="2">
        <v>13.732767000000001</v>
      </c>
      <c r="G1008" s="2">
        <v>2857</v>
      </c>
      <c r="H1008" s="2">
        <v>4.7999999999999996E-3</v>
      </c>
      <c r="I1008" t="s">
        <v>150</v>
      </c>
    </row>
    <row r="1009" spans="1:9">
      <c r="A1009" s="2">
        <v>2013</v>
      </c>
      <c r="B1009" s="2">
        <v>12</v>
      </c>
      <c r="C1009" s="2" t="s">
        <v>7</v>
      </c>
      <c r="D1009" s="2" t="s">
        <v>48</v>
      </c>
      <c r="E1009" s="2" t="s">
        <v>14</v>
      </c>
      <c r="F1009" s="2">
        <v>3.9417949999999999</v>
      </c>
      <c r="G1009" s="2">
        <v>14752</v>
      </c>
      <c r="H1009" s="2">
        <v>2.0000000000000001E-4</v>
      </c>
      <c r="I1009" t="s">
        <v>150</v>
      </c>
    </row>
    <row r="1010" spans="1:9">
      <c r="A1010" s="2">
        <v>2013</v>
      </c>
      <c r="B1010" s="2">
        <v>9</v>
      </c>
      <c r="C1010" s="2" t="s">
        <v>12</v>
      </c>
      <c r="D1010" s="2" t="s">
        <v>10</v>
      </c>
      <c r="E1010" s="2" t="s">
        <v>11</v>
      </c>
      <c r="F1010" s="2">
        <v>1.1519520000000001</v>
      </c>
      <c r="G1010" s="2">
        <v>595</v>
      </c>
      <c r="H1010" s="2">
        <v>1.9E-3</v>
      </c>
      <c r="I1010" t="s">
        <v>150</v>
      </c>
    </row>
    <row r="1011" spans="1:9">
      <c r="A1011" s="2">
        <v>2013</v>
      </c>
      <c r="B1011" s="2">
        <v>2</v>
      </c>
      <c r="C1011" s="2" t="s">
        <v>12</v>
      </c>
      <c r="D1011" s="2" t="s">
        <v>58</v>
      </c>
      <c r="E1011" s="2" t="s">
        <v>9</v>
      </c>
      <c r="F1011" s="2">
        <v>6.6549999999999998E-2</v>
      </c>
      <c r="G1011" s="2">
        <v>19</v>
      </c>
      <c r="H1011" s="2">
        <v>3.5000000000000001E-3</v>
      </c>
      <c r="I1011" t="s">
        <v>150</v>
      </c>
    </row>
    <row r="1012" spans="1:9">
      <c r="A1012" s="2">
        <v>2013</v>
      </c>
      <c r="B1012" s="2">
        <v>1</v>
      </c>
      <c r="C1012" s="2" t="s">
        <v>12</v>
      </c>
      <c r="D1012" s="2" t="s">
        <v>58</v>
      </c>
      <c r="E1012" s="2" t="s">
        <v>9</v>
      </c>
      <c r="F1012" s="2">
        <v>9.1793E-2</v>
      </c>
      <c r="G1012" s="2">
        <v>3</v>
      </c>
      <c r="H1012" s="2">
        <v>3.0499999999999999E-2</v>
      </c>
      <c r="I1012" t="s">
        <v>150</v>
      </c>
    </row>
    <row r="1013" spans="1:9">
      <c r="A1013" s="2">
        <v>2013</v>
      </c>
      <c r="B1013" s="2">
        <v>2</v>
      </c>
      <c r="C1013" s="2" t="s">
        <v>12</v>
      </c>
      <c r="D1013" s="2" t="s">
        <v>44</v>
      </c>
      <c r="E1013" s="2" t="s">
        <v>16</v>
      </c>
      <c r="F1013" s="2">
        <v>355.06169499999999</v>
      </c>
      <c r="G1013" s="2">
        <v>28268</v>
      </c>
      <c r="H1013" s="2">
        <v>1.2500000000000001E-2</v>
      </c>
      <c r="I1013" t="s">
        <v>150</v>
      </c>
    </row>
    <row r="1014" spans="1:9">
      <c r="A1014" s="2">
        <v>2013</v>
      </c>
      <c r="B1014" s="2">
        <v>12</v>
      </c>
      <c r="C1014" s="2" t="s">
        <v>12</v>
      </c>
      <c r="D1014" s="2" t="s">
        <v>54</v>
      </c>
      <c r="E1014" s="2" t="s">
        <v>14</v>
      </c>
      <c r="F1014" s="2">
        <v>1.778599</v>
      </c>
      <c r="G1014" s="2">
        <v>100</v>
      </c>
      <c r="H1014" s="2">
        <v>1.77E-2</v>
      </c>
      <c r="I1014" t="s">
        <v>150</v>
      </c>
    </row>
    <row r="1015" spans="1:9">
      <c r="A1015" s="2">
        <v>2014</v>
      </c>
      <c r="B1015" s="2">
        <v>1</v>
      </c>
      <c r="C1015" s="2" t="s">
        <v>7</v>
      </c>
      <c r="D1015" s="2" t="s">
        <v>43</v>
      </c>
      <c r="E1015" s="2" t="s">
        <v>11</v>
      </c>
      <c r="F1015" s="2">
        <v>93.961399999999998</v>
      </c>
      <c r="G1015" s="2">
        <v>72278</v>
      </c>
      <c r="H1015" s="2">
        <v>1.2999999999999999E-3</v>
      </c>
      <c r="I1015" t="s">
        <v>150</v>
      </c>
    </row>
    <row r="1016" spans="1:9">
      <c r="A1016" s="2">
        <v>2014</v>
      </c>
      <c r="B1016" s="2">
        <v>2</v>
      </c>
      <c r="C1016" s="2" t="s">
        <v>7</v>
      </c>
      <c r="D1016" s="2" t="s">
        <v>43</v>
      </c>
      <c r="E1016" s="2" t="s">
        <v>11</v>
      </c>
      <c r="F1016" s="2">
        <v>105.0998</v>
      </c>
      <c r="G1016" s="2">
        <v>80846</v>
      </c>
      <c r="H1016" s="2">
        <v>1.2999999999999999E-3</v>
      </c>
      <c r="I1016" t="s">
        <v>150</v>
      </c>
    </row>
    <row r="1017" spans="1:9">
      <c r="A1017" s="2">
        <v>2013</v>
      </c>
      <c r="B1017" s="2">
        <v>3</v>
      </c>
      <c r="C1017" s="2" t="s">
        <v>7</v>
      </c>
      <c r="D1017" s="2" t="s">
        <v>47</v>
      </c>
      <c r="E1017" s="2" t="s">
        <v>14</v>
      </c>
      <c r="F1017" s="2">
        <v>0.22783800000000001</v>
      </c>
      <c r="G1017" s="2">
        <v>1346</v>
      </c>
      <c r="H1017" s="2">
        <v>1E-4</v>
      </c>
      <c r="I1017" t="s">
        <v>150</v>
      </c>
    </row>
    <row r="1018" spans="1:9">
      <c r="A1018" s="2">
        <v>2013</v>
      </c>
      <c r="B1018" s="2">
        <v>1</v>
      </c>
      <c r="C1018" s="2" t="s">
        <v>12</v>
      </c>
      <c r="D1018" s="2" t="s">
        <v>47</v>
      </c>
      <c r="E1018" s="2" t="s">
        <v>14</v>
      </c>
      <c r="F1018" s="2">
        <v>9.648396</v>
      </c>
      <c r="G1018" s="2">
        <v>878</v>
      </c>
      <c r="H1018" s="2">
        <v>1.09E-2</v>
      </c>
      <c r="I1018" t="s">
        <v>150</v>
      </c>
    </row>
    <row r="1019" spans="1:9">
      <c r="A1019" s="2">
        <v>2013</v>
      </c>
      <c r="B1019" s="2">
        <v>7</v>
      </c>
      <c r="C1019" s="2" t="s">
        <v>12</v>
      </c>
      <c r="D1019" s="2" t="s">
        <v>40</v>
      </c>
      <c r="E1019" s="2" t="s">
        <v>14</v>
      </c>
      <c r="F1019" s="2">
        <v>1942.9310909999999</v>
      </c>
      <c r="G1019" s="2">
        <v>333010</v>
      </c>
      <c r="H1019" s="2">
        <v>5.7999999999999996E-3</v>
      </c>
      <c r="I1019" t="s">
        <v>150</v>
      </c>
    </row>
    <row r="1020" spans="1:9">
      <c r="A1020" s="2">
        <v>2013</v>
      </c>
      <c r="B1020" s="2">
        <v>5</v>
      </c>
      <c r="C1020" s="2" t="s">
        <v>7</v>
      </c>
      <c r="D1020" s="2" t="s">
        <v>24</v>
      </c>
      <c r="E1020" s="2" t="s">
        <v>25</v>
      </c>
      <c r="F1020" s="2">
        <v>63.903799999999997</v>
      </c>
      <c r="G1020" s="2">
        <v>30201</v>
      </c>
      <c r="H1020" s="2">
        <v>2.0999999999999999E-3</v>
      </c>
      <c r="I1020" t="s">
        <v>150</v>
      </c>
    </row>
    <row r="1021" spans="1:9">
      <c r="A1021" s="2">
        <v>2013</v>
      </c>
      <c r="B1021" s="2">
        <v>7</v>
      </c>
      <c r="C1021" s="2" t="s">
        <v>12</v>
      </c>
      <c r="D1021" s="2" t="s">
        <v>28</v>
      </c>
      <c r="E1021" s="2" t="s">
        <v>14</v>
      </c>
      <c r="F1021" s="2">
        <v>14.519651</v>
      </c>
      <c r="G1021" s="2">
        <v>7286</v>
      </c>
      <c r="H1021" s="2">
        <v>1.9E-3</v>
      </c>
      <c r="I1021" t="s">
        <v>150</v>
      </c>
    </row>
    <row r="1022" spans="1:9">
      <c r="A1022" s="2">
        <v>2014</v>
      </c>
      <c r="B1022" s="2">
        <v>4</v>
      </c>
      <c r="C1022" s="2" t="s">
        <v>12</v>
      </c>
      <c r="D1022" s="2" t="s">
        <v>55</v>
      </c>
      <c r="E1022" s="2" t="s">
        <v>14</v>
      </c>
      <c r="F1022" s="2">
        <v>2.2527999999999999E-2</v>
      </c>
      <c r="G1022" s="2">
        <v>4</v>
      </c>
      <c r="H1022" s="2">
        <v>5.5999999999999999E-3</v>
      </c>
      <c r="I1022" t="s">
        <v>150</v>
      </c>
    </row>
    <row r="1023" spans="1:9">
      <c r="A1023" s="2">
        <v>2013</v>
      </c>
      <c r="B1023" s="2">
        <v>7</v>
      </c>
      <c r="C1023" s="2" t="s">
        <v>7</v>
      </c>
      <c r="D1023" s="2" t="s">
        <v>13</v>
      </c>
      <c r="E1023" s="2" t="s">
        <v>14</v>
      </c>
      <c r="F1023" s="2">
        <v>51.411682999999996</v>
      </c>
      <c r="G1023" s="2">
        <v>58793</v>
      </c>
      <c r="H1023" s="2">
        <v>8.0000000000000004E-4</v>
      </c>
      <c r="I1023" t="s">
        <v>150</v>
      </c>
    </row>
    <row r="1024" spans="1:9">
      <c r="A1024" s="2">
        <v>2013</v>
      </c>
      <c r="B1024" s="2">
        <v>8</v>
      </c>
      <c r="C1024" s="2" t="s">
        <v>7</v>
      </c>
      <c r="D1024" s="2" t="s">
        <v>13</v>
      </c>
      <c r="E1024" s="2" t="s">
        <v>14</v>
      </c>
      <c r="F1024" s="2">
        <v>71.135210999999998</v>
      </c>
      <c r="G1024" s="2">
        <v>69785</v>
      </c>
      <c r="H1024" s="2">
        <v>1E-3</v>
      </c>
      <c r="I1024" t="s">
        <v>150</v>
      </c>
    </row>
    <row r="1025" spans="1:9">
      <c r="A1025" s="2">
        <v>2013</v>
      </c>
      <c r="B1025" s="2">
        <v>3</v>
      </c>
      <c r="C1025" s="2" t="s">
        <v>53</v>
      </c>
      <c r="D1025" s="2" t="s">
        <v>13</v>
      </c>
      <c r="E1025" s="2" t="s">
        <v>14</v>
      </c>
      <c r="F1025" s="2">
        <v>0.65410000000000001</v>
      </c>
      <c r="G1025" s="2">
        <v>1</v>
      </c>
      <c r="H1025" s="2">
        <v>0.65410000000000001</v>
      </c>
      <c r="I1025" t="s">
        <v>150</v>
      </c>
    </row>
    <row r="1026" spans="1:9">
      <c r="A1026" s="2">
        <v>2014</v>
      </c>
      <c r="B1026" s="2">
        <v>3</v>
      </c>
      <c r="C1026" s="2" t="s">
        <v>7</v>
      </c>
      <c r="D1026" s="2" t="s">
        <v>19</v>
      </c>
      <c r="E1026" s="2" t="s">
        <v>14</v>
      </c>
      <c r="F1026" s="2">
        <v>341.73512499999998</v>
      </c>
      <c r="G1026" s="2">
        <v>168138</v>
      </c>
      <c r="H1026" s="2">
        <v>2E-3</v>
      </c>
      <c r="I1026" t="s">
        <v>150</v>
      </c>
    </row>
    <row r="1027" spans="1:9">
      <c r="A1027" s="2">
        <v>2014</v>
      </c>
      <c r="B1027" s="2">
        <v>1</v>
      </c>
      <c r="C1027" s="2" t="s">
        <v>7</v>
      </c>
      <c r="D1027" s="2" t="s">
        <v>8</v>
      </c>
      <c r="E1027" s="2" t="s">
        <v>9</v>
      </c>
      <c r="F1027" s="2">
        <v>32693.078665000001</v>
      </c>
      <c r="G1027" s="2">
        <v>35949175</v>
      </c>
      <c r="H1027" s="2">
        <v>8.9999999999999998E-4</v>
      </c>
      <c r="I1027" t="s">
        <v>150</v>
      </c>
    </row>
    <row r="1028" spans="1:9">
      <c r="A1028" s="2">
        <v>2013</v>
      </c>
      <c r="B1028" s="2">
        <v>7</v>
      </c>
      <c r="C1028" s="2" t="s">
        <v>12</v>
      </c>
      <c r="D1028" s="2" t="s">
        <v>23</v>
      </c>
      <c r="E1028" s="2" t="s">
        <v>14</v>
      </c>
      <c r="F1028" s="2">
        <v>1.8662999999999999E-2</v>
      </c>
      <c r="G1028" s="2">
        <v>3</v>
      </c>
      <c r="H1028" s="2">
        <v>6.1999999999999998E-3</v>
      </c>
      <c r="I1028" t="s">
        <v>150</v>
      </c>
    </row>
    <row r="1029" spans="1:9">
      <c r="A1029" s="2">
        <v>2013</v>
      </c>
      <c r="B1029" s="2">
        <v>7</v>
      </c>
      <c r="C1029" s="2" t="s">
        <v>12</v>
      </c>
      <c r="D1029" s="2" t="s">
        <v>94</v>
      </c>
      <c r="E1029" s="2" t="s">
        <v>25</v>
      </c>
      <c r="F1029" s="2">
        <v>2.3983999999999998E-2</v>
      </c>
      <c r="G1029" s="2">
        <v>2</v>
      </c>
      <c r="H1029" s="2">
        <v>1.1900000000000001E-2</v>
      </c>
      <c r="I1029" t="s">
        <v>150</v>
      </c>
    </row>
    <row r="1030" spans="1:9">
      <c r="A1030" s="2">
        <v>2013</v>
      </c>
      <c r="B1030" s="2">
        <v>11</v>
      </c>
      <c r="C1030" s="2" t="s">
        <v>12</v>
      </c>
      <c r="D1030" s="2" t="s">
        <v>48</v>
      </c>
      <c r="E1030" s="2" t="s">
        <v>14</v>
      </c>
      <c r="F1030" s="2">
        <v>48.016748</v>
      </c>
      <c r="G1030" s="2">
        <v>6955</v>
      </c>
      <c r="H1030" s="2">
        <v>6.8999999999999999E-3</v>
      </c>
      <c r="I1030" t="s">
        <v>150</v>
      </c>
    </row>
    <row r="1031" spans="1:9">
      <c r="A1031" s="2">
        <v>2013</v>
      </c>
      <c r="B1031" s="2">
        <v>6</v>
      </c>
      <c r="C1031" s="2" t="s">
        <v>7</v>
      </c>
      <c r="D1031" s="2" t="s">
        <v>44</v>
      </c>
      <c r="E1031" s="2" t="s">
        <v>16</v>
      </c>
      <c r="F1031" s="2">
        <v>33.876882000000002</v>
      </c>
      <c r="G1031" s="2">
        <v>54549</v>
      </c>
      <c r="H1031" s="2">
        <v>5.9999999999999995E-4</v>
      </c>
      <c r="I1031" t="s">
        <v>150</v>
      </c>
    </row>
    <row r="1032" spans="1:9">
      <c r="A1032" s="2">
        <v>2013</v>
      </c>
      <c r="B1032" s="2">
        <v>3</v>
      </c>
      <c r="C1032" s="2" t="s">
        <v>12</v>
      </c>
      <c r="D1032" s="2" t="s">
        <v>57</v>
      </c>
      <c r="E1032" s="2" t="s">
        <v>14</v>
      </c>
      <c r="F1032" s="2">
        <v>9.9410000000000002E-3</v>
      </c>
      <c r="G1032" s="2">
        <v>1</v>
      </c>
      <c r="H1032" s="2">
        <v>9.9000000000000008E-3</v>
      </c>
      <c r="I1032" t="s">
        <v>150</v>
      </c>
    </row>
    <row r="1033" spans="1:9">
      <c r="A1033" s="2">
        <v>2014</v>
      </c>
      <c r="B1033" s="2">
        <v>4</v>
      </c>
      <c r="C1033" s="2" t="s">
        <v>12</v>
      </c>
      <c r="D1033" s="2" t="s">
        <v>63</v>
      </c>
      <c r="E1033" s="2" t="s">
        <v>14</v>
      </c>
      <c r="F1033" s="2">
        <v>6660.5997029999999</v>
      </c>
      <c r="G1033" s="2">
        <v>474046</v>
      </c>
      <c r="H1033" s="2">
        <v>1.4E-2</v>
      </c>
      <c r="I1033" t="s">
        <v>150</v>
      </c>
    </row>
    <row r="1034" spans="1:9">
      <c r="A1034" s="2">
        <v>2013</v>
      </c>
      <c r="B1034" s="2">
        <v>8</v>
      </c>
      <c r="C1034" s="2" t="s">
        <v>7</v>
      </c>
      <c r="D1034" s="2" t="s">
        <v>29</v>
      </c>
      <c r="E1034" s="2" t="s">
        <v>25</v>
      </c>
      <c r="F1034" s="2">
        <v>24.087574</v>
      </c>
      <c r="G1034" s="2">
        <v>22832</v>
      </c>
      <c r="H1034" s="2">
        <v>1E-3</v>
      </c>
      <c r="I1034" t="s">
        <v>150</v>
      </c>
    </row>
    <row r="1035" spans="1:9">
      <c r="A1035" s="2">
        <v>2014</v>
      </c>
      <c r="B1035" s="2">
        <v>4</v>
      </c>
      <c r="C1035" s="2" t="s">
        <v>12</v>
      </c>
      <c r="D1035" s="2" t="s">
        <v>101</v>
      </c>
      <c r="E1035" s="2" t="s">
        <v>62</v>
      </c>
      <c r="F1035" s="2">
        <v>0.458368</v>
      </c>
      <c r="G1035" s="2">
        <v>16</v>
      </c>
      <c r="H1035" s="2">
        <v>2.86E-2</v>
      </c>
      <c r="I1035" t="s">
        <v>150</v>
      </c>
    </row>
    <row r="1036" spans="1:9">
      <c r="A1036" s="2">
        <v>2013</v>
      </c>
      <c r="B1036" s="2">
        <v>6</v>
      </c>
      <c r="C1036" s="2" t="s">
        <v>12</v>
      </c>
      <c r="D1036" s="2" t="s">
        <v>76</v>
      </c>
      <c r="E1036" s="2" t="s">
        <v>25</v>
      </c>
      <c r="F1036" s="2">
        <v>0.148149</v>
      </c>
      <c r="G1036" s="2">
        <v>31</v>
      </c>
      <c r="H1036" s="2">
        <v>4.7000000000000002E-3</v>
      </c>
      <c r="I1036" t="s">
        <v>150</v>
      </c>
    </row>
    <row r="1037" spans="1:9">
      <c r="A1037" s="2">
        <v>2014</v>
      </c>
      <c r="B1037" s="2">
        <v>5</v>
      </c>
      <c r="C1037" s="2" t="s">
        <v>12</v>
      </c>
      <c r="D1037" s="2" t="s">
        <v>81</v>
      </c>
      <c r="E1037" s="2" t="s">
        <v>11</v>
      </c>
      <c r="F1037" s="2">
        <v>3.5880000000000001</v>
      </c>
      <c r="G1037" s="2">
        <v>2760</v>
      </c>
      <c r="H1037" s="2">
        <v>1.2999999999999999E-3</v>
      </c>
      <c r="I1037" t="s">
        <v>150</v>
      </c>
    </row>
    <row r="1038" spans="1:9">
      <c r="A1038" s="2">
        <v>2013</v>
      </c>
      <c r="B1038" s="2">
        <v>9</v>
      </c>
      <c r="C1038" s="2" t="s">
        <v>12</v>
      </c>
      <c r="D1038" s="2" t="s">
        <v>55</v>
      </c>
      <c r="E1038" s="2" t="s">
        <v>14</v>
      </c>
      <c r="F1038" s="2">
        <v>3.1241999999999999E-2</v>
      </c>
      <c r="G1038" s="2">
        <v>2</v>
      </c>
      <c r="H1038" s="2">
        <v>1.5599999999999999E-2</v>
      </c>
      <c r="I1038" t="s">
        <v>150</v>
      </c>
    </row>
    <row r="1039" spans="1:9">
      <c r="A1039" s="2">
        <v>2013</v>
      </c>
      <c r="B1039" s="2">
        <v>10</v>
      </c>
      <c r="C1039" s="2" t="s">
        <v>7</v>
      </c>
      <c r="D1039" s="2" t="s">
        <v>31</v>
      </c>
      <c r="E1039" s="2" t="s">
        <v>14</v>
      </c>
      <c r="F1039" s="2">
        <v>25.026458000000002</v>
      </c>
      <c r="G1039" s="2">
        <v>9748</v>
      </c>
      <c r="H1039" s="2">
        <v>2.5000000000000001E-3</v>
      </c>
      <c r="I1039" t="s">
        <v>150</v>
      </c>
    </row>
    <row r="1040" spans="1:9">
      <c r="A1040" s="2">
        <v>2013</v>
      </c>
      <c r="B1040" s="2">
        <v>10</v>
      </c>
      <c r="C1040" s="2" t="s">
        <v>7</v>
      </c>
      <c r="D1040" s="2" t="s">
        <v>28</v>
      </c>
      <c r="E1040" s="2" t="s">
        <v>14</v>
      </c>
      <c r="F1040" s="2">
        <v>154.57159300000001</v>
      </c>
      <c r="G1040" s="2">
        <v>57469</v>
      </c>
      <c r="H1040" s="2">
        <v>2.5999999999999999E-3</v>
      </c>
      <c r="I1040" t="s">
        <v>150</v>
      </c>
    </row>
    <row r="1041" spans="1:9">
      <c r="A1041" s="2">
        <v>2013</v>
      </c>
      <c r="B1041" s="2">
        <v>3</v>
      </c>
      <c r="C1041" s="2" t="s">
        <v>12</v>
      </c>
      <c r="D1041" s="2" t="s">
        <v>87</v>
      </c>
      <c r="E1041" s="2" t="s">
        <v>14</v>
      </c>
      <c r="F1041" s="2">
        <v>495.11133599999999</v>
      </c>
      <c r="G1041" s="2">
        <v>42286</v>
      </c>
      <c r="H1041" s="2">
        <v>1.17E-2</v>
      </c>
      <c r="I1041" t="s">
        <v>150</v>
      </c>
    </row>
    <row r="1042" spans="1:9">
      <c r="A1042" s="2">
        <v>2013</v>
      </c>
      <c r="B1042" s="2">
        <v>6</v>
      </c>
      <c r="C1042" s="2" t="s">
        <v>12</v>
      </c>
      <c r="D1042" s="2" t="s">
        <v>87</v>
      </c>
      <c r="E1042" s="2" t="s">
        <v>14</v>
      </c>
      <c r="F1042" s="2">
        <v>531.31604700000003</v>
      </c>
      <c r="G1042" s="2">
        <v>51021</v>
      </c>
      <c r="H1042" s="2">
        <v>1.04E-2</v>
      </c>
      <c r="I1042" t="s">
        <v>150</v>
      </c>
    </row>
    <row r="1043" spans="1:9">
      <c r="A1043" s="2">
        <v>2013</v>
      </c>
      <c r="B1043" s="2">
        <v>5</v>
      </c>
      <c r="C1043" s="2" t="s">
        <v>12</v>
      </c>
      <c r="D1043" s="2" t="s">
        <v>19</v>
      </c>
      <c r="E1043" s="2" t="s">
        <v>14</v>
      </c>
      <c r="F1043" s="2">
        <v>7841.2454120000002</v>
      </c>
      <c r="G1043" s="2">
        <v>777903</v>
      </c>
      <c r="H1043" s="2">
        <v>0.01</v>
      </c>
      <c r="I1043" t="s">
        <v>150</v>
      </c>
    </row>
    <row r="1044" spans="1:9">
      <c r="A1044" s="2">
        <v>2014</v>
      </c>
      <c r="B1044" s="2">
        <v>3</v>
      </c>
      <c r="C1044" s="2" t="s">
        <v>12</v>
      </c>
      <c r="D1044" s="2" t="s">
        <v>71</v>
      </c>
      <c r="E1044" s="2" t="s">
        <v>14</v>
      </c>
      <c r="F1044" s="2">
        <v>209.483463</v>
      </c>
      <c r="G1044" s="2">
        <v>14911</v>
      </c>
      <c r="H1044" s="2">
        <v>1.4E-2</v>
      </c>
      <c r="I1044" t="s">
        <v>150</v>
      </c>
    </row>
    <row r="1045" spans="1:9">
      <c r="A1045" s="2">
        <v>2013</v>
      </c>
      <c r="B1045" s="2">
        <v>12</v>
      </c>
      <c r="C1045" s="2" t="s">
        <v>12</v>
      </c>
      <c r="D1045" s="2" t="s">
        <v>48</v>
      </c>
      <c r="E1045" s="2" t="s">
        <v>14</v>
      </c>
      <c r="F1045" s="2">
        <v>54.335757999999998</v>
      </c>
      <c r="G1045" s="2">
        <v>8076</v>
      </c>
      <c r="H1045" s="2">
        <v>6.7000000000000002E-3</v>
      </c>
      <c r="I1045" t="s">
        <v>150</v>
      </c>
    </row>
    <row r="1046" spans="1:9">
      <c r="A1046" s="2">
        <v>2013</v>
      </c>
      <c r="B1046" s="2">
        <v>8</v>
      </c>
      <c r="C1046" s="2" t="s">
        <v>12</v>
      </c>
      <c r="D1046" s="2" t="s">
        <v>100</v>
      </c>
      <c r="E1046" s="2" t="s">
        <v>14</v>
      </c>
      <c r="F1046" s="2">
        <v>0.24024400000000001</v>
      </c>
      <c r="G1046" s="2">
        <v>4</v>
      </c>
      <c r="H1046" s="2">
        <v>0.06</v>
      </c>
      <c r="I1046" t="s">
        <v>150</v>
      </c>
    </row>
    <row r="1047" spans="1:9">
      <c r="A1047" s="2">
        <v>2014</v>
      </c>
      <c r="B1047" s="2">
        <v>1</v>
      </c>
      <c r="C1047" s="2" t="s">
        <v>7</v>
      </c>
      <c r="D1047" s="2" t="s">
        <v>73</v>
      </c>
      <c r="E1047" s="2" t="s">
        <v>14</v>
      </c>
      <c r="F1047" s="2">
        <v>19.72288</v>
      </c>
      <c r="G1047" s="2">
        <v>12185</v>
      </c>
      <c r="H1047" s="2">
        <v>1.6000000000000001E-3</v>
      </c>
      <c r="I1047" t="s">
        <v>150</v>
      </c>
    </row>
    <row r="1048" spans="1:9">
      <c r="A1048" s="2">
        <v>2014</v>
      </c>
      <c r="B1048" s="2">
        <v>4</v>
      </c>
      <c r="C1048" s="2" t="s">
        <v>12</v>
      </c>
      <c r="D1048" s="2" t="s">
        <v>80</v>
      </c>
      <c r="E1048" s="2" t="s">
        <v>14</v>
      </c>
      <c r="F1048" s="2">
        <v>58.319533999999997</v>
      </c>
      <c r="G1048" s="2">
        <v>7395</v>
      </c>
      <c r="H1048" s="2">
        <v>7.7999999999999996E-3</v>
      </c>
      <c r="I1048" t="s">
        <v>150</v>
      </c>
    </row>
    <row r="1049" spans="1:9">
      <c r="A1049" s="2">
        <v>2013</v>
      </c>
      <c r="B1049" s="2">
        <v>5</v>
      </c>
      <c r="C1049" s="2" t="s">
        <v>7</v>
      </c>
      <c r="D1049" s="2" t="s">
        <v>15</v>
      </c>
      <c r="E1049" s="2" t="s">
        <v>16</v>
      </c>
      <c r="F1049" s="2">
        <v>499.46424200000001</v>
      </c>
      <c r="G1049" s="2">
        <v>210840</v>
      </c>
      <c r="H1049" s="2">
        <v>2.3E-3</v>
      </c>
      <c r="I1049" t="s">
        <v>150</v>
      </c>
    </row>
    <row r="1050" spans="1:9">
      <c r="A1050" s="2">
        <v>2014</v>
      </c>
      <c r="B1050" s="2">
        <v>1</v>
      </c>
      <c r="C1050" s="2" t="s">
        <v>7</v>
      </c>
      <c r="D1050" s="2" t="s">
        <v>67</v>
      </c>
      <c r="E1050" s="2" t="s">
        <v>9</v>
      </c>
      <c r="F1050" s="2">
        <v>4.2237</v>
      </c>
      <c r="G1050" s="2">
        <v>3249</v>
      </c>
      <c r="H1050" s="2">
        <v>1.2999999999999999E-3</v>
      </c>
      <c r="I1050" t="s">
        <v>150</v>
      </c>
    </row>
    <row r="1051" spans="1:9">
      <c r="A1051" s="2">
        <v>2013</v>
      </c>
      <c r="B1051" s="2">
        <v>9</v>
      </c>
      <c r="C1051" s="2" t="s">
        <v>7</v>
      </c>
      <c r="D1051" s="2" t="s">
        <v>44</v>
      </c>
      <c r="E1051" s="2" t="s">
        <v>16</v>
      </c>
      <c r="F1051" s="2">
        <v>69.977371000000005</v>
      </c>
      <c r="G1051" s="2">
        <v>64312</v>
      </c>
      <c r="H1051" s="2">
        <v>1E-3</v>
      </c>
      <c r="I1051" t="s">
        <v>150</v>
      </c>
    </row>
    <row r="1052" spans="1:9">
      <c r="A1052" s="2">
        <v>2014</v>
      </c>
      <c r="B1052" s="2">
        <v>1</v>
      </c>
      <c r="C1052" s="2" t="s">
        <v>12</v>
      </c>
      <c r="D1052" s="2" t="s">
        <v>34</v>
      </c>
      <c r="E1052" s="2" t="s">
        <v>14</v>
      </c>
      <c r="F1052" s="2">
        <v>2.0636950000000001</v>
      </c>
      <c r="G1052" s="2">
        <v>101</v>
      </c>
      <c r="H1052" s="2">
        <v>2.0400000000000001E-2</v>
      </c>
      <c r="I1052" t="s">
        <v>150</v>
      </c>
    </row>
    <row r="1053" spans="1:9">
      <c r="A1053" s="2">
        <v>2014</v>
      </c>
      <c r="B1053" s="2">
        <v>2</v>
      </c>
      <c r="C1053" s="2" t="s">
        <v>12</v>
      </c>
      <c r="D1053" s="2" t="s">
        <v>34</v>
      </c>
      <c r="E1053" s="2" t="s">
        <v>14</v>
      </c>
      <c r="F1053" s="2">
        <v>1.0688530000000001</v>
      </c>
      <c r="G1053" s="2">
        <v>53</v>
      </c>
      <c r="H1053" s="2">
        <v>2.01E-2</v>
      </c>
      <c r="I1053" t="s">
        <v>150</v>
      </c>
    </row>
    <row r="1054" spans="1:9">
      <c r="A1054" s="2">
        <v>2013</v>
      </c>
      <c r="B1054" s="2">
        <v>1</v>
      </c>
      <c r="C1054" s="2" t="s">
        <v>7</v>
      </c>
      <c r="D1054" s="2" t="s">
        <v>54</v>
      </c>
      <c r="E1054" s="2" t="s">
        <v>14</v>
      </c>
      <c r="F1054" s="2">
        <v>2.6499999999999999E-4</v>
      </c>
      <c r="G1054" s="2">
        <v>39</v>
      </c>
      <c r="H1054" s="2">
        <v>0</v>
      </c>
      <c r="I1054" t="s">
        <v>150</v>
      </c>
    </row>
    <row r="1055" spans="1:9">
      <c r="A1055" s="2">
        <v>2013</v>
      </c>
      <c r="B1055" s="2">
        <v>3</v>
      </c>
      <c r="C1055" s="2" t="s">
        <v>12</v>
      </c>
      <c r="D1055" s="2" t="s">
        <v>29</v>
      </c>
      <c r="E1055" s="2" t="s">
        <v>25</v>
      </c>
      <c r="F1055" s="2">
        <v>0.16092000000000001</v>
      </c>
      <c r="G1055" s="2">
        <v>22</v>
      </c>
      <c r="H1055" s="2">
        <v>7.3000000000000001E-3</v>
      </c>
      <c r="I1055" t="s">
        <v>150</v>
      </c>
    </row>
    <row r="1056" spans="1:9">
      <c r="A1056" s="2">
        <v>2013</v>
      </c>
      <c r="B1056" s="2">
        <v>12</v>
      </c>
      <c r="C1056" s="2" t="s">
        <v>7</v>
      </c>
      <c r="D1056" s="2" t="s">
        <v>64</v>
      </c>
      <c r="E1056" s="2" t="s">
        <v>14</v>
      </c>
      <c r="F1056" s="2">
        <v>1.129907</v>
      </c>
      <c r="G1056" s="2">
        <v>274</v>
      </c>
      <c r="H1056" s="2">
        <v>4.1000000000000003E-3</v>
      </c>
      <c r="I1056" t="s">
        <v>150</v>
      </c>
    </row>
    <row r="1057" spans="1:9">
      <c r="A1057" s="2">
        <v>2014</v>
      </c>
      <c r="B1057" s="2">
        <v>1</v>
      </c>
      <c r="C1057" s="2" t="s">
        <v>12</v>
      </c>
      <c r="D1057" s="2" t="s">
        <v>59</v>
      </c>
      <c r="E1057" s="2" t="s">
        <v>11</v>
      </c>
      <c r="F1057" s="2">
        <v>13.85271</v>
      </c>
      <c r="G1057" s="2">
        <v>8101</v>
      </c>
      <c r="H1057" s="2">
        <v>1.6999999999999999E-3</v>
      </c>
      <c r="I1057" t="s">
        <v>150</v>
      </c>
    </row>
    <row r="1058" spans="1:9">
      <c r="A1058" s="2">
        <v>2014</v>
      </c>
      <c r="B1058" s="2">
        <v>2</v>
      </c>
      <c r="C1058" s="2" t="s">
        <v>12</v>
      </c>
      <c r="D1058" s="2" t="s">
        <v>59</v>
      </c>
      <c r="E1058" s="2" t="s">
        <v>11</v>
      </c>
      <c r="F1058" s="2">
        <v>24.119236000000001</v>
      </c>
      <c r="G1058" s="2">
        <v>14183</v>
      </c>
      <c r="H1058" s="2">
        <v>1.6999999999999999E-3</v>
      </c>
      <c r="I1058" t="s">
        <v>150</v>
      </c>
    </row>
    <row r="1059" spans="1:9">
      <c r="A1059" s="2">
        <v>2013</v>
      </c>
      <c r="B1059" s="2">
        <v>4</v>
      </c>
      <c r="C1059" s="2" t="s">
        <v>7</v>
      </c>
      <c r="D1059" s="2" t="s">
        <v>28</v>
      </c>
      <c r="E1059" s="2" t="s">
        <v>14</v>
      </c>
      <c r="F1059" s="2">
        <v>82.845528000000002</v>
      </c>
      <c r="G1059" s="2">
        <v>42555</v>
      </c>
      <c r="H1059" s="2">
        <v>1.9E-3</v>
      </c>
      <c r="I1059" t="s">
        <v>150</v>
      </c>
    </row>
    <row r="1060" spans="1:9">
      <c r="A1060" s="2">
        <v>2013</v>
      </c>
      <c r="B1060" s="2">
        <v>1</v>
      </c>
      <c r="C1060" s="2" t="s">
        <v>12</v>
      </c>
      <c r="D1060" s="2" t="s">
        <v>55</v>
      </c>
      <c r="E1060" s="2" t="s">
        <v>14</v>
      </c>
      <c r="F1060" s="2">
        <v>1.9193999999999999E-2</v>
      </c>
      <c r="G1060" s="2">
        <v>2</v>
      </c>
      <c r="H1060" s="2">
        <v>9.4999999999999998E-3</v>
      </c>
      <c r="I1060" t="s">
        <v>150</v>
      </c>
    </row>
    <row r="1061" spans="1:9">
      <c r="A1061" s="2">
        <v>2013</v>
      </c>
      <c r="B1061" s="2">
        <v>8</v>
      </c>
      <c r="C1061" s="2" t="s">
        <v>12</v>
      </c>
      <c r="D1061" s="2" t="s">
        <v>13</v>
      </c>
      <c r="E1061" s="2" t="s">
        <v>14</v>
      </c>
      <c r="F1061" s="2">
        <v>2740.678093</v>
      </c>
      <c r="G1061" s="2">
        <v>234860</v>
      </c>
      <c r="H1061" s="2">
        <v>1.1599999999999999E-2</v>
      </c>
      <c r="I1061" t="s">
        <v>150</v>
      </c>
    </row>
    <row r="1062" spans="1:9">
      <c r="A1062" s="2">
        <v>2013</v>
      </c>
      <c r="B1062" s="2">
        <v>8</v>
      </c>
      <c r="C1062" s="2" t="s">
        <v>7</v>
      </c>
      <c r="D1062" s="2" t="s">
        <v>18</v>
      </c>
      <c r="E1062" s="2" t="s">
        <v>14</v>
      </c>
      <c r="F1062" s="2">
        <v>45.717410999999998</v>
      </c>
      <c r="G1062" s="2">
        <v>77225</v>
      </c>
      <c r="H1062" s="2">
        <v>5.0000000000000001E-4</v>
      </c>
      <c r="I1062" t="s">
        <v>150</v>
      </c>
    </row>
    <row r="1063" spans="1:9">
      <c r="A1063" s="2">
        <v>2013</v>
      </c>
      <c r="B1063" s="2">
        <v>10</v>
      </c>
      <c r="C1063" s="2" t="s">
        <v>7</v>
      </c>
      <c r="D1063" s="2" t="s">
        <v>56</v>
      </c>
      <c r="E1063" s="2" t="s">
        <v>14</v>
      </c>
      <c r="F1063" s="2">
        <v>531.06573900000001</v>
      </c>
      <c r="G1063" s="2">
        <v>186283</v>
      </c>
      <c r="H1063" s="2">
        <v>2.8E-3</v>
      </c>
      <c r="I1063" t="s">
        <v>150</v>
      </c>
    </row>
    <row r="1064" spans="1:9">
      <c r="A1064" s="2">
        <v>2014</v>
      </c>
      <c r="B1064" s="2">
        <v>1</v>
      </c>
      <c r="C1064" s="2" t="s">
        <v>7</v>
      </c>
      <c r="D1064" s="2" t="s">
        <v>56</v>
      </c>
      <c r="E1064" s="2" t="s">
        <v>14</v>
      </c>
      <c r="F1064" s="2">
        <v>183.26458700000001</v>
      </c>
      <c r="G1064" s="2">
        <v>425227</v>
      </c>
      <c r="H1064" s="2">
        <v>4.0000000000000002E-4</v>
      </c>
      <c r="I1064" t="s">
        <v>150</v>
      </c>
    </row>
    <row r="1065" spans="1:9">
      <c r="A1065" s="2">
        <v>2014</v>
      </c>
      <c r="B1065" s="2">
        <v>2</v>
      </c>
      <c r="C1065" s="2" t="s">
        <v>7</v>
      </c>
      <c r="D1065" s="2" t="s">
        <v>23</v>
      </c>
      <c r="E1065" s="2" t="s">
        <v>14</v>
      </c>
      <c r="F1065" s="2">
        <v>53.350662999999997</v>
      </c>
      <c r="G1065" s="2">
        <v>23862</v>
      </c>
      <c r="H1065" s="2">
        <v>2.2000000000000001E-3</v>
      </c>
      <c r="I1065" t="s">
        <v>150</v>
      </c>
    </row>
    <row r="1066" spans="1:9">
      <c r="A1066" s="2">
        <v>2013</v>
      </c>
      <c r="B1066" s="2">
        <v>4</v>
      </c>
      <c r="C1066" s="2" t="s">
        <v>12</v>
      </c>
      <c r="D1066" s="2" t="s">
        <v>72</v>
      </c>
      <c r="E1066" s="2" t="s">
        <v>11</v>
      </c>
      <c r="F1066" s="2">
        <v>2.0192000000000002E-2</v>
      </c>
      <c r="G1066" s="2">
        <v>4</v>
      </c>
      <c r="H1066" s="2">
        <v>5.0000000000000001E-3</v>
      </c>
      <c r="I1066" t="s">
        <v>150</v>
      </c>
    </row>
    <row r="1067" spans="1:9">
      <c r="A1067" s="2">
        <v>2013</v>
      </c>
      <c r="B1067" s="2">
        <v>10</v>
      </c>
      <c r="C1067" s="2" t="s">
        <v>12</v>
      </c>
      <c r="D1067" s="2" t="s">
        <v>68</v>
      </c>
      <c r="E1067" s="2" t="s">
        <v>14</v>
      </c>
      <c r="F1067" s="2">
        <v>4.0749999999999996E-3</v>
      </c>
      <c r="G1067" s="2">
        <v>1</v>
      </c>
      <c r="H1067" s="2">
        <v>4.0000000000000001E-3</v>
      </c>
      <c r="I1067" t="s">
        <v>150</v>
      </c>
    </row>
    <row r="1068" spans="1:9">
      <c r="A1068" s="2">
        <v>2014</v>
      </c>
      <c r="B1068" s="2">
        <v>1</v>
      </c>
      <c r="C1068" s="2" t="s">
        <v>12</v>
      </c>
      <c r="D1068" s="2" t="s">
        <v>68</v>
      </c>
      <c r="E1068" s="2" t="s">
        <v>14</v>
      </c>
      <c r="F1068" s="2">
        <v>1.4647E-2</v>
      </c>
      <c r="G1068" s="2">
        <v>1</v>
      </c>
      <c r="H1068" s="2">
        <v>1.46E-2</v>
      </c>
      <c r="I1068" t="s">
        <v>150</v>
      </c>
    </row>
    <row r="1069" spans="1:9">
      <c r="A1069" s="2">
        <v>2013</v>
      </c>
      <c r="B1069" s="2">
        <v>10</v>
      </c>
      <c r="C1069" s="2" t="s">
        <v>7</v>
      </c>
      <c r="D1069" s="2" t="s">
        <v>71</v>
      </c>
      <c r="E1069" s="2" t="s">
        <v>14</v>
      </c>
      <c r="F1069" s="2">
        <v>1.2227129999999999</v>
      </c>
      <c r="G1069" s="2">
        <v>8912</v>
      </c>
      <c r="H1069" s="2">
        <v>1E-4</v>
      </c>
      <c r="I1069" t="s">
        <v>150</v>
      </c>
    </row>
    <row r="1070" spans="1:9">
      <c r="A1070" s="2">
        <v>2013</v>
      </c>
      <c r="B1070" s="2">
        <v>6</v>
      </c>
      <c r="C1070" s="2" t="s">
        <v>7</v>
      </c>
      <c r="D1070" s="2" t="s">
        <v>22</v>
      </c>
      <c r="E1070" s="2" t="s">
        <v>14</v>
      </c>
      <c r="F1070" s="2">
        <v>52.732033000000001</v>
      </c>
      <c r="G1070" s="2">
        <v>25173</v>
      </c>
      <c r="H1070" s="2">
        <v>2E-3</v>
      </c>
      <c r="I1070" t="s">
        <v>150</v>
      </c>
    </row>
    <row r="1071" spans="1:9">
      <c r="A1071" s="2">
        <v>2013</v>
      </c>
      <c r="B1071" s="2">
        <v>1</v>
      </c>
      <c r="C1071" s="2" t="s">
        <v>12</v>
      </c>
      <c r="D1071" s="2" t="s">
        <v>48</v>
      </c>
      <c r="E1071" s="2" t="s">
        <v>14</v>
      </c>
      <c r="F1071" s="2">
        <v>1.2234E-2</v>
      </c>
      <c r="G1071" s="2">
        <v>3</v>
      </c>
      <c r="H1071" s="2">
        <v>4.0000000000000001E-3</v>
      </c>
      <c r="I1071" t="s">
        <v>150</v>
      </c>
    </row>
    <row r="1072" spans="1:9">
      <c r="A1072" s="2">
        <v>2013</v>
      </c>
      <c r="B1072" s="2">
        <v>8</v>
      </c>
      <c r="C1072" s="2" t="s">
        <v>53</v>
      </c>
      <c r="D1072" s="2" t="s">
        <v>63</v>
      </c>
      <c r="E1072" s="2" t="s">
        <v>14</v>
      </c>
      <c r="F1072" s="2">
        <v>13.840236000000001</v>
      </c>
      <c r="G1072" s="2">
        <v>21</v>
      </c>
      <c r="H1072" s="2">
        <v>0.65900000000000003</v>
      </c>
      <c r="I1072" t="s">
        <v>150</v>
      </c>
    </row>
    <row r="1073" spans="1:9">
      <c r="A1073" s="2">
        <v>2013</v>
      </c>
      <c r="B1073" s="2">
        <v>4</v>
      </c>
      <c r="C1073" s="2" t="s">
        <v>7</v>
      </c>
      <c r="D1073" s="2" t="s">
        <v>29</v>
      </c>
      <c r="E1073" s="2" t="s">
        <v>25</v>
      </c>
      <c r="F1073" s="2">
        <v>7.1032489999999999</v>
      </c>
      <c r="G1073" s="2">
        <v>8912</v>
      </c>
      <c r="H1073" s="2">
        <v>6.9999999999999999E-4</v>
      </c>
      <c r="I1073" t="s">
        <v>150</v>
      </c>
    </row>
    <row r="1074" spans="1:9">
      <c r="A1074" s="2">
        <v>2014</v>
      </c>
      <c r="B1074" s="2">
        <v>2</v>
      </c>
      <c r="C1074" s="2" t="s">
        <v>12</v>
      </c>
      <c r="D1074" s="2" t="s">
        <v>86</v>
      </c>
      <c r="E1074" s="2" t="s">
        <v>9</v>
      </c>
      <c r="F1074" s="2">
        <v>422.58796799999999</v>
      </c>
      <c r="G1074" s="2">
        <v>218877</v>
      </c>
      <c r="H1074" s="2">
        <v>1.9E-3</v>
      </c>
      <c r="I1074" t="s">
        <v>150</v>
      </c>
    </row>
    <row r="1075" spans="1:9">
      <c r="A1075" s="2">
        <v>2013</v>
      </c>
      <c r="B1075" s="2">
        <v>12</v>
      </c>
      <c r="C1075" s="2" t="s">
        <v>12</v>
      </c>
      <c r="D1075" s="2" t="s">
        <v>76</v>
      </c>
      <c r="E1075" s="2" t="s">
        <v>25</v>
      </c>
      <c r="F1075" s="2">
        <v>6.7557000000000006E-2</v>
      </c>
      <c r="G1075" s="2">
        <v>4</v>
      </c>
      <c r="H1075" s="2">
        <v>1.6799999999999999E-2</v>
      </c>
      <c r="I1075" t="s">
        <v>150</v>
      </c>
    </row>
    <row r="1076" spans="1:9">
      <c r="A1076" s="2">
        <v>2013</v>
      </c>
      <c r="B1076" s="2">
        <v>3</v>
      </c>
      <c r="C1076" s="2" t="s">
        <v>7</v>
      </c>
      <c r="D1076" s="2" t="s">
        <v>45</v>
      </c>
      <c r="E1076" s="2" t="s">
        <v>14</v>
      </c>
      <c r="F1076" s="2">
        <v>24.202538000000001</v>
      </c>
      <c r="G1076" s="2">
        <v>66121</v>
      </c>
      <c r="H1076" s="2">
        <v>2.9999999999999997E-4</v>
      </c>
      <c r="I1076" t="s">
        <v>150</v>
      </c>
    </row>
    <row r="1077" spans="1:9">
      <c r="A1077" s="2">
        <v>2013</v>
      </c>
      <c r="B1077" s="2">
        <v>4</v>
      </c>
      <c r="C1077" s="2" t="s">
        <v>12</v>
      </c>
      <c r="D1077" s="2" t="s">
        <v>13</v>
      </c>
      <c r="E1077" s="2" t="s">
        <v>14</v>
      </c>
      <c r="F1077" s="2">
        <v>3296.391149</v>
      </c>
      <c r="G1077" s="2">
        <v>318957</v>
      </c>
      <c r="H1077" s="2">
        <v>1.03E-2</v>
      </c>
      <c r="I1077" t="s">
        <v>150</v>
      </c>
    </row>
    <row r="1078" spans="1:9">
      <c r="A1078" s="2">
        <v>2013</v>
      </c>
      <c r="B1078" s="2">
        <v>12</v>
      </c>
      <c r="C1078" s="2" t="s">
        <v>7</v>
      </c>
      <c r="D1078" s="2" t="s">
        <v>42</v>
      </c>
      <c r="E1078" s="2" t="s">
        <v>14</v>
      </c>
      <c r="F1078" s="2">
        <v>497.25128699999999</v>
      </c>
      <c r="G1078" s="2">
        <v>160541</v>
      </c>
      <c r="H1078" s="2">
        <v>3.0000000000000001E-3</v>
      </c>
      <c r="I1078" t="s">
        <v>150</v>
      </c>
    </row>
    <row r="1079" spans="1:9">
      <c r="A1079" s="2">
        <v>2014</v>
      </c>
      <c r="B1079" s="2">
        <v>3</v>
      </c>
      <c r="C1079" s="2" t="s">
        <v>12</v>
      </c>
      <c r="D1079" s="2" t="s">
        <v>42</v>
      </c>
      <c r="E1079" s="2" t="s">
        <v>14</v>
      </c>
      <c r="F1079" s="2">
        <v>298.73759699999999</v>
      </c>
      <c r="G1079" s="2">
        <v>72288</v>
      </c>
      <c r="H1079" s="2">
        <v>4.1000000000000003E-3</v>
      </c>
      <c r="I1079" t="s">
        <v>150</v>
      </c>
    </row>
    <row r="1080" spans="1:9">
      <c r="A1080" s="2">
        <v>2014</v>
      </c>
      <c r="B1080" s="2">
        <v>2</v>
      </c>
      <c r="C1080" s="2" t="s">
        <v>12</v>
      </c>
      <c r="D1080" s="2" t="s">
        <v>65</v>
      </c>
      <c r="E1080" s="2" t="s">
        <v>25</v>
      </c>
      <c r="F1080" s="2">
        <v>8.1399999999999997E-3</v>
      </c>
      <c r="G1080" s="2">
        <v>2</v>
      </c>
      <c r="H1080" s="2">
        <v>4.0000000000000001E-3</v>
      </c>
      <c r="I1080" t="s">
        <v>150</v>
      </c>
    </row>
    <row r="1081" spans="1:9">
      <c r="A1081" s="2">
        <v>2014</v>
      </c>
      <c r="B1081" s="2">
        <v>2</v>
      </c>
      <c r="C1081" s="2" t="s">
        <v>7</v>
      </c>
      <c r="D1081" s="2" t="s">
        <v>82</v>
      </c>
      <c r="E1081" s="2" t="s">
        <v>14</v>
      </c>
      <c r="F1081" s="2">
        <v>12.200511000000001</v>
      </c>
      <c r="G1081" s="2">
        <v>20923</v>
      </c>
      <c r="H1081" s="2">
        <v>5.0000000000000001E-4</v>
      </c>
      <c r="I1081" t="s">
        <v>150</v>
      </c>
    </row>
    <row r="1082" spans="1:9">
      <c r="A1082" s="2">
        <v>2014</v>
      </c>
      <c r="B1082" s="2">
        <v>3</v>
      </c>
      <c r="C1082" s="2" t="s">
        <v>7</v>
      </c>
      <c r="D1082" s="2" t="s">
        <v>48</v>
      </c>
      <c r="E1082" s="2" t="s">
        <v>14</v>
      </c>
      <c r="F1082" s="2">
        <v>60.430807999999999</v>
      </c>
      <c r="G1082" s="2">
        <v>22977</v>
      </c>
      <c r="H1082" s="2">
        <v>2.5999999999999999E-3</v>
      </c>
      <c r="I1082" t="s">
        <v>150</v>
      </c>
    </row>
    <row r="1083" spans="1:9">
      <c r="A1083" s="2">
        <v>2013</v>
      </c>
      <c r="B1083" s="2">
        <v>2</v>
      </c>
      <c r="C1083" s="2" t="s">
        <v>12</v>
      </c>
      <c r="D1083" s="2" t="s">
        <v>77</v>
      </c>
      <c r="E1083" s="2" t="s">
        <v>9</v>
      </c>
      <c r="F1083" s="2">
        <v>0.14210600000000001</v>
      </c>
      <c r="G1083" s="2">
        <v>41</v>
      </c>
      <c r="H1083" s="2">
        <v>3.3999999999999998E-3</v>
      </c>
      <c r="I1083" t="s">
        <v>150</v>
      </c>
    </row>
    <row r="1084" spans="1:9">
      <c r="A1084" s="2">
        <v>2013</v>
      </c>
      <c r="B1084" s="2">
        <v>6</v>
      </c>
      <c r="C1084" s="2" t="s">
        <v>12</v>
      </c>
      <c r="D1084" s="2" t="s">
        <v>34</v>
      </c>
      <c r="E1084" s="2" t="s">
        <v>14</v>
      </c>
      <c r="F1084" s="2">
        <v>1.6639870000000001</v>
      </c>
      <c r="G1084" s="2">
        <v>142</v>
      </c>
      <c r="H1084" s="2">
        <v>1.17E-2</v>
      </c>
      <c r="I1084" t="s">
        <v>150</v>
      </c>
    </row>
    <row r="1085" spans="1:9">
      <c r="A1085" s="2">
        <v>2013</v>
      </c>
      <c r="B1085" s="2">
        <v>12</v>
      </c>
      <c r="C1085" s="2" t="s">
        <v>7</v>
      </c>
      <c r="D1085" s="2" t="s">
        <v>43</v>
      </c>
      <c r="E1085" s="2" t="s">
        <v>11</v>
      </c>
      <c r="F1085" s="2">
        <v>43.157400000000003</v>
      </c>
      <c r="G1085" s="2">
        <v>33198</v>
      </c>
      <c r="H1085" s="2">
        <v>1.2999999999999999E-3</v>
      </c>
      <c r="I1085" t="s">
        <v>150</v>
      </c>
    </row>
    <row r="1086" spans="1:9">
      <c r="A1086" s="2">
        <v>2013</v>
      </c>
      <c r="B1086" s="2">
        <v>2</v>
      </c>
      <c r="C1086" s="2" t="s">
        <v>12</v>
      </c>
      <c r="D1086" s="2" t="s">
        <v>95</v>
      </c>
      <c r="E1086" s="2" t="s">
        <v>11</v>
      </c>
      <c r="F1086" s="2">
        <v>4.1539999999999997E-3</v>
      </c>
      <c r="G1086" s="2">
        <v>1</v>
      </c>
      <c r="H1086" s="2">
        <v>4.1000000000000003E-3</v>
      </c>
      <c r="I1086" t="s">
        <v>150</v>
      </c>
    </row>
    <row r="1087" spans="1:9">
      <c r="A1087" s="2">
        <v>2013</v>
      </c>
      <c r="B1087" s="2">
        <v>2</v>
      </c>
      <c r="C1087" s="2" t="s">
        <v>12</v>
      </c>
      <c r="D1087" s="2" t="s">
        <v>75</v>
      </c>
      <c r="E1087" s="2" t="s">
        <v>14</v>
      </c>
      <c r="F1087" s="2">
        <v>1.7417999999999999E-2</v>
      </c>
      <c r="G1087" s="2">
        <v>2</v>
      </c>
      <c r="H1087" s="2">
        <v>8.6999999999999994E-3</v>
      </c>
      <c r="I1087" t="s">
        <v>150</v>
      </c>
    </row>
    <row r="1088" spans="1:9">
      <c r="A1088" s="2">
        <v>2014</v>
      </c>
      <c r="B1088" s="2">
        <v>1</v>
      </c>
      <c r="C1088" s="2" t="s">
        <v>7</v>
      </c>
      <c r="D1088" s="2" t="s">
        <v>19</v>
      </c>
      <c r="E1088" s="2" t="s">
        <v>14</v>
      </c>
      <c r="F1088" s="2">
        <v>128.14481699999999</v>
      </c>
      <c r="G1088" s="2">
        <v>140244</v>
      </c>
      <c r="H1088" s="2">
        <v>8.9999999999999998E-4</v>
      </c>
      <c r="I1088" t="s">
        <v>150</v>
      </c>
    </row>
    <row r="1089" spans="1:9">
      <c r="A1089" s="2">
        <v>2013</v>
      </c>
      <c r="B1089" s="2">
        <v>4</v>
      </c>
      <c r="C1089" s="2" t="s">
        <v>7</v>
      </c>
      <c r="D1089" s="2" t="s">
        <v>8</v>
      </c>
      <c r="E1089" s="2" t="s">
        <v>9</v>
      </c>
      <c r="F1089" s="2">
        <v>37626.738955000001</v>
      </c>
      <c r="G1089" s="2">
        <v>27230263</v>
      </c>
      <c r="H1089" s="2">
        <v>1.2999999999999999E-3</v>
      </c>
      <c r="I1089" t="s">
        <v>150</v>
      </c>
    </row>
    <row r="1090" spans="1:9">
      <c r="A1090" s="2">
        <v>2013</v>
      </c>
      <c r="B1090" s="2">
        <v>3</v>
      </c>
      <c r="C1090" s="2" t="s">
        <v>12</v>
      </c>
      <c r="D1090" s="2" t="s">
        <v>65</v>
      </c>
      <c r="E1090" s="2" t="s">
        <v>25</v>
      </c>
      <c r="F1090" s="2">
        <v>2.4698000000000001E-2</v>
      </c>
      <c r="G1090" s="2">
        <v>2</v>
      </c>
      <c r="H1090" s="2">
        <v>1.23E-2</v>
      </c>
      <c r="I1090" t="s">
        <v>150</v>
      </c>
    </row>
    <row r="1091" spans="1:9">
      <c r="A1091" s="2">
        <v>2013</v>
      </c>
      <c r="B1091" s="2">
        <v>8</v>
      </c>
      <c r="C1091" s="2" t="s">
        <v>12</v>
      </c>
      <c r="D1091" s="2" t="s">
        <v>22</v>
      </c>
      <c r="E1091" s="2" t="s">
        <v>14</v>
      </c>
      <c r="F1091" s="2">
        <v>226.51261299999999</v>
      </c>
      <c r="G1091" s="2">
        <v>23861</v>
      </c>
      <c r="H1091" s="2">
        <v>9.4000000000000004E-3</v>
      </c>
      <c r="I1091" t="s">
        <v>150</v>
      </c>
    </row>
    <row r="1092" spans="1:9">
      <c r="A1092" s="2">
        <v>2014</v>
      </c>
      <c r="B1092" s="2">
        <v>5</v>
      </c>
      <c r="C1092" s="2" t="s">
        <v>12</v>
      </c>
      <c r="D1092" s="2" t="s">
        <v>23</v>
      </c>
      <c r="E1092" s="2" t="s">
        <v>14</v>
      </c>
      <c r="F1092" s="2">
        <v>25.259053000000002</v>
      </c>
      <c r="G1092" s="2">
        <v>11438</v>
      </c>
      <c r="H1092" s="2">
        <v>2.2000000000000001E-3</v>
      </c>
      <c r="I1092" t="s">
        <v>150</v>
      </c>
    </row>
    <row r="1093" spans="1:9">
      <c r="A1093" s="2">
        <v>2014</v>
      </c>
      <c r="B1093" s="2">
        <v>3</v>
      </c>
      <c r="C1093" s="2" t="s">
        <v>12</v>
      </c>
      <c r="D1093" s="2" t="s">
        <v>86</v>
      </c>
      <c r="E1093" s="2" t="s">
        <v>9</v>
      </c>
      <c r="F1093" s="2">
        <v>487.93708400000003</v>
      </c>
      <c r="G1093" s="2">
        <v>247485</v>
      </c>
      <c r="H1093" s="2">
        <v>1.9E-3</v>
      </c>
      <c r="I1093" t="s">
        <v>150</v>
      </c>
    </row>
    <row r="1094" spans="1:9">
      <c r="A1094" s="2">
        <v>2013</v>
      </c>
      <c r="B1094" s="2">
        <v>10</v>
      </c>
      <c r="C1094" s="2" t="s">
        <v>7</v>
      </c>
      <c r="D1094" s="2" t="s">
        <v>20</v>
      </c>
      <c r="E1094" s="2" t="s">
        <v>14</v>
      </c>
      <c r="F1094" s="2">
        <v>261.60705000000002</v>
      </c>
      <c r="G1094" s="2">
        <v>128783</v>
      </c>
      <c r="H1094" s="2">
        <v>2E-3</v>
      </c>
      <c r="I1094" t="s">
        <v>150</v>
      </c>
    </row>
    <row r="1095" spans="1:9">
      <c r="A1095" s="2">
        <v>2014</v>
      </c>
      <c r="B1095" s="2">
        <v>1</v>
      </c>
      <c r="C1095" s="2" t="s">
        <v>7</v>
      </c>
      <c r="D1095" s="2" t="s">
        <v>20</v>
      </c>
      <c r="E1095" s="2" t="s">
        <v>14</v>
      </c>
      <c r="F1095" s="2">
        <v>168.256506</v>
      </c>
      <c r="G1095" s="2">
        <v>273858</v>
      </c>
      <c r="H1095" s="2">
        <v>5.9999999999999995E-4</v>
      </c>
      <c r="I1095" t="s">
        <v>150</v>
      </c>
    </row>
    <row r="1096" spans="1:9">
      <c r="A1096" s="2">
        <v>2013</v>
      </c>
      <c r="B1096" s="2">
        <v>9</v>
      </c>
      <c r="C1096" s="2" t="s">
        <v>7</v>
      </c>
      <c r="D1096" s="2" t="s">
        <v>15</v>
      </c>
      <c r="E1096" s="2" t="s">
        <v>16</v>
      </c>
      <c r="F1096" s="2">
        <v>655.433806</v>
      </c>
      <c r="G1096" s="2">
        <v>229564</v>
      </c>
      <c r="H1096" s="2">
        <v>2.8E-3</v>
      </c>
      <c r="I1096" t="s">
        <v>150</v>
      </c>
    </row>
    <row r="1097" spans="1:9">
      <c r="A1097" s="2">
        <v>2013</v>
      </c>
      <c r="B1097" s="2">
        <v>12</v>
      </c>
      <c r="C1097" s="2" t="s">
        <v>12</v>
      </c>
      <c r="D1097" s="2" t="s">
        <v>67</v>
      </c>
      <c r="E1097" s="2" t="s">
        <v>9</v>
      </c>
      <c r="F1097" s="2">
        <v>4.6800000000000001E-2</v>
      </c>
      <c r="G1097" s="2">
        <v>36</v>
      </c>
      <c r="H1097" s="2">
        <v>1.2999999999999999E-3</v>
      </c>
      <c r="I1097" t="s">
        <v>150</v>
      </c>
    </row>
    <row r="1098" spans="1:9">
      <c r="A1098" s="2">
        <v>2013</v>
      </c>
      <c r="B1098" s="2">
        <v>7</v>
      </c>
      <c r="C1098" s="2" t="s">
        <v>12</v>
      </c>
      <c r="D1098" s="2" t="s">
        <v>52</v>
      </c>
      <c r="E1098" s="2" t="s">
        <v>25</v>
      </c>
      <c r="F1098" s="2">
        <v>6.9336999999999996E-2</v>
      </c>
      <c r="G1098" s="2">
        <v>21</v>
      </c>
      <c r="H1098" s="2">
        <v>3.3E-3</v>
      </c>
      <c r="I1098" t="s">
        <v>150</v>
      </c>
    </row>
    <row r="1099" spans="1:9">
      <c r="A1099" s="2">
        <v>2014</v>
      </c>
      <c r="B1099" s="2">
        <v>1</v>
      </c>
      <c r="C1099" s="2" t="s">
        <v>12</v>
      </c>
      <c r="D1099" s="2" t="s">
        <v>83</v>
      </c>
      <c r="E1099" s="2" t="s">
        <v>14</v>
      </c>
      <c r="F1099" s="2">
        <v>0.25457299999999999</v>
      </c>
      <c r="G1099" s="2">
        <v>18</v>
      </c>
      <c r="H1099" s="2">
        <v>1.41E-2</v>
      </c>
      <c r="I1099" t="s">
        <v>150</v>
      </c>
    </row>
    <row r="1100" spans="1:9">
      <c r="A1100" s="2">
        <v>2013</v>
      </c>
      <c r="B1100" s="2">
        <v>12</v>
      </c>
      <c r="C1100" s="2" t="s">
        <v>7</v>
      </c>
      <c r="D1100" s="2" t="s">
        <v>63</v>
      </c>
      <c r="E1100" s="2" t="s">
        <v>14</v>
      </c>
      <c r="F1100" s="2">
        <v>101.932227</v>
      </c>
      <c r="G1100" s="2">
        <v>134429</v>
      </c>
      <c r="H1100" s="2">
        <v>6.9999999999999999E-4</v>
      </c>
      <c r="I1100" t="s">
        <v>150</v>
      </c>
    </row>
    <row r="1101" spans="1:9">
      <c r="A1101" s="2">
        <v>2014</v>
      </c>
      <c r="B1101" s="2">
        <v>5</v>
      </c>
      <c r="C1101" s="2" t="s">
        <v>7</v>
      </c>
      <c r="D1101" s="2" t="s">
        <v>26</v>
      </c>
      <c r="E1101" s="2" t="s">
        <v>14</v>
      </c>
      <c r="F1101" s="2">
        <v>63.745496000000003</v>
      </c>
      <c r="G1101" s="2">
        <v>59853</v>
      </c>
      <c r="H1101" s="2">
        <v>1E-3</v>
      </c>
      <c r="I1101" t="s">
        <v>150</v>
      </c>
    </row>
    <row r="1102" spans="1:9">
      <c r="A1102" s="2">
        <v>2013</v>
      </c>
      <c r="B1102" s="2">
        <v>3</v>
      </c>
      <c r="C1102" s="2" t="s">
        <v>12</v>
      </c>
      <c r="D1102" s="2" t="s">
        <v>24</v>
      </c>
      <c r="E1102" s="2" t="s">
        <v>25</v>
      </c>
      <c r="F1102" s="2">
        <v>1.0922529999999999</v>
      </c>
      <c r="G1102" s="2">
        <v>76</v>
      </c>
      <c r="H1102" s="2">
        <v>1.43E-2</v>
      </c>
      <c r="I1102" t="s">
        <v>150</v>
      </c>
    </row>
    <row r="1103" spans="1:9">
      <c r="A1103" s="2">
        <v>2013</v>
      </c>
      <c r="B1103" s="2">
        <v>9</v>
      </c>
      <c r="C1103" s="2" t="s">
        <v>12</v>
      </c>
      <c r="D1103" s="2" t="s">
        <v>41</v>
      </c>
      <c r="E1103" s="2" t="s">
        <v>25</v>
      </c>
      <c r="F1103" s="2">
        <v>1.4465269999999999</v>
      </c>
      <c r="G1103" s="2">
        <v>850</v>
      </c>
      <c r="H1103" s="2">
        <v>1.6999999999999999E-3</v>
      </c>
      <c r="I1103" t="s">
        <v>150</v>
      </c>
    </row>
    <row r="1104" spans="1:9">
      <c r="A1104" s="2">
        <v>2013</v>
      </c>
      <c r="B1104" s="2">
        <v>6</v>
      </c>
      <c r="C1104" s="2" t="s">
        <v>7</v>
      </c>
      <c r="D1104" s="2" t="s">
        <v>19</v>
      </c>
      <c r="E1104" s="2" t="s">
        <v>14</v>
      </c>
      <c r="F1104" s="2">
        <v>240.38955000000001</v>
      </c>
      <c r="G1104" s="2">
        <v>61701</v>
      </c>
      <c r="H1104" s="2">
        <v>3.8E-3</v>
      </c>
      <c r="I1104" t="s">
        <v>150</v>
      </c>
    </row>
    <row r="1105" spans="1:9">
      <c r="A1105" s="2">
        <v>2014</v>
      </c>
      <c r="B1105" s="2">
        <v>2</v>
      </c>
      <c r="C1105" s="2" t="s">
        <v>7</v>
      </c>
      <c r="D1105" s="2" t="s">
        <v>39</v>
      </c>
      <c r="E1105" s="2" t="s">
        <v>14</v>
      </c>
      <c r="F1105" s="2">
        <v>1323.8616549999999</v>
      </c>
      <c r="G1105" s="2">
        <v>1093636</v>
      </c>
      <c r="H1105" s="2">
        <v>1.1999999999999999E-3</v>
      </c>
      <c r="I1105" t="s">
        <v>150</v>
      </c>
    </row>
    <row r="1106" spans="1:9">
      <c r="A1106" s="2">
        <v>2014</v>
      </c>
      <c r="B1106" s="2">
        <v>4</v>
      </c>
      <c r="C1106" s="2" t="s">
        <v>7</v>
      </c>
      <c r="D1106" s="2" t="s">
        <v>51</v>
      </c>
      <c r="E1106" s="2" t="s">
        <v>11</v>
      </c>
      <c r="F1106" s="2">
        <v>10.743376</v>
      </c>
      <c r="G1106" s="2">
        <v>6038</v>
      </c>
      <c r="H1106" s="2">
        <v>1.6999999999999999E-3</v>
      </c>
      <c r="I1106" t="s">
        <v>150</v>
      </c>
    </row>
    <row r="1107" spans="1:9">
      <c r="A1107" s="2">
        <v>2014</v>
      </c>
      <c r="B1107" s="2">
        <v>5</v>
      </c>
      <c r="C1107" s="2" t="s">
        <v>12</v>
      </c>
      <c r="D1107" s="2" t="s">
        <v>72</v>
      </c>
      <c r="E1107" s="2" t="s">
        <v>11</v>
      </c>
      <c r="F1107" s="2">
        <v>83.050928999999996</v>
      </c>
      <c r="G1107" s="2">
        <v>39479</v>
      </c>
      <c r="H1107" s="2">
        <v>2.0999999999999999E-3</v>
      </c>
      <c r="I1107" t="s">
        <v>150</v>
      </c>
    </row>
    <row r="1108" spans="1:9">
      <c r="A1108" s="2">
        <v>2013</v>
      </c>
      <c r="B1108" s="2">
        <v>11</v>
      </c>
      <c r="C1108" s="2" t="s">
        <v>12</v>
      </c>
      <c r="D1108" s="2" t="s">
        <v>15</v>
      </c>
      <c r="E1108" s="2" t="s">
        <v>16</v>
      </c>
      <c r="F1108" s="2">
        <v>3875.0532459999999</v>
      </c>
      <c r="G1108" s="2">
        <v>352764</v>
      </c>
      <c r="H1108" s="2">
        <v>1.09E-2</v>
      </c>
      <c r="I1108" t="s">
        <v>150</v>
      </c>
    </row>
    <row r="1109" spans="1:9">
      <c r="A1109" s="2">
        <v>2014</v>
      </c>
      <c r="B1109" s="2">
        <v>1</v>
      </c>
      <c r="C1109" s="2" t="s">
        <v>7</v>
      </c>
      <c r="D1109" s="2" t="s">
        <v>22</v>
      </c>
      <c r="E1109" s="2" t="s">
        <v>14</v>
      </c>
      <c r="F1109" s="2">
        <v>19.060452000000002</v>
      </c>
      <c r="G1109" s="2">
        <v>47794</v>
      </c>
      <c r="H1109" s="2">
        <v>2.9999999999999997E-4</v>
      </c>
      <c r="I1109" t="s">
        <v>150</v>
      </c>
    </row>
    <row r="1110" spans="1:9">
      <c r="A1110" s="2">
        <v>2013</v>
      </c>
      <c r="B1110" s="2">
        <v>7</v>
      </c>
      <c r="C1110" s="2" t="s">
        <v>12</v>
      </c>
      <c r="D1110" s="2" t="s">
        <v>100</v>
      </c>
      <c r="E1110" s="2" t="s">
        <v>14</v>
      </c>
      <c r="F1110" s="2">
        <v>0.16775000000000001</v>
      </c>
      <c r="G1110" s="2">
        <v>10</v>
      </c>
      <c r="H1110" s="2">
        <v>1.67E-2</v>
      </c>
      <c r="I1110" t="s">
        <v>150</v>
      </c>
    </row>
    <row r="1111" spans="1:9">
      <c r="A1111" s="2">
        <v>2013</v>
      </c>
      <c r="B1111" s="2">
        <v>9</v>
      </c>
      <c r="C1111" s="2" t="s">
        <v>12</v>
      </c>
      <c r="D1111" s="2" t="s">
        <v>79</v>
      </c>
      <c r="E1111" s="2" t="s">
        <v>14</v>
      </c>
      <c r="F1111" s="2">
        <v>1.5430000000000001E-3</v>
      </c>
      <c r="G1111" s="2">
        <v>1</v>
      </c>
      <c r="H1111" s="2">
        <v>1.5E-3</v>
      </c>
      <c r="I1111" t="s">
        <v>150</v>
      </c>
    </row>
    <row r="1112" spans="1:9">
      <c r="A1112" s="2">
        <v>2014</v>
      </c>
      <c r="B1112" s="2">
        <v>5</v>
      </c>
      <c r="C1112" s="2" t="s">
        <v>7</v>
      </c>
      <c r="D1112" s="2" t="s">
        <v>44</v>
      </c>
      <c r="E1112" s="2" t="s">
        <v>16</v>
      </c>
      <c r="F1112" s="2">
        <v>43.177357999999998</v>
      </c>
      <c r="G1112" s="2">
        <v>107348</v>
      </c>
      <c r="H1112" s="2">
        <v>4.0000000000000002E-4</v>
      </c>
      <c r="I1112" t="s">
        <v>150</v>
      </c>
    </row>
    <row r="1113" spans="1:9">
      <c r="A1113" s="2">
        <v>2013</v>
      </c>
      <c r="B1113" s="2">
        <v>5</v>
      </c>
      <c r="C1113" s="2" t="s">
        <v>12</v>
      </c>
      <c r="D1113" s="2" t="s">
        <v>46</v>
      </c>
      <c r="E1113" s="2" t="s">
        <v>25</v>
      </c>
      <c r="F1113" s="2">
        <v>24.347877</v>
      </c>
      <c r="G1113" s="2">
        <v>5556</v>
      </c>
      <c r="H1113" s="2">
        <v>4.3E-3</v>
      </c>
      <c r="I1113" t="s">
        <v>150</v>
      </c>
    </row>
    <row r="1114" spans="1:9">
      <c r="A1114" s="2">
        <v>2013</v>
      </c>
      <c r="B1114" s="2">
        <v>8</v>
      </c>
      <c r="C1114" s="2" t="s">
        <v>12</v>
      </c>
      <c r="D1114" s="2" t="s">
        <v>34</v>
      </c>
      <c r="E1114" s="2" t="s">
        <v>14</v>
      </c>
      <c r="F1114" s="2">
        <v>1.918563</v>
      </c>
      <c r="G1114" s="2">
        <v>160</v>
      </c>
      <c r="H1114" s="2">
        <v>1.1900000000000001E-2</v>
      </c>
      <c r="I1114" t="s">
        <v>150</v>
      </c>
    </row>
    <row r="1115" spans="1:9">
      <c r="A1115" s="2">
        <v>2013</v>
      </c>
      <c r="B1115" s="2">
        <v>1</v>
      </c>
      <c r="C1115" s="2" t="s">
        <v>7</v>
      </c>
      <c r="D1115" s="2" t="s">
        <v>40</v>
      </c>
      <c r="E1115" s="2" t="s">
        <v>14</v>
      </c>
      <c r="F1115" s="2">
        <v>450.76403900000003</v>
      </c>
      <c r="G1115" s="2">
        <v>371406</v>
      </c>
      <c r="H1115" s="2">
        <v>1.1999999999999999E-3</v>
      </c>
      <c r="I1115" t="s">
        <v>150</v>
      </c>
    </row>
    <row r="1116" spans="1:9">
      <c r="A1116" s="2">
        <v>2013</v>
      </c>
      <c r="B1116" s="2">
        <v>2</v>
      </c>
      <c r="C1116" s="2" t="s">
        <v>7</v>
      </c>
      <c r="D1116" s="2" t="s">
        <v>40</v>
      </c>
      <c r="E1116" s="2" t="s">
        <v>14</v>
      </c>
      <c r="F1116" s="2">
        <v>405.942924</v>
      </c>
      <c r="G1116" s="2">
        <v>350738</v>
      </c>
      <c r="H1116" s="2">
        <v>1.1000000000000001E-3</v>
      </c>
      <c r="I1116" t="s">
        <v>150</v>
      </c>
    </row>
    <row r="1117" spans="1:9">
      <c r="A1117" s="2">
        <v>2013</v>
      </c>
      <c r="B1117" s="2">
        <v>5</v>
      </c>
      <c r="C1117" s="2" t="s">
        <v>7</v>
      </c>
      <c r="D1117" s="2" t="s">
        <v>29</v>
      </c>
      <c r="E1117" s="2" t="s">
        <v>25</v>
      </c>
      <c r="F1117" s="2">
        <v>16.448361999999999</v>
      </c>
      <c r="G1117" s="2">
        <v>23867</v>
      </c>
      <c r="H1117" s="2">
        <v>5.9999999999999995E-4</v>
      </c>
      <c r="I1117" t="s">
        <v>150</v>
      </c>
    </row>
    <row r="1118" spans="1:9">
      <c r="A1118" s="2">
        <v>2014</v>
      </c>
      <c r="B1118" s="2">
        <v>1</v>
      </c>
      <c r="C1118" s="2" t="s">
        <v>12</v>
      </c>
      <c r="D1118" s="2" t="s">
        <v>26</v>
      </c>
      <c r="E1118" s="2" t="s">
        <v>14</v>
      </c>
      <c r="F1118" s="2">
        <v>556.82690400000001</v>
      </c>
      <c r="G1118" s="2">
        <v>48244</v>
      </c>
      <c r="H1118" s="2">
        <v>1.15E-2</v>
      </c>
      <c r="I1118" t="s">
        <v>150</v>
      </c>
    </row>
    <row r="1119" spans="1:9">
      <c r="A1119" s="2">
        <v>2014</v>
      </c>
      <c r="B1119" s="2">
        <v>2</v>
      </c>
      <c r="C1119" s="2" t="s">
        <v>12</v>
      </c>
      <c r="D1119" s="2" t="s">
        <v>26</v>
      </c>
      <c r="E1119" s="2" t="s">
        <v>14</v>
      </c>
      <c r="F1119" s="2">
        <v>584.06880699999999</v>
      </c>
      <c r="G1119" s="2">
        <v>45326</v>
      </c>
      <c r="H1119" s="2">
        <v>1.2800000000000001E-2</v>
      </c>
      <c r="I1119" t="s">
        <v>150</v>
      </c>
    </row>
    <row r="1120" spans="1:9">
      <c r="A1120" s="2">
        <v>2014</v>
      </c>
      <c r="B1120" s="2">
        <v>2</v>
      </c>
      <c r="C1120" s="2" t="s">
        <v>12</v>
      </c>
      <c r="D1120" s="2" t="s">
        <v>50</v>
      </c>
      <c r="E1120" s="2" t="s">
        <v>11</v>
      </c>
      <c r="F1120" s="2">
        <v>0.63550499999999999</v>
      </c>
      <c r="G1120" s="2">
        <v>350</v>
      </c>
      <c r="H1120" s="2">
        <v>1.8E-3</v>
      </c>
      <c r="I1120" t="s">
        <v>150</v>
      </c>
    </row>
    <row r="1121" spans="1:9">
      <c r="A1121" s="2">
        <v>2013</v>
      </c>
      <c r="B1121" s="2">
        <v>3</v>
      </c>
      <c r="C1121" s="2" t="s">
        <v>12</v>
      </c>
      <c r="D1121" s="2" t="s">
        <v>31</v>
      </c>
      <c r="E1121" s="2" t="s">
        <v>14</v>
      </c>
      <c r="F1121" s="2">
        <v>7.3680000000000004E-3</v>
      </c>
      <c r="G1121" s="2">
        <v>1</v>
      </c>
      <c r="H1121" s="2">
        <v>7.3000000000000001E-3</v>
      </c>
      <c r="I1121" t="s">
        <v>150</v>
      </c>
    </row>
    <row r="1122" spans="1:9">
      <c r="A1122" s="2">
        <v>2014</v>
      </c>
      <c r="B1122" s="2">
        <v>2</v>
      </c>
      <c r="C1122" s="2" t="s">
        <v>12</v>
      </c>
      <c r="D1122" s="2" t="s">
        <v>49</v>
      </c>
      <c r="E1122" s="2" t="s">
        <v>11</v>
      </c>
      <c r="F1122" s="2">
        <v>0.14560000000000001</v>
      </c>
      <c r="G1122" s="2">
        <v>104</v>
      </c>
      <c r="H1122" s="2">
        <v>1.4E-3</v>
      </c>
      <c r="I1122" t="s">
        <v>150</v>
      </c>
    </row>
    <row r="1123" spans="1:9">
      <c r="A1123" s="2">
        <v>2013</v>
      </c>
      <c r="B1123" s="2">
        <v>10</v>
      </c>
      <c r="C1123" s="2" t="s">
        <v>12</v>
      </c>
      <c r="D1123" s="2" t="s">
        <v>59</v>
      </c>
      <c r="E1123" s="2" t="s">
        <v>11</v>
      </c>
      <c r="F1123" s="2">
        <v>3.7367999999999998E-2</v>
      </c>
      <c r="G1123" s="2">
        <v>3</v>
      </c>
      <c r="H1123" s="2">
        <v>1.24E-2</v>
      </c>
      <c r="I1123" t="s">
        <v>150</v>
      </c>
    </row>
    <row r="1124" spans="1:9">
      <c r="A1124" s="2">
        <v>2013</v>
      </c>
      <c r="B1124" s="2">
        <v>8</v>
      </c>
      <c r="C1124" s="2" t="s">
        <v>12</v>
      </c>
      <c r="D1124" s="2" t="s">
        <v>59</v>
      </c>
      <c r="E1124" s="2" t="s">
        <v>11</v>
      </c>
      <c r="F1124" s="2">
        <v>4.0286000000000002E-2</v>
      </c>
      <c r="G1124" s="2">
        <v>2</v>
      </c>
      <c r="H1124" s="2">
        <v>2.01E-2</v>
      </c>
      <c r="I1124" t="s">
        <v>150</v>
      </c>
    </row>
    <row r="1125" spans="1:9">
      <c r="A1125" s="2">
        <v>2014</v>
      </c>
      <c r="B1125" s="2">
        <v>2</v>
      </c>
      <c r="C1125" s="2" t="s">
        <v>7</v>
      </c>
      <c r="D1125" s="2" t="s">
        <v>45</v>
      </c>
      <c r="E1125" s="2" t="s">
        <v>14</v>
      </c>
      <c r="F1125" s="2">
        <v>319.19353100000001</v>
      </c>
      <c r="G1125" s="2">
        <v>185412</v>
      </c>
      <c r="H1125" s="2">
        <v>1.6999999999999999E-3</v>
      </c>
      <c r="I1125" t="s">
        <v>150</v>
      </c>
    </row>
    <row r="1126" spans="1:9">
      <c r="A1126" s="2">
        <v>2013</v>
      </c>
      <c r="B1126" s="2">
        <v>12</v>
      </c>
      <c r="C1126" s="2" t="s">
        <v>7</v>
      </c>
      <c r="D1126" s="2" t="s">
        <v>18</v>
      </c>
      <c r="E1126" s="2" t="s">
        <v>14</v>
      </c>
      <c r="F1126" s="2">
        <v>274.478477</v>
      </c>
      <c r="G1126" s="2">
        <v>134552</v>
      </c>
      <c r="H1126" s="2">
        <v>2E-3</v>
      </c>
      <c r="I1126" t="s">
        <v>150</v>
      </c>
    </row>
    <row r="1127" spans="1:9">
      <c r="A1127" s="2">
        <v>2014</v>
      </c>
      <c r="B1127" s="2">
        <v>3</v>
      </c>
      <c r="C1127" s="2" t="s">
        <v>12</v>
      </c>
      <c r="D1127" s="2" t="s">
        <v>18</v>
      </c>
      <c r="E1127" s="2" t="s">
        <v>14</v>
      </c>
      <c r="F1127" s="2">
        <v>1862.9393439999999</v>
      </c>
      <c r="G1127" s="2">
        <v>206646</v>
      </c>
      <c r="H1127" s="2">
        <v>8.9999999999999993E-3</v>
      </c>
      <c r="I1127" t="s">
        <v>150</v>
      </c>
    </row>
    <row r="1128" spans="1:9">
      <c r="A1128" s="2">
        <v>2013</v>
      </c>
      <c r="B1128" s="2">
        <v>8</v>
      </c>
      <c r="C1128" s="2" t="s">
        <v>7</v>
      </c>
      <c r="D1128" s="2" t="s">
        <v>56</v>
      </c>
      <c r="E1128" s="2" t="s">
        <v>14</v>
      </c>
      <c r="F1128" s="2">
        <v>266.20815399999998</v>
      </c>
      <c r="G1128" s="2">
        <v>157300</v>
      </c>
      <c r="H1128" s="2">
        <v>1.6000000000000001E-3</v>
      </c>
      <c r="I1128" t="s">
        <v>150</v>
      </c>
    </row>
    <row r="1129" spans="1:9">
      <c r="A1129" s="2">
        <v>2013</v>
      </c>
      <c r="B1129" s="2">
        <v>6</v>
      </c>
      <c r="C1129" s="2" t="s">
        <v>12</v>
      </c>
      <c r="D1129" s="2" t="s">
        <v>39</v>
      </c>
      <c r="E1129" s="2" t="s">
        <v>14</v>
      </c>
      <c r="F1129" s="2">
        <v>10463.062798000001</v>
      </c>
      <c r="G1129" s="2">
        <v>1055827</v>
      </c>
      <c r="H1129" s="2">
        <v>9.9000000000000008E-3</v>
      </c>
      <c r="I1129" t="s">
        <v>150</v>
      </c>
    </row>
    <row r="1130" spans="1:9">
      <c r="A1130" s="2">
        <v>2013</v>
      </c>
      <c r="B1130" s="2">
        <v>6</v>
      </c>
      <c r="C1130" s="2" t="s">
        <v>12</v>
      </c>
      <c r="D1130" s="2" t="s">
        <v>65</v>
      </c>
      <c r="E1130" s="2" t="s">
        <v>25</v>
      </c>
      <c r="F1130" s="2">
        <v>3.4344E-2</v>
      </c>
      <c r="G1130" s="2">
        <v>9</v>
      </c>
      <c r="H1130" s="2">
        <v>3.8E-3</v>
      </c>
      <c r="I1130" t="s">
        <v>150</v>
      </c>
    </row>
    <row r="1131" spans="1:9">
      <c r="A1131" s="2">
        <v>2014</v>
      </c>
      <c r="B1131" s="2">
        <v>5</v>
      </c>
      <c r="C1131" s="2" t="s">
        <v>12</v>
      </c>
      <c r="D1131" s="2" t="s">
        <v>94</v>
      </c>
      <c r="E1131" s="2" t="s">
        <v>25</v>
      </c>
      <c r="F1131" s="2">
        <v>7.1901000000000007E-2</v>
      </c>
      <c r="G1131" s="2">
        <v>19</v>
      </c>
      <c r="H1131" s="2">
        <v>3.7000000000000002E-3</v>
      </c>
      <c r="I1131" t="s">
        <v>150</v>
      </c>
    </row>
    <row r="1132" spans="1:9">
      <c r="A1132" s="2">
        <v>2013</v>
      </c>
      <c r="B1132" s="2">
        <v>11</v>
      </c>
      <c r="C1132" s="2" t="s">
        <v>12</v>
      </c>
      <c r="D1132" s="2" t="s">
        <v>38</v>
      </c>
      <c r="E1132" s="2" t="s">
        <v>14</v>
      </c>
      <c r="F1132" s="2">
        <v>1.3937E-2</v>
      </c>
      <c r="G1132" s="2">
        <v>1</v>
      </c>
      <c r="H1132" s="2">
        <v>1.3899999999999999E-2</v>
      </c>
      <c r="I1132" t="s">
        <v>150</v>
      </c>
    </row>
    <row r="1133" spans="1:9">
      <c r="A1133" s="2">
        <v>2013</v>
      </c>
      <c r="B1133" s="2">
        <v>6</v>
      </c>
      <c r="C1133" s="2" t="s">
        <v>7</v>
      </c>
      <c r="D1133" s="2" t="s">
        <v>71</v>
      </c>
      <c r="E1133" s="2" t="s">
        <v>14</v>
      </c>
      <c r="F1133" s="2">
        <v>0.74191600000000002</v>
      </c>
      <c r="G1133" s="2">
        <v>5113</v>
      </c>
      <c r="H1133" s="2">
        <v>1E-4</v>
      </c>
      <c r="I1133" t="s">
        <v>150</v>
      </c>
    </row>
    <row r="1134" spans="1:9">
      <c r="A1134" s="2">
        <v>2014</v>
      </c>
      <c r="B1134" s="2">
        <v>2</v>
      </c>
      <c r="C1134" s="2" t="s">
        <v>7</v>
      </c>
      <c r="D1134" s="2" t="s">
        <v>67</v>
      </c>
      <c r="E1134" s="2" t="s">
        <v>9</v>
      </c>
      <c r="F1134" s="2">
        <v>4.5057999999999998</v>
      </c>
      <c r="G1134" s="2">
        <v>3466</v>
      </c>
      <c r="H1134" s="2">
        <v>1.2999999999999999E-3</v>
      </c>
      <c r="I1134" t="s">
        <v>150</v>
      </c>
    </row>
    <row r="1135" spans="1:9">
      <c r="A1135" s="2">
        <v>2013</v>
      </c>
      <c r="B1135" s="2">
        <v>6</v>
      </c>
      <c r="C1135" s="2" t="s">
        <v>12</v>
      </c>
      <c r="D1135" s="2" t="s">
        <v>63</v>
      </c>
      <c r="E1135" s="2" t="s">
        <v>14</v>
      </c>
      <c r="F1135" s="2">
        <v>2272.068589</v>
      </c>
      <c r="G1135" s="2">
        <v>226507</v>
      </c>
      <c r="H1135" s="2">
        <v>0.01</v>
      </c>
      <c r="I1135" t="s">
        <v>150</v>
      </c>
    </row>
    <row r="1136" spans="1:9">
      <c r="A1136" s="2">
        <v>2013</v>
      </c>
      <c r="B1136" s="2">
        <v>12</v>
      </c>
      <c r="C1136" s="2" t="s">
        <v>7</v>
      </c>
      <c r="D1136" s="2" t="s">
        <v>86</v>
      </c>
      <c r="E1136" s="2" t="s">
        <v>9</v>
      </c>
      <c r="F1136" s="2">
        <v>350.81771099999997</v>
      </c>
      <c r="G1136" s="2">
        <v>543202</v>
      </c>
      <c r="H1136" s="2">
        <v>5.9999999999999995E-4</v>
      </c>
      <c r="I1136" t="s">
        <v>150</v>
      </c>
    </row>
    <row r="1137" spans="1:9">
      <c r="A1137" s="2">
        <v>2013</v>
      </c>
      <c r="B1137" s="2">
        <v>12</v>
      </c>
      <c r="C1137" s="2" t="s">
        <v>7</v>
      </c>
      <c r="D1137" s="2" t="s">
        <v>21</v>
      </c>
      <c r="E1137" s="2" t="s">
        <v>14</v>
      </c>
      <c r="F1137" s="2">
        <v>150.53088299999999</v>
      </c>
      <c r="G1137" s="2">
        <v>87400</v>
      </c>
      <c r="H1137" s="2">
        <v>1.6999999999999999E-3</v>
      </c>
      <c r="I1137" t="s">
        <v>150</v>
      </c>
    </row>
    <row r="1138" spans="1:9">
      <c r="A1138" s="2">
        <v>2014</v>
      </c>
      <c r="B1138" s="2">
        <v>3</v>
      </c>
      <c r="C1138" s="2" t="s">
        <v>12</v>
      </c>
      <c r="D1138" s="2" t="s">
        <v>21</v>
      </c>
      <c r="E1138" s="2" t="s">
        <v>14</v>
      </c>
      <c r="F1138" s="2">
        <v>886.39007900000001</v>
      </c>
      <c r="G1138" s="2">
        <v>79655</v>
      </c>
      <c r="H1138" s="2">
        <v>1.11E-2</v>
      </c>
      <c r="I1138" t="s">
        <v>150</v>
      </c>
    </row>
    <row r="1139" spans="1:9">
      <c r="A1139" s="2">
        <v>2014</v>
      </c>
      <c r="B1139" s="2">
        <v>2</v>
      </c>
      <c r="C1139" s="2" t="s">
        <v>7</v>
      </c>
      <c r="D1139" s="2" t="s">
        <v>31</v>
      </c>
      <c r="E1139" s="2" t="s">
        <v>14</v>
      </c>
      <c r="F1139" s="2">
        <v>31.631512000000001</v>
      </c>
      <c r="G1139" s="2">
        <v>12127</v>
      </c>
      <c r="H1139" s="2">
        <v>2.5999999999999999E-3</v>
      </c>
      <c r="I1139" t="s">
        <v>150</v>
      </c>
    </row>
    <row r="1140" spans="1:9">
      <c r="A1140" s="2">
        <v>2014</v>
      </c>
      <c r="B1140" s="2">
        <v>5</v>
      </c>
      <c r="C1140" s="2" t="s">
        <v>12</v>
      </c>
      <c r="D1140" s="2" t="s">
        <v>41</v>
      </c>
      <c r="E1140" s="2" t="s">
        <v>25</v>
      </c>
      <c r="F1140" s="2">
        <v>56.512768000000001</v>
      </c>
      <c r="G1140" s="2">
        <v>33962</v>
      </c>
      <c r="H1140" s="2">
        <v>1.6000000000000001E-3</v>
      </c>
      <c r="I1140" t="s">
        <v>150</v>
      </c>
    </row>
    <row r="1141" spans="1:9">
      <c r="A1141" s="2">
        <v>2014</v>
      </c>
      <c r="B1141" s="2">
        <v>5</v>
      </c>
      <c r="C1141" s="2" t="s">
        <v>7</v>
      </c>
      <c r="D1141" s="2" t="s">
        <v>27</v>
      </c>
      <c r="E1141" s="2" t="s">
        <v>14</v>
      </c>
      <c r="F1141" s="2">
        <v>58.586328999999999</v>
      </c>
      <c r="G1141" s="2">
        <v>22860</v>
      </c>
      <c r="H1141" s="2">
        <v>2.5000000000000001E-3</v>
      </c>
      <c r="I1141" t="s">
        <v>150</v>
      </c>
    </row>
    <row r="1142" spans="1:9">
      <c r="A1142" s="2">
        <v>2013</v>
      </c>
      <c r="B1142" s="2">
        <v>10</v>
      </c>
      <c r="C1142" s="2" t="s">
        <v>12</v>
      </c>
      <c r="D1142" s="2" t="s">
        <v>45</v>
      </c>
      <c r="E1142" s="2" t="s">
        <v>14</v>
      </c>
      <c r="F1142" s="2">
        <v>270.48907600000001</v>
      </c>
      <c r="G1142" s="2">
        <v>66218</v>
      </c>
      <c r="H1142" s="2">
        <v>4.0000000000000001E-3</v>
      </c>
      <c r="I1142" t="s">
        <v>150</v>
      </c>
    </row>
    <row r="1143" spans="1:9">
      <c r="A1143" s="2">
        <v>2013</v>
      </c>
      <c r="B1143" s="2">
        <v>12</v>
      </c>
      <c r="C1143" s="2" t="s">
        <v>12</v>
      </c>
      <c r="D1143" s="2" t="s">
        <v>56</v>
      </c>
      <c r="E1143" s="2" t="s">
        <v>14</v>
      </c>
      <c r="F1143" s="2">
        <v>31183.690502000001</v>
      </c>
      <c r="G1143" s="2">
        <v>2853050</v>
      </c>
      <c r="H1143" s="2">
        <v>1.09E-2</v>
      </c>
      <c r="I1143" t="s">
        <v>150</v>
      </c>
    </row>
    <row r="1144" spans="1:9">
      <c r="A1144" s="2">
        <v>2013</v>
      </c>
      <c r="B1144" s="2">
        <v>4</v>
      </c>
      <c r="C1144" s="2" t="s">
        <v>53</v>
      </c>
      <c r="D1144" s="2" t="s">
        <v>56</v>
      </c>
      <c r="E1144" s="2" t="s">
        <v>14</v>
      </c>
      <c r="F1144" s="2">
        <v>2.0354519999999998</v>
      </c>
      <c r="G1144" s="2">
        <v>2</v>
      </c>
      <c r="H1144" s="2">
        <v>1.0177</v>
      </c>
      <c r="I1144" t="s">
        <v>150</v>
      </c>
    </row>
    <row r="1145" spans="1:9">
      <c r="A1145" s="2">
        <v>2013</v>
      </c>
      <c r="B1145" s="2">
        <v>5</v>
      </c>
      <c r="C1145" s="2" t="s">
        <v>12</v>
      </c>
      <c r="D1145" s="2" t="s">
        <v>71</v>
      </c>
      <c r="E1145" s="2" t="s">
        <v>14</v>
      </c>
      <c r="F1145" s="2">
        <v>7.9248390000000004</v>
      </c>
      <c r="G1145" s="2">
        <v>2014</v>
      </c>
      <c r="H1145" s="2">
        <v>3.8999999999999998E-3</v>
      </c>
      <c r="I1145" t="s">
        <v>150</v>
      </c>
    </row>
    <row r="1146" spans="1:9">
      <c r="A1146" s="2">
        <v>2013</v>
      </c>
      <c r="B1146" s="2">
        <v>4</v>
      </c>
      <c r="C1146" s="2" t="s">
        <v>12</v>
      </c>
      <c r="D1146" s="2" t="s">
        <v>22</v>
      </c>
      <c r="E1146" s="2" t="s">
        <v>14</v>
      </c>
      <c r="F1146" s="2">
        <v>169.190494</v>
      </c>
      <c r="G1146" s="2">
        <v>19657</v>
      </c>
      <c r="H1146" s="2">
        <v>8.6E-3</v>
      </c>
      <c r="I1146" t="s">
        <v>150</v>
      </c>
    </row>
    <row r="1147" spans="1:9">
      <c r="A1147" s="2">
        <v>2014</v>
      </c>
      <c r="B1147" s="2">
        <v>3</v>
      </c>
      <c r="C1147" s="2" t="s">
        <v>7</v>
      </c>
      <c r="D1147" s="2" t="s">
        <v>33</v>
      </c>
      <c r="E1147" s="2" t="s">
        <v>11</v>
      </c>
      <c r="F1147" s="2">
        <v>42.976700000000001</v>
      </c>
      <c r="G1147" s="2">
        <v>33059</v>
      </c>
      <c r="H1147" s="2">
        <v>1.2999999999999999E-3</v>
      </c>
      <c r="I1147" t="s">
        <v>150</v>
      </c>
    </row>
    <row r="1148" spans="1:9">
      <c r="A1148" s="2">
        <v>2013</v>
      </c>
      <c r="B1148" s="2">
        <v>2</v>
      </c>
      <c r="C1148" s="2" t="s">
        <v>7</v>
      </c>
      <c r="D1148" s="2" t="s">
        <v>20</v>
      </c>
      <c r="E1148" s="2" t="s">
        <v>14</v>
      </c>
      <c r="F1148" s="2">
        <v>122.33234</v>
      </c>
      <c r="G1148" s="2">
        <v>130079</v>
      </c>
      <c r="H1148" s="2">
        <v>8.9999999999999998E-4</v>
      </c>
      <c r="I1148" t="s">
        <v>150</v>
      </c>
    </row>
    <row r="1149" spans="1:9">
      <c r="A1149" s="2">
        <v>2013</v>
      </c>
      <c r="B1149" s="2">
        <v>4</v>
      </c>
      <c r="C1149" s="2" t="s">
        <v>7</v>
      </c>
      <c r="D1149" s="2" t="s">
        <v>20</v>
      </c>
      <c r="E1149" s="2" t="s">
        <v>14</v>
      </c>
      <c r="F1149" s="2">
        <v>162.44018500000001</v>
      </c>
      <c r="G1149" s="2">
        <v>112995</v>
      </c>
      <c r="H1149" s="2">
        <v>1.4E-3</v>
      </c>
      <c r="I1149" t="s">
        <v>150</v>
      </c>
    </row>
    <row r="1150" spans="1:9">
      <c r="A1150" s="2">
        <v>2013</v>
      </c>
      <c r="B1150" s="2">
        <v>7</v>
      </c>
      <c r="C1150" s="2" t="s">
        <v>12</v>
      </c>
      <c r="D1150" s="2" t="s">
        <v>46</v>
      </c>
      <c r="E1150" s="2" t="s">
        <v>25</v>
      </c>
      <c r="F1150" s="2">
        <v>40.149408000000001</v>
      </c>
      <c r="G1150" s="2">
        <v>7797</v>
      </c>
      <c r="H1150" s="2">
        <v>5.1000000000000004E-3</v>
      </c>
      <c r="I1150" t="s">
        <v>150</v>
      </c>
    </row>
    <row r="1151" spans="1:9">
      <c r="A1151" s="2">
        <v>2013</v>
      </c>
      <c r="B1151" s="2">
        <v>11</v>
      </c>
      <c r="C1151" s="2" t="s">
        <v>12</v>
      </c>
      <c r="D1151" s="2" t="s">
        <v>89</v>
      </c>
      <c r="E1151" s="2" t="s">
        <v>9</v>
      </c>
      <c r="F1151" s="2">
        <v>1.008E-2</v>
      </c>
      <c r="G1151" s="2">
        <v>5</v>
      </c>
      <c r="H1151" s="2">
        <v>2E-3</v>
      </c>
      <c r="I1151" t="s">
        <v>150</v>
      </c>
    </row>
    <row r="1152" spans="1:9">
      <c r="A1152" s="2">
        <v>2013</v>
      </c>
      <c r="B1152" s="2">
        <v>9</v>
      </c>
      <c r="C1152" s="2" t="s">
        <v>12</v>
      </c>
      <c r="D1152" s="2" t="s">
        <v>70</v>
      </c>
      <c r="E1152" s="2" t="s">
        <v>14</v>
      </c>
      <c r="F1152" s="2">
        <v>6314.7951380000004</v>
      </c>
      <c r="G1152" s="2">
        <v>574077</v>
      </c>
      <c r="H1152" s="2">
        <v>1.09E-2</v>
      </c>
      <c r="I1152" t="s">
        <v>150</v>
      </c>
    </row>
    <row r="1153" spans="1:9">
      <c r="A1153" s="2">
        <v>2013</v>
      </c>
      <c r="B1153" s="2">
        <v>4</v>
      </c>
      <c r="C1153" s="2" t="s">
        <v>12</v>
      </c>
      <c r="D1153" s="2" t="s">
        <v>95</v>
      </c>
      <c r="E1153" s="2" t="s">
        <v>11</v>
      </c>
      <c r="F1153" s="2">
        <v>6.6750000000000004E-2</v>
      </c>
      <c r="G1153" s="2">
        <v>5</v>
      </c>
      <c r="H1153" s="2">
        <v>1.3299999999999999E-2</v>
      </c>
      <c r="I1153" t="s">
        <v>150</v>
      </c>
    </row>
    <row r="1154" spans="1:9">
      <c r="A1154" s="2">
        <v>2013</v>
      </c>
      <c r="B1154" s="2">
        <v>4</v>
      </c>
      <c r="C1154" s="2" t="s">
        <v>12</v>
      </c>
      <c r="D1154" s="2" t="s">
        <v>83</v>
      </c>
      <c r="E1154" s="2" t="s">
        <v>14</v>
      </c>
      <c r="F1154" s="2">
        <v>0.25685999999999998</v>
      </c>
      <c r="G1154" s="2">
        <v>45</v>
      </c>
      <c r="H1154" s="2">
        <v>5.7000000000000002E-3</v>
      </c>
      <c r="I1154" t="s">
        <v>150</v>
      </c>
    </row>
    <row r="1155" spans="1:9">
      <c r="A1155" s="2">
        <v>2013</v>
      </c>
      <c r="B1155" s="2">
        <v>11</v>
      </c>
      <c r="C1155" s="2" t="s">
        <v>12</v>
      </c>
      <c r="D1155" s="2" t="s">
        <v>83</v>
      </c>
      <c r="E1155" s="2" t="s">
        <v>14</v>
      </c>
      <c r="F1155" s="2">
        <v>4.9195999999999997E-2</v>
      </c>
      <c r="G1155" s="2">
        <v>4</v>
      </c>
      <c r="H1155" s="2">
        <v>1.2200000000000001E-2</v>
      </c>
      <c r="I1155" t="s">
        <v>150</v>
      </c>
    </row>
    <row r="1156" spans="1:9">
      <c r="A1156" s="2">
        <v>2013</v>
      </c>
      <c r="B1156" s="2">
        <v>8</v>
      </c>
      <c r="C1156" s="2" t="s">
        <v>7</v>
      </c>
      <c r="D1156" s="2" t="s">
        <v>31</v>
      </c>
      <c r="E1156" s="2" t="s">
        <v>14</v>
      </c>
      <c r="F1156" s="2">
        <v>8.9774639999999994</v>
      </c>
      <c r="G1156" s="2">
        <v>8811</v>
      </c>
      <c r="H1156" s="2">
        <v>1E-3</v>
      </c>
      <c r="I1156" t="s">
        <v>150</v>
      </c>
    </row>
    <row r="1157" spans="1:9">
      <c r="A1157" s="2">
        <v>2013</v>
      </c>
      <c r="B1157" s="2">
        <v>5</v>
      </c>
      <c r="C1157" s="2" t="s">
        <v>7</v>
      </c>
      <c r="D1157" s="2" t="s">
        <v>87</v>
      </c>
      <c r="E1157" s="2" t="s">
        <v>14</v>
      </c>
      <c r="F1157" s="2">
        <v>24.172499999999999</v>
      </c>
      <c r="G1157" s="2">
        <v>18055</v>
      </c>
      <c r="H1157" s="2">
        <v>1.2999999999999999E-3</v>
      </c>
      <c r="I1157" t="s">
        <v>150</v>
      </c>
    </row>
    <row r="1158" spans="1:9">
      <c r="A1158" s="2">
        <v>2013</v>
      </c>
      <c r="B1158" s="2">
        <v>12</v>
      </c>
      <c r="C1158" s="2" t="s">
        <v>12</v>
      </c>
      <c r="D1158" s="2" t="s">
        <v>45</v>
      </c>
      <c r="E1158" s="2" t="s">
        <v>14</v>
      </c>
      <c r="F1158" s="2">
        <v>335.145667</v>
      </c>
      <c r="G1158" s="2">
        <v>80159</v>
      </c>
      <c r="H1158" s="2">
        <v>4.1000000000000003E-3</v>
      </c>
      <c r="I1158" t="s">
        <v>150</v>
      </c>
    </row>
    <row r="1159" spans="1:9">
      <c r="A1159" s="2">
        <v>2013</v>
      </c>
      <c r="B1159" s="2">
        <v>9</v>
      </c>
      <c r="C1159" s="2" t="s">
        <v>7</v>
      </c>
      <c r="D1159" s="2" t="s">
        <v>42</v>
      </c>
      <c r="E1159" s="2" t="s">
        <v>14</v>
      </c>
      <c r="F1159" s="2">
        <v>222.70298399999999</v>
      </c>
      <c r="G1159" s="2">
        <v>127099</v>
      </c>
      <c r="H1159" s="2">
        <v>1.6999999999999999E-3</v>
      </c>
      <c r="I1159" t="s">
        <v>150</v>
      </c>
    </row>
    <row r="1160" spans="1:9">
      <c r="A1160" s="2">
        <v>2013</v>
      </c>
      <c r="B1160" s="2">
        <v>12</v>
      </c>
      <c r="C1160" s="2" t="s">
        <v>7</v>
      </c>
      <c r="D1160" s="2" t="s">
        <v>39</v>
      </c>
      <c r="E1160" s="2" t="s">
        <v>14</v>
      </c>
      <c r="F1160" s="2">
        <v>2592.708435</v>
      </c>
      <c r="G1160" s="2">
        <v>635730</v>
      </c>
      <c r="H1160" s="2">
        <v>4.0000000000000001E-3</v>
      </c>
      <c r="I1160" t="s">
        <v>150</v>
      </c>
    </row>
    <row r="1161" spans="1:9">
      <c r="A1161" s="2">
        <v>2014</v>
      </c>
      <c r="B1161" s="2">
        <v>5</v>
      </c>
      <c r="C1161" s="2" t="s">
        <v>12</v>
      </c>
      <c r="D1161" s="2" t="s">
        <v>91</v>
      </c>
      <c r="E1161" s="2" t="s">
        <v>9</v>
      </c>
      <c r="F1161" s="2">
        <v>2.9483999999999999</v>
      </c>
      <c r="G1161" s="2">
        <v>2268</v>
      </c>
      <c r="H1161" s="2">
        <v>1.2999999999999999E-3</v>
      </c>
      <c r="I1161" t="s">
        <v>150</v>
      </c>
    </row>
    <row r="1162" spans="1:9">
      <c r="A1162" s="2">
        <v>2013</v>
      </c>
      <c r="B1162" s="2">
        <v>11</v>
      </c>
      <c r="C1162" s="2" t="s">
        <v>12</v>
      </c>
      <c r="D1162" s="2" t="s">
        <v>10</v>
      </c>
      <c r="E1162" s="2" t="s">
        <v>11</v>
      </c>
      <c r="F1162" s="2">
        <v>85.594080000000005</v>
      </c>
      <c r="G1162" s="2">
        <v>15430</v>
      </c>
      <c r="H1162" s="2">
        <v>5.4999999999999997E-3</v>
      </c>
      <c r="I1162" t="s">
        <v>150</v>
      </c>
    </row>
    <row r="1163" spans="1:9">
      <c r="A1163" s="2">
        <v>2013</v>
      </c>
      <c r="B1163" s="2">
        <v>7</v>
      </c>
      <c r="C1163" s="2" t="s">
        <v>12</v>
      </c>
      <c r="D1163" s="2" t="s">
        <v>20</v>
      </c>
      <c r="E1163" s="2" t="s">
        <v>14</v>
      </c>
      <c r="F1163" s="2">
        <v>3344.3885959999998</v>
      </c>
      <c r="G1163" s="2">
        <v>316180</v>
      </c>
      <c r="H1163" s="2">
        <v>1.0500000000000001E-2</v>
      </c>
      <c r="I1163" t="s">
        <v>150</v>
      </c>
    </row>
    <row r="1164" spans="1:9">
      <c r="A1164" s="2">
        <v>2013</v>
      </c>
      <c r="B1164" s="2">
        <v>7</v>
      </c>
      <c r="C1164" s="2" t="s">
        <v>12</v>
      </c>
      <c r="D1164" s="2" t="s">
        <v>15</v>
      </c>
      <c r="E1164" s="2" t="s">
        <v>16</v>
      </c>
      <c r="F1164" s="2">
        <v>2743.6240419999999</v>
      </c>
      <c r="G1164" s="2">
        <v>277956</v>
      </c>
      <c r="H1164" s="2">
        <v>9.7999999999999997E-3</v>
      </c>
      <c r="I1164" t="s">
        <v>150</v>
      </c>
    </row>
    <row r="1165" spans="1:9">
      <c r="A1165" s="2">
        <v>2014</v>
      </c>
      <c r="B1165" s="2">
        <v>5</v>
      </c>
      <c r="C1165" s="2" t="s">
        <v>12</v>
      </c>
      <c r="D1165" s="2" t="s">
        <v>54</v>
      </c>
      <c r="E1165" s="2" t="s">
        <v>14</v>
      </c>
      <c r="F1165" s="2">
        <v>7.5115699999999999</v>
      </c>
      <c r="G1165" s="2">
        <v>522</v>
      </c>
      <c r="H1165" s="2">
        <v>1.43E-2</v>
      </c>
      <c r="I1165" t="s">
        <v>150</v>
      </c>
    </row>
    <row r="1166" spans="1:9">
      <c r="A1166" s="2">
        <v>2013</v>
      </c>
      <c r="B1166" s="2">
        <v>10</v>
      </c>
      <c r="C1166" s="2" t="s">
        <v>12</v>
      </c>
      <c r="D1166" s="2" t="s">
        <v>29</v>
      </c>
      <c r="E1166" s="2" t="s">
        <v>25</v>
      </c>
      <c r="F1166" s="2">
        <v>59.2928</v>
      </c>
      <c r="G1166" s="2">
        <v>11047</v>
      </c>
      <c r="H1166" s="2">
        <v>5.3E-3</v>
      </c>
      <c r="I1166" t="s">
        <v>150</v>
      </c>
    </row>
    <row r="1167" spans="1:9">
      <c r="A1167" s="2">
        <v>2013</v>
      </c>
      <c r="B1167" s="2">
        <v>12</v>
      </c>
      <c r="C1167" s="2" t="s">
        <v>12</v>
      </c>
      <c r="D1167" s="2" t="s">
        <v>21</v>
      </c>
      <c r="E1167" s="2" t="s">
        <v>14</v>
      </c>
      <c r="F1167" s="2">
        <v>841.86158699999999</v>
      </c>
      <c r="G1167" s="2">
        <v>69181</v>
      </c>
      <c r="H1167" s="2">
        <v>1.21E-2</v>
      </c>
      <c r="I1167" t="s">
        <v>150</v>
      </c>
    </row>
    <row r="1168" spans="1:9">
      <c r="A1168" s="2">
        <v>2014</v>
      </c>
      <c r="B1168" s="2">
        <v>2</v>
      </c>
      <c r="C1168" s="2" t="s">
        <v>7</v>
      </c>
      <c r="D1168" s="2" t="s">
        <v>21</v>
      </c>
      <c r="E1168" s="2" t="s">
        <v>14</v>
      </c>
      <c r="F1168" s="2">
        <v>79.531009999999995</v>
      </c>
      <c r="G1168" s="2">
        <v>118046</v>
      </c>
      <c r="H1168" s="2">
        <v>5.9999999999999995E-4</v>
      </c>
      <c r="I1168" t="s">
        <v>150</v>
      </c>
    </row>
    <row r="1169" spans="1:9">
      <c r="A1169" s="2">
        <v>2014</v>
      </c>
      <c r="B1169" s="2">
        <v>2</v>
      </c>
      <c r="C1169" s="2" t="s">
        <v>12</v>
      </c>
      <c r="D1169" s="2" t="s">
        <v>35</v>
      </c>
      <c r="E1169" s="2" t="s">
        <v>9</v>
      </c>
      <c r="F1169" s="2">
        <v>0.151111</v>
      </c>
      <c r="G1169" s="2">
        <v>1</v>
      </c>
      <c r="H1169" s="2">
        <v>0.15110000000000001</v>
      </c>
      <c r="I1169" t="s">
        <v>150</v>
      </c>
    </row>
    <row r="1170" spans="1:9">
      <c r="A1170" s="2">
        <v>2013</v>
      </c>
      <c r="B1170" s="2">
        <v>5</v>
      </c>
      <c r="C1170" s="2" t="s">
        <v>12</v>
      </c>
      <c r="D1170" s="2" t="s">
        <v>27</v>
      </c>
      <c r="E1170" s="2" t="s">
        <v>14</v>
      </c>
      <c r="F1170" s="2">
        <v>7.3348599999999999</v>
      </c>
      <c r="G1170" s="2">
        <v>2372</v>
      </c>
      <c r="H1170" s="2">
        <v>3.0000000000000001E-3</v>
      </c>
      <c r="I1170" t="s">
        <v>150</v>
      </c>
    </row>
    <row r="1171" spans="1:9">
      <c r="A1171" s="2">
        <v>2013</v>
      </c>
      <c r="B1171" s="2">
        <v>12</v>
      </c>
      <c r="C1171" s="2" t="s">
        <v>12</v>
      </c>
      <c r="D1171" s="2" t="s">
        <v>49</v>
      </c>
      <c r="E1171" s="2" t="s">
        <v>11</v>
      </c>
      <c r="F1171" s="2">
        <v>1.4E-3</v>
      </c>
      <c r="G1171" s="2">
        <v>1</v>
      </c>
      <c r="H1171" s="2">
        <v>1.4E-3</v>
      </c>
      <c r="I1171" t="s">
        <v>150</v>
      </c>
    </row>
    <row r="1172" spans="1:9">
      <c r="A1172" s="2">
        <v>2013</v>
      </c>
      <c r="B1172" s="2">
        <v>12</v>
      </c>
      <c r="C1172" s="2" t="s">
        <v>7</v>
      </c>
      <c r="D1172" s="2" t="s">
        <v>45</v>
      </c>
      <c r="E1172" s="2" t="s">
        <v>14</v>
      </c>
      <c r="F1172" s="2">
        <v>66.762134000000003</v>
      </c>
      <c r="G1172" s="2">
        <v>138783</v>
      </c>
      <c r="H1172" s="2">
        <v>4.0000000000000002E-4</v>
      </c>
      <c r="I1172" t="s">
        <v>150</v>
      </c>
    </row>
    <row r="1173" spans="1:9">
      <c r="A1173" s="2">
        <v>2014</v>
      </c>
      <c r="B1173" s="2">
        <v>3</v>
      </c>
      <c r="C1173" s="2" t="s">
        <v>12</v>
      </c>
      <c r="D1173" s="2" t="s">
        <v>45</v>
      </c>
      <c r="E1173" s="2" t="s">
        <v>14</v>
      </c>
      <c r="F1173" s="2">
        <v>367.81358299999999</v>
      </c>
      <c r="G1173" s="2">
        <v>91252</v>
      </c>
      <c r="H1173" s="2">
        <v>4.0000000000000001E-3</v>
      </c>
      <c r="I1173" t="s">
        <v>150</v>
      </c>
    </row>
    <row r="1174" spans="1:9">
      <c r="A1174" s="2">
        <v>2013</v>
      </c>
      <c r="B1174" s="2">
        <v>10</v>
      </c>
      <c r="C1174" s="2" t="s">
        <v>12</v>
      </c>
      <c r="D1174" s="2" t="s">
        <v>18</v>
      </c>
      <c r="E1174" s="2" t="s">
        <v>14</v>
      </c>
      <c r="F1174" s="2">
        <v>1646.3418939999999</v>
      </c>
      <c r="G1174" s="2">
        <v>175075</v>
      </c>
      <c r="H1174" s="2">
        <v>9.4000000000000004E-3</v>
      </c>
      <c r="I1174" t="s">
        <v>150</v>
      </c>
    </row>
    <row r="1175" spans="1:9">
      <c r="A1175" s="2">
        <v>2013</v>
      </c>
      <c r="B1175" s="2">
        <v>9</v>
      </c>
      <c r="C1175" s="2" t="s">
        <v>12</v>
      </c>
      <c r="D1175" s="2" t="s">
        <v>39</v>
      </c>
      <c r="E1175" s="2" t="s">
        <v>14</v>
      </c>
      <c r="F1175" s="2">
        <v>15739.252372999999</v>
      </c>
      <c r="G1175" s="2">
        <v>1136016</v>
      </c>
      <c r="H1175" s="2">
        <v>1.38E-2</v>
      </c>
      <c r="I1175" t="s">
        <v>150</v>
      </c>
    </row>
    <row r="1176" spans="1:9">
      <c r="A1176" s="2">
        <v>2013</v>
      </c>
      <c r="B1176" s="2">
        <v>6</v>
      </c>
      <c r="C1176" s="2" t="s">
        <v>7</v>
      </c>
      <c r="D1176" s="2" t="s">
        <v>8</v>
      </c>
      <c r="E1176" s="2" t="s">
        <v>9</v>
      </c>
      <c r="F1176" s="2">
        <v>45260.219846</v>
      </c>
      <c r="G1176" s="2">
        <v>24650573</v>
      </c>
      <c r="H1176" s="2">
        <v>1.8E-3</v>
      </c>
      <c r="I1176" t="s">
        <v>150</v>
      </c>
    </row>
    <row r="1177" spans="1:9">
      <c r="A1177" s="2">
        <v>2013</v>
      </c>
      <c r="B1177" s="2">
        <v>7</v>
      </c>
      <c r="C1177" s="2" t="s">
        <v>12</v>
      </c>
      <c r="D1177" s="2" t="s">
        <v>8</v>
      </c>
      <c r="E1177" s="2" t="s">
        <v>9</v>
      </c>
      <c r="F1177" s="2">
        <v>211219.18144799999</v>
      </c>
      <c r="G1177" s="2">
        <v>29099881</v>
      </c>
      <c r="H1177" s="2">
        <v>7.1999999999999998E-3</v>
      </c>
      <c r="I1177" t="s">
        <v>150</v>
      </c>
    </row>
    <row r="1178" spans="1:9">
      <c r="A1178" s="2">
        <v>2014</v>
      </c>
      <c r="B1178" s="2">
        <v>5</v>
      </c>
      <c r="C1178" s="2" t="s">
        <v>12</v>
      </c>
      <c r="D1178" s="2" t="s">
        <v>30</v>
      </c>
      <c r="E1178" s="2" t="s">
        <v>9</v>
      </c>
      <c r="F1178" s="2">
        <v>28.114799999999999</v>
      </c>
      <c r="G1178" s="2">
        <v>20082</v>
      </c>
      <c r="H1178" s="2">
        <v>1.4E-3</v>
      </c>
      <c r="I1178" t="s">
        <v>150</v>
      </c>
    </row>
    <row r="1179" spans="1:9">
      <c r="A1179" s="2">
        <v>2013</v>
      </c>
      <c r="B1179" s="2">
        <v>4</v>
      </c>
      <c r="C1179" s="2" t="s">
        <v>12</v>
      </c>
      <c r="D1179" s="2" t="s">
        <v>61</v>
      </c>
      <c r="E1179" s="2" t="s">
        <v>62</v>
      </c>
      <c r="F1179" s="2">
        <v>1.2586E-2</v>
      </c>
      <c r="G1179" s="2">
        <v>1</v>
      </c>
      <c r="H1179" s="2">
        <v>1.2500000000000001E-2</v>
      </c>
      <c r="I1179" t="s">
        <v>150</v>
      </c>
    </row>
    <row r="1180" spans="1:9">
      <c r="A1180" s="2">
        <v>2013</v>
      </c>
      <c r="B1180" s="2">
        <v>7</v>
      </c>
      <c r="C1180" s="2" t="s">
        <v>12</v>
      </c>
      <c r="D1180" s="2" t="s">
        <v>88</v>
      </c>
      <c r="E1180" s="2" t="s">
        <v>14</v>
      </c>
      <c r="F1180" s="2">
        <v>0.101614</v>
      </c>
      <c r="G1180" s="2">
        <v>3</v>
      </c>
      <c r="H1180" s="2">
        <v>3.3799999999999997E-2</v>
      </c>
      <c r="I1180" t="s">
        <v>150</v>
      </c>
    </row>
    <row r="1181" spans="1:9">
      <c r="A1181" s="2">
        <v>2013</v>
      </c>
      <c r="B1181" s="2">
        <v>1</v>
      </c>
      <c r="C1181" s="2" t="s">
        <v>7</v>
      </c>
      <c r="D1181" s="2" t="s">
        <v>15</v>
      </c>
      <c r="E1181" s="2" t="s">
        <v>16</v>
      </c>
      <c r="F1181" s="2">
        <v>397.70428900000002</v>
      </c>
      <c r="G1181" s="2">
        <v>165746</v>
      </c>
      <c r="H1181" s="2">
        <v>2.3E-3</v>
      </c>
      <c r="I1181" t="s">
        <v>150</v>
      </c>
    </row>
    <row r="1182" spans="1:9">
      <c r="A1182" s="2">
        <v>2013</v>
      </c>
      <c r="B1182" s="2">
        <v>10</v>
      </c>
      <c r="C1182" s="2" t="s">
        <v>7</v>
      </c>
      <c r="D1182" s="2" t="s">
        <v>15</v>
      </c>
      <c r="E1182" s="2" t="s">
        <v>16</v>
      </c>
      <c r="F1182" s="2">
        <v>608.18899699999997</v>
      </c>
      <c r="G1182" s="2">
        <v>250982</v>
      </c>
      <c r="H1182" s="2">
        <v>2.3999999999999998E-3</v>
      </c>
      <c r="I1182" t="s">
        <v>150</v>
      </c>
    </row>
    <row r="1183" spans="1:9">
      <c r="A1183" s="2">
        <v>2013</v>
      </c>
      <c r="B1183" s="2">
        <v>3</v>
      </c>
      <c r="C1183" s="2" t="s">
        <v>12</v>
      </c>
      <c r="D1183" s="2" t="s">
        <v>48</v>
      </c>
      <c r="E1183" s="2" t="s">
        <v>14</v>
      </c>
      <c r="F1183" s="2">
        <v>0.33793899999999999</v>
      </c>
      <c r="G1183" s="2">
        <v>37</v>
      </c>
      <c r="H1183" s="2">
        <v>9.1000000000000004E-3</v>
      </c>
      <c r="I1183" t="s">
        <v>150</v>
      </c>
    </row>
    <row r="1184" spans="1:9">
      <c r="A1184" s="2">
        <v>2014</v>
      </c>
      <c r="B1184" s="2">
        <v>5</v>
      </c>
      <c r="C1184" s="2" t="s">
        <v>12</v>
      </c>
      <c r="D1184" s="2" t="s">
        <v>96</v>
      </c>
      <c r="E1184" s="2" t="s">
        <v>9</v>
      </c>
      <c r="F1184" s="2">
        <v>9.3184000000000005</v>
      </c>
      <c r="G1184" s="2">
        <v>6656</v>
      </c>
      <c r="H1184" s="2">
        <v>1.4E-3</v>
      </c>
      <c r="I1184" t="s">
        <v>150</v>
      </c>
    </row>
    <row r="1185" spans="1:9">
      <c r="A1185" s="2">
        <v>2013</v>
      </c>
      <c r="B1185" s="2">
        <v>2</v>
      </c>
      <c r="C1185" s="2" t="s">
        <v>7</v>
      </c>
      <c r="D1185" s="2" t="s">
        <v>34</v>
      </c>
      <c r="E1185" s="2" t="s">
        <v>14</v>
      </c>
      <c r="F1185" s="2">
        <v>1.3873E-2</v>
      </c>
      <c r="G1185" s="2">
        <v>27</v>
      </c>
      <c r="H1185" s="2">
        <v>5.0000000000000001E-4</v>
      </c>
      <c r="I1185" t="s">
        <v>150</v>
      </c>
    </row>
    <row r="1186" spans="1:9">
      <c r="A1186" s="2">
        <v>2013</v>
      </c>
      <c r="B1186" s="2">
        <v>3</v>
      </c>
      <c r="C1186" s="2" t="s">
        <v>53</v>
      </c>
      <c r="D1186" s="2" t="s">
        <v>63</v>
      </c>
      <c r="E1186" s="2" t="s">
        <v>14</v>
      </c>
      <c r="F1186" s="2">
        <v>3.6450300000000002</v>
      </c>
      <c r="G1186" s="2">
        <v>4</v>
      </c>
      <c r="H1186" s="2">
        <v>0.91120000000000001</v>
      </c>
      <c r="I1186" t="s">
        <v>150</v>
      </c>
    </row>
    <row r="1187" spans="1:9">
      <c r="A1187" s="2">
        <v>2014</v>
      </c>
      <c r="B1187" s="2">
        <v>2</v>
      </c>
      <c r="C1187" s="2" t="s">
        <v>12</v>
      </c>
      <c r="D1187" s="2" t="s">
        <v>83</v>
      </c>
      <c r="E1187" s="2" t="s">
        <v>14</v>
      </c>
      <c r="F1187" s="2">
        <v>0.25584099999999999</v>
      </c>
      <c r="G1187" s="2">
        <v>32</v>
      </c>
      <c r="H1187" s="2">
        <v>7.9000000000000008E-3</v>
      </c>
      <c r="I1187" t="s">
        <v>150</v>
      </c>
    </row>
    <row r="1188" spans="1:9">
      <c r="A1188" s="2">
        <v>2014</v>
      </c>
      <c r="B1188" s="2">
        <v>4</v>
      </c>
      <c r="C1188" s="2" t="s">
        <v>7</v>
      </c>
      <c r="D1188" s="2" t="s">
        <v>43</v>
      </c>
      <c r="E1188" s="2" t="s">
        <v>11</v>
      </c>
      <c r="F1188" s="2">
        <v>205.32307599999999</v>
      </c>
      <c r="G1188" s="2">
        <v>124270</v>
      </c>
      <c r="H1188" s="2">
        <v>1.6000000000000001E-3</v>
      </c>
      <c r="I1188" t="s">
        <v>150</v>
      </c>
    </row>
    <row r="1189" spans="1:9">
      <c r="A1189" s="2">
        <v>2013</v>
      </c>
      <c r="B1189" s="2">
        <v>12</v>
      </c>
      <c r="C1189" s="2" t="s">
        <v>12</v>
      </c>
      <c r="D1189" s="2" t="s">
        <v>64</v>
      </c>
      <c r="E1189" s="2" t="s">
        <v>14</v>
      </c>
      <c r="F1189" s="2">
        <v>1.0061880000000001</v>
      </c>
      <c r="G1189" s="2">
        <v>244</v>
      </c>
      <c r="H1189" s="2">
        <v>4.1000000000000003E-3</v>
      </c>
      <c r="I1189" t="s">
        <v>150</v>
      </c>
    </row>
    <row r="1190" spans="1:9">
      <c r="A1190" s="2">
        <v>2014</v>
      </c>
      <c r="B1190" s="2">
        <v>1</v>
      </c>
      <c r="C1190" s="2" t="s">
        <v>7</v>
      </c>
      <c r="D1190" s="2" t="s">
        <v>17</v>
      </c>
      <c r="E1190" s="2" t="s">
        <v>14</v>
      </c>
      <c r="F1190" s="2">
        <v>87.931392000000002</v>
      </c>
      <c r="G1190" s="2">
        <v>32925</v>
      </c>
      <c r="H1190" s="2">
        <v>2.5999999999999999E-3</v>
      </c>
      <c r="I1190" t="s">
        <v>150</v>
      </c>
    </row>
    <row r="1191" spans="1:9">
      <c r="A1191" s="2">
        <v>2014</v>
      </c>
      <c r="B1191" s="2">
        <v>4</v>
      </c>
      <c r="C1191" s="2" t="s">
        <v>12</v>
      </c>
      <c r="D1191" s="2" t="s">
        <v>45</v>
      </c>
      <c r="E1191" s="2" t="s">
        <v>14</v>
      </c>
      <c r="F1191" s="2">
        <v>218.85755900000001</v>
      </c>
      <c r="G1191" s="2">
        <v>100544</v>
      </c>
      <c r="H1191" s="2">
        <v>2.0999999999999999E-3</v>
      </c>
      <c r="I1191" t="s">
        <v>150</v>
      </c>
    </row>
    <row r="1192" spans="1:9">
      <c r="A1192" s="2">
        <v>2013</v>
      </c>
      <c r="B1192" s="2">
        <v>7</v>
      </c>
      <c r="C1192" s="2" t="s">
        <v>12</v>
      </c>
      <c r="D1192" s="2" t="s">
        <v>18</v>
      </c>
      <c r="E1192" s="2" t="s">
        <v>14</v>
      </c>
      <c r="F1192" s="2">
        <v>1191.2898620000001</v>
      </c>
      <c r="G1192" s="2">
        <v>146456</v>
      </c>
      <c r="H1192" s="2">
        <v>8.0999999999999996E-3</v>
      </c>
      <c r="I1192" t="s">
        <v>150</v>
      </c>
    </row>
    <row r="1193" spans="1:9">
      <c r="A1193" s="2">
        <v>2013</v>
      </c>
      <c r="B1193" s="2">
        <v>1</v>
      </c>
      <c r="C1193" s="2" t="s">
        <v>12</v>
      </c>
      <c r="D1193" s="2" t="s">
        <v>19</v>
      </c>
      <c r="E1193" s="2" t="s">
        <v>14</v>
      </c>
      <c r="F1193" s="2">
        <v>10365.813996999999</v>
      </c>
      <c r="G1193" s="2">
        <v>865038</v>
      </c>
      <c r="H1193" s="2">
        <v>1.1900000000000001E-2</v>
      </c>
      <c r="I1193" t="s">
        <v>150</v>
      </c>
    </row>
    <row r="1194" spans="1:9">
      <c r="A1194" s="2">
        <v>2013</v>
      </c>
      <c r="B1194" s="2">
        <v>3</v>
      </c>
      <c r="C1194" s="2" t="s">
        <v>7</v>
      </c>
      <c r="D1194" s="2" t="s">
        <v>19</v>
      </c>
      <c r="E1194" s="2" t="s">
        <v>14</v>
      </c>
      <c r="F1194" s="2">
        <v>325.61524600000001</v>
      </c>
      <c r="G1194" s="2">
        <v>90569</v>
      </c>
      <c r="H1194" s="2">
        <v>3.5000000000000001E-3</v>
      </c>
      <c r="I1194" t="s">
        <v>150</v>
      </c>
    </row>
    <row r="1195" spans="1:9">
      <c r="A1195" s="2">
        <v>2014</v>
      </c>
      <c r="B1195" s="2">
        <v>4</v>
      </c>
      <c r="C1195" s="2" t="s">
        <v>7</v>
      </c>
      <c r="D1195" s="2" t="s">
        <v>39</v>
      </c>
      <c r="E1195" s="2" t="s">
        <v>14</v>
      </c>
      <c r="F1195" s="2">
        <v>1694.461059</v>
      </c>
      <c r="G1195" s="2">
        <v>1378368</v>
      </c>
      <c r="H1195" s="2">
        <v>1.1999999999999999E-3</v>
      </c>
      <c r="I1195" t="s">
        <v>150</v>
      </c>
    </row>
    <row r="1196" spans="1:9">
      <c r="A1196" s="2">
        <v>2013</v>
      </c>
      <c r="B1196" s="2">
        <v>11</v>
      </c>
      <c r="C1196" s="2" t="s">
        <v>7</v>
      </c>
      <c r="D1196" s="2" t="s">
        <v>8</v>
      </c>
      <c r="E1196" s="2" t="s">
        <v>9</v>
      </c>
      <c r="F1196" s="2">
        <v>40701.600396000002</v>
      </c>
      <c r="G1196" s="2">
        <v>29047950</v>
      </c>
      <c r="H1196" s="2">
        <v>1.4E-3</v>
      </c>
      <c r="I1196" t="s">
        <v>150</v>
      </c>
    </row>
    <row r="1197" spans="1:9">
      <c r="A1197" s="2">
        <v>2014</v>
      </c>
      <c r="B1197" s="2">
        <v>4</v>
      </c>
      <c r="C1197" s="2" t="s">
        <v>7</v>
      </c>
      <c r="D1197" s="2" t="s">
        <v>23</v>
      </c>
      <c r="E1197" s="2" t="s">
        <v>14</v>
      </c>
      <c r="F1197" s="2">
        <v>100.683238</v>
      </c>
      <c r="G1197" s="2">
        <v>35264</v>
      </c>
      <c r="H1197" s="2">
        <v>2.8E-3</v>
      </c>
      <c r="I1197" t="s">
        <v>150</v>
      </c>
    </row>
    <row r="1198" spans="1:9">
      <c r="A1198" s="2">
        <v>2013</v>
      </c>
      <c r="B1198" s="2">
        <v>5</v>
      </c>
      <c r="C1198" s="2" t="s">
        <v>12</v>
      </c>
      <c r="D1198" s="2" t="s">
        <v>94</v>
      </c>
      <c r="E1198" s="2" t="s">
        <v>25</v>
      </c>
      <c r="F1198" s="2">
        <v>5.1147999999999999E-2</v>
      </c>
      <c r="G1198" s="2">
        <v>9</v>
      </c>
      <c r="H1198" s="2">
        <v>5.5999999999999999E-3</v>
      </c>
      <c r="I1198" t="s">
        <v>150</v>
      </c>
    </row>
    <row r="1199" spans="1:9">
      <c r="A1199" s="2">
        <v>2014</v>
      </c>
      <c r="B1199" s="2">
        <v>2</v>
      </c>
      <c r="C1199" s="2" t="s">
        <v>12</v>
      </c>
      <c r="D1199" s="2" t="s">
        <v>15</v>
      </c>
      <c r="E1199" s="2" t="s">
        <v>16</v>
      </c>
      <c r="F1199" s="2">
        <v>4052.537671</v>
      </c>
      <c r="G1199" s="2">
        <v>386366</v>
      </c>
      <c r="H1199" s="2">
        <v>1.04E-2</v>
      </c>
      <c r="I1199" t="s">
        <v>150</v>
      </c>
    </row>
    <row r="1200" spans="1:9">
      <c r="A1200" s="2">
        <v>2014</v>
      </c>
      <c r="B1200" s="2">
        <v>2</v>
      </c>
      <c r="C1200" s="2" t="s">
        <v>7</v>
      </c>
      <c r="D1200" s="2" t="s">
        <v>96</v>
      </c>
      <c r="E1200" s="2" t="s">
        <v>9</v>
      </c>
      <c r="F1200" s="2">
        <v>17.410399999999999</v>
      </c>
      <c r="G1200" s="2">
        <v>12436</v>
      </c>
      <c r="H1200" s="2">
        <v>1.4E-3</v>
      </c>
      <c r="I1200" t="s">
        <v>150</v>
      </c>
    </row>
    <row r="1201" spans="1:9">
      <c r="A1201" s="2">
        <v>2013</v>
      </c>
      <c r="B1201" s="2">
        <v>8</v>
      </c>
      <c r="C1201" s="2" t="s">
        <v>12</v>
      </c>
      <c r="D1201" s="2" t="s">
        <v>63</v>
      </c>
      <c r="E1201" s="2" t="s">
        <v>14</v>
      </c>
      <c r="F1201" s="2">
        <v>3462.7803709999998</v>
      </c>
      <c r="G1201" s="2">
        <v>339570</v>
      </c>
      <c r="H1201" s="2">
        <v>1.01E-2</v>
      </c>
      <c r="I1201" t="s">
        <v>150</v>
      </c>
    </row>
    <row r="1202" spans="1:9">
      <c r="A1202" s="2">
        <v>2013</v>
      </c>
      <c r="B1202" s="2">
        <v>12</v>
      </c>
      <c r="C1202" s="2" t="s">
        <v>12</v>
      </c>
      <c r="D1202" s="2" t="s">
        <v>46</v>
      </c>
      <c r="E1202" s="2" t="s">
        <v>25</v>
      </c>
      <c r="F1202" s="2">
        <v>95.064425</v>
      </c>
      <c r="G1202" s="2">
        <v>12945</v>
      </c>
      <c r="H1202" s="2">
        <v>7.3000000000000001E-3</v>
      </c>
      <c r="I1202" t="s">
        <v>150</v>
      </c>
    </row>
    <row r="1203" spans="1:9">
      <c r="A1203" s="2">
        <v>2013</v>
      </c>
      <c r="B1203" s="2">
        <v>4</v>
      </c>
      <c r="C1203" s="2" t="s">
        <v>12</v>
      </c>
      <c r="D1203" s="2" t="s">
        <v>46</v>
      </c>
      <c r="E1203" s="2" t="s">
        <v>25</v>
      </c>
      <c r="F1203" s="2">
        <v>2.8452570000000001</v>
      </c>
      <c r="G1203" s="2">
        <v>1091</v>
      </c>
      <c r="H1203" s="2">
        <v>2.5999999999999999E-3</v>
      </c>
      <c r="I1203" t="s">
        <v>150</v>
      </c>
    </row>
    <row r="1204" spans="1:9">
      <c r="A1204" s="2">
        <v>2013</v>
      </c>
      <c r="B1204" s="2">
        <v>11</v>
      </c>
      <c r="C1204" s="2" t="s">
        <v>12</v>
      </c>
      <c r="D1204" s="2" t="s">
        <v>66</v>
      </c>
      <c r="E1204" s="2" t="s">
        <v>9</v>
      </c>
      <c r="F1204" s="2">
        <v>0.76446700000000001</v>
      </c>
      <c r="G1204" s="2">
        <v>30</v>
      </c>
      <c r="H1204" s="2">
        <v>2.5399999999999999E-2</v>
      </c>
      <c r="I1204" t="s">
        <v>150</v>
      </c>
    </row>
    <row r="1205" spans="1:9">
      <c r="A1205" s="2">
        <v>2014</v>
      </c>
      <c r="B1205" s="2">
        <v>1</v>
      </c>
      <c r="C1205" s="2" t="s">
        <v>7</v>
      </c>
      <c r="D1205" s="2" t="s">
        <v>64</v>
      </c>
      <c r="E1205" s="2" t="s">
        <v>14</v>
      </c>
      <c r="F1205" s="2">
        <v>2.6300650000000001</v>
      </c>
      <c r="G1205" s="2">
        <v>650</v>
      </c>
      <c r="H1205" s="2">
        <v>4.0000000000000001E-3</v>
      </c>
      <c r="I1205" t="s">
        <v>150</v>
      </c>
    </row>
    <row r="1206" spans="1:9">
      <c r="A1206" s="2">
        <v>2013</v>
      </c>
      <c r="B1206" s="2">
        <v>3</v>
      </c>
      <c r="C1206" s="2" t="s">
        <v>12</v>
      </c>
      <c r="D1206" s="2" t="s">
        <v>26</v>
      </c>
      <c r="E1206" s="2" t="s">
        <v>14</v>
      </c>
      <c r="F1206" s="2">
        <v>170.78991400000001</v>
      </c>
      <c r="G1206" s="2">
        <v>15738</v>
      </c>
      <c r="H1206" s="2">
        <v>1.0800000000000001E-2</v>
      </c>
      <c r="I1206" t="s">
        <v>150</v>
      </c>
    </row>
    <row r="1207" spans="1:9">
      <c r="A1207" s="2">
        <v>2013</v>
      </c>
      <c r="B1207" s="2">
        <v>3</v>
      </c>
      <c r="C1207" s="2" t="s">
        <v>12</v>
      </c>
      <c r="D1207" s="2" t="s">
        <v>50</v>
      </c>
      <c r="E1207" s="2" t="s">
        <v>11</v>
      </c>
      <c r="F1207" s="2">
        <v>2.359629</v>
      </c>
      <c r="G1207" s="2">
        <v>176</v>
      </c>
      <c r="H1207" s="2">
        <v>1.34E-2</v>
      </c>
      <c r="I1207" t="s">
        <v>150</v>
      </c>
    </row>
    <row r="1208" spans="1:9">
      <c r="A1208" s="2">
        <v>2014</v>
      </c>
      <c r="B1208" s="2">
        <v>2</v>
      </c>
      <c r="C1208" s="2" t="s">
        <v>12</v>
      </c>
      <c r="D1208" s="2" t="s">
        <v>27</v>
      </c>
      <c r="E1208" s="2" t="s">
        <v>14</v>
      </c>
      <c r="F1208" s="2">
        <v>19.550709999999999</v>
      </c>
      <c r="G1208" s="2">
        <v>7535</v>
      </c>
      <c r="H1208" s="2">
        <v>2.5000000000000001E-3</v>
      </c>
      <c r="I1208" t="s">
        <v>150</v>
      </c>
    </row>
    <row r="1209" spans="1:9">
      <c r="A1209" s="2">
        <v>2013</v>
      </c>
      <c r="B1209" s="2">
        <v>1</v>
      </c>
      <c r="C1209" s="2" t="s">
        <v>12</v>
      </c>
      <c r="D1209" s="2" t="s">
        <v>45</v>
      </c>
      <c r="E1209" s="2" t="s">
        <v>14</v>
      </c>
      <c r="F1209" s="2">
        <v>2.1182690000000002</v>
      </c>
      <c r="G1209" s="2">
        <v>297</v>
      </c>
      <c r="H1209" s="2">
        <v>7.1000000000000004E-3</v>
      </c>
      <c r="I1209" t="s">
        <v>150</v>
      </c>
    </row>
    <row r="1210" spans="1:9">
      <c r="A1210" s="2">
        <v>2013</v>
      </c>
      <c r="B1210" s="2">
        <v>11</v>
      </c>
      <c r="C1210" s="2" t="s">
        <v>12</v>
      </c>
      <c r="D1210" s="2" t="s">
        <v>13</v>
      </c>
      <c r="E1210" s="2" t="s">
        <v>14</v>
      </c>
      <c r="F1210" s="2">
        <v>3338.401969</v>
      </c>
      <c r="G1210" s="2">
        <v>268346</v>
      </c>
      <c r="H1210" s="2">
        <v>1.24E-2</v>
      </c>
      <c r="I1210" t="s">
        <v>150</v>
      </c>
    </row>
    <row r="1211" spans="1:9">
      <c r="A1211" s="2">
        <v>2014</v>
      </c>
      <c r="B1211" s="2">
        <v>4</v>
      </c>
      <c r="C1211" s="2" t="s">
        <v>12</v>
      </c>
      <c r="D1211" s="2" t="s">
        <v>13</v>
      </c>
      <c r="E1211" s="2" t="s">
        <v>14</v>
      </c>
      <c r="F1211" s="2">
        <v>4502.2191499999999</v>
      </c>
      <c r="G1211" s="2">
        <v>289262</v>
      </c>
      <c r="H1211" s="2">
        <v>1.55E-2</v>
      </c>
      <c r="I1211" t="s">
        <v>150</v>
      </c>
    </row>
    <row r="1212" spans="1:9">
      <c r="A1212" s="2">
        <v>2014</v>
      </c>
      <c r="B1212" s="2">
        <v>5</v>
      </c>
      <c r="C1212" s="2" t="s">
        <v>7</v>
      </c>
      <c r="D1212" s="2" t="s">
        <v>42</v>
      </c>
      <c r="E1212" s="2" t="s">
        <v>14</v>
      </c>
      <c r="F1212" s="2">
        <v>1513.5135319999999</v>
      </c>
      <c r="G1212" s="2">
        <v>370088</v>
      </c>
      <c r="H1212" s="2">
        <v>4.0000000000000001E-3</v>
      </c>
      <c r="I1212" t="s">
        <v>150</v>
      </c>
    </row>
    <row r="1213" spans="1:9">
      <c r="A1213" s="2">
        <v>2013</v>
      </c>
      <c r="B1213" s="2">
        <v>2</v>
      </c>
      <c r="C1213" s="2" t="s">
        <v>7</v>
      </c>
      <c r="D1213" s="2" t="s">
        <v>18</v>
      </c>
      <c r="E1213" s="2" t="s">
        <v>14</v>
      </c>
      <c r="F1213" s="2">
        <v>116.342967</v>
      </c>
      <c r="G1213" s="2">
        <v>91498</v>
      </c>
      <c r="H1213" s="2">
        <v>1.1999999999999999E-3</v>
      </c>
      <c r="I1213" t="s">
        <v>150</v>
      </c>
    </row>
    <row r="1214" spans="1:9">
      <c r="A1214" s="2">
        <v>2013</v>
      </c>
      <c r="B1214" s="2">
        <v>4</v>
      </c>
      <c r="C1214" s="2" t="s">
        <v>7</v>
      </c>
      <c r="D1214" s="2" t="s">
        <v>48</v>
      </c>
      <c r="E1214" s="2" t="s">
        <v>14</v>
      </c>
      <c r="F1214" s="2">
        <v>4.3792710000000001</v>
      </c>
      <c r="G1214" s="2">
        <v>6747</v>
      </c>
      <c r="H1214" s="2">
        <v>5.9999999999999995E-4</v>
      </c>
      <c r="I1214" t="s">
        <v>150</v>
      </c>
    </row>
    <row r="1215" spans="1:9">
      <c r="A1215" s="2">
        <v>2013</v>
      </c>
      <c r="B1215" s="2">
        <v>11</v>
      </c>
      <c r="C1215" s="2" t="s">
        <v>7</v>
      </c>
      <c r="D1215" s="2" t="s">
        <v>48</v>
      </c>
      <c r="E1215" s="2" t="s">
        <v>14</v>
      </c>
      <c r="F1215" s="2">
        <v>2.839</v>
      </c>
      <c r="G1215" s="2">
        <v>11656</v>
      </c>
      <c r="H1215" s="2">
        <v>2.0000000000000001E-4</v>
      </c>
      <c r="I1215" t="s">
        <v>150</v>
      </c>
    </row>
    <row r="1216" spans="1:9">
      <c r="A1216" s="2">
        <v>2014</v>
      </c>
      <c r="B1216" s="2">
        <v>1</v>
      </c>
      <c r="C1216" s="2" t="s">
        <v>7</v>
      </c>
      <c r="D1216" s="2" t="s">
        <v>80</v>
      </c>
      <c r="E1216" s="2" t="s">
        <v>14</v>
      </c>
      <c r="F1216" s="2">
        <v>22.829561000000002</v>
      </c>
      <c r="G1216" s="2">
        <v>11836</v>
      </c>
      <c r="H1216" s="2">
        <v>1.9E-3</v>
      </c>
      <c r="I1216" t="s">
        <v>150</v>
      </c>
    </row>
    <row r="1217" spans="1:9">
      <c r="A1217" s="2">
        <v>2013</v>
      </c>
      <c r="B1217" s="2">
        <v>1</v>
      </c>
      <c r="C1217" s="2" t="s">
        <v>12</v>
      </c>
      <c r="D1217" s="2" t="s">
        <v>20</v>
      </c>
      <c r="E1217" s="2" t="s">
        <v>14</v>
      </c>
      <c r="F1217" s="2">
        <v>2700.8591959999999</v>
      </c>
      <c r="G1217" s="2">
        <v>259201</v>
      </c>
      <c r="H1217" s="2">
        <v>1.04E-2</v>
      </c>
      <c r="I1217" t="s">
        <v>150</v>
      </c>
    </row>
    <row r="1218" spans="1:9">
      <c r="A1218" s="2">
        <v>2014</v>
      </c>
      <c r="B1218" s="2">
        <v>4</v>
      </c>
      <c r="C1218" s="2" t="s">
        <v>12</v>
      </c>
      <c r="D1218" s="2" t="s">
        <v>67</v>
      </c>
      <c r="E1218" s="2" t="s">
        <v>9</v>
      </c>
      <c r="F1218" s="2">
        <v>1.346516</v>
      </c>
      <c r="G1218" s="2">
        <v>815</v>
      </c>
      <c r="H1218" s="2">
        <v>1.6000000000000001E-3</v>
      </c>
      <c r="I1218" t="s">
        <v>150</v>
      </c>
    </row>
    <row r="1219" spans="1:9">
      <c r="A1219" s="2">
        <v>2014</v>
      </c>
      <c r="B1219" s="2">
        <v>4</v>
      </c>
      <c r="C1219" s="2" t="s">
        <v>7</v>
      </c>
      <c r="D1219" s="2" t="s">
        <v>63</v>
      </c>
      <c r="E1219" s="2" t="s">
        <v>14</v>
      </c>
      <c r="F1219" s="2">
        <v>173.786407</v>
      </c>
      <c r="G1219" s="2">
        <v>239080</v>
      </c>
      <c r="H1219" s="2">
        <v>6.9999999999999999E-4</v>
      </c>
      <c r="I1219" t="s">
        <v>150</v>
      </c>
    </row>
    <row r="1220" spans="1:9">
      <c r="A1220" s="2">
        <v>2014</v>
      </c>
      <c r="B1220" s="2">
        <v>5</v>
      </c>
      <c r="C1220" s="2" t="s">
        <v>12</v>
      </c>
      <c r="D1220" s="2" t="s">
        <v>32</v>
      </c>
      <c r="E1220" s="2" t="s">
        <v>25</v>
      </c>
      <c r="F1220" s="2">
        <v>11.224982000000001</v>
      </c>
      <c r="G1220" s="2">
        <v>9214</v>
      </c>
      <c r="H1220" s="2">
        <v>1.1999999999999999E-3</v>
      </c>
      <c r="I1220" t="s">
        <v>150</v>
      </c>
    </row>
    <row r="1221" spans="1:9">
      <c r="A1221" s="2">
        <v>2014</v>
      </c>
      <c r="B1221" s="2">
        <v>4</v>
      </c>
      <c r="C1221" s="2" t="s">
        <v>12</v>
      </c>
      <c r="D1221" s="2" t="s">
        <v>84</v>
      </c>
      <c r="E1221" s="2" t="s">
        <v>25</v>
      </c>
      <c r="F1221" s="2">
        <v>3.7793E-2</v>
      </c>
      <c r="G1221" s="2">
        <v>17</v>
      </c>
      <c r="H1221" s="2">
        <v>2.2000000000000001E-3</v>
      </c>
      <c r="I1221" t="s">
        <v>150</v>
      </c>
    </row>
    <row r="1222" spans="1:9">
      <c r="A1222" s="2">
        <v>2013</v>
      </c>
      <c r="B1222" s="2">
        <v>9</v>
      </c>
      <c r="C1222" s="2" t="s">
        <v>12</v>
      </c>
      <c r="D1222" s="2" t="s">
        <v>47</v>
      </c>
      <c r="E1222" s="2" t="s">
        <v>14</v>
      </c>
      <c r="F1222" s="2">
        <v>25.210595999999999</v>
      </c>
      <c r="G1222" s="2">
        <v>1799</v>
      </c>
      <c r="H1222" s="2">
        <v>1.4E-2</v>
      </c>
      <c r="I1222" t="s">
        <v>150</v>
      </c>
    </row>
    <row r="1223" spans="1:9">
      <c r="A1223" s="2">
        <v>2013</v>
      </c>
      <c r="B1223" s="2">
        <v>12</v>
      </c>
      <c r="C1223" s="2" t="s">
        <v>7</v>
      </c>
      <c r="D1223" s="2" t="s">
        <v>75</v>
      </c>
      <c r="E1223" s="2" t="s">
        <v>14</v>
      </c>
      <c r="F1223" s="2">
        <v>2.4767239999999999</v>
      </c>
      <c r="G1223" s="2">
        <v>910</v>
      </c>
      <c r="H1223" s="2">
        <v>2.7000000000000001E-3</v>
      </c>
      <c r="I1223" t="s">
        <v>150</v>
      </c>
    </row>
    <row r="1224" spans="1:9">
      <c r="A1224" s="2">
        <v>2013</v>
      </c>
      <c r="B1224" s="2">
        <v>12</v>
      </c>
      <c r="C1224" s="2" t="s">
        <v>7</v>
      </c>
      <c r="D1224" s="2" t="s">
        <v>81</v>
      </c>
      <c r="E1224" s="2" t="s">
        <v>11</v>
      </c>
      <c r="F1224" s="2">
        <v>4.6357999999999997</v>
      </c>
      <c r="G1224" s="2">
        <v>3566</v>
      </c>
      <c r="H1224" s="2">
        <v>1.2999999999999999E-3</v>
      </c>
      <c r="I1224" t="s">
        <v>150</v>
      </c>
    </row>
    <row r="1225" spans="1:9">
      <c r="A1225" s="2">
        <v>2013</v>
      </c>
      <c r="B1225" s="2">
        <v>12</v>
      </c>
      <c r="C1225" s="2" t="s">
        <v>12</v>
      </c>
      <c r="D1225" s="2" t="s">
        <v>31</v>
      </c>
      <c r="E1225" s="2" t="s">
        <v>14</v>
      </c>
      <c r="F1225" s="2">
        <v>23.95393</v>
      </c>
      <c r="G1225" s="2">
        <v>3679</v>
      </c>
      <c r="H1225" s="2">
        <v>6.4999999999999997E-3</v>
      </c>
      <c r="I1225" t="s">
        <v>150</v>
      </c>
    </row>
    <row r="1226" spans="1:9">
      <c r="A1226" s="2">
        <v>2013</v>
      </c>
      <c r="B1226" s="2">
        <v>2</v>
      </c>
      <c r="C1226" s="2" t="s">
        <v>12</v>
      </c>
      <c r="D1226" s="2" t="s">
        <v>42</v>
      </c>
      <c r="E1226" s="2" t="s">
        <v>14</v>
      </c>
      <c r="F1226" s="2">
        <v>13.79651</v>
      </c>
      <c r="G1226" s="2">
        <v>4322</v>
      </c>
      <c r="H1226" s="2">
        <v>3.0999999999999999E-3</v>
      </c>
      <c r="I1226" t="s">
        <v>150</v>
      </c>
    </row>
    <row r="1227" spans="1:9">
      <c r="A1227" s="2">
        <v>2013</v>
      </c>
      <c r="B1227" s="2">
        <v>1</v>
      </c>
      <c r="C1227" s="2" t="s">
        <v>12</v>
      </c>
      <c r="D1227" s="2" t="s">
        <v>39</v>
      </c>
      <c r="E1227" s="2" t="s">
        <v>14</v>
      </c>
      <c r="F1227" s="2">
        <v>11871.326111</v>
      </c>
      <c r="G1227" s="2">
        <v>1043729</v>
      </c>
      <c r="H1227" s="2">
        <v>1.1299999999999999E-2</v>
      </c>
      <c r="I1227" t="s">
        <v>150</v>
      </c>
    </row>
    <row r="1228" spans="1:9">
      <c r="A1228" s="2">
        <v>2013</v>
      </c>
      <c r="B1228" s="2">
        <v>2</v>
      </c>
      <c r="C1228" s="2" t="s">
        <v>12</v>
      </c>
      <c r="D1228" s="2" t="s">
        <v>39</v>
      </c>
      <c r="E1228" s="2" t="s">
        <v>14</v>
      </c>
      <c r="F1228" s="2">
        <v>10648.534618</v>
      </c>
      <c r="G1228" s="2">
        <v>962787</v>
      </c>
      <c r="H1228" s="2">
        <v>1.0999999999999999E-2</v>
      </c>
      <c r="I1228" t="s">
        <v>150</v>
      </c>
    </row>
    <row r="1229" spans="1:9">
      <c r="A1229" s="2">
        <v>2013</v>
      </c>
      <c r="B1229" s="2">
        <v>2</v>
      </c>
      <c r="C1229" s="2" t="s">
        <v>12</v>
      </c>
      <c r="D1229" s="2" t="s">
        <v>20</v>
      </c>
      <c r="E1229" s="2" t="s">
        <v>14</v>
      </c>
      <c r="F1229" s="2">
        <v>3158.2423629999998</v>
      </c>
      <c r="G1229" s="2">
        <v>291269</v>
      </c>
      <c r="H1229" s="2">
        <v>1.0800000000000001E-2</v>
      </c>
      <c r="I1229" t="s">
        <v>150</v>
      </c>
    </row>
    <row r="1230" spans="1:9">
      <c r="A1230" s="2">
        <v>2014</v>
      </c>
      <c r="B1230" s="2">
        <v>3</v>
      </c>
      <c r="C1230" s="2" t="s">
        <v>12</v>
      </c>
      <c r="D1230" s="2" t="s">
        <v>33</v>
      </c>
      <c r="E1230" s="2" t="s">
        <v>11</v>
      </c>
      <c r="F1230" s="2">
        <v>4.6501000000000001</v>
      </c>
      <c r="G1230" s="2">
        <v>3577</v>
      </c>
      <c r="H1230" s="2">
        <v>1.2999999999999999E-3</v>
      </c>
      <c r="I1230" t="s">
        <v>150</v>
      </c>
    </row>
    <row r="1231" spans="1:9">
      <c r="A1231" s="2">
        <v>2013</v>
      </c>
      <c r="B1231" s="2">
        <v>12</v>
      </c>
      <c r="C1231" s="2" t="s">
        <v>12</v>
      </c>
      <c r="D1231" s="2" t="s">
        <v>34</v>
      </c>
      <c r="E1231" s="2" t="s">
        <v>14</v>
      </c>
      <c r="F1231" s="2">
        <v>1.7670399999999999</v>
      </c>
      <c r="G1231" s="2">
        <v>90</v>
      </c>
      <c r="H1231" s="2">
        <v>1.9599999999999999E-2</v>
      </c>
      <c r="I1231" t="s">
        <v>150</v>
      </c>
    </row>
    <row r="1232" spans="1:9">
      <c r="A1232" s="2">
        <v>2013</v>
      </c>
      <c r="B1232" s="2">
        <v>11</v>
      </c>
      <c r="C1232" s="2" t="s">
        <v>7</v>
      </c>
      <c r="D1232" s="2" t="s">
        <v>46</v>
      </c>
      <c r="E1232" s="2" t="s">
        <v>25</v>
      </c>
      <c r="F1232" s="2">
        <v>4.3662270000000003</v>
      </c>
      <c r="G1232" s="2">
        <v>15019</v>
      </c>
      <c r="H1232" s="2">
        <v>2.0000000000000001E-4</v>
      </c>
      <c r="I1232" t="s">
        <v>150</v>
      </c>
    </row>
    <row r="1233" spans="1:9">
      <c r="A1233" s="2">
        <v>2014</v>
      </c>
      <c r="B1233" s="2">
        <v>4</v>
      </c>
      <c r="C1233" s="2" t="s">
        <v>12</v>
      </c>
      <c r="D1233" s="2" t="s">
        <v>40</v>
      </c>
      <c r="E1233" s="2" t="s">
        <v>14</v>
      </c>
      <c r="F1233" s="2">
        <v>2243.9718360000002</v>
      </c>
      <c r="G1233" s="2">
        <v>383070</v>
      </c>
      <c r="H1233" s="2">
        <v>5.7999999999999996E-3</v>
      </c>
      <c r="I1233" t="s">
        <v>150</v>
      </c>
    </row>
    <row r="1234" spans="1:9">
      <c r="A1234" s="2">
        <v>2014</v>
      </c>
      <c r="B1234" s="2">
        <v>1</v>
      </c>
      <c r="C1234" s="2" t="s">
        <v>12</v>
      </c>
      <c r="D1234" s="2" t="s">
        <v>54</v>
      </c>
      <c r="E1234" s="2" t="s">
        <v>14</v>
      </c>
      <c r="F1234" s="2">
        <v>0.95030400000000004</v>
      </c>
      <c r="G1234" s="2">
        <v>57</v>
      </c>
      <c r="H1234" s="2">
        <v>1.66E-2</v>
      </c>
      <c r="I1234" t="s">
        <v>150</v>
      </c>
    </row>
    <row r="1235" spans="1:9">
      <c r="A1235" s="2">
        <v>2013</v>
      </c>
      <c r="B1235" s="2">
        <v>12</v>
      </c>
      <c r="C1235" s="2" t="s">
        <v>12</v>
      </c>
      <c r="D1235" s="2" t="s">
        <v>43</v>
      </c>
      <c r="E1235" s="2" t="s">
        <v>11</v>
      </c>
      <c r="F1235" s="2">
        <v>0.47449999999999998</v>
      </c>
      <c r="G1235" s="2">
        <v>365</v>
      </c>
      <c r="H1235" s="2">
        <v>1.2999999999999999E-3</v>
      </c>
      <c r="I1235" t="s">
        <v>150</v>
      </c>
    </row>
    <row r="1236" spans="1:9">
      <c r="A1236" s="2">
        <v>2013</v>
      </c>
      <c r="B1236" s="2">
        <v>5</v>
      </c>
      <c r="C1236" s="2" t="s">
        <v>12</v>
      </c>
      <c r="D1236" s="2" t="s">
        <v>76</v>
      </c>
      <c r="E1236" s="2" t="s">
        <v>25</v>
      </c>
      <c r="F1236" s="2">
        <v>0.13700899999999999</v>
      </c>
      <c r="G1236" s="2">
        <v>7</v>
      </c>
      <c r="H1236" s="2">
        <v>1.95E-2</v>
      </c>
      <c r="I1236" t="s">
        <v>150</v>
      </c>
    </row>
    <row r="1237" spans="1:9">
      <c r="A1237" s="2">
        <v>2013</v>
      </c>
      <c r="B1237" s="2">
        <v>1</v>
      </c>
      <c r="C1237" s="2" t="s">
        <v>12</v>
      </c>
      <c r="D1237" s="2" t="s">
        <v>50</v>
      </c>
      <c r="E1237" s="2" t="s">
        <v>11</v>
      </c>
      <c r="F1237" s="2">
        <v>1.4517679999999999</v>
      </c>
      <c r="G1237" s="2">
        <v>81</v>
      </c>
      <c r="H1237" s="2">
        <v>1.7899999999999999E-2</v>
      </c>
      <c r="I1237" t="s">
        <v>150</v>
      </c>
    </row>
    <row r="1238" spans="1:9">
      <c r="A1238" s="2">
        <v>2013</v>
      </c>
      <c r="B1238" s="2">
        <v>10</v>
      </c>
      <c r="C1238" s="2" t="s">
        <v>7</v>
      </c>
      <c r="D1238" s="2" t="s">
        <v>45</v>
      </c>
      <c r="E1238" s="2" t="s">
        <v>14</v>
      </c>
      <c r="F1238" s="2">
        <v>41.509028000000001</v>
      </c>
      <c r="G1238" s="2">
        <v>109290</v>
      </c>
      <c r="H1238" s="2">
        <v>2.9999999999999997E-4</v>
      </c>
      <c r="I1238" t="s">
        <v>150</v>
      </c>
    </row>
    <row r="1239" spans="1:9">
      <c r="A1239" s="2">
        <v>2014</v>
      </c>
      <c r="B1239" s="2">
        <v>4</v>
      </c>
      <c r="C1239" s="2" t="s">
        <v>7</v>
      </c>
      <c r="D1239" s="2" t="s">
        <v>13</v>
      </c>
      <c r="E1239" s="2" t="s">
        <v>14</v>
      </c>
      <c r="F1239" s="2">
        <v>99.952060000000003</v>
      </c>
      <c r="G1239" s="2">
        <v>176970</v>
      </c>
      <c r="H1239" s="2">
        <v>5.0000000000000001E-4</v>
      </c>
      <c r="I1239" t="s">
        <v>150</v>
      </c>
    </row>
    <row r="1240" spans="1:9">
      <c r="A1240" s="2">
        <v>2013</v>
      </c>
      <c r="B1240" s="2">
        <v>5</v>
      </c>
      <c r="C1240" s="2" t="s">
        <v>7</v>
      </c>
      <c r="D1240" s="2" t="s">
        <v>42</v>
      </c>
      <c r="E1240" s="2" t="s">
        <v>14</v>
      </c>
      <c r="F1240" s="2">
        <v>212.78258199999999</v>
      </c>
      <c r="G1240" s="2">
        <v>129147</v>
      </c>
      <c r="H1240" s="2">
        <v>1.6000000000000001E-3</v>
      </c>
      <c r="I1240" t="s">
        <v>150</v>
      </c>
    </row>
    <row r="1241" spans="1:9">
      <c r="A1241" s="2">
        <v>2014</v>
      </c>
      <c r="B1241" s="2">
        <v>4</v>
      </c>
      <c r="C1241" s="2" t="s">
        <v>12</v>
      </c>
      <c r="D1241" s="2" t="s">
        <v>39</v>
      </c>
      <c r="E1241" s="2" t="s">
        <v>14</v>
      </c>
      <c r="F1241" s="2">
        <v>28352.239269000002</v>
      </c>
      <c r="G1241" s="2">
        <v>1720074</v>
      </c>
      <c r="H1241" s="2">
        <v>1.6400000000000001E-2</v>
      </c>
      <c r="I1241" t="s">
        <v>150</v>
      </c>
    </row>
    <row r="1242" spans="1:9">
      <c r="A1242" s="2">
        <v>2013</v>
      </c>
      <c r="B1242" s="2">
        <v>11</v>
      </c>
      <c r="C1242" s="2" t="s">
        <v>53</v>
      </c>
      <c r="D1242" s="2" t="s">
        <v>39</v>
      </c>
      <c r="E1242" s="2" t="s">
        <v>14</v>
      </c>
      <c r="F1242" s="2">
        <v>4.3696739999999998</v>
      </c>
      <c r="G1242" s="2">
        <v>3</v>
      </c>
      <c r="H1242" s="2">
        <v>1.4564999999999999</v>
      </c>
      <c r="I1242" t="s">
        <v>150</v>
      </c>
    </row>
    <row r="1243" spans="1:9">
      <c r="A1243" s="2">
        <v>2013</v>
      </c>
      <c r="B1243" s="2">
        <v>4</v>
      </c>
      <c r="C1243" s="2" t="s">
        <v>12</v>
      </c>
      <c r="D1243" s="2" t="s">
        <v>8</v>
      </c>
      <c r="E1243" s="2" t="s">
        <v>9</v>
      </c>
      <c r="F1243" s="2">
        <v>172487.393591</v>
      </c>
      <c r="G1243" s="2">
        <v>23977842</v>
      </c>
      <c r="H1243" s="2">
        <v>7.1000000000000004E-3</v>
      </c>
      <c r="I1243" t="s">
        <v>150</v>
      </c>
    </row>
    <row r="1244" spans="1:9">
      <c r="A1244" s="2">
        <v>2014</v>
      </c>
      <c r="B1244" s="2">
        <v>1</v>
      </c>
      <c r="C1244" s="2" t="s">
        <v>12</v>
      </c>
      <c r="D1244" s="2" t="s">
        <v>82</v>
      </c>
      <c r="E1244" s="2" t="s">
        <v>14</v>
      </c>
      <c r="F1244" s="2">
        <v>4.7836090000000002</v>
      </c>
      <c r="G1244" s="2">
        <v>2627</v>
      </c>
      <c r="H1244" s="2">
        <v>1.8E-3</v>
      </c>
      <c r="I1244" t="s">
        <v>150</v>
      </c>
    </row>
    <row r="1245" spans="1:9">
      <c r="A1245" s="2">
        <v>2014</v>
      </c>
      <c r="B1245" s="2">
        <v>4</v>
      </c>
      <c r="C1245" s="2" t="s">
        <v>7</v>
      </c>
      <c r="D1245" s="2" t="s">
        <v>48</v>
      </c>
      <c r="E1245" s="2" t="s">
        <v>14</v>
      </c>
      <c r="F1245" s="2">
        <v>84.513214000000005</v>
      </c>
      <c r="G1245" s="2">
        <v>25106</v>
      </c>
      <c r="H1245" s="2">
        <v>3.3E-3</v>
      </c>
      <c r="I1245" t="s">
        <v>150</v>
      </c>
    </row>
    <row r="1246" spans="1:9">
      <c r="A1246" s="2">
        <v>2013</v>
      </c>
      <c r="B1246" s="2">
        <v>2</v>
      </c>
      <c r="C1246" s="2" t="s">
        <v>7</v>
      </c>
      <c r="D1246" s="2" t="s">
        <v>22</v>
      </c>
      <c r="E1246" s="2" t="s">
        <v>14</v>
      </c>
      <c r="F1246" s="2">
        <v>17.664107999999999</v>
      </c>
      <c r="G1246" s="2">
        <v>28835</v>
      </c>
      <c r="H1246" s="2">
        <v>5.9999999999999995E-4</v>
      </c>
      <c r="I1246" t="s">
        <v>150</v>
      </c>
    </row>
    <row r="1247" spans="1:9">
      <c r="A1247" s="2">
        <v>2014</v>
      </c>
      <c r="B1247" s="2">
        <v>1</v>
      </c>
      <c r="C1247" s="2" t="s">
        <v>12</v>
      </c>
      <c r="D1247" s="2" t="s">
        <v>20</v>
      </c>
      <c r="E1247" s="2" t="s">
        <v>14</v>
      </c>
      <c r="F1247" s="2">
        <v>4633.1791750000002</v>
      </c>
      <c r="G1247" s="2">
        <v>476535</v>
      </c>
      <c r="H1247" s="2">
        <v>9.7000000000000003E-3</v>
      </c>
      <c r="I1247" t="s">
        <v>150</v>
      </c>
    </row>
    <row r="1248" spans="1:9">
      <c r="A1248" s="2">
        <v>2013</v>
      </c>
      <c r="B1248" s="2">
        <v>8</v>
      </c>
      <c r="C1248" s="2" t="s">
        <v>53</v>
      </c>
      <c r="D1248" s="2" t="s">
        <v>20</v>
      </c>
      <c r="E1248" s="2" t="s">
        <v>14</v>
      </c>
      <c r="F1248" s="2">
        <v>13.264353</v>
      </c>
      <c r="G1248" s="2">
        <v>16</v>
      </c>
      <c r="H1248" s="2">
        <v>0.82899999999999996</v>
      </c>
      <c r="I1248" t="s">
        <v>150</v>
      </c>
    </row>
    <row r="1249" spans="1:9">
      <c r="A1249" s="2">
        <v>2013</v>
      </c>
      <c r="B1249" s="2">
        <v>6</v>
      </c>
      <c r="C1249" s="2" t="s">
        <v>12</v>
      </c>
      <c r="D1249" s="2" t="s">
        <v>52</v>
      </c>
      <c r="E1249" s="2" t="s">
        <v>25</v>
      </c>
      <c r="F1249" s="2">
        <v>4.9724999999999998E-2</v>
      </c>
      <c r="G1249" s="2">
        <v>25</v>
      </c>
      <c r="H1249" s="2">
        <v>1.9E-3</v>
      </c>
      <c r="I1249" t="s">
        <v>150</v>
      </c>
    </row>
    <row r="1250" spans="1:9">
      <c r="A1250" s="2">
        <v>2013</v>
      </c>
      <c r="B1250" s="2">
        <v>4</v>
      </c>
      <c r="C1250" s="2" t="s">
        <v>12</v>
      </c>
      <c r="D1250" s="2" t="s">
        <v>34</v>
      </c>
      <c r="E1250" s="2" t="s">
        <v>14</v>
      </c>
      <c r="F1250" s="2">
        <v>0.31142500000000001</v>
      </c>
      <c r="G1250" s="2">
        <v>80</v>
      </c>
      <c r="H1250" s="2">
        <v>3.8E-3</v>
      </c>
      <c r="I1250" t="s">
        <v>150</v>
      </c>
    </row>
    <row r="1251" spans="1:9">
      <c r="A1251" s="2">
        <v>2013</v>
      </c>
      <c r="B1251" s="2">
        <v>8</v>
      </c>
      <c r="C1251" s="2" t="s">
        <v>7</v>
      </c>
      <c r="D1251" s="2" t="s">
        <v>46</v>
      </c>
      <c r="E1251" s="2" t="s">
        <v>25</v>
      </c>
      <c r="F1251" s="2">
        <v>1.739541</v>
      </c>
      <c r="G1251" s="2">
        <v>12814</v>
      </c>
      <c r="H1251" s="2">
        <v>1E-4</v>
      </c>
      <c r="I1251" t="s">
        <v>150</v>
      </c>
    </row>
    <row r="1252" spans="1:9">
      <c r="A1252" s="2">
        <v>2013</v>
      </c>
      <c r="B1252" s="2">
        <v>9</v>
      </c>
      <c r="C1252" s="2" t="s">
        <v>12</v>
      </c>
      <c r="D1252" s="2" t="s">
        <v>21</v>
      </c>
      <c r="E1252" s="2" t="s">
        <v>14</v>
      </c>
      <c r="F1252" s="2">
        <v>675.11730999999997</v>
      </c>
      <c r="G1252" s="2">
        <v>52053</v>
      </c>
      <c r="H1252" s="2">
        <v>1.29E-2</v>
      </c>
      <c r="I1252" t="s">
        <v>150</v>
      </c>
    </row>
    <row r="1253" spans="1:9">
      <c r="A1253" s="2">
        <v>2013</v>
      </c>
      <c r="B1253" s="2">
        <v>2</v>
      </c>
      <c r="C1253" s="2" t="s">
        <v>12</v>
      </c>
      <c r="D1253" s="2" t="s">
        <v>59</v>
      </c>
      <c r="E1253" s="2" t="s">
        <v>11</v>
      </c>
      <c r="F1253" s="2">
        <v>0.181808</v>
      </c>
      <c r="G1253" s="2">
        <v>22</v>
      </c>
      <c r="H1253" s="2">
        <v>8.2000000000000007E-3</v>
      </c>
      <c r="I1253" t="s">
        <v>150</v>
      </c>
    </row>
    <row r="1254" spans="1:9">
      <c r="A1254" s="2">
        <v>2014</v>
      </c>
      <c r="B1254" s="2">
        <v>3</v>
      </c>
      <c r="C1254" s="2" t="s">
        <v>12</v>
      </c>
      <c r="D1254" s="2" t="s">
        <v>81</v>
      </c>
      <c r="E1254" s="2" t="s">
        <v>11</v>
      </c>
      <c r="F1254" s="2">
        <v>2.6572</v>
      </c>
      <c r="G1254" s="2">
        <v>2044</v>
      </c>
      <c r="H1254" s="2">
        <v>1.2999999999999999E-3</v>
      </c>
      <c r="I1254" t="s">
        <v>150</v>
      </c>
    </row>
    <row r="1255" spans="1:9">
      <c r="A1255" s="2">
        <v>2014</v>
      </c>
      <c r="B1255" s="2">
        <v>3</v>
      </c>
      <c r="C1255" s="2" t="s">
        <v>12</v>
      </c>
      <c r="D1255" s="2" t="s">
        <v>75</v>
      </c>
      <c r="E1255" s="2" t="s">
        <v>14</v>
      </c>
      <c r="F1255" s="2">
        <v>1.1068709999999999</v>
      </c>
      <c r="G1255" s="2">
        <v>406</v>
      </c>
      <c r="H1255" s="2">
        <v>2.7000000000000001E-3</v>
      </c>
      <c r="I1255" t="s">
        <v>150</v>
      </c>
    </row>
    <row r="1256" spans="1:9">
      <c r="A1256" s="2">
        <v>2013</v>
      </c>
      <c r="B1256" s="2">
        <v>11</v>
      </c>
      <c r="C1256" s="2" t="s">
        <v>12</v>
      </c>
      <c r="D1256" s="2" t="s">
        <v>43</v>
      </c>
      <c r="E1256" s="2" t="s">
        <v>11</v>
      </c>
      <c r="F1256" s="2">
        <v>5.7923000000000002E-2</v>
      </c>
      <c r="G1256" s="2">
        <v>9</v>
      </c>
      <c r="H1256" s="2">
        <v>6.4000000000000003E-3</v>
      </c>
      <c r="I1256" t="s">
        <v>150</v>
      </c>
    </row>
    <row r="1257" spans="1:9">
      <c r="A1257" s="2">
        <v>2013</v>
      </c>
      <c r="B1257" s="2">
        <v>10</v>
      </c>
      <c r="C1257" s="2" t="s">
        <v>12</v>
      </c>
      <c r="D1257" s="2" t="s">
        <v>17</v>
      </c>
      <c r="E1257" s="2" t="s">
        <v>14</v>
      </c>
      <c r="F1257" s="2">
        <v>3.5961940000000001</v>
      </c>
      <c r="G1257" s="2">
        <v>1337</v>
      </c>
      <c r="H1257" s="2">
        <v>2.5999999999999999E-3</v>
      </c>
      <c r="I1257" t="s">
        <v>150</v>
      </c>
    </row>
    <row r="1258" spans="1:9">
      <c r="A1258" s="2">
        <v>2013</v>
      </c>
      <c r="B1258" s="2">
        <v>5</v>
      </c>
      <c r="C1258" s="2" t="s">
        <v>7</v>
      </c>
      <c r="D1258" s="2" t="s">
        <v>19</v>
      </c>
      <c r="E1258" s="2" t="s">
        <v>14</v>
      </c>
      <c r="F1258" s="2">
        <v>232.345955</v>
      </c>
      <c r="G1258" s="2">
        <v>74308</v>
      </c>
      <c r="H1258" s="2">
        <v>3.0999999999999999E-3</v>
      </c>
      <c r="I1258" t="s">
        <v>150</v>
      </c>
    </row>
    <row r="1259" spans="1:9">
      <c r="A1259" s="2">
        <v>2014</v>
      </c>
      <c r="B1259" s="2">
        <v>2</v>
      </c>
      <c r="C1259" s="2" t="s">
        <v>12</v>
      </c>
      <c r="D1259" s="2" t="s">
        <v>39</v>
      </c>
      <c r="E1259" s="2" t="s">
        <v>14</v>
      </c>
      <c r="F1259" s="2">
        <v>21391.754497000002</v>
      </c>
      <c r="G1259" s="2">
        <v>1549819</v>
      </c>
      <c r="H1259" s="2">
        <v>1.38E-2</v>
      </c>
      <c r="I1259" t="s">
        <v>150</v>
      </c>
    </row>
    <row r="1260" spans="1:9">
      <c r="A1260" s="2">
        <v>2013</v>
      </c>
      <c r="B1260" s="2">
        <v>2</v>
      </c>
      <c r="C1260" s="2" t="s">
        <v>12</v>
      </c>
      <c r="D1260" s="2" t="s">
        <v>8</v>
      </c>
      <c r="E1260" s="2" t="s">
        <v>9</v>
      </c>
      <c r="F1260" s="2">
        <v>145564.289039</v>
      </c>
      <c r="G1260" s="2">
        <v>18846843</v>
      </c>
      <c r="H1260" s="2">
        <v>7.7000000000000002E-3</v>
      </c>
      <c r="I1260" t="s">
        <v>150</v>
      </c>
    </row>
    <row r="1261" spans="1:9">
      <c r="A1261" s="2">
        <v>2013</v>
      </c>
      <c r="B1261" s="2">
        <v>9</v>
      </c>
      <c r="C1261" s="2" t="s">
        <v>12</v>
      </c>
      <c r="D1261" s="2" t="s">
        <v>65</v>
      </c>
      <c r="E1261" s="2" t="s">
        <v>25</v>
      </c>
      <c r="F1261" s="2">
        <v>1.4097E-2</v>
      </c>
      <c r="G1261" s="2">
        <v>1</v>
      </c>
      <c r="H1261" s="2">
        <v>1.4E-2</v>
      </c>
      <c r="I1261" t="s">
        <v>150</v>
      </c>
    </row>
    <row r="1262" spans="1:9">
      <c r="A1262" s="2">
        <v>2013</v>
      </c>
      <c r="B1262" s="2">
        <v>12</v>
      </c>
      <c r="C1262" s="2" t="s">
        <v>7</v>
      </c>
      <c r="D1262" s="2" t="s">
        <v>60</v>
      </c>
      <c r="E1262" s="2" t="s">
        <v>14</v>
      </c>
      <c r="F1262" s="2">
        <v>102.04732300000001</v>
      </c>
      <c r="G1262" s="2">
        <v>36499</v>
      </c>
      <c r="H1262" s="2">
        <v>2.7000000000000001E-3</v>
      </c>
      <c r="I1262" t="s">
        <v>150</v>
      </c>
    </row>
    <row r="1263" spans="1:9">
      <c r="A1263" s="2">
        <v>2013</v>
      </c>
      <c r="B1263" s="2">
        <v>7</v>
      </c>
      <c r="C1263" s="2" t="s">
        <v>12</v>
      </c>
      <c r="D1263" s="2" t="s">
        <v>48</v>
      </c>
      <c r="E1263" s="2" t="s">
        <v>14</v>
      </c>
      <c r="F1263" s="2">
        <v>22.285108000000001</v>
      </c>
      <c r="G1263" s="2">
        <v>4122</v>
      </c>
      <c r="H1263" s="2">
        <v>5.4000000000000003E-3</v>
      </c>
      <c r="I1263" t="s">
        <v>150</v>
      </c>
    </row>
    <row r="1264" spans="1:9">
      <c r="A1264" s="2">
        <v>2013</v>
      </c>
      <c r="B1264" s="2">
        <v>5</v>
      </c>
      <c r="C1264" s="2" t="s">
        <v>12</v>
      </c>
      <c r="D1264" s="2" t="s">
        <v>23</v>
      </c>
      <c r="E1264" s="2" t="s">
        <v>14</v>
      </c>
      <c r="F1264" s="2">
        <v>2.0055E-2</v>
      </c>
      <c r="G1264" s="2">
        <v>3</v>
      </c>
      <c r="H1264" s="2">
        <v>6.6E-3</v>
      </c>
      <c r="I1264" t="s">
        <v>150</v>
      </c>
    </row>
    <row r="1265" spans="1:9">
      <c r="A1265" s="2">
        <v>2014</v>
      </c>
      <c r="B1265" s="2">
        <v>4</v>
      </c>
      <c r="C1265" s="2" t="s">
        <v>12</v>
      </c>
      <c r="D1265" s="2" t="s">
        <v>15</v>
      </c>
      <c r="E1265" s="2" t="s">
        <v>16</v>
      </c>
      <c r="F1265" s="2">
        <v>5320.554376</v>
      </c>
      <c r="G1265" s="2">
        <v>409603</v>
      </c>
      <c r="H1265" s="2">
        <v>1.29E-2</v>
      </c>
      <c r="I1265" t="s">
        <v>150</v>
      </c>
    </row>
    <row r="1266" spans="1:9">
      <c r="A1266" s="2">
        <v>2014</v>
      </c>
      <c r="B1266" s="2">
        <v>2</v>
      </c>
      <c r="C1266" s="2" t="s">
        <v>7</v>
      </c>
      <c r="D1266" s="2" t="s">
        <v>74</v>
      </c>
      <c r="E1266" s="2" t="s">
        <v>9</v>
      </c>
      <c r="F1266" s="2">
        <v>17.337599999999998</v>
      </c>
      <c r="G1266" s="2">
        <v>12384</v>
      </c>
      <c r="H1266" s="2">
        <v>1.4E-3</v>
      </c>
      <c r="I1266" t="s">
        <v>150</v>
      </c>
    </row>
    <row r="1267" spans="1:9">
      <c r="A1267" s="2">
        <v>2014</v>
      </c>
      <c r="B1267" s="2">
        <v>5</v>
      </c>
      <c r="C1267" s="2" t="s">
        <v>12</v>
      </c>
      <c r="D1267" s="2" t="s">
        <v>66</v>
      </c>
      <c r="E1267" s="2" t="s">
        <v>9</v>
      </c>
      <c r="F1267" s="2">
        <v>0.83699000000000001</v>
      </c>
      <c r="G1267" s="2">
        <v>35</v>
      </c>
      <c r="H1267" s="2">
        <v>2.3900000000000001E-2</v>
      </c>
      <c r="I1267" t="s">
        <v>150</v>
      </c>
    </row>
    <row r="1268" spans="1:9">
      <c r="A1268" s="2">
        <v>2013</v>
      </c>
      <c r="B1268" s="2">
        <v>12</v>
      </c>
      <c r="C1268" s="2" t="s">
        <v>7</v>
      </c>
      <c r="D1268" s="2" t="s">
        <v>31</v>
      </c>
      <c r="E1268" s="2" t="s">
        <v>14</v>
      </c>
      <c r="F1268" s="2">
        <v>12.497902</v>
      </c>
      <c r="G1268" s="2">
        <v>9648</v>
      </c>
      <c r="H1268" s="2">
        <v>1.1999999999999999E-3</v>
      </c>
      <c r="I1268" t="s">
        <v>150</v>
      </c>
    </row>
    <row r="1269" spans="1:9">
      <c r="A1269" s="2">
        <v>2013</v>
      </c>
      <c r="B1269" s="2">
        <v>12</v>
      </c>
      <c r="C1269" s="2" t="s">
        <v>7</v>
      </c>
      <c r="D1269" s="2" t="s">
        <v>28</v>
      </c>
      <c r="E1269" s="2" t="s">
        <v>14</v>
      </c>
      <c r="F1269" s="2">
        <v>187.884107</v>
      </c>
      <c r="G1269" s="2">
        <v>69036</v>
      </c>
      <c r="H1269" s="2">
        <v>2.7000000000000001E-3</v>
      </c>
      <c r="I1269" t="s">
        <v>150</v>
      </c>
    </row>
    <row r="1270" spans="1:9">
      <c r="A1270" s="2">
        <v>2014</v>
      </c>
      <c r="B1270" s="2">
        <v>3</v>
      </c>
      <c r="C1270" s="2" t="s">
        <v>12</v>
      </c>
      <c r="D1270" s="2" t="s">
        <v>56</v>
      </c>
      <c r="E1270" s="2" t="s">
        <v>14</v>
      </c>
      <c r="F1270" s="2">
        <v>29795.608804</v>
      </c>
      <c r="G1270" s="2">
        <v>3007056</v>
      </c>
      <c r="H1270" s="2">
        <v>9.9000000000000008E-3</v>
      </c>
      <c r="I1270" t="s">
        <v>150</v>
      </c>
    </row>
    <row r="1271" spans="1:9">
      <c r="A1271" s="2">
        <v>2013</v>
      </c>
      <c r="B1271" s="2">
        <v>1</v>
      </c>
      <c r="C1271" s="2" t="s">
        <v>7</v>
      </c>
      <c r="D1271" s="2" t="s">
        <v>39</v>
      </c>
      <c r="E1271" s="2" t="s">
        <v>14</v>
      </c>
      <c r="F1271" s="2">
        <v>897.47959000000003</v>
      </c>
      <c r="G1271" s="2">
        <v>536471</v>
      </c>
      <c r="H1271" s="2">
        <v>1.6000000000000001E-3</v>
      </c>
      <c r="I1271" t="s">
        <v>150</v>
      </c>
    </row>
    <row r="1272" spans="1:9">
      <c r="A1272" s="2">
        <v>2013</v>
      </c>
      <c r="B1272" s="2">
        <v>12</v>
      </c>
      <c r="C1272" s="2" t="s">
        <v>12</v>
      </c>
      <c r="D1272" s="2" t="s">
        <v>65</v>
      </c>
      <c r="E1272" s="2" t="s">
        <v>25</v>
      </c>
      <c r="F1272" s="2">
        <v>3.2077000000000001E-2</v>
      </c>
      <c r="G1272" s="2">
        <v>4</v>
      </c>
      <c r="H1272" s="2">
        <v>8.0000000000000002E-3</v>
      </c>
      <c r="I1272" t="s">
        <v>150</v>
      </c>
    </row>
    <row r="1273" spans="1:9">
      <c r="A1273" s="2">
        <v>2013</v>
      </c>
      <c r="B1273" s="2">
        <v>5</v>
      </c>
      <c r="C1273" s="2" t="s">
        <v>12</v>
      </c>
      <c r="D1273" s="2" t="s">
        <v>65</v>
      </c>
      <c r="E1273" s="2" t="s">
        <v>25</v>
      </c>
      <c r="F1273" s="2">
        <v>4.2550999999999999E-2</v>
      </c>
      <c r="G1273" s="2">
        <v>9</v>
      </c>
      <c r="H1273" s="2">
        <v>4.7000000000000002E-3</v>
      </c>
      <c r="I1273" t="s">
        <v>150</v>
      </c>
    </row>
    <row r="1274" spans="1:9">
      <c r="A1274" s="2">
        <v>2014</v>
      </c>
      <c r="B1274" s="2">
        <v>4</v>
      </c>
      <c r="C1274" s="2" t="s">
        <v>12</v>
      </c>
      <c r="D1274" s="2" t="s">
        <v>60</v>
      </c>
      <c r="E1274" s="2" t="s">
        <v>14</v>
      </c>
      <c r="F1274" s="2">
        <v>48.169761000000001</v>
      </c>
      <c r="G1274" s="2">
        <v>35275</v>
      </c>
      <c r="H1274" s="2">
        <v>1.2999999999999999E-3</v>
      </c>
      <c r="I1274" t="s">
        <v>150</v>
      </c>
    </row>
    <row r="1275" spans="1:9">
      <c r="A1275" s="2">
        <v>2014</v>
      </c>
      <c r="B1275" s="2">
        <v>1</v>
      </c>
      <c r="C1275" s="2" t="s">
        <v>7</v>
      </c>
      <c r="D1275" s="2" t="s">
        <v>33</v>
      </c>
      <c r="E1275" s="2" t="s">
        <v>11</v>
      </c>
      <c r="F1275" s="2">
        <v>26.5044</v>
      </c>
      <c r="G1275" s="2">
        <v>20388</v>
      </c>
      <c r="H1275" s="2">
        <v>1.2999999999999999E-3</v>
      </c>
      <c r="I1275" t="s">
        <v>150</v>
      </c>
    </row>
    <row r="1276" spans="1:9">
      <c r="A1276" s="2">
        <v>2013</v>
      </c>
      <c r="B1276" s="2">
        <v>7</v>
      </c>
      <c r="C1276" s="2" t="s">
        <v>7</v>
      </c>
      <c r="D1276" s="2" t="s">
        <v>44</v>
      </c>
      <c r="E1276" s="2" t="s">
        <v>16</v>
      </c>
      <c r="F1276" s="2">
        <v>14.022956000000001</v>
      </c>
      <c r="G1276" s="2">
        <v>57603</v>
      </c>
      <c r="H1276" s="2">
        <v>2.0000000000000001E-4</v>
      </c>
      <c r="I1276" t="s">
        <v>150</v>
      </c>
    </row>
    <row r="1277" spans="1:9">
      <c r="A1277" s="2">
        <v>2014</v>
      </c>
      <c r="B1277" s="2">
        <v>3</v>
      </c>
      <c r="C1277" s="2" t="s">
        <v>7</v>
      </c>
      <c r="D1277" s="2" t="s">
        <v>93</v>
      </c>
      <c r="E1277" s="2" t="s">
        <v>9</v>
      </c>
      <c r="F1277" s="2">
        <v>11.069800000000001</v>
      </c>
      <c r="G1277" s="2">
        <v>7907</v>
      </c>
      <c r="H1277" s="2">
        <v>1.4E-3</v>
      </c>
      <c r="I1277" t="s">
        <v>150</v>
      </c>
    </row>
    <row r="1278" spans="1:9">
      <c r="A1278" s="2">
        <v>2014</v>
      </c>
      <c r="B1278" s="2">
        <v>2</v>
      </c>
      <c r="C1278" s="2" t="s">
        <v>7</v>
      </c>
      <c r="D1278" s="2" t="s">
        <v>63</v>
      </c>
      <c r="E1278" s="2" t="s">
        <v>14</v>
      </c>
      <c r="F1278" s="2">
        <v>104.47688100000001</v>
      </c>
      <c r="G1278" s="2">
        <v>188282</v>
      </c>
      <c r="H1278" s="2">
        <v>5.0000000000000001E-4</v>
      </c>
      <c r="I1278" t="s">
        <v>150</v>
      </c>
    </row>
    <row r="1279" spans="1:9">
      <c r="A1279" s="2">
        <v>2013</v>
      </c>
      <c r="B1279" s="2">
        <v>4</v>
      </c>
      <c r="C1279" s="2" t="s">
        <v>12</v>
      </c>
      <c r="D1279" s="2" t="s">
        <v>101</v>
      </c>
      <c r="E1279" s="2" t="s">
        <v>62</v>
      </c>
      <c r="F1279" s="2">
        <v>3.1206000000000001E-2</v>
      </c>
      <c r="G1279" s="2">
        <v>1</v>
      </c>
      <c r="H1279" s="2">
        <v>3.1199999999999999E-2</v>
      </c>
      <c r="I1279" t="s">
        <v>150</v>
      </c>
    </row>
    <row r="1280" spans="1:9">
      <c r="A1280" s="2">
        <v>2013</v>
      </c>
      <c r="B1280" s="2">
        <v>8</v>
      </c>
      <c r="C1280" s="2" t="s">
        <v>12</v>
      </c>
      <c r="D1280" s="2" t="s">
        <v>86</v>
      </c>
      <c r="E1280" s="2" t="s">
        <v>9</v>
      </c>
      <c r="F1280" s="2">
        <v>760.45161099999996</v>
      </c>
      <c r="G1280" s="2">
        <v>172447</v>
      </c>
      <c r="H1280" s="2">
        <v>4.4000000000000003E-3</v>
      </c>
      <c r="I1280" t="s">
        <v>150</v>
      </c>
    </row>
    <row r="1281" spans="1:9">
      <c r="A1281" s="2">
        <v>2014</v>
      </c>
      <c r="B1281" s="2">
        <v>4</v>
      </c>
      <c r="C1281" s="2" t="s">
        <v>12</v>
      </c>
      <c r="D1281" s="2" t="s">
        <v>32</v>
      </c>
      <c r="E1281" s="2" t="s">
        <v>25</v>
      </c>
      <c r="F1281" s="2">
        <v>0.90232800000000002</v>
      </c>
      <c r="G1281" s="2">
        <v>533</v>
      </c>
      <c r="H1281" s="2">
        <v>1.6000000000000001E-3</v>
      </c>
      <c r="I1281" t="s">
        <v>150</v>
      </c>
    </row>
    <row r="1282" spans="1:9">
      <c r="A1282" s="2">
        <v>2013</v>
      </c>
      <c r="B1282" s="2">
        <v>11</v>
      </c>
      <c r="C1282" s="2" t="s">
        <v>12</v>
      </c>
      <c r="D1282" s="2" t="s">
        <v>31</v>
      </c>
      <c r="E1282" s="2" t="s">
        <v>14</v>
      </c>
      <c r="F1282" s="2">
        <v>7.4704300000000003</v>
      </c>
      <c r="G1282" s="2">
        <v>2908</v>
      </c>
      <c r="H1282" s="2">
        <v>2.5000000000000001E-3</v>
      </c>
      <c r="I1282" t="s">
        <v>150</v>
      </c>
    </row>
    <row r="1283" spans="1:9">
      <c r="A1283" s="2">
        <v>2014</v>
      </c>
      <c r="B1283" s="2">
        <v>4</v>
      </c>
      <c r="C1283" s="2" t="s">
        <v>12</v>
      </c>
      <c r="D1283" s="2" t="s">
        <v>31</v>
      </c>
      <c r="E1283" s="2" t="s">
        <v>14</v>
      </c>
      <c r="F1283" s="2">
        <v>13.866959</v>
      </c>
      <c r="G1283" s="2">
        <v>4163</v>
      </c>
      <c r="H1283" s="2">
        <v>3.3E-3</v>
      </c>
      <c r="I1283" t="s">
        <v>150</v>
      </c>
    </row>
    <row r="1284" spans="1:9">
      <c r="A1284" s="2">
        <v>2013</v>
      </c>
      <c r="B1284" s="2">
        <v>3</v>
      </c>
      <c r="C1284" s="2" t="s">
        <v>12</v>
      </c>
      <c r="D1284" s="2" t="s">
        <v>47</v>
      </c>
      <c r="E1284" s="2" t="s">
        <v>14</v>
      </c>
      <c r="F1284" s="2">
        <v>10.822782999999999</v>
      </c>
      <c r="G1284" s="2">
        <v>959</v>
      </c>
      <c r="H1284" s="2">
        <v>1.12E-2</v>
      </c>
      <c r="I1284" t="s">
        <v>150</v>
      </c>
    </row>
    <row r="1285" spans="1:9">
      <c r="A1285" s="2">
        <v>2014</v>
      </c>
      <c r="B1285" s="2">
        <v>1</v>
      </c>
      <c r="C1285" s="2" t="s">
        <v>12</v>
      </c>
      <c r="D1285" s="2" t="s">
        <v>39</v>
      </c>
      <c r="E1285" s="2" t="s">
        <v>14</v>
      </c>
      <c r="F1285" s="2">
        <v>20393.228287999998</v>
      </c>
      <c r="G1285" s="2">
        <v>1626818</v>
      </c>
      <c r="H1285" s="2">
        <v>1.2500000000000001E-2</v>
      </c>
      <c r="I1285" t="s">
        <v>150</v>
      </c>
    </row>
    <row r="1286" spans="1:9">
      <c r="A1286" s="2">
        <v>2013</v>
      </c>
      <c r="B1286" s="2">
        <v>1</v>
      </c>
      <c r="C1286" s="2" t="s">
        <v>12</v>
      </c>
      <c r="D1286" s="2" t="s">
        <v>8</v>
      </c>
      <c r="E1286" s="2" t="s">
        <v>9</v>
      </c>
      <c r="F1286" s="2">
        <v>149985.52328600001</v>
      </c>
      <c r="G1286" s="2">
        <v>17816338</v>
      </c>
      <c r="H1286" s="2">
        <v>8.3999999999999995E-3</v>
      </c>
      <c r="I1286" t="s">
        <v>150</v>
      </c>
    </row>
    <row r="1287" spans="1:9">
      <c r="A1287" s="2">
        <v>2014</v>
      </c>
      <c r="B1287" s="2">
        <v>3</v>
      </c>
      <c r="C1287" s="2" t="s">
        <v>7</v>
      </c>
      <c r="D1287" s="2" t="s">
        <v>8</v>
      </c>
      <c r="E1287" s="2" t="s">
        <v>9</v>
      </c>
      <c r="F1287" s="2">
        <v>54419.998704999998</v>
      </c>
      <c r="G1287" s="2">
        <v>43561056</v>
      </c>
      <c r="H1287" s="2">
        <v>1.1999999999999999E-3</v>
      </c>
      <c r="I1287" t="s">
        <v>150</v>
      </c>
    </row>
    <row r="1288" spans="1:9">
      <c r="A1288" s="2">
        <v>2013</v>
      </c>
      <c r="B1288" s="2">
        <v>1</v>
      </c>
      <c r="C1288" s="2" t="s">
        <v>12</v>
      </c>
      <c r="D1288" s="2" t="s">
        <v>23</v>
      </c>
      <c r="E1288" s="2" t="s">
        <v>14</v>
      </c>
      <c r="F1288" s="2">
        <v>0.120147</v>
      </c>
      <c r="G1288" s="2">
        <v>21</v>
      </c>
      <c r="H1288" s="2">
        <v>5.7000000000000002E-3</v>
      </c>
      <c r="I1288" t="s">
        <v>150</v>
      </c>
    </row>
    <row r="1289" spans="1:9">
      <c r="A1289" s="2">
        <v>2014</v>
      </c>
      <c r="B1289" s="2">
        <v>4</v>
      </c>
      <c r="C1289" s="2" t="s">
        <v>7</v>
      </c>
      <c r="D1289" s="2" t="s">
        <v>60</v>
      </c>
      <c r="E1289" s="2" t="s">
        <v>14</v>
      </c>
      <c r="F1289" s="2">
        <v>133.81072700000001</v>
      </c>
      <c r="G1289" s="2">
        <v>97992</v>
      </c>
      <c r="H1289" s="2">
        <v>1.2999999999999999E-3</v>
      </c>
      <c r="I1289" t="s">
        <v>150</v>
      </c>
    </row>
    <row r="1290" spans="1:9">
      <c r="A1290" s="2">
        <v>2013</v>
      </c>
      <c r="B1290" s="2">
        <v>12</v>
      </c>
      <c r="C1290" s="2" t="s">
        <v>12</v>
      </c>
      <c r="D1290" s="2" t="s">
        <v>22</v>
      </c>
      <c r="E1290" s="2" t="s">
        <v>14</v>
      </c>
      <c r="F1290" s="2">
        <v>313.38667400000003</v>
      </c>
      <c r="G1290" s="2">
        <v>31052</v>
      </c>
      <c r="H1290" s="2">
        <v>0.01</v>
      </c>
      <c r="I1290" t="s">
        <v>150</v>
      </c>
    </row>
    <row r="1291" spans="1:9">
      <c r="A1291" s="2">
        <v>2013</v>
      </c>
      <c r="B1291" s="2">
        <v>1</v>
      </c>
      <c r="C1291" s="2" t="s">
        <v>7</v>
      </c>
      <c r="D1291" s="2" t="s">
        <v>34</v>
      </c>
      <c r="E1291" s="2" t="s">
        <v>14</v>
      </c>
      <c r="F1291" s="2">
        <v>2.7720000000000002E-3</v>
      </c>
      <c r="G1291" s="2">
        <v>23</v>
      </c>
      <c r="H1291" s="2">
        <v>1E-4</v>
      </c>
      <c r="I1291" t="s">
        <v>150</v>
      </c>
    </row>
    <row r="1292" spans="1:9">
      <c r="A1292" s="2">
        <v>2014</v>
      </c>
      <c r="B1292" s="2">
        <v>5</v>
      </c>
      <c r="C1292" s="2" t="s">
        <v>7</v>
      </c>
      <c r="D1292" s="2" t="s">
        <v>86</v>
      </c>
      <c r="E1292" s="2" t="s">
        <v>9</v>
      </c>
      <c r="F1292" s="2">
        <v>2564.0164989999998</v>
      </c>
      <c r="G1292" s="2">
        <v>1355121</v>
      </c>
      <c r="H1292" s="2">
        <v>1.8E-3</v>
      </c>
      <c r="I1292" t="s">
        <v>150</v>
      </c>
    </row>
    <row r="1293" spans="1:9">
      <c r="A1293" s="2">
        <v>2013</v>
      </c>
      <c r="B1293" s="2">
        <v>8</v>
      </c>
      <c r="C1293" s="2" t="s">
        <v>7</v>
      </c>
      <c r="D1293" s="2" t="s">
        <v>20</v>
      </c>
      <c r="E1293" s="2" t="s">
        <v>14</v>
      </c>
      <c r="F1293" s="2">
        <v>187.28995900000001</v>
      </c>
      <c r="G1293" s="2">
        <v>102988</v>
      </c>
      <c r="H1293" s="2">
        <v>1.8E-3</v>
      </c>
      <c r="I1293" t="s">
        <v>150</v>
      </c>
    </row>
    <row r="1294" spans="1:9">
      <c r="A1294" s="2">
        <v>2014</v>
      </c>
      <c r="B1294" s="2">
        <v>5</v>
      </c>
      <c r="C1294" s="2" t="s">
        <v>7</v>
      </c>
      <c r="D1294" s="2" t="s">
        <v>21</v>
      </c>
      <c r="E1294" s="2" t="s">
        <v>14</v>
      </c>
      <c r="F1294" s="2">
        <v>147.01699300000001</v>
      </c>
      <c r="G1294" s="2">
        <v>154476</v>
      </c>
      <c r="H1294" s="2">
        <v>8.9999999999999998E-4</v>
      </c>
      <c r="I1294" t="s">
        <v>150</v>
      </c>
    </row>
    <row r="1295" spans="1:9">
      <c r="A1295" s="2">
        <v>2013</v>
      </c>
      <c r="B1295" s="2">
        <v>2</v>
      </c>
      <c r="C1295" s="2" t="s">
        <v>7</v>
      </c>
      <c r="D1295" s="2" t="s">
        <v>26</v>
      </c>
      <c r="E1295" s="2" t="s">
        <v>14</v>
      </c>
      <c r="F1295" s="2">
        <v>28.028212</v>
      </c>
      <c r="G1295" s="2">
        <v>21738</v>
      </c>
      <c r="H1295" s="2">
        <v>1.1999999999999999E-3</v>
      </c>
      <c r="I1295" t="s">
        <v>150</v>
      </c>
    </row>
    <row r="1296" spans="1:9">
      <c r="A1296" s="2">
        <v>2013</v>
      </c>
      <c r="B1296" s="2">
        <v>11</v>
      </c>
      <c r="C1296" s="2" t="s">
        <v>12</v>
      </c>
      <c r="D1296" s="2" t="s">
        <v>55</v>
      </c>
      <c r="E1296" s="2" t="s">
        <v>14</v>
      </c>
      <c r="F1296" s="2">
        <v>3.7201999999999999E-2</v>
      </c>
      <c r="G1296" s="2">
        <v>4</v>
      </c>
      <c r="H1296" s="2">
        <v>9.2999999999999992E-3</v>
      </c>
      <c r="I1296" t="s">
        <v>150</v>
      </c>
    </row>
    <row r="1297" spans="1:9">
      <c r="A1297" s="2">
        <v>2014</v>
      </c>
      <c r="B1297" s="2">
        <v>4</v>
      </c>
      <c r="C1297" s="2" t="s">
        <v>7</v>
      </c>
      <c r="D1297" s="2" t="s">
        <v>31</v>
      </c>
      <c r="E1297" s="2" t="s">
        <v>14</v>
      </c>
      <c r="F1297" s="2">
        <v>50.094940000000001</v>
      </c>
      <c r="G1297" s="2">
        <v>15039</v>
      </c>
      <c r="H1297" s="2">
        <v>3.3E-3</v>
      </c>
      <c r="I1297" t="s">
        <v>150</v>
      </c>
    </row>
    <row r="1298" spans="1:9">
      <c r="A1298" s="2">
        <v>2013</v>
      </c>
      <c r="B1298" s="2">
        <v>12</v>
      </c>
      <c r="C1298" s="2" t="s">
        <v>7</v>
      </c>
      <c r="D1298" s="2" t="s">
        <v>27</v>
      </c>
      <c r="E1298" s="2" t="s">
        <v>14</v>
      </c>
      <c r="F1298" s="2">
        <v>34.166193</v>
      </c>
      <c r="G1298" s="2">
        <v>13222</v>
      </c>
      <c r="H1298" s="2">
        <v>2.5000000000000001E-3</v>
      </c>
      <c r="I1298" t="s">
        <v>150</v>
      </c>
    </row>
    <row r="1299" spans="1:9">
      <c r="A1299" s="2">
        <v>2013</v>
      </c>
      <c r="B1299" s="2">
        <v>11</v>
      </c>
      <c r="C1299" s="2" t="s">
        <v>7</v>
      </c>
      <c r="D1299" s="2" t="s">
        <v>28</v>
      </c>
      <c r="E1299" s="2" t="s">
        <v>14</v>
      </c>
      <c r="F1299" s="2">
        <v>148.50056499999999</v>
      </c>
      <c r="G1299" s="2">
        <v>55180</v>
      </c>
      <c r="H1299" s="2">
        <v>2.5999999999999999E-3</v>
      </c>
      <c r="I1299" t="s">
        <v>150</v>
      </c>
    </row>
    <row r="1300" spans="1:9">
      <c r="A1300" s="2">
        <v>2013</v>
      </c>
      <c r="B1300" s="2">
        <v>3</v>
      </c>
      <c r="C1300" s="2" t="s">
        <v>12</v>
      </c>
      <c r="D1300" s="2" t="s">
        <v>13</v>
      </c>
      <c r="E1300" s="2" t="s">
        <v>14</v>
      </c>
      <c r="F1300" s="2">
        <v>3704.4880779999999</v>
      </c>
      <c r="G1300" s="2">
        <v>319512</v>
      </c>
      <c r="H1300" s="2">
        <v>1.15E-2</v>
      </c>
      <c r="I1300" t="s">
        <v>150</v>
      </c>
    </row>
    <row r="1301" spans="1:9">
      <c r="A1301" s="2">
        <v>2013</v>
      </c>
      <c r="B1301" s="2">
        <v>10</v>
      </c>
      <c r="C1301" s="2" t="s">
        <v>7</v>
      </c>
      <c r="D1301" s="2" t="s">
        <v>8</v>
      </c>
      <c r="E1301" s="2" t="s">
        <v>9</v>
      </c>
      <c r="F1301" s="2">
        <v>45030.494893000003</v>
      </c>
      <c r="G1301" s="2">
        <v>28993197</v>
      </c>
      <c r="H1301" s="2">
        <v>1.5E-3</v>
      </c>
      <c r="I1301" t="s">
        <v>150</v>
      </c>
    </row>
    <row r="1302" spans="1:9">
      <c r="A1302" s="2">
        <v>2013</v>
      </c>
      <c r="B1302" s="2">
        <v>12</v>
      </c>
      <c r="C1302" s="2" t="s">
        <v>12</v>
      </c>
      <c r="D1302" s="2" t="s">
        <v>15</v>
      </c>
      <c r="E1302" s="2" t="s">
        <v>16</v>
      </c>
      <c r="F1302" s="2">
        <v>4148.3954389999999</v>
      </c>
      <c r="G1302" s="2">
        <v>351263</v>
      </c>
      <c r="H1302" s="2">
        <v>1.18E-2</v>
      </c>
      <c r="I1302" t="s">
        <v>150</v>
      </c>
    </row>
    <row r="1303" spans="1:9">
      <c r="A1303" s="2">
        <v>2014</v>
      </c>
      <c r="B1303" s="2">
        <v>5</v>
      </c>
      <c r="C1303" s="2" t="s">
        <v>7</v>
      </c>
      <c r="D1303" s="2" t="s">
        <v>96</v>
      </c>
      <c r="E1303" s="2" t="s">
        <v>9</v>
      </c>
      <c r="F1303" s="2">
        <v>38.910200000000003</v>
      </c>
      <c r="G1303" s="2">
        <v>27793</v>
      </c>
      <c r="H1303" s="2">
        <v>1.4E-3</v>
      </c>
      <c r="I1303" t="s">
        <v>150</v>
      </c>
    </row>
    <row r="1304" spans="1:9">
      <c r="A1304" s="2">
        <v>2013</v>
      </c>
      <c r="B1304" s="2">
        <v>3</v>
      </c>
      <c r="C1304" s="2" t="s">
        <v>7</v>
      </c>
      <c r="D1304" s="2" t="s">
        <v>63</v>
      </c>
      <c r="E1304" s="2" t="s">
        <v>14</v>
      </c>
      <c r="F1304" s="2">
        <v>147.31879499999999</v>
      </c>
      <c r="G1304" s="2">
        <v>91837</v>
      </c>
      <c r="H1304" s="2">
        <v>1.6000000000000001E-3</v>
      </c>
      <c r="I1304" t="s">
        <v>150</v>
      </c>
    </row>
    <row r="1305" spans="1:9">
      <c r="A1305" s="2">
        <v>2013</v>
      </c>
      <c r="B1305" s="2">
        <v>6</v>
      </c>
      <c r="C1305" s="2" t="s">
        <v>12</v>
      </c>
      <c r="D1305" s="2" t="s">
        <v>40</v>
      </c>
      <c r="E1305" s="2" t="s">
        <v>14</v>
      </c>
      <c r="F1305" s="2">
        <v>1931.8864940000001</v>
      </c>
      <c r="G1305" s="2">
        <v>337759</v>
      </c>
      <c r="H1305" s="2">
        <v>5.7000000000000002E-3</v>
      </c>
      <c r="I1305" t="s">
        <v>150</v>
      </c>
    </row>
    <row r="1306" spans="1:9">
      <c r="A1306" s="2">
        <v>2014</v>
      </c>
      <c r="B1306" s="2">
        <v>5</v>
      </c>
      <c r="C1306" s="2" t="s">
        <v>12</v>
      </c>
      <c r="D1306" s="2" t="s">
        <v>101</v>
      </c>
      <c r="E1306" s="2" t="s">
        <v>62</v>
      </c>
      <c r="F1306" s="2">
        <v>0.36766100000000002</v>
      </c>
      <c r="G1306" s="2">
        <v>27</v>
      </c>
      <c r="H1306" s="2">
        <v>1.3599999999999999E-2</v>
      </c>
      <c r="I1306" t="s">
        <v>150</v>
      </c>
    </row>
    <row r="1307" spans="1:9">
      <c r="A1307" s="2">
        <v>2013</v>
      </c>
      <c r="B1307" s="2">
        <v>4</v>
      </c>
      <c r="C1307" s="2" t="s">
        <v>53</v>
      </c>
      <c r="D1307" s="2" t="s">
        <v>21</v>
      </c>
      <c r="E1307" s="2" t="s">
        <v>14</v>
      </c>
      <c r="F1307" s="2">
        <v>0.56289900000000004</v>
      </c>
      <c r="G1307" s="2">
        <v>1</v>
      </c>
      <c r="H1307" s="2">
        <v>0.56279999999999997</v>
      </c>
      <c r="I1307" t="s">
        <v>150</v>
      </c>
    </row>
    <row r="1308" spans="1:9">
      <c r="A1308" s="2">
        <v>2013</v>
      </c>
      <c r="B1308" s="2">
        <v>11</v>
      </c>
      <c r="C1308" s="2" t="s">
        <v>12</v>
      </c>
      <c r="D1308" s="2" t="s">
        <v>26</v>
      </c>
      <c r="E1308" s="2" t="s">
        <v>14</v>
      </c>
      <c r="F1308" s="2">
        <v>431.42476199999999</v>
      </c>
      <c r="G1308" s="2">
        <v>35773</v>
      </c>
      <c r="H1308" s="2">
        <v>1.2E-2</v>
      </c>
      <c r="I1308" t="s">
        <v>150</v>
      </c>
    </row>
    <row r="1309" spans="1:9">
      <c r="A1309" s="2">
        <v>2014</v>
      </c>
      <c r="B1309" s="2">
        <v>2</v>
      </c>
      <c r="C1309" s="2" t="s">
        <v>7</v>
      </c>
      <c r="D1309" s="2" t="s">
        <v>89</v>
      </c>
      <c r="E1309" s="2" t="s">
        <v>9</v>
      </c>
      <c r="F1309" s="2">
        <v>25.6126</v>
      </c>
      <c r="G1309" s="2">
        <v>19702</v>
      </c>
      <c r="H1309" s="2">
        <v>1.2999999999999999E-3</v>
      </c>
      <c r="I1309" t="s">
        <v>150</v>
      </c>
    </row>
    <row r="1310" spans="1:9">
      <c r="A1310" s="2">
        <v>2013</v>
      </c>
      <c r="B1310" s="2">
        <v>11</v>
      </c>
      <c r="C1310" s="2" t="s">
        <v>12</v>
      </c>
      <c r="D1310" s="2" t="s">
        <v>50</v>
      </c>
      <c r="E1310" s="2" t="s">
        <v>11</v>
      </c>
      <c r="F1310" s="2">
        <v>3.052047</v>
      </c>
      <c r="G1310" s="2">
        <v>296</v>
      </c>
      <c r="H1310" s="2">
        <v>1.03E-2</v>
      </c>
      <c r="I1310" t="s">
        <v>150</v>
      </c>
    </row>
    <row r="1311" spans="1:9">
      <c r="A1311" s="2">
        <v>2013</v>
      </c>
      <c r="B1311" s="2">
        <v>9</v>
      </c>
      <c r="C1311" s="2" t="s">
        <v>7</v>
      </c>
      <c r="D1311" s="2" t="s">
        <v>41</v>
      </c>
      <c r="E1311" s="2" t="s">
        <v>25</v>
      </c>
      <c r="F1311" s="2">
        <v>10.726343999999999</v>
      </c>
      <c r="G1311" s="2">
        <v>6303</v>
      </c>
      <c r="H1311" s="2">
        <v>1.6999999999999999E-3</v>
      </c>
      <c r="I1311" t="s">
        <v>150</v>
      </c>
    </row>
    <row r="1312" spans="1:9">
      <c r="A1312" s="2">
        <v>2014</v>
      </c>
      <c r="B1312" s="2">
        <v>5</v>
      </c>
      <c r="C1312" s="2" t="s">
        <v>12</v>
      </c>
      <c r="D1312" s="2" t="s">
        <v>27</v>
      </c>
      <c r="E1312" s="2" t="s">
        <v>14</v>
      </c>
      <c r="F1312" s="2">
        <v>25.643809000000001</v>
      </c>
      <c r="G1312" s="2">
        <v>10006</v>
      </c>
      <c r="H1312" s="2">
        <v>2.5000000000000001E-3</v>
      </c>
      <c r="I1312" t="s">
        <v>150</v>
      </c>
    </row>
    <row r="1313" spans="1:9">
      <c r="A1313" s="2">
        <v>2013</v>
      </c>
      <c r="B1313" s="2">
        <v>11</v>
      </c>
      <c r="C1313" s="2" t="s">
        <v>7</v>
      </c>
      <c r="D1313" s="2" t="s">
        <v>45</v>
      </c>
      <c r="E1313" s="2" t="s">
        <v>14</v>
      </c>
      <c r="F1313" s="2">
        <v>14.417552000000001</v>
      </c>
      <c r="G1313" s="2">
        <v>108349</v>
      </c>
      <c r="H1313" s="2">
        <v>1E-4</v>
      </c>
      <c r="I1313" t="s">
        <v>150</v>
      </c>
    </row>
    <row r="1314" spans="1:9">
      <c r="A1314" s="2">
        <v>2014</v>
      </c>
      <c r="B1314" s="2">
        <v>2</v>
      </c>
      <c r="C1314" s="2" t="s">
        <v>12</v>
      </c>
      <c r="D1314" s="2" t="s">
        <v>42</v>
      </c>
      <c r="E1314" s="2" t="s">
        <v>14</v>
      </c>
      <c r="F1314" s="2">
        <v>235.549567</v>
      </c>
      <c r="G1314" s="2">
        <v>56892</v>
      </c>
      <c r="H1314" s="2">
        <v>4.1000000000000003E-3</v>
      </c>
      <c r="I1314" t="s">
        <v>150</v>
      </c>
    </row>
    <row r="1315" spans="1:9">
      <c r="A1315" s="2">
        <v>2013</v>
      </c>
      <c r="B1315" s="2">
        <v>3</v>
      </c>
      <c r="C1315" s="2" t="s">
        <v>12</v>
      </c>
      <c r="D1315" s="2" t="s">
        <v>82</v>
      </c>
      <c r="E1315" s="2" t="s">
        <v>14</v>
      </c>
      <c r="F1315" s="2">
        <v>8.4880000000000008E-3</v>
      </c>
      <c r="G1315" s="2">
        <v>1</v>
      </c>
      <c r="H1315" s="2">
        <v>8.3999999999999995E-3</v>
      </c>
      <c r="I1315" t="s">
        <v>150</v>
      </c>
    </row>
    <row r="1316" spans="1:9">
      <c r="A1316" s="2">
        <v>2014</v>
      </c>
      <c r="B1316" s="2">
        <v>5</v>
      </c>
      <c r="C1316" s="2" t="s">
        <v>7</v>
      </c>
      <c r="D1316" s="2" t="s">
        <v>22</v>
      </c>
      <c r="E1316" s="2" t="s">
        <v>14</v>
      </c>
      <c r="F1316" s="2">
        <v>27.736378999999999</v>
      </c>
      <c r="G1316" s="2">
        <v>62340</v>
      </c>
      <c r="H1316" s="2">
        <v>4.0000000000000002E-4</v>
      </c>
      <c r="I1316" t="s">
        <v>150</v>
      </c>
    </row>
    <row r="1317" spans="1:9">
      <c r="A1317" s="2">
        <v>2014</v>
      </c>
      <c r="B1317" s="2">
        <v>2</v>
      </c>
      <c r="C1317" s="2" t="s">
        <v>7</v>
      </c>
      <c r="D1317" s="2" t="s">
        <v>33</v>
      </c>
      <c r="E1317" s="2" t="s">
        <v>11</v>
      </c>
      <c r="F1317" s="2">
        <v>33.768799999999999</v>
      </c>
      <c r="G1317" s="2">
        <v>25976</v>
      </c>
      <c r="H1317" s="2">
        <v>1.2999999999999999E-3</v>
      </c>
      <c r="I1317" t="s">
        <v>150</v>
      </c>
    </row>
    <row r="1318" spans="1:9">
      <c r="A1318" s="2">
        <v>2014</v>
      </c>
      <c r="B1318" s="2">
        <v>4</v>
      </c>
      <c r="C1318" s="2" t="s">
        <v>7</v>
      </c>
      <c r="D1318" s="2" t="s">
        <v>33</v>
      </c>
      <c r="E1318" s="2" t="s">
        <v>11</v>
      </c>
      <c r="F1318" s="2">
        <v>73.865891000000005</v>
      </c>
      <c r="G1318" s="2">
        <v>44707</v>
      </c>
      <c r="H1318" s="2">
        <v>1.6000000000000001E-3</v>
      </c>
      <c r="I1318" t="s">
        <v>150</v>
      </c>
    </row>
    <row r="1319" spans="1:9">
      <c r="A1319" s="2">
        <v>2013</v>
      </c>
      <c r="B1319" s="2">
        <v>5</v>
      </c>
      <c r="C1319" s="2" t="s">
        <v>7</v>
      </c>
      <c r="D1319" s="2" t="s">
        <v>40</v>
      </c>
      <c r="E1319" s="2" t="s">
        <v>14</v>
      </c>
      <c r="F1319" s="2">
        <v>251.367132</v>
      </c>
      <c r="G1319" s="2">
        <v>298630</v>
      </c>
      <c r="H1319" s="2">
        <v>8.0000000000000004E-4</v>
      </c>
      <c r="I1319" t="s">
        <v>150</v>
      </c>
    </row>
    <row r="1320" spans="1:9">
      <c r="A1320" s="2">
        <v>2013</v>
      </c>
      <c r="B1320" s="2">
        <v>8</v>
      </c>
      <c r="C1320" s="2" t="s">
        <v>12</v>
      </c>
      <c r="D1320" s="2" t="s">
        <v>21</v>
      </c>
      <c r="E1320" s="2" t="s">
        <v>14</v>
      </c>
      <c r="F1320" s="2">
        <v>568.44087500000001</v>
      </c>
      <c r="G1320" s="2">
        <v>52921</v>
      </c>
      <c r="H1320" s="2">
        <v>1.0699999999999999E-2</v>
      </c>
      <c r="I1320" t="s">
        <v>150</v>
      </c>
    </row>
    <row r="1321" spans="1:9">
      <c r="A1321" s="2">
        <v>2014</v>
      </c>
      <c r="B1321" s="2">
        <v>5</v>
      </c>
      <c r="C1321" s="2" t="s">
        <v>12</v>
      </c>
      <c r="D1321" s="2" t="s">
        <v>26</v>
      </c>
      <c r="E1321" s="2" t="s">
        <v>14</v>
      </c>
      <c r="F1321" s="2">
        <v>621.23130000000003</v>
      </c>
      <c r="G1321" s="2">
        <v>55897</v>
      </c>
      <c r="H1321" s="2">
        <v>1.11E-2</v>
      </c>
      <c r="I1321" t="s">
        <v>150</v>
      </c>
    </row>
    <row r="1322" spans="1:9">
      <c r="A1322" s="2">
        <v>2013</v>
      </c>
      <c r="B1322" s="2">
        <v>5</v>
      </c>
      <c r="C1322" s="2" t="s">
        <v>7</v>
      </c>
      <c r="D1322" s="2" t="s">
        <v>28</v>
      </c>
      <c r="E1322" s="2" t="s">
        <v>14</v>
      </c>
      <c r="F1322" s="2">
        <v>115.999146</v>
      </c>
      <c r="G1322" s="2">
        <v>58961</v>
      </c>
      <c r="H1322" s="2">
        <v>1.9E-3</v>
      </c>
      <c r="I1322" t="s">
        <v>150</v>
      </c>
    </row>
    <row r="1323" spans="1:9">
      <c r="A1323" s="2">
        <v>2014</v>
      </c>
      <c r="B1323" s="2">
        <v>4</v>
      </c>
      <c r="C1323" s="2" t="s">
        <v>7</v>
      </c>
      <c r="D1323" s="2" t="s">
        <v>41</v>
      </c>
      <c r="E1323" s="2" t="s">
        <v>25</v>
      </c>
      <c r="F1323" s="2">
        <v>134.199568</v>
      </c>
      <c r="G1323" s="2">
        <v>63723</v>
      </c>
      <c r="H1323" s="2">
        <v>2.0999999999999999E-3</v>
      </c>
      <c r="I1323" t="s">
        <v>150</v>
      </c>
    </row>
    <row r="1324" spans="1:9">
      <c r="A1324" s="2">
        <v>2013</v>
      </c>
      <c r="B1324" s="2">
        <v>9</v>
      </c>
      <c r="C1324" s="2" t="s">
        <v>12</v>
      </c>
      <c r="D1324" s="2" t="s">
        <v>27</v>
      </c>
      <c r="E1324" s="2" t="s">
        <v>14</v>
      </c>
      <c r="F1324" s="2">
        <v>10.269378</v>
      </c>
      <c r="G1324" s="2">
        <v>4013</v>
      </c>
      <c r="H1324" s="2">
        <v>2.5000000000000001E-3</v>
      </c>
      <c r="I1324" t="s">
        <v>150</v>
      </c>
    </row>
    <row r="1325" spans="1:9">
      <c r="A1325" s="2">
        <v>2013</v>
      </c>
      <c r="B1325" s="2">
        <v>3</v>
      </c>
      <c r="C1325" s="2" t="s">
        <v>12</v>
      </c>
      <c r="D1325" s="2" t="s">
        <v>19</v>
      </c>
      <c r="E1325" s="2" t="s">
        <v>14</v>
      </c>
      <c r="F1325" s="2">
        <v>9897.7788240000009</v>
      </c>
      <c r="G1325" s="2">
        <v>847437</v>
      </c>
      <c r="H1325" s="2">
        <v>1.1599999999999999E-2</v>
      </c>
      <c r="I1325" t="s">
        <v>150</v>
      </c>
    </row>
    <row r="1326" spans="1:9">
      <c r="A1326" s="2">
        <v>2013</v>
      </c>
      <c r="B1326" s="2">
        <v>6</v>
      </c>
      <c r="C1326" s="2" t="s">
        <v>12</v>
      </c>
      <c r="D1326" s="2" t="s">
        <v>19</v>
      </c>
      <c r="E1326" s="2" t="s">
        <v>14</v>
      </c>
      <c r="F1326" s="2">
        <v>7893.3365789999998</v>
      </c>
      <c r="G1326" s="2">
        <v>754458</v>
      </c>
      <c r="H1326" s="2">
        <v>1.04E-2</v>
      </c>
      <c r="I1326" t="s">
        <v>150</v>
      </c>
    </row>
    <row r="1327" spans="1:9">
      <c r="A1327" s="2">
        <v>2013</v>
      </c>
      <c r="B1327" s="2">
        <v>9</v>
      </c>
      <c r="C1327" s="2" t="s">
        <v>12</v>
      </c>
      <c r="D1327" s="2" t="s">
        <v>60</v>
      </c>
      <c r="E1327" s="2" t="s">
        <v>14</v>
      </c>
      <c r="F1327" s="2">
        <v>1.266616</v>
      </c>
      <c r="G1327" s="2">
        <v>840</v>
      </c>
      <c r="H1327" s="2">
        <v>1.5E-3</v>
      </c>
      <c r="I1327" t="s">
        <v>150</v>
      </c>
    </row>
    <row r="1328" spans="1:9">
      <c r="A1328" s="2">
        <v>2014</v>
      </c>
      <c r="B1328" s="2">
        <v>2</v>
      </c>
      <c r="C1328" s="2" t="s">
        <v>12</v>
      </c>
      <c r="D1328" s="2" t="s">
        <v>71</v>
      </c>
      <c r="E1328" s="2" t="s">
        <v>14</v>
      </c>
      <c r="F1328" s="2">
        <v>176.02811500000001</v>
      </c>
      <c r="G1328" s="2">
        <v>12089</v>
      </c>
      <c r="H1328" s="2">
        <v>1.4500000000000001E-2</v>
      </c>
      <c r="I1328" t="s">
        <v>150</v>
      </c>
    </row>
    <row r="1329" spans="1:9">
      <c r="A1329" s="2">
        <v>2013</v>
      </c>
      <c r="B1329" s="2">
        <v>11</v>
      </c>
      <c r="C1329" s="2" t="s">
        <v>12</v>
      </c>
      <c r="D1329" s="2" t="s">
        <v>82</v>
      </c>
      <c r="E1329" s="2" t="s">
        <v>14</v>
      </c>
      <c r="F1329" s="2">
        <v>8.6393999999999999E-2</v>
      </c>
      <c r="G1329" s="2">
        <v>9</v>
      </c>
      <c r="H1329" s="2">
        <v>9.4999999999999998E-3</v>
      </c>
      <c r="I1329" t="s">
        <v>150</v>
      </c>
    </row>
    <row r="1330" spans="1:9">
      <c r="A1330" s="2">
        <v>2013</v>
      </c>
      <c r="B1330" s="2">
        <v>12</v>
      </c>
      <c r="C1330" s="2" t="s">
        <v>7</v>
      </c>
      <c r="D1330" s="2" t="s">
        <v>22</v>
      </c>
      <c r="E1330" s="2" t="s">
        <v>14</v>
      </c>
      <c r="F1330" s="2">
        <v>15.015202</v>
      </c>
      <c r="G1330" s="2">
        <v>31919</v>
      </c>
      <c r="H1330" s="2">
        <v>4.0000000000000002E-4</v>
      </c>
      <c r="I1330" t="s">
        <v>150</v>
      </c>
    </row>
    <row r="1331" spans="1:9">
      <c r="A1331" s="2">
        <v>2014</v>
      </c>
      <c r="B1331" s="2">
        <v>4</v>
      </c>
      <c r="C1331" s="2" t="s">
        <v>7</v>
      </c>
      <c r="D1331" s="2" t="s">
        <v>80</v>
      </c>
      <c r="E1331" s="2" t="s">
        <v>14</v>
      </c>
      <c r="F1331" s="2">
        <v>0.109875</v>
      </c>
      <c r="G1331" s="2">
        <v>13317</v>
      </c>
      <c r="H1331" s="2">
        <v>0</v>
      </c>
      <c r="I1331" t="s">
        <v>150</v>
      </c>
    </row>
    <row r="1332" spans="1:9">
      <c r="A1332" s="2">
        <v>2014</v>
      </c>
      <c r="B1332" s="2">
        <v>5</v>
      </c>
      <c r="C1332" s="2" t="s">
        <v>7</v>
      </c>
      <c r="D1332" s="2" t="s">
        <v>33</v>
      </c>
      <c r="E1332" s="2" t="s">
        <v>11</v>
      </c>
      <c r="F1332" s="2">
        <v>69.651399999999995</v>
      </c>
      <c r="G1332" s="2">
        <v>53578</v>
      </c>
      <c r="H1332" s="2">
        <v>1.2999999999999999E-3</v>
      </c>
      <c r="I1332" t="s">
        <v>150</v>
      </c>
    </row>
    <row r="1333" spans="1:9">
      <c r="A1333" s="2">
        <v>2014</v>
      </c>
      <c r="B1333" s="2">
        <v>3</v>
      </c>
      <c r="C1333" s="2" t="s">
        <v>12</v>
      </c>
      <c r="D1333" s="2" t="s">
        <v>38</v>
      </c>
      <c r="E1333" s="2" t="s">
        <v>14</v>
      </c>
      <c r="F1333" s="2">
        <v>4.3429999999999996E-3</v>
      </c>
      <c r="G1333" s="2">
        <v>1</v>
      </c>
      <c r="H1333" s="2">
        <v>4.3E-3</v>
      </c>
      <c r="I1333" t="s">
        <v>150</v>
      </c>
    </row>
    <row r="1334" spans="1:9">
      <c r="A1334" s="2">
        <v>2013</v>
      </c>
      <c r="B1334" s="2">
        <v>5</v>
      </c>
      <c r="C1334" s="2" t="s">
        <v>12</v>
      </c>
      <c r="D1334" s="2" t="s">
        <v>66</v>
      </c>
      <c r="E1334" s="2" t="s">
        <v>9</v>
      </c>
      <c r="F1334" s="2">
        <v>8.2711999999999994E-2</v>
      </c>
      <c r="G1334" s="2">
        <v>87</v>
      </c>
      <c r="H1334" s="2">
        <v>8.9999999999999998E-4</v>
      </c>
      <c r="I1334" t="s">
        <v>150</v>
      </c>
    </row>
    <row r="1335" spans="1:9">
      <c r="A1335" s="2">
        <v>2013</v>
      </c>
      <c r="B1335" s="2">
        <v>1</v>
      </c>
      <c r="C1335" s="2" t="s">
        <v>12</v>
      </c>
      <c r="D1335" s="2" t="s">
        <v>21</v>
      </c>
      <c r="E1335" s="2" t="s">
        <v>14</v>
      </c>
      <c r="F1335" s="2">
        <v>327.49273899999997</v>
      </c>
      <c r="G1335" s="2">
        <v>35200</v>
      </c>
      <c r="H1335" s="2">
        <v>9.2999999999999992E-3</v>
      </c>
      <c r="I1335" t="s">
        <v>150</v>
      </c>
    </row>
    <row r="1336" spans="1:9">
      <c r="A1336" s="2">
        <v>2013</v>
      </c>
      <c r="B1336" s="2">
        <v>3</v>
      </c>
      <c r="C1336" s="2" t="s">
        <v>7</v>
      </c>
      <c r="D1336" s="2" t="s">
        <v>21</v>
      </c>
      <c r="E1336" s="2" t="s">
        <v>14</v>
      </c>
      <c r="F1336" s="2">
        <v>105.933527</v>
      </c>
      <c r="G1336" s="2">
        <v>67361</v>
      </c>
      <c r="H1336" s="2">
        <v>1.5E-3</v>
      </c>
      <c r="I1336" t="s">
        <v>150</v>
      </c>
    </row>
    <row r="1337" spans="1:9">
      <c r="A1337" s="2">
        <v>2014</v>
      </c>
      <c r="B1337" s="2">
        <v>4</v>
      </c>
      <c r="C1337" s="2" t="s">
        <v>12</v>
      </c>
      <c r="D1337" s="2" t="s">
        <v>47</v>
      </c>
      <c r="E1337" s="2" t="s">
        <v>14</v>
      </c>
      <c r="F1337" s="2">
        <v>43.858049000000001</v>
      </c>
      <c r="G1337" s="2">
        <v>2893</v>
      </c>
      <c r="H1337" s="2">
        <v>1.5100000000000001E-2</v>
      </c>
      <c r="I1337" t="s">
        <v>150</v>
      </c>
    </row>
    <row r="1338" spans="1:9">
      <c r="A1338" s="2">
        <v>2013</v>
      </c>
      <c r="B1338" s="2">
        <v>9</v>
      </c>
      <c r="C1338" s="2" t="s">
        <v>7</v>
      </c>
      <c r="D1338" s="2" t="s">
        <v>24</v>
      </c>
      <c r="E1338" s="2" t="s">
        <v>25</v>
      </c>
      <c r="F1338" s="2">
        <v>13.989596000000001</v>
      </c>
      <c r="G1338" s="2">
        <v>33401</v>
      </c>
      <c r="H1338" s="2">
        <v>4.0000000000000002E-4</v>
      </c>
      <c r="I1338" t="s">
        <v>150</v>
      </c>
    </row>
    <row r="1339" spans="1:9">
      <c r="A1339" s="2">
        <v>2014</v>
      </c>
      <c r="B1339" s="2">
        <v>1</v>
      </c>
      <c r="C1339" s="2" t="s">
        <v>12</v>
      </c>
      <c r="D1339" s="2" t="s">
        <v>49</v>
      </c>
      <c r="E1339" s="2" t="s">
        <v>11</v>
      </c>
      <c r="F1339" s="2">
        <v>0.1386</v>
      </c>
      <c r="G1339" s="2">
        <v>99</v>
      </c>
      <c r="H1339" s="2">
        <v>1.4E-3</v>
      </c>
      <c r="I1339" t="s">
        <v>150</v>
      </c>
    </row>
    <row r="1340" spans="1:9">
      <c r="A1340" s="2">
        <v>2013</v>
      </c>
      <c r="B1340" s="2">
        <v>8</v>
      </c>
      <c r="C1340" s="2" t="s">
        <v>12</v>
      </c>
      <c r="D1340" s="2" t="s">
        <v>42</v>
      </c>
      <c r="E1340" s="2" t="s">
        <v>14</v>
      </c>
      <c r="F1340" s="2">
        <v>439.84463399999999</v>
      </c>
      <c r="G1340" s="2">
        <v>38489</v>
      </c>
      <c r="H1340" s="2">
        <v>1.14E-2</v>
      </c>
      <c r="I1340" t="s">
        <v>150</v>
      </c>
    </row>
    <row r="1341" spans="1:9">
      <c r="A1341" s="2">
        <v>2014</v>
      </c>
      <c r="B1341" s="2">
        <v>4</v>
      </c>
      <c r="C1341" s="2" t="s">
        <v>12</v>
      </c>
      <c r="D1341" s="2" t="s">
        <v>19</v>
      </c>
      <c r="E1341" s="2" t="s">
        <v>14</v>
      </c>
      <c r="F1341" s="2">
        <v>16910.777524000001</v>
      </c>
      <c r="G1341" s="2">
        <v>1113291</v>
      </c>
      <c r="H1341" s="2">
        <v>1.5100000000000001E-2</v>
      </c>
      <c r="I1341" t="s">
        <v>150</v>
      </c>
    </row>
    <row r="1342" spans="1:9">
      <c r="A1342" s="2">
        <v>2013</v>
      </c>
      <c r="B1342" s="2">
        <v>3</v>
      </c>
      <c r="C1342" s="2" t="s">
        <v>12</v>
      </c>
      <c r="D1342" s="2" t="s">
        <v>56</v>
      </c>
      <c r="E1342" s="2" t="s">
        <v>14</v>
      </c>
      <c r="F1342" s="2">
        <v>21589.196146999999</v>
      </c>
      <c r="G1342" s="2">
        <v>2246495</v>
      </c>
      <c r="H1342" s="2">
        <v>9.5999999999999992E-3</v>
      </c>
      <c r="I1342" t="s">
        <v>150</v>
      </c>
    </row>
    <row r="1343" spans="1:9">
      <c r="A1343" s="2">
        <v>2013</v>
      </c>
      <c r="B1343" s="2">
        <v>12</v>
      </c>
      <c r="C1343" s="2" t="s">
        <v>12</v>
      </c>
      <c r="D1343" s="2" t="s">
        <v>8</v>
      </c>
      <c r="E1343" s="2" t="s">
        <v>9</v>
      </c>
      <c r="F1343" s="2">
        <v>302144.53078799997</v>
      </c>
      <c r="G1343" s="2">
        <v>33136643</v>
      </c>
      <c r="H1343" s="2">
        <v>9.1000000000000004E-3</v>
      </c>
      <c r="I1343" t="s">
        <v>150</v>
      </c>
    </row>
    <row r="1344" spans="1:9">
      <c r="A1344" s="2">
        <v>2014</v>
      </c>
      <c r="B1344" s="2">
        <v>2</v>
      </c>
      <c r="C1344" s="2" t="s">
        <v>12</v>
      </c>
      <c r="D1344" s="2" t="s">
        <v>94</v>
      </c>
      <c r="E1344" s="2" t="s">
        <v>25</v>
      </c>
      <c r="F1344" s="2">
        <v>2.3477999999999999E-2</v>
      </c>
      <c r="G1344" s="2">
        <v>1</v>
      </c>
      <c r="H1344" s="2">
        <v>2.3400000000000001E-2</v>
      </c>
      <c r="I1344" t="s">
        <v>150</v>
      </c>
    </row>
    <row r="1345" spans="1:9">
      <c r="A1345" s="2">
        <v>2013</v>
      </c>
      <c r="B1345" s="2">
        <v>5</v>
      </c>
      <c r="C1345" s="2" t="s">
        <v>7</v>
      </c>
      <c r="D1345" s="2" t="s">
        <v>71</v>
      </c>
      <c r="E1345" s="2" t="s">
        <v>14</v>
      </c>
      <c r="F1345" s="2">
        <v>30.065989999999999</v>
      </c>
      <c r="G1345" s="2">
        <v>7641</v>
      </c>
      <c r="H1345" s="2">
        <v>3.8999999999999998E-3</v>
      </c>
      <c r="I1345" t="s">
        <v>150</v>
      </c>
    </row>
    <row r="1346" spans="1:9">
      <c r="A1346" s="2">
        <v>2014</v>
      </c>
      <c r="B1346" s="2">
        <v>3</v>
      </c>
      <c r="C1346" s="2" t="s">
        <v>12</v>
      </c>
      <c r="D1346" s="2" t="s">
        <v>48</v>
      </c>
      <c r="E1346" s="2" t="s">
        <v>14</v>
      </c>
      <c r="F1346" s="2">
        <v>26.458275</v>
      </c>
      <c r="G1346" s="2">
        <v>10060</v>
      </c>
      <c r="H1346" s="2">
        <v>2.5999999999999999E-3</v>
      </c>
      <c r="I1346" t="s">
        <v>150</v>
      </c>
    </row>
    <row r="1347" spans="1:9">
      <c r="A1347" s="2">
        <v>2014</v>
      </c>
      <c r="B1347" s="2">
        <v>5</v>
      </c>
      <c r="C1347" s="2" t="s">
        <v>7</v>
      </c>
      <c r="D1347" s="2" t="s">
        <v>48</v>
      </c>
      <c r="E1347" s="2" t="s">
        <v>14</v>
      </c>
      <c r="F1347" s="2">
        <v>5.6520190000000001</v>
      </c>
      <c r="G1347" s="2">
        <v>25058</v>
      </c>
      <c r="H1347" s="2">
        <v>2.0000000000000001E-4</v>
      </c>
      <c r="I1347" t="s">
        <v>150</v>
      </c>
    </row>
    <row r="1348" spans="1:9">
      <c r="A1348" s="2">
        <v>2014</v>
      </c>
      <c r="B1348" s="2">
        <v>2</v>
      </c>
      <c r="C1348" s="2" t="s">
        <v>12</v>
      </c>
      <c r="D1348" s="2" t="s">
        <v>23</v>
      </c>
      <c r="E1348" s="2" t="s">
        <v>14</v>
      </c>
      <c r="F1348" s="2">
        <v>12.165158</v>
      </c>
      <c r="G1348" s="2">
        <v>5441</v>
      </c>
      <c r="H1348" s="2">
        <v>2.2000000000000001E-3</v>
      </c>
      <c r="I1348" t="s">
        <v>150</v>
      </c>
    </row>
    <row r="1349" spans="1:9">
      <c r="A1349" s="2">
        <v>2013</v>
      </c>
      <c r="B1349" s="2">
        <v>7</v>
      </c>
      <c r="C1349" s="2" t="s">
        <v>53</v>
      </c>
      <c r="D1349" s="2" t="s">
        <v>20</v>
      </c>
      <c r="E1349" s="2" t="s">
        <v>14</v>
      </c>
      <c r="F1349" s="2">
        <v>1.483358</v>
      </c>
      <c r="G1349" s="2">
        <v>2</v>
      </c>
      <c r="H1349" s="2">
        <v>0.74160000000000004</v>
      </c>
      <c r="I1349" t="s">
        <v>150</v>
      </c>
    </row>
    <row r="1350" spans="1:9">
      <c r="A1350" s="2">
        <v>2014</v>
      </c>
      <c r="B1350" s="2">
        <v>1</v>
      </c>
      <c r="C1350" s="2" t="s">
        <v>12</v>
      </c>
      <c r="D1350" s="2" t="s">
        <v>58</v>
      </c>
      <c r="E1350" s="2" t="s">
        <v>9</v>
      </c>
      <c r="F1350" s="2">
        <v>0.17399400000000001</v>
      </c>
      <c r="G1350" s="2">
        <v>43</v>
      </c>
      <c r="H1350" s="2">
        <v>4.0000000000000001E-3</v>
      </c>
      <c r="I1350" t="s">
        <v>150</v>
      </c>
    </row>
    <row r="1351" spans="1:9">
      <c r="A1351" s="2">
        <v>2013</v>
      </c>
      <c r="B1351" s="2">
        <v>10</v>
      </c>
      <c r="C1351" s="2" t="s">
        <v>12</v>
      </c>
      <c r="D1351" s="2" t="s">
        <v>58</v>
      </c>
      <c r="E1351" s="2" t="s">
        <v>9</v>
      </c>
      <c r="F1351" s="2">
        <v>0.179311</v>
      </c>
      <c r="G1351" s="2">
        <v>44</v>
      </c>
      <c r="H1351" s="2">
        <v>4.0000000000000001E-3</v>
      </c>
      <c r="I1351" t="s">
        <v>150</v>
      </c>
    </row>
    <row r="1352" spans="1:9">
      <c r="A1352" s="2">
        <v>2014</v>
      </c>
      <c r="B1352" s="2">
        <v>5</v>
      </c>
      <c r="C1352" s="2" t="s">
        <v>12</v>
      </c>
      <c r="D1352" s="2" t="s">
        <v>67</v>
      </c>
      <c r="E1352" s="2" t="s">
        <v>9</v>
      </c>
      <c r="F1352" s="2">
        <v>1.222</v>
      </c>
      <c r="G1352" s="2">
        <v>940</v>
      </c>
      <c r="H1352" s="2">
        <v>1.2999999999999999E-3</v>
      </c>
      <c r="I1352" t="s">
        <v>150</v>
      </c>
    </row>
    <row r="1353" spans="1:9">
      <c r="A1353" s="2">
        <v>2013</v>
      </c>
      <c r="B1353" s="2">
        <v>11</v>
      </c>
      <c r="C1353" s="2" t="s">
        <v>12</v>
      </c>
      <c r="D1353" s="2" t="s">
        <v>44</v>
      </c>
      <c r="E1353" s="2" t="s">
        <v>16</v>
      </c>
      <c r="F1353" s="2">
        <v>659.34918700000003</v>
      </c>
      <c r="G1353" s="2">
        <v>59563</v>
      </c>
      <c r="H1353" s="2">
        <v>1.0999999999999999E-2</v>
      </c>
      <c r="I1353" t="s">
        <v>150</v>
      </c>
    </row>
    <row r="1354" spans="1:9">
      <c r="A1354" s="2">
        <v>2013</v>
      </c>
      <c r="B1354" s="2">
        <v>1</v>
      </c>
      <c r="C1354" s="2" t="s">
        <v>12</v>
      </c>
      <c r="D1354" s="2" t="s">
        <v>29</v>
      </c>
      <c r="E1354" s="2" t="s">
        <v>25</v>
      </c>
      <c r="F1354" s="2">
        <v>0.537964</v>
      </c>
      <c r="G1354" s="2">
        <v>110</v>
      </c>
      <c r="H1354" s="2">
        <v>4.7999999999999996E-3</v>
      </c>
      <c r="I1354" t="s">
        <v>150</v>
      </c>
    </row>
    <row r="1355" spans="1:9">
      <c r="A1355" s="2">
        <v>2013</v>
      </c>
      <c r="B1355" s="2">
        <v>2</v>
      </c>
      <c r="C1355" s="2" t="s">
        <v>12</v>
      </c>
      <c r="D1355" s="2" t="s">
        <v>29</v>
      </c>
      <c r="E1355" s="2" t="s">
        <v>25</v>
      </c>
      <c r="F1355" s="2">
        <v>0.489958</v>
      </c>
      <c r="G1355" s="2">
        <v>64</v>
      </c>
      <c r="H1355" s="2">
        <v>7.6E-3</v>
      </c>
      <c r="I1355" t="s">
        <v>150</v>
      </c>
    </row>
    <row r="1356" spans="1:9">
      <c r="A1356" s="2">
        <v>2013</v>
      </c>
      <c r="B1356" s="2">
        <v>9</v>
      </c>
      <c r="C1356" s="2" t="s">
        <v>12</v>
      </c>
      <c r="D1356" s="2" t="s">
        <v>64</v>
      </c>
      <c r="E1356" s="2" t="s">
        <v>14</v>
      </c>
      <c r="F1356" s="2">
        <v>6.5758770000000002</v>
      </c>
      <c r="G1356" s="2">
        <v>387</v>
      </c>
      <c r="H1356" s="2">
        <v>1.6899999999999998E-2</v>
      </c>
      <c r="I1356" t="s">
        <v>150</v>
      </c>
    </row>
    <row r="1357" spans="1:9">
      <c r="A1357" s="2">
        <v>2013</v>
      </c>
      <c r="B1357" s="2">
        <v>7</v>
      </c>
      <c r="C1357" s="2" t="s">
        <v>7</v>
      </c>
      <c r="D1357" s="2" t="s">
        <v>46</v>
      </c>
      <c r="E1357" s="2" t="s">
        <v>25</v>
      </c>
      <c r="F1357" s="2">
        <v>28.256495000000001</v>
      </c>
      <c r="G1357" s="2">
        <v>10887</v>
      </c>
      <c r="H1357" s="2">
        <v>2.5000000000000001E-3</v>
      </c>
      <c r="I1357" t="s">
        <v>150</v>
      </c>
    </row>
    <row r="1358" spans="1:9">
      <c r="A1358" s="2">
        <v>2014</v>
      </c>
      <c r="B1358" s="2">
        <v>4</v>
      </c>
      <c r="C1358" s="2" t="s">
        <v>7</v>
      </c>
      <c r="D1358" s="2" t="s">
        <v>50</v>
      </c>
      <c r="E1358" s="2" t="s">
        <v>11</v>
      </c>
      <c r="F1358" s="2">
        <v>52.875123000000002</v>
      </c>
      <c r="G1358" s="2">
        <v>21835</v>
      </c>
      <c r="H1358" s="2">
        <v>2.3999999999999998E-3</v>
      </c>
      <c r="I1358" t="s">
        <v>150</v>
      </c>
    </row>
    <row r="1359" spans="1:9">
      <c r="A1359" s="2">
        <v>2014</v>
      </c>
      <c r="B1359" s="2">
        <v>1</v>
      </c>
      <c r="C1359" s="2" t="s">
        <v>7</v>
      </c>
      <c r="D1359" s="2" t="s">
        <v>59</v>
      </c>
      <c r="E1359" s="2" t="s">
        <v>11</v>
      </c>
      <c r="F1359" s="2">
        <v>136.45286999999999</v>
      </c>
      <c r="G1359" s="2">
        <v>79797</v>
      </c>
      <c r="H1359" s="2">
        <v>1.6999999999999999E-3</v>
      </c>
      <c r="I1359" t="s">
        <v>150</v>
      </c>
    </row>
    <row r="1360" spans="1:9">
      <c r="A1360" s="2">
        <v>2014</v>
      </c>
      <c r="B1360" s="2">
        <v>2</v>
      </c>
      <c r="C1360" s="2" t="s">
        <v>7</v>
      </c>
      <c r="D1360" s="2" t="s">
        <v>59</v>
      </c>
      <c r="E1360" s="2" t="s">
        <v>11</v>
      </c>
      <c r="F1360" s="2">
        <v>148.91733199999999</v>
      </c>
      <c r="G1360" s="2">
        <v>87571</v>
      </c>
      <c r="H1360" s="2">
        <v>1.6999999999999999E-3</v>
      </c>
      <c r="I1360" t="s">
        <v>150</v>
      </c>
    </row>
    <row r="1361" spans="1:9">
      <c r="A1361" s="2">
        <v>2013</v>
      </c>
      <c r="B1361" s="2">
        <v>10</v>
      </c>
      <c r="C1361" s="2" t="s">
        <v>12</v>
      </c>
      <c r="D1361" s="2" t="s">
        <v>47</v>
      </c>
      <c r="E1361" s="2" t="s">
        <v>14</v>
      </c>
      <c r="F1361" s="2">
        <v>33.040461000000001</v>
      </c>
      <c r="G1361" s="2">
        <v>2679</v>
      </c>
      <c r="H1361" s="2">
        <v>1.23E-2</v>
      </c>
      <c r="I1361" t="s">
        <v>150</v>
      </c>
    </row>
    <row r="1362" spans="1:9">
      <c r="A1362" s="2">
        <v>2013</v>
      </c>
      <c r="B1362" s="2">
        <v>8</v>
      </c>
      <c r="C1362" s="2" t="s">
        <v>12</v>
      </c>
      <c r="D1362" s="2" t="s">
        <v>40</v>
      </c>
      <c r="E1362" s="2" t="s">
        <v>14</v>
      </c>
      <c r="F1362" s="2">
        <v>2043.6987509999999</v>
      </c>
      <c r="G1362" s="2">
        <v>311207</v>
      </c>
      <c r="H1362" s="2">
        <v>6.4999999999999997E-3</v>
      </c>
      <c r="I1362" t="s">
        <v>150</v>
      </c>
    </row>
    <row r="1363" spans="1:9">
      <c r="A1363" s="2">
        <v>2013</v>
      </c>
      <c r="B1363" s="2">
        <v>7</v>
      </c>
      <c r="C1363" s="2" t="s">
        <v>12</v>
      </c>
      <c r="D1363" s="2" t="s">
        <v>17</v>
      </c>
      <c r="E1363" s="2" t="s">
        <v>14</v>
      </c>
      <c r="F1363" s="2">
        <v>0.152615</v>
      </c>
      <c r="G1363" s="2">
        <v>9</v>
      </c>
      <c r="H1363" s="2">
        <v>1.6899999999999998E-2</v>
      </c>
      <c r="I1363" t="s">
        <v>150</v>
      </c>
    </row>
    <row r="1364" spans="1:9">
      <c r="A1364" s="2">
        <v>2014</v>
      </c>
      <c r="B1364" s="2">
        <v>5</v>
      </c>
      <c r="C1364" s="2" t="s">
        <v>12</v>
      </c>
      <c r="D1364" s="2" t="s">
        <v>31</v>
      </c>
      <c r="E1364" s="2" t="s">
        <v>14</v>
      </c>
      <c r="F1364" s="2">
        <v>12.273898000000001</v>
      </c>
      <c r="G1364" s="2">
        <v>4764</v>
      </c>
      <c r="H1364" s="2">
        <v>2.5000000000000001E-3</v>
      </c>
      <c r="I1364" t="s">
        <v>150</v>
      </c>
    </row>
    <row r="1365" spans="1:9">
      <c r="A1365" s="2">
        <v>2014</v>
      </c>
      <c r="B1365" s="2">
        <v>5</v>
      </c>
      <c r="C1365" s="2" t="s">
        <v>12</v>
      </c>
      <c r="D1365" s="2" t="s">
        <v>28</v>
      </c>
      <c r="E1365" s="2" t="s">
        <v>14</v>
      </c>
      <c r="F1365" s="2">
        <v>47.347845999999997</v>
      </c>
      <c r="G1365" s="2">
        <v>17542</v>
      </c>
      <c r="H1365" s="2">
        <v>2.5999999999999999E-3</v>
      </c>
      <c r="I1365" t="s">
        <v>150</v>
      </c>
    </row>
    <row r="1366" spans="1:9">
      <c r="A1366" s="2">
        <v>2013</v>
      </c>
      <c r="B1366" s="2">
        <v>9</v>
      </c>
      <c r="C1366" s="2" t="s">
        <v>7</v>
      </c>
      <c r="D1366" s="2" t="s">
        <v>87</v>
      </c>
      <c r="E1366" s="2" t="s">
        <v>14</v>
      </c>
      <c r="F1366" s="2">
        <v>109.01949</v>
      </c>
      <c r="G1366" s="2">
        <v>14989</v>
      </c>
      <c r="H1366" s="2">
        <v>7.1999999999999998E-3</v>
      </c>
      <c r="I1366" t="s">
        <v>150</v>
      </c>
    </row>
    <row r="1367" spans="1:9">
      <c r="A1367" s="2">
        <v>2013</v>
      </c>
      <c r="B1367" s="2">
        <v>6</v>
      </c>
      <c r="C1367" s="2" t="s">
        <v>12</v>
      </c>
      <c r="D1367" s="2" t="s">
        <v>45</v>
      </c>
      <c r="E1367" s="2" t="s">
        <v>14</v>
      </c>
      <c r="F1367" s="2">
        <v>117.914732</v>
      </c>
      <c r="G1367" s="2">
        <v>32601</v>
      </c>
      <c r="H1367" s="2">
        <v>3.5999999999999999E-3</v>
      </c>
      <c r="I1367" t="s">
        <v>150</v>
      </c>
    </row>
    <row r="1368" spans="1:9">
      <c r="A1368" s="2">
        <v>2013</v>
      </c>
      <c r="B1368" s="2">
        <v>4</v>
      </c>
      <c r="C1368" s="2" t="s">
        <v>12</v>
      </c>
      <c r="D1368" s="2" t="s">
        <v>42</v>
      </c>
      <c r="E1368" s="2" t="s">
        <v>14</v>
      </c>
      <c r="F1368" s="2">
        <v>224.56133199999999</v>
      </c>
      <c r="G1368" s="2">
        <v>22342</v>
      </c>
      <c r="H1368" s="2">
        <v>0.01</v>
      </c>
      <c r="I1368" t="s">
        <v>150</v>
      </c>
    </row>
    <row r="1369" spans="1:9">
      <c r="A1369" s="2">
        <v>2013</v>
      </c>
      <c r="B1369" s="2">
        <v>11</v>
      </c>
      <c r="C1369" s="2" t="s">
        <v>12</v>
      </c>
      <c r="D1369" s="2" t="s">
        <v>42</v>
      </c>
      <c r="E1369" s="2" t="s">
        <v>14</v>
      </c>
      <c r="F1369" s="2">
        <v>675.02354600000001</v>
      </c>
      <c r="G1369" s="2">
        <v>59747</v>
      </c>
      <c r="H1369" s="2">
        <v>1.12E-2</v>
      </c>
      <c r="I1369" t="s">
        <v>150</v>
      </c>
    </row>
    <row r="1370" spans="1:9">
      <c r="A1370" s="2">
        <v>2013</v>
      </c>
      <c r="B1370" s="2">
        <v>10</v>
      </c>
      <c r="C1370" s="2" t="s">
        <v>53</v>
      </c>
      <c r="D1370" s="2" t="s">
        <v>18</v>
      </c>
      <c r="E1370" s="2" t="s">
        <v>14</v>
      </c>
      <c r="F1370" s="2">
        <v>0.82322499999999998</v>
      </c>
      <c r="G1370" s="2">
        <v>1</v>
      </c>
      <c r="H1370" s="2">
        <v>0.82320000000000004</v>
      </c>
      <c r="I1370" t="s">
        <v>150</v>
      </c>
    </row>
    <row r="1371" spans="1:9">
      <c r="A1371" s="2">
        <v>2013</v>
      </c>
      <c r="B1371" s="2">
        <v>8</v>
      </c>
      <c r="C1371" s="2" t="s">
        <v>53</v>
      </c>
      <c r="D1371" s="2" t="s">
        <v>19</v>
      </c>
      <c r="E1371" s="2" t="s">
        <v>14</v>
      </c>
      <c r="F1371" s="2">
        <v>5.0728030000000004</v>
      </c>
      <c r="G1371" s="2">
        <v>5</v>
      </c>
      <c r="H1371" s="2">
        <v>1.0145</v>
      </c>
      <c r="I1371" t="s">
        <v>150</v>
      </c>
    </row>
    <row r="1372" spans="1:9">
      <c r="A1372" s="2">
        <v>2014</v>
      </c>
      <c r="B1372" s="2">
        <v>5</v>
      </c>
      <c r="C1372" s="2" t="s">
        <v>12</v>
      </c>
      <c r="D1372" s="2" t="s">
        <v>56</v>
      </c>
      <c r="E1372" s="2" t="s">
        <v>14</v>
      </c>
      <c r="F1372" s="2">
        <v>27626.420646999999</v>
      </c>
      <c r="G1372" s="2">
        <v>2853813</v>
      </c>
      <c r="H1372" s="2">
        <v>9.5999999999999992E-3</v>
      </c>
      <c r="I1372" t="s">
        <v>150</v>
      </c>
    </row>
    <row r="1373" spans="1:9">
      <c r="A1373" s="2">
        <v>2013</v>
      </c>
      <c r="B1373" s="2">
        <v>7</v>
      </c>
      <c r="C1373" s="2" t="s">
        <v>53</v>
      </c>
      <c r="D1373" s="2" t="s">
        <v>39</v>
      </c>
      <c r="E1373" s="2" t="s">
        <v>14</v>
      </c>
      <c r="F1373" s="2">
        <v>5.7317749999999998</v>
      </c>
      <c r="G1373" s="2">
        <v>7</v>
      </c>
      <c r="H1373" s="2">
        <v>0.81879999999999997</v>
      </c>
      <c r="I1373" t="s">
        <v>150</v>
      </c>
    </row>
    <row r="1374" spans="1:9">
      <c r="A1374" s="2">
        <v>2014</v>
      </c>
      <c r="B1374" s="2">
        <v>2</v>
      </c>
      <c r="C1374" s="2" t="s">
        <v>7</v>
      </c>
      <c r="D1374" s="2" t="s">
        <v>91</v>
      </c>
      <c r="E1374" s="2" t="s">
        <v>9</v>
      </c>
      <c r="F1374" s="2">
        <v>11.893700000000001</v>
      </c>
      <c r="G1374" s="2">
        <v>9149</v>
      </c>
      <c r="H1374" s="2">
        <v>1.2999999999999999E-3</v>
      </c>
      <c r="I1374" t="s">
        <v>150</v>
      </c>
    </row>
    <row r="1375" spans="1:9">
      <c r="A1375" s="2">
        <v>2014</v>
      </c>
      <c r="B1375" s="2">
        <v>4</v>
      </c>
      <c r="C1375" s="2" t="s">
        <v>7</v>
      </c>
      <c r="D1375" s="2" t="s">
        <v>91</v>
      </c>
      <c r="E1375" s="2" t="s">
        <v>9</v>
      </c>
      <c r="F1375" s="2">
        <v>21.711431999999999</v>
      </c>
      <c r="G1375" s="2">
        <v>13141</v>
      </c>
      <c r="H1375" s="2">
        <v>1.6000000000000001E-3</v>
      </c>
      <c r="I1375" t="s">
        <v>150</v>
      </c>
    </row>
    <row r="1376" spans="1:9">
      <c r="A1376" s="2">
        <v>2013</v>
      </c>
      <c r="B1376" s="2">
        <v>11</v>
      </c>
      <c r="C1376" s="2" t="s">
        <v>12</v>
      </c>
      <c r="D1376" s="2" t="s">
        <v>22</v>
      </c>
      <c r="E1376" s="2" t="s">
        <v>14</v>
      </c>
      <c r="F1376" s="2">
        <v>316.08852000000002</v>
      </c>
      <c r="G1376" s="2">
        <v>29716</v>
      </c>
      <c r="H1376" s="2">
        <v>1.06E-2</v>
      </c>
      <c r="I1376" t="s">
        <v>150</v>
      </c>
    </row>
    <row r="1377" spans="1:9">
      <c r="A1377" s="2">
        <v>2014</v>
      </c>
      <c r="B1377" s="2">
        <v>3</v>
      </c>
      <c r="C1377" s="2" t="s">
        <v>7</v>
      </c>
      <c r="D1377" s="2" t="s">
        <v>44</v>
      </c>
      <c r="E1377" s="2" t="s">
        <v>16</v>
      </c>
      <c r="F1377" s="2">
        <v>68.982321999999996</v>
      </c>
      <c r="G1377" s="2">
        <v>88746</v>
      </c>
      <c r="H1377" s="2">
        <v>6.9999999999999999E-4</v>
      </c>
      <c r="I1377" t="s">
        <v>150</v>
      </c>
    </row>
    <row r="1378" spans="1:9">
      <c r="A1378" s="2">
        <v>2013</v>
      </c>
      <c r="B1378" s="2">
        <v>6</v>
      </c>
      <c r="C1378" s="2" t="s">
        <v>7</v>
      </c>
      <c r="D1378" s="2" t="s">
        <v>29</v>
      </c>
      <c r="E1378" s="2" t="s">
        <v>25</v>
      </c>
      <c r="F1378" s="2">
        <v>29.629178</v>
      </c>
      <c r="G1378" s="2">
        <v>25183</v>
      </c>
      <c r="H1378" s="2">
        <v>1.1000000000000001E-3</v>
      </c>
      <c r="I1378" t="s">
        <v>150</v>
      </c>
    </row>
    <row r="1379" spans="1:9">
      <c r="A1379" s="2">
        <v>2013</v>
      </c>
      <c r="B1379" s="2">
        <v>5</v>
      </c>
      <c r="C1379" s="2" t="s">
        <v>12</v>
      </c>
      <c r="D1379" s="2" t="s">
        <v>86</v>
      </c>
      <c r="E1379" s="2" t="s">
        <v>9</v>
      </c>
      <c r="F1379" s="2">
        <v>346.05610100000001</v>
      </c>
      <c r="G1379" s="2">
        <v>100719</v>
      </c>
      <c r="H1379" s="2">
        <v>3.3999999999999998E-3</v>
      </c>
      <c r="I1379" t="s">
        <v>150</v>
      </c>
    </row>
    <row r="1380" spans="1:9">
      <c r="A1380" s="2">
        <v>2014</v>
      </c>
      <c r="B1380" s="2">
        <v>4</v>
      </c>
      <c r="C1380" s="2" t="s">
        <v>12</v>
      </c>
      <c r="D1380" s="2" t="s">
        <v>74</v>
      </c>
      <c r="E1380" s="2" t="s">
        <v>9</v>
      </c>
      <c r="F1380" s="2">
        <v>5.2097239999999996</v>
      </c>
      <c r="G1380" s="2">
        <v>2928</v>
      </c>
      <c r="H1380" s="2">
        <v>1.6999999999999999E-3</v>
      </c>
      <c r="I1380" t="s">
        <v>150</v>
      </c>
    </row>
    <row r="1381" spans="1:9">
      <c r="A1381" s="2">
        <v>2014</v>
      </c>
      <c r="B1381" s="2">
        <v>2</v>
      </c>
      <c r="C1381" s="2" t="s">
        <v>12</v>
      </c>
      <c r="D1381" s="2" t="s">
        <v>55</v>
      </c>
      <c r="E1381" s="2" t="s">
        <v>14</v>
      </c>
      <c r="F1381" s="2">
        <v>8.6124000000000006E-2</v>
      </c>
      <c r="G1381" s="2">
        <v>13</v>
      </c>
      <c r="H1381" s="2">
        <v>6.6E-3</v>
      </c>
      <c r="I1381" t="s">
        <v>150</v>
      </c>
    </row>
    <row r="1382" spans="1:9">
      <c r="A1382" s="2">
        <v>2013</v>
      </c>
      <c r="B1382" s="2">
        <v>4</v>
      </c>
      <c r="C1382" s="2" t="s">
        <v>7</v>
      </c>
      <c r="D1382" s="2" t="s">
        <v>27</v>
      </c>
      <c r="E1382" s="2" t="s">
        <v>14</v>
      </c>
      <c r="F1382" s="2">
        <v>2.6019559999999999</v>
      </c>
      <c r="G1382" s="2">
        <v>4008</v>
      </c>
      <c r="H1382" s="2">
        <v>5.9999999999999995E-4</v>
      </c>
      <c r="I1382" t="s">
        <v>150</v>
      </c>
    </row>
    <row r="1383" spans="1:9">
      <c r="A1383" s="2">
        <v>2013</v>
      </c>
      <c r="B1383" s="2">
        <v>7</v>
      </c>
      <c r="C1383" s="2" t="s">
        <v>7</v>
      </c>
      <c r="D1383" s="2" t="s">
        <v>70</v>
      </c>
      <c r="E1383" s="2" t="s">
        <v>14</v>
      </c>
      <c r="F1383" s="2">
        <v>630.140398</v>
      </c>
      <c r="G1383" s="2">
        <v>656974</v>
      </c>
      <c r="H1383" s="2">
        <v>8.9999999999999998E-4</v>
      </c>
      <c r="I1383" t="s">
        <v>150</v>
      </c>
    </row>
    <row r="1384" spans="1:9">
      <c r="A1384" s="2">
        <v>2013</v>
      </c>
      <c r="B1384" s="2">
        <v>7</v>
      </c>
      <c r="C1384" s="2" t="s">
        <v>53</v>
      </c>
      <c r="D1384" s="2" t="s">
        <v>18</v>
      </c>
      <c r="E1384" s="2" t="s">
        <v>14</v>
      </c>
      <c r="F1384" s="2">
        <v>0.637347</v>
      </c>
      <c r="G1384" s="2">
        <v>1</v>
      </c>
      <c r="H1384" s="2">
        <v>0.63729999999999998</v>
      </c>
      <c r="I1384" t="s">
        <v>150</v>
      </c>
    </row>
    <row r="1385" spans="1:9">
      <c r="A1385" s="2">
        <v>2013</v>
      </c>
      <c r="B1385" s="2">
        <v>9</v>
      </c>
      <c r="C1385" s="2" t="s">
        <v>12</v>
      </c>
      <c r="D1385" s="2" t="s">
        <v>19</v>
      </c>
      <c r="E1385" s="2" t="s">
        <v>14</v>
      </c>
      <c r="F1385" s="2">
        <v>12308.094929999999</v>
      </c>
      <c r="G1385" s="2">
        <v>930210</v>
      </c>
      <c r="H1385" s="2">
        <v>1.32E-2</v>
      </c>
      <c r="I1385" t="s">
        <v>150</v>
      </c>
    </row>
    <row r="1386" spans="1:9">
      <c r="A1386" s="2">
        <v>2014</v>
      </c>
      <c r="B1386" s="2">
        <v>1</v>
      </c>
      <c r="C1386" s="2" t="s">
        <v>12</v>
      </c>
      <c r="D1386" s="2" t="s">
        <v>30</v>
      </c>
      <c r="E1386" s="2" t="s">
        <v>9</v>
      </c>
      <c r="F1386" s="2">
        <v>5.0456000000000003</v>
      </c>
      <c r="G1386" s="2">
        <v>3604</v>
      </c>
      <c r="H1386" s="2">
        <v>1.4E-3</v>
      </c>
      <c r="I1386" t="s">
        <v>150</v>
      </c>
    </row>
    <row r="1387" spans="1:9">
      <c r="A1387" s="2">
        <v>2014</v>
      </c>
      <c r="B1387" s="2">
        <v>2</v>
      </c>
      <c r="C1387" s="2" t="s">
        <v>12</v>
      </c>
      <c r="D1387" s="2" t="s">
        <v>30</v>
      </c>
      <c r="E1387" s="2" t="s">
        <v>9</v>
      </c>
      <c r="F1387" s="2">
        <v>10.073</v>
      </c>
      <c r="G1387" s="2">
        <v>7195</v>
      </c>
      <c r="H1387" s="2">
        <v>1.4E-3</v>
      </c>
      <c r="I1387" t="s">
        <v>150</v>
      </c>
    </row>
    <row r="1388" spans="1:9">
      <c r="A1388" s="2">
        <v>2013</v>
      </c>
      <c r="B1388" s="2">
        <v>9</v>
      </c>
      <c r="C1388" s="2" t="s">
        <v>12</v>
      </c>
      <c r="D1388" s="2" t="s">
        <v>20</v>
      </c>
      <c r="E1388" s="2" t="s">
        <v>14</v>
      </c>
      <c r="F1388" s="2">
        <v>4223.9243100000003</v>
      </c>
      <c r="G1388" s="2">
        <v>368667</v>
      </c>
      <c r="H1388" s="2">
        <v>1.14E-2</v>
      </c>
      <c r="I1388" t="s">
        <v>150</v>
      </c>
    </row>
    <row r="1389" spans="1:9">
      <c r="A1389" s="2">
        <v>2013</v>
      </c>
      <c r="B1389" s="2">
        <v>9</v>
      </c>
      <c r="C1389" s="2" t="s">
        <v>12</v>
      </c>
      <c r="D1389" s="2" t="s">
        <v>82</v>
      </c>
      <c r="E1389" s="2" t="s">
        <v>14</v>
      </c>
      <c r="F1389" s="2">
        <v>1.5986E-2</v>
      </c>
      <c r="G1389" s="2">
        <v>1</v>
      </c>
      <c r="H1389" s="2">
        <v>1.5900000000000001E-2</v>
      </c>
      <c r="I1389" t="s">
        <v>150</v>
      </c>
    </row>
    <row r="1390" spans="1:9">
      <c r="A1390" s="2">
        <v>2014</v>
      </c>
      <c r="B1390" s="2">
        <v>1</v>
      </c>
      <c r="C1390" s="2" t="s">
        <v>12</v>
      </c>
      <c r="D1390" s="2" t="s">
        <v>64</v>
      </c>
      <c r="E1390" s="2" t="s">
        <v>14</v>
      </c>
      <c r="F1390" s="2">
        <v>0.87805</v>
      </c>
      <c r="G1390" s="2">
        <v>217</v>
      </c>
      <c r="H1390" s="2">
        <v>4.0000000000000001E-3</v>
      </c>
      <c r="I1390" t="s">
        <v>150</v>
      </c>
    </row>
    <row r="1391" spans="1:9">
      <c r="A1391" s="2">
        <v>2013</v>
      </c>
      <c r="B1391" s="2">
        <v>7</v>
      </c>
      <c r="C1391" s="2" t="s">
        <v>12</v>
      </c>
      <c r="D1391" s="2" t="s">
        <v>21</v>
      </c>
      <c r="E1391" s="2" t="s">
        <v>14</v>
      </c>
      <c r="F1391" s="2">
        <v>520.99614499999996</v>
      </c>
      <c r="G1391" s="2">
        <v>50052</v>
      </c>
      <c r="H1391" s="2">
        <v>1.04E-2</v>
      </c>
      <c r="I1391" t="s">
        <v>150</v>
      </c>
    </row>
    <row r="1392" spans="1:9">
      <c r="A1392" s="2">
        <v>2014</v>
      </c>
      <c r="B1392" s="2">
        <v>2</v>
      </c>
      <c r="C1392" s="2" t="s">
        <v>12</v>
      </c>
      <c r="D1392" s="2" t="s">
        <v>84</v>
      </c>
      <c r="E1392" s="2" t="s">
        <v>25</v>
      </c>
      <c r="F1392" s="2">
        <v>5.4609999999999997E-3</v>
      </c>
      <c r="G1392" s="2">
        <v>5</v>
      </c>
      <c r="H1392" s="2">
        <v>1E-3</v>
      </c>
      <c r="I1392" t="s">
        <v>150</v>
      </c>
    </row>
    <row r="1393" spans="1:9">
      <c r="A1393" s="2">
        <v>2013</v>
      </c>
      <c r="B1393" s="2">
        <v>8</v>
      </c>
      <c r="C1393" s="2" t="s">
        <v>7</v>
      </c>
      <c r="D1393" s="2" t="s">
        <v>70</v>
      </c>
      <c r="E1393" s="2" t="s">
        <v>14</v>
      </c>
      <c r="F1393" s="2">
        <v>829.92920700000002</v>
      </c>
      <c r="G1393" s="2">
        <v>588837</v>
      </c>
      <c r="H1393" s="2">
        <v>1.4E-3</v>
      </c>
      <c r="I1393" t="s">
        <v>150</v>
      </c>
    </row>
    <row r="1394" spans="1:9">
      <c r="A1394" s="2">
        <v>2014</v>
      </c>
      <c r="B1394" s="2">
        <v>4</v>
      </c>
      <c r="C1394" s="2" t="s">
        <v>12</v>
      </c>
      <c r="D1394" s="2" t="s">
        <v>18</v>
      </c>
      <c r="E1394" s="2" t="s">
        <v>14</v>
      </c>
      <c r="F1394" s="2">
        <v>2461.3194600000002</v>
      </c>
      <c r="G1394" s="2">
        <v>207677</v>
      </c>
      <c r="H1394" s="2">
        <v>1.18E-2</v>
      </c>
      <c r="I1394" t="s">
        <v>150</v>
      </c>
    </row>
    <row r="1395" spans="1:9">
      <c r="A1395" s="2">
        <v>2014</v>
      </c>
      <c r="B1395" s="2">
        <v>3</v>
      </c>
      <c r="C1395" s="2" t="s">
        <v>7</v>
      </c>
      <c r="D1395" s="2" t="s">
        <v>39</v>
      </c>
      <c r="E1395" s="2" t="s">
        <v>14</v>
      </c>
      <c r="F1395" s="2">
        <v>2724.6185099999998</v>
      </c>
      <c r="G1395" s="2">
        <v>1322859</v>
      </c>
      <c r="H1395" s="2">
        <v>2E-3</v>
      </c>
      <c r="I1395" t="s">
        <v>150</v>
      </c>
    </row>
    <row r="1396" spans="1:9">
      <c r="A1396" s="2">
        <v>2013</v>
      </c>
      <c r="B1396" s="2">
        <v>10</v>
      </c>
      <c r="C1396" s="2" t="s">
        <v>53</v>
      </c>
      <c r="D1396" s="2" t="s">
        <v>39</v>
      </c>
      <c r="E1396" s="2" t="s">
        <v>14</v>
      </c>
      <c r="F1396" s="2">
        <v>1.4107479999999999</v>
      </c>
      <c r="G1396" s="2">
        <v>2</v>
      </c>
      <c r="H1396" s="2">
        <v>0.70530000000000004</v>
      </c>
      <c r="I1396" t="s">
        <v>150</v>
      </c>
    </row>
    <row r="1397" spans="1:9">
      <c r="A1397" s="2">
        <v>2013</v>
      </c>
      <c r="B1397" s="2">
        <v>3</v>
      </c>
      <c r="C1397" s="2" t="s">
        <v>7</v>
      </c>
      <c r="D1397" s="2" t="s">
        <v>8</v>
      </c>
      <c r="E1397" s="2" t="s">
        <v>9</v>
      </c>
      <c r="F1397" s="2">
        <v>61804.104024</v>
      </c>
      <c r="G1397" s="2">
        <v>27493597</v>
      </c>
      <c r="H1397" s="2">
        <v>2.2000000000000001E-3</v>
      </c>
      <c r="I1397" t="s">
        <v>150</v>
      </c>
    </row>
    <row r="1398" spans="1:9">
      <c r="A1398" s="2">
        <v>2014</v>
      </c>
      <c r="B1398" s="2">
        <v>1</v>
      </c>
      <c r="C1398" s="2" t="s">
        <v>7</v>
      </c>
      <c r="D1398" s="2" t="s">
        <v>91</v>
      </c>
      <c r="E1398" s="2" t="s">
        <v>9</v>
      </c>
      <c r="F1398" s="2">
        <v>11.0617</v>
      </c>
      <c r="G1398" s="2">
        <v>8509</v>
      </c>
      <c r="H1398" s="2">
        <v>1.2999999999999999E-3</v>
      </c>
      <c r="I1398" t="s">
        <v>150</v>
      </c>
    </row>
    <row r="1399" spans="1:9">
      <c r="A1399" s="2">
        <v>2013</v>
      </c>
      <c r="B1399" s="2">
        <v>11</v>
      </c>
      <c r="C1399" s="2" t="s">
        <v>7</v>
      </c>
      <c r="D1399" s="2" t="s">
        <v>86</v>
      </c>
      <c r="E1399" s="2" t="s">
        <v>9</v>
      </c>
      <c r="F1399" s="2">
        <v>565.88386400000002</v>
      </c>
      <c r="G1399" s="2">
        <v>498578</v>
      </c>
      <c r="H1399" s="2">
        <v>1.1000000000000001E-3</v>
      </c>
      <c r="I1399" t="s">
        <v>150</v>
      </c>
    </row>
    <row r="1400" spans="1:9">
      <c r="A1400" s="2">
        <v>2014</v>
      </c>
      <c r="B1400" s="2">
        <v>5</v>
      </c>
      <c r="C1400" s="2" t="s">
        <v>7</v>
      </c>
      <c r="D1400" s="2" t="s">
        <v>15</v>
      </c>
      <c r="E1400" s="2" t="s">
        <v>16</v>
      </c>
      <c r="F1400" s="2">
        <v>866.25602500000002</v>
      </c>
      <c r="G1400" s="2">
        <v>447306</v>
      </c>
      <c r="H1400" s="2">
        <v>1.9E-3</v>
      </c>
      <c r="I1400" t="s">
        <v>150</v>
      </c>
    </row>
    <row r="1401" spans="1:9">
      <c r="A1401" s="2">
        <v>2013</v>
      </c>
      <c r="B1401" s="2">
        <v>12</v>
      </c>
      <c r="C1401" s="2" t="s">
        <v>12</v>
      </c>
      <c r="D1401" s="2" t="s">
        <v>52</v>
      </c>
      <c r="E1401" s="2" t="s">
        <v>25</v>
      </c>
      <c r="F1401" s="2">
        <v>7.2079000000000004E-2</v>
      </c>
      <c r="G1401" s="2">
        <v>1</v>
      </c>
      <c r="H1401" s="2">
        <v>7.1999999999999995E-2</v>
      </c>
      <c r="I1401" t="s">
        <v>150</v>
      </c>
    </row>
    <row r="1402" spans="1:9">
      <c r="A1402" s="2">
        <v>2014</v>
      </c>
      <c r="B1402" s="2">
        <v>1</v>
      </c>
      <c r="C1402" s="2" t="s">
        <v>12</v>
      </c>
      <c r="D1402" s="2" t="s">
        <v>74</v>
      </c>
      <c r="E1402" s="2" t="s">
        <v>9</v>
      </c>
      <c r="F1402" s="2">
        <v>0.8246</v>
      </c>
      <c r="G1402" s="2">
        <v>589</v>
      </c>
      <c r="H1402" s="2">
        <v>1.4E-3</v>
      </c>
      <c r="I1402" t="s">
        <v>150</v>
      </c>
    </row>
    <row r="1403" spans="1:9">
      <c r="A1403" s="2">
        <v>2013</v>
      </c>
      <c r="B1403" s="2">
        <v>8</v>
      </c>
      <c r="C1403" s="2" t="s">
        <v>12</v>
      </c>
      <c r="D1403" s="2" t="s">
        <v>46</v>
      </c>
      <c r="E1403" s="2" t="s">
        <v>25</v>
      </c>
      <c r="F1403" s="2">
        <v>48.405341</v>
      </c>
      <c r="G1403" s="2">
        <v>9534</v>
      </c>
      <c r="H1403" s="2">
        <v>5.0000000000000001E-3</v>
      </c>
      <c r="I1403" t="s">
        <v>150</v>
      </c>
    </row>
    <row r="1404" spans="1:9">
      <c r="A1404" s="2">
        <v>2013</v>
      </c>
      <c r="B1404" s="2">
        <v>3</v>
      </c>
      <c r="C1404" s="2" t="s">
        <v>12</v>
      </c>
      <c r="D1404" s="2" t="s">
        <v>70</v>
      </c>
      <c r="E1404" s="2" t="s">
        <v>14</v>
      </c>
      <c r="F1404" s="2">
        <v>3717.0599499999998</v>
      </c>
      <c r="G1404" s="2">
        <v>424523</v>
      </c>
      <c r="H1404" s="2">
        <v>8.6999999999999994E-3</v>
      </c>
      <c r="I1404" t="s">
        <v>150</v>
      </c>
    </row>
    <row r="1405" spans="1:9">
      <c r="A1405" s="2">
        <v>2013</v>
      </c>
      <c r="B1405" s="2">
        <v>6</v>
      </c>
      <c r="C1405" s="2" t="s">
        <v>12</v>
      </c>
      <c r="D1405" s="2" t="s">
        <v>70</v>
      </c>
      <c r="E1405" s="2" t="s">
        <v>14</v>
      </c>
      <c r="F1405" s="2">
        <v>4226.8642049999999</v>
      </c>
      <c r="G1405" s="2">
        <v>513118</v>
      </c>
      <c r="H1405" s="2">
        <v>8.2000000000000007E-3</v>
      </c>
      <c r="I1405" t="s">
        <v>150</v>
      </c>
    </row>
    <row r="1406" spans="1:9">
      <c r="A1406" s="2">
        <v>2013</v>
      </c>
      <c r="B1406" s="2">
        <v>7</v>
      </c>
      <c r="C1406" s="2" t="s">
        <v>12</v>
      </c>
      <c r="D1406" s="2" t="s">
        <v>47</v>
      </c>
      <c r="E1406" s="2" t="s">
        <v>14</v>
      </c>
      <c r="F1406" s="2">
        <v>22.383109999999999</v>
      </c>
      <c r="G1406" s="2">
        <v>2187</v>
      </c>
      <c r="H1406" s="2">
        <v>1.0200000000000001E-2</v>
      </c>
      <c r="I1406" t="s">
        <v>150</v>
      </c>
    </row>
    <row r="1407" spans="1:9">
      <c r="A1407" s="2">
        <v>2014</v>
      </c>
      <c r="B1407" s="2">
        <v>2</v>
      </c>
      <c r="C1407" s="2" t="s">
        <v>7</v>
      </c>
      <c r="D1407" s="2" t="s">
        <v>28</v>
      </c>
      <c r="E1407" s="2" t="s">
        <v>14</v>
      </c>
      <c r="F1407" s="2">
        <v>266.16979700000002</v>
      </c>
      <c r="G1407" s="2">
        <v>97405</v>
      </c>
      <c r="H1407" s="2">
        <v>2.7000000000000001E-3</v>
      </c>
      <c r="I1407" t="s">
        <v>150</v>
      </c>
    </row>
    <row r="1408" spans="1:9">
      <c r="A1408" s="2">
        <v>2014</v>
      </c>
      <c r="B1408" s="2">
        <v>1</v>
      </c>
      <c r="C1408" s="2" t="s">
        <v>12</v>
      </c>
      <c r="D1408" s="2" t="s">
        <v>55</v>
      </c>
      <c r="E1408" s="2" t="s">
        <v>14</v>
      </c>
      <c r="F1408" s="2">
        <v>1.9730999999999999E-2</v>
      </c>
      <c r="G1408" s="2">
        <v>3</v>
      </c>
      <c r="H1408" s="2">
        <v>6.4999999999999997E-3</v>
      </c>
      <c r="I1408" t="s">
        <v>150</v>
      </c>
    </row>
    <row r="1409" spans="1:9">
      <c r="A1409" s="2">
        <v>2013</v>
      </c>
      <c r="B1409" s="2">
        <v>12</v>
      </c>
      <c r="C1409" s="2" t="s">
        <v>7</v>
      </c>
      <c r="D1409" s="2" t="s">
        <v>87</v>
      </c>
      <c r="E1409" s="2" t="s">
        <v>14</v>
      </c>
      <c r="F1409" s="2">
        <v>73.273334000000006</v>
      </c>
      <c r="G1409" s="2">
        <v>26018</v>
      </c>
      <c r="H1409" s="2">
        <v>2.8E-3</v>
      </c>
      <c r="I1409" t="s">
        <v>150</v>
      </c>
    </row>
    <row r="1410" spans="1:9">
      <c r="A1410" s="2">
        <v>2014</v>
      </c>
      <c r="B1410" s="2">
        <v>3</v>
      </c>
      <c r="C1410" s="2" t="s">
        <v>12</v>
      </c>
      <c r="D1410" s="2" t="s">
        <v>87</v>
      </c>
      <c r="E1410" s="2" t="s">
        <v>14</v>
      </c>
      <c r="F1410" s="2">
        <v>1249.18075</v>
      </c>
      <c r="G1410" s="2">
        <v>104438</v>
      </c>
      <c r="H1410" s="2">
        <v>1.1900000000000001E-2</v>
      </c>
      <c r="I1410" t="s">
        <v>150</v>
      </c>
    </row>
    <row r="1411" spans="1:9">
      <c r="A1411" s="2">
        <v>2013</v>
      </c>
      <c r="B1411" s="2">
        <v>4</v>
      </c>
      <c r="C1411" s="2" t="s">
        <v>12</v>
      </c>
      <c r="D1411" s="2" t="s">
        <v>56</v>
      </c>
      <c r="E1411" s="2" t="s">
        <v>14</v>
      </c>
      <c r="F1411" s="2">
        <v>16901.527061000001</v>
      </c>
      <c r="G1411" s="2">
        <v>1988471</v>
      </c>
      <c r="H1411" s="2">
        <v>8.3999999999999995E-3</v>
      </c>
      <c r="I1411" t="s">
        <v>150</v>
      </c>
    </row>
    <row r="1412" spans="1:9">
      <c r="A1412" s="2">
        <v>2013</v>
      </c>
      <c r="B1412" s="2">
        <v>4</v>
      </c>
      <c r="C1412" s="2" t="s">
        <v>12</v>
      </c>
      <c r="D1412" s="2" t="s">
        <v>82</v>
      </c>
      <c r="E1412" s="2" t="s">
        <v>14</v>
      </c>
      <c r="F1412" s="2">
        <v>3.2624E-2</v>
      </c>
      <c r="G1412" s="2">
        <v>4</v>
      </c>
      <c r="H1412" s="2">
        <v>8.0999999999999996E-3</v>
      </c>
      <c r="I1412" t="s">
        <v>150</v>
      </c>
    </row>
    <row r="1413" spans="1:9">
      <c r="A1413" s="2">
        <v>2014</v>
      </c>
      <c r="B1413" s="2">
        <v>1</v>
      </c>
      <c r="C1413" s="2" t="s">
        <v>12</v>
      </c>
      <c r="D1413" s="2" t="s">
        <v>88</v>
      </c>
      <c r="E1413" s="2" t="s">
        <v>14</v>
      </c>
      <c r="F1413" s="2">
        <v>0.85464300000000004</v>
      </c>
      <c r="G1413" s="2">
        <v>320</v>
      </c>
      <c r="H1413" s="2">
        <v>2.5999999999999999E-3</v>
      </c>
      <c r="I1413" t="s">
        <v>150</v>
      </c>
    </row>
    <row r="1414" spans="1:9">
      <c r="A1414" s="2">
        <v>2013</v>
      </c>
      <c r="B1414" s="2">
        <v>12</v>
      </c>
      <c r="C1414" s="2" t="s">
        <v>12</v>
      </c>
      <c r="D1414" s="2" t="s">
        <v>20</v>
      </c>
      <c r="E1414" s="2" t="s">
        <v>14</v>
      </c>
      <c r="F1414" s="2">
        <v>4491.4762769999998</v>
      </c>
      <c r="G1414" s="2">
        <v>429757</v>
      </c>
      <c r="H1414" s="2">
        <v>1.04E-2</v>
      </c>
      <c r="I1414" t="s">
        <v>150</v>
      </c>
    </row>
    <row r="1415" spans="1:9">
      <c r="A1415" s="2">
        <v>2013</v>
      </c>
      <c r="B1415" s="2">
        <v>8</v>
      </c>
      <c r="C1415" s="2" t="s">
        <v>7</v>
      </c>
      <c r="D1415" s="2" t="s">
        <v>63</v>
      </c>
      <c r="E1415" s="2" t="s">
        <v>14</v>
      </c>
      <c r="F1415" s="2">
        <v>65.677678999999998</v>
      </c>
      <c r="G1415" s="2">
        <v>83493</v>
      </c>
      <c r="H1415" s="2">
        <v>6.9999999999999999E-4</v>
      </c>
      <c r="I1415" t="s">
        <v>150</v>
      </c>
    </row>
    <row r="1416" spans="1:9">
      <c r="A1416" s="2">
        <v>2013</v>
      </c>
      <c r="B1416" s="2">
        <v>1</v>
      </c>
      <c r="C1416" s="2" t="s">
        <v>12</v>
      </c>
      <c r="D1416" s="2" t="s">
        <v>26</v>
      </c>
      <c r="E1416" s="2" t="s">
        <v>14</v>
      </c>
      <c r="F1416" s="2">
        <v>97.807406</v>
      </c>
      <c r="G1416" s="2">
        <v>9899</v>
      </c>
      <c r="H1416" s="2">
        <v>9.7999999999999997E-3</v>
      </c>
      <c r="I1416" t="s">
        <v>150</v>
      </c>
    </row>
    <row r="1417" spans="1:9">
      <c r="A1417" s="2">
        <v>2013</v>
      </c>
      <c r="B1417" s="2">
        <v>4</v>
      </c>
      <c r="C1417" s="2" t="s">
        <v>12</v>
      </c>
      <c r="D1417" s="2" t="s">
        <v>17</v>
      </c>
      <c r="E1417" s="2" t="s">
        <v>14</v>
      </c>
      <c r="F1417" s="2">
        <v>1.2725E-2</v>
      </c>
      <c r="G1417" s="2">
        <v>1</v>
      </c>
      <c r="H1417" s="2">
        <v>1.2699999999999999E-2</v>
      </c>
      <c r="I1417" t="s">
        <v>150</v>
      </c>
    </row>
    <row r="1418" spans="1:9">
      <c r="A1418" s="2">
        <v>2013</v>
      </c>
      <c r="B1418" s="2">
        <v>7</v>
      </c>
      <c r="C1418" s="2" t="s">
        <v>12</v>
      </c>
      <c r="D1418" s="2" t="s">
        <v>31</v>
      </c>
      <c r="E1418" s="2" t="s">
        <v>14</v>
      </c>
      <c r="F1418" s="2">
        <v>8.5497949999999996</v>
      </c>
      <c r="G1418" s="2">
        <v>1614</v>
      </c>
      <c r="H1418" s="2">
        <v>5.1999999999999998E-3</v>
      </c>
      <c r="I1418" t="s">
        <v>150</v>
      </c>
    </row>
    <row r="1419" spans="1:9">
      <c r="A1419" s="2">
        <v>2014</v>
      </c>
      <c r="B1419" s="2">
        <v>1</v>
      </c>
      <c r="C1419" s="2" t="s">
        <v>7</v>
      </c>
      <c r="D1419" s="2" t="s">
        <v>27</v>
      </c>
      <c r="E1419" s="2" t="s">
        <v>14</v>
      </c>
      <c r="F1419" s="2">
        <v>48.417675000000003</v>
      </c>
      <c r="G1419" s="2">
        <v>19094</v>
      </c>
      <c r="H1419" s="2">
        <v>2.5000000000000001E-3</v>
      </c>
      <c r="I1419" t="s">
        <v>150</v>
      </c>
    </row>
    <row r="1420" spans="1:9">
      <c r="A1420" s="2">
        <v>2014</v>
      </c>
      <c r="B1420" s="2">
        <v>3</v>
      </c>
      <c r="C1420" s="2" t="s">
        <v>7</v>
      </c>
      <c r="D1420" s="2" t="s">
        <v>49</v>
      </c>
      <c r="E1420" s="2" t="s">
        <v>11</v>
      </c>
      <c r="F1420" s="2">
        <v>6.8921999999999999</v>
      </c>
      <c r="G1420" s="2">
        <v>4923</v>
      </c>
      <c r="H1420" s="2">
        <v>1.4E-3</v>
      </c>
      <c r="I1420" t="s">
        <v>150</v>
      </c>
    </row>
    <row r="1421" spans="1:9">
      <c r="A1421" s="2">
        <v>2013</v>
      </c>
      <c r="B1421" s="2">
        <v>10</v>
      </c>
      <c r="C1421" s="2" t="s">
        <v>12</v>
      </c>
      <c r="D1421" s="2" t="s">
        <v>42</v>
      </c>
      <c r="E1421" s="2" t="s">
        <v>14</v>
      </c>
      <c r="F1421" s="2">
        <v>626.88207699999998</v>
      </c>
      <c r="G1421" s="2">
        <v>56076</v>
      </c>
      <c r="H1421" s="2">
        <v>1.11E-2</v>
      </c>
      <c r="I1421" t="s">
        <v>150</v>
      </c>
    </row>
    <row r="1422" spans="1:9">
      <c r="A1422" s="2">
        <v>2013</v>
      </c>
      <c r="B1422" s="2">
        <v>1</v>
      </c>
      <c r="C1422" s="2" t="s">
        <v>53</v>
      </c>
      <c r="D1422" s="2" t="s">
        <v>19</v>
      </c>
      <c r="E1422" s="2" t="s">
        <v>14</v>
      </c>
      <c r="F1422" s="2">
        <v>50.539133</v>
      </c>
      <c r="G1422" s="2">
        <v>20</v>
      </c>
      <c r="H1422" s="2">
        <v>2.5268999999999999</v>
      </c>
      <c r="I1422" t="s">
        <v>150</v>
      </c>
    </row>
    <row r="1423" spans="1:9">
      <c r="A1423" s="2">
        <v>2013</v>
      </c>
      <c r="B1423" s="2">
        <v>12</v>
      </c>
      <c r="C1423" s="2" t="s">
        <v>53</v>
      </c>
      <c r="D1423" s="2" t="s">
        <v>39</v>
      </c>
      <c r="E1423" s="2" t="s">
        <v>14</v>
      </c>
      <c r="F1423" s="2">
        <v>0.97520499999999999</v>
      </c>
      <c r="G1423" s="2">
        <v>1</v>
      </c>
      <c r="H1423" s="2">
        <v>0.97519999999999996</v>
      </c>
      <c r="I1423" t="s">
        <v>150</v>
      </c>
    </row>
    <row r="1424" spans="1:9">
      <c r="A1424" s="2">
        <v>2014</v>
      </c>
      <c r="B1424" s="2">
        <v>3</v>
      </c>
      <c r="C1424" s="2" t="s">
        <v>12</v>
      </c>
      <c r="D1424" s="2" t="s">
        <v>22</v>
      </c>
      <c r="E1424" s="2" t="s">
        <v>14</v>
      </c>
      <c r="F1424" s="2">
        <v>349.67107299999998</v>
      </c>
      <c r="G1424" s="2">
        <v>36493</v>
      </c>
      <c r="H1424" s="2">
        <v>9.4999999999999998E-3</v>
      </c>
      <c r="I1424" t="s">
        <v>150</v>
      </c>
    </row>
    <row r="1425" spans="1:9">
      <c r="A1425" s="2">
        <v>2013</v>
      </c>
      <c r="B1425" s="2">
        <v>12</v>
      </c>
      <c r="C1425" s="2" t="s">
        <v>7</v>
      </c>
      <c r="D1425" s="2" t="s">
        <v>73</v>
      </c>
      <c r="E1425" s="2" t="s">
        <v>14</v>
      </c>
      <c r="F1425" s="2">
        <v>7.6412890000000004</v>
      </c>
      <c r="G1425" s="2">
        <v>4633</v>
      </c>
      <c r="H1425" s="2">
        <v>1.6000000000000001E-3</v>
      </c>
      <c r="I1425" t="s">
        <v>150</v>
      </c>
    </row>
    <row r="1426" spans="1:9">
      <c r="A1426" s="2">
        <v>2013</v>
      </c>
      <c r="B1426" s="2">
        <v>10</v>
      </c>
      <c r="C1426" s="2" t="s">
        <v>12</v>
      </c>
      <c r="D1426" s="2" t="s">
        <v>86</v>
      </c>
      <c r="E1426" s="2" t="s">
        <v>9</v>
      </c>
      <c r="F1426" s="2">
        <v>1230.0513820000001</v>
      </c>
      <c r="G1426" s="2">
        <v>189746</v>
      </c>
      <c r="H1426" s="2">
        <v>6.4000000000000003E-3</v>
      </c>
      <c r="I1426" t="s">
        <v>150</v>
      </c>
    </row>
    <row r="1427" spans="1:9">
      <c r="A1427" s="2">
        <v>2013</v>
      </c>
      <c r="B1427" s="2">
        <v>6</v>
      </c>
      <c r="C1427" s="2" t="s">
        <v>7</v>
      </c>
      <c r="D1427" s="2" t="s">
        <v>15</v>
      </c>
      <c r="E1427" s="2" t="s">
        <v>16</v>
      </c>
      <c r="F1427" s="2">
        <v>345.20495099999999</v>
      </c>
      <c r="G1427" s="2">
        <v>208385</v>
      </c>
      <c r="H1427" s="2">
        <v>1.6000000000000001E-3</v>
      </c>
      <c r="I1427" t="s">
        <v>150</v>
      </c>
    </row>
    <row r="1428" spans="1:9">
      <c r="A1428" s="2">
        <v>2013</v>
      </c>
      <c r="B1428" s="2">
        <v>1</v>
      </c>
      <c r="C1428" s="2" t="s">
        <v>7</v>
      </c>
      <c r="D1428" s="2" t="s">
        <v>44</v>
      </c>
      <c r="E1428" s="2" t="s">
        <v>16</v>
      </c>
      <c r="F1428" s="2">
        <v>108.091911</v>
      </c>
      <c r="G1428" s="2">
        <v>44827</v>
      </c>
      <c r="H1428" s="2">
        <v>2.3999999999999998E-3</v>
      </c>
      <c r="I1428" t="s">
        <v>150</v>
      </c>
    </row>
    <row r="1429" spans="1:9">
      <c r="A1429" s="2">
        <v>2013</v>
      </c>
      <c r="B1429" s="2">
        <v>11</v>
      </c>
      <c r="C1429" s="2" t="s">
        <v>12</v>
      </c>
      <c r="D1429" s="2" t="s">
        <v>29</v>
      </c>
      <c r="E1429" s="2" t="s">
        <v>25</v>
      </c>
      <c r="F1429" s="2">
        <v>70.857864000000006</v>
      </c>
      <c r="G1429" s="2">
        <v>13318</v>
      </c>
      <c r="H1429" s="2">
        <v>5.3E-3</v>
      </c>
      <c r="I1429" t="s">
        <v>150</v>
      </c>
    </row>
    <row r="1430" spans="1:9">
      <c r="A1430" s="2">
        <v>2013</v>
      </c>
      <c r="B1430" s="2">
        <v>10</v>
      </c>
      <c r="C1430" s="2" t="s">
        <v>7</v>
      </c>
      <c r="D1430" s="2" t="s">
        <v>70</v>
      </c>
      <c r="E1430" s="2" t="s">
        <v>14</v>
      </c>
      <c r="F1430" s="2">
        <v>834.30872799999997</v>
      </c>
      <c r="G1430" s="2">
        <v>610520</v>
      </c>
      <c r="H1430" s="2">
        <v>1.2999999999999999E-3</v>
      </c>
      <c r="I1430" t="s">
        <v>150</v>
      </c>
    </row>
    <row r="1431" spans="1:9">
      <c r="A1431" s="2">
        <v>2014</v>
      </c>
      <c r="B1431" s="2">
        <v>1</v>
      </c>
      <c r="C1431" s="2" t="s">
        <v>7</v>
      </c>
      <c r="D1431" s="2" t="s">
        <v>70</v>
      </c>
      <c r="E1431" s="2" t="s">
        <v>14</v>
      </c>
      <c r="F1431" s="2">
        <v>413.26863200000003</v>
      </c>
      <c r="G1431" s="2">
        <v>965901</v>
      </c>
      <c r="H1431" s="2">
        <v>4.0000000000000002E-4</v>
      </c>
      <c r="I1431" t="s">
        <v>150</v>
      </c>
    </row>
    <row r="1432" spans="1:9">
      <c r="A1432" s="2">
        <v>2013</v>
      </c>
      <c r="B1432" s="2">
        <v>4</v>
      </c>
      <c r="C1432" s="2" t="s">
        <v>12</v>
      </c>
      <c r="D1432" s="2" t="s">
        <v>87</v>
      </c>
      <c r="E1432" s="2" t="s">
        <v>14</v>
      </c>
      <c r="F1432" s="2">
        <v>435.443039</v>
      </c>
      <c r="G1432" s="2">
        <v>42137</v>
      </c>
      <c r="H1432" s="2">
        <v>1.03E-2</v>
      </c>
      <c r="I1432" t="s">
        <v>150</v>
      </c>
    </row>
    <row r="1433" spans="1:9">
      <c r="A1433" s="2">
        <v>2013</v>
      </c>
      <c r="B1433" s="2">
        <v>5</v>
      </c>
      <c r="C1433" s="2" t="s">
        <v>7</v>
      </c>
      <c r="D1433" s="2" t="s">
        <v>56</v>
      </c>
      <c r="E1433" s="2" t="s">
        <v>14</v>
      </c>
      <c r="F1433" s="2">
        <v>378.83345400000002</v>
      </c>
      <c r="G1433" s="2">
        <v>162165</v>
      </c>
      <c r="H1433" s="2">
        <v>2.3E-3</v>
      </c>
      <c r="I1433" t="s">
        <v>150</v>
      </c>
    </row>
    <row r="1434" spans="1:9">
      <c r="A1434" s="2">
        <v>2014</v>
      </c>
      <c r="B1434" s="2">
        <v>5</v>
      </c>
      <c r="C1434" s="2" t="s">
        <v>12</v>
      </c>
      <c r="D1434" s="2" t="s">
        <v>8</v>
      </c>
      <c r="E1434" s="2" t="s">
        <v>9</v>
      </c>
      <c r="F1434" s="2">
        <v>343805.88677099999</v>
      </c>
      <c r="G1434" s="2">
        <v>46070437</v>
      </c>
      <c r="H1434" s="2">
        <v>7.4000000000000003E-3</v>
      </c>
      <c r="I1434" t="s">
        <v>150</v>
      </c>
    </row>
    <row r="1435" spans="1:9">
      <c r="A1435" s="2">
        <v>2013</v>
      </c>
      <c r="B1435" s="2">
        <v>5</v>
      </c>
      <c r="C1435" s="2" t="s">
        <v>12</v>
      </c>
      <c r="D1435" s="2" t="s">
        <v>48</v>
      </c>
      <c r="E1435" s="2" t="s">
        <v>14</v>
      </c>
      <c r="F1435" s="2">
        <v>8.3208409999999997</v>
      </c>
      <c r="G1435" s="2">
        <v>2168</v>
      </c>
      <c r="H1435" s="2">
        <v>3.8E-3</v>
      </c>
      <c r="I1435" t="s">
        <v>150</v>
      </c>
    </row>
    <row r="1436" spans="1:9">
      <c r="A1436" s="2">
        <v>2014</v>
      </c>
      <c r="B1436" s="2">
        <v>5</v>
      </c>
      <c r="C1436" s="2" t="s">
        <v>12</v>
      </c>
      <c r="D1436" s="2" t="s">
        <v>68</v>
      </c>
      <c r="E1436" s="2" t="s">
        <v>14</v>
      </c>
      <c r="F1436" s="2">
        <v>0.113328</v>
      </c>
      <c r="G1436" s="2">
        <v>10</v>
      </c>
      <c r="H1436" s="2">
        <v>1.1299999999999999E-2</v>
      </c>
      <c r="I1436" t="s">
        <v>150</v>
      </c>
    </row>
    <row r="1437" spans="1:9">
      <c r="A1437" s="2">
        <v>2013</v>
      </c>
      <c r="B1437" s="2">
        <v>8</v>
      </c>
      <c r="C1437" s="2" t="s">
        <v>12</v>
      </c>
      <c r="D1437" s="2" t="s">
        <v>15</v>
      </c>
      <c r="E1437" s="2" t="s">
        <v>16</v>
      </c>
      <c r="F1437" s="2">
        <v>2602.2966609999999</v>
      </c>
      <c r="G1437" s="2">
        <v>285837</v>
      </c>
      <c r="H1437" s="2">
        <v>9.1000000000000004E-3</v>
      </c>
      <c r="I1437" t="s">
        <v>150</v>
      </c>
    </row>
    <row r="1438" spans="1:9">
      <c r="A1438" s="2">
        <v>2013</v>
      </c>
      <c r="B1438" s="2">
        <v>1</v>
      </c>
      <c r="C1438" s="2" t="s">
        <v>12</v>
      </c>
      <c r="D1438" s="2" t="s">
        <v>57</v>
      </c>
      <c r="E1438" s="2" t="s">
        <v>14</v>
      </c>
      <c r="F1438" s="2">
        <v>7.835E-3</v>
      </c>
      <c r="G1438" s="2">
        <v>1</v>
      </c>
      <c r="H1438" s="2">
        <v>7.7999999999999996E-3</v>
      </c>
      <c r="I1438" t="s">
        <v>150</v>
      </c>
    </row>
    <row r="1439" spans="1:9">
      <c r="A1439" s="2">
        <v>2013</v>
      </c>
      <c r="B1439" s="2">
        <v>3</v>
      </c>
      <c r="C1439" s="2" t="s">
        <v>12</v>
      </c>
      <c r="D1439" s="2" t="s">
        <v>64</v>
      </c>
      <c r="E1439" s="2" t="s">
        <v>14</v>
      </c>
      <c r="F1439" s="2">
        <v>0.85416599999999998</v>
      </c>
      <c r="G1439" s="2">
        <v>64</v>
      </c>
      <c r="H1439" s="2">
        <v>1.3299999999999999E-2</v>
      </c>
      <c r="I1439" t="s">
        <v>150</v>
      </c>
    </row>
    <row r="1440" spans="1:9">
      <c r="A1440" s="2">
        <v>2014</v>
      </c>
      <c r="B1440" s="2">
        <v>1</v>
      </c>
      <c r="C1440" s="2" t="s">
        <v>7</v>
      </c>
      <c r="D1440" s="2" t="s">
        <v>74</v>
      </c>
      <c r="E1440" s="2" t="s">
        <v>9</v>
      </c>
      <c r="F1440" s="2">
        <v>13.832000000000001</v>
      </c>
      <c r="G1440" s="2">
        <v>9880</v>
      </c>
      <c r="H1440" s="2">
        <v>1.4E-3</v>
      </c>
      <c r="I1440" t="s">
        <v>150</v>
      </c>
    </row>
    <row r="1441" spans="1:9">
      <c r="A1441" s="2">
        <v>2013</v>
      </c>
      <c r="B1441" s="2">
        <v>4</v>
      </c>
      <c r="C1441" s="2" t="s">
        <v>12</v>
      </c>
      <c r="D1441" s="2" t="s">
        <v>59</v>
      </c>
      <c r="E1441" s="2" t="s">
        <v>11</v>
      </c>
      <c r="F1441" s="2">
        <v>0.10172399999999999</v>
      </c>
      <c r="G1441" s="2">
        <v>7</v>
      </c>
      <c r="H1441" s="2">
        <v>1.4500000000000001E-2</v>
      </c>
      <c r="I1441" t="s">
        <v>150</v>
      </c>
    </row>
    <row r="1442" spans="1:9">
      <c r="A1442" s="2">
        <v>2013</v>
      </c>
      <c r="B1442" s="2">
        <v>11</v>
      </c>
      <c r="C1442" s="2" t="s">
        <v>12</v>
      </c>
      <c r="D1442" s="2" t="s">
        <v>59</v>
      </c>
      <c r="E1442" s="2" t="s">
        <v>11</v>
      </c>
      <c r="F1442" s="2">
        <v>5.0777000000000003E-2</v>
      </c>
      <c r="G1442" s="2">
        <v>7</v>
      </c>
      <c r="H1442" s="2">
        <v>7.1999999999999998E-3</v>
      </c>
      <c r="I1442" t="s">
        <v>150</v>
      </c>
    </row>
    <row r="1443" spans="1:9">
      <c r="A1443" s="2">
        <v>2013</v>
      </c>
      <c r="B1443" s="2">
        <v>3</v>
      </c>
      <c r="C1443" s="2" t="s">
        <v>7</v>
      </c>
      <c r="D1443" s="2" t="s">
        <v>70</v>
      </c>
      <c r="E1443" s="2" t="s">
        <v>14</v>
      </c>
      <c r="F1443" s="2">
        <v>811.887835</v>
      </c>
      <c r="G1443" s="2">
        <v>787423</v>
      </c>
      <c r="H1443" s="2">
        <v>1E-3</v>
      </c>
      <c r="I1443" t="s">
        <v>150</v>
      </c>
    </row>
    <row r="1444" spans="1:9">
      <c r="A1444" s="2">
        <v>2013</v>
      </c>
      <c r="B1444" s="2">
        <v>6</v>
      </c>
      <c r="C1444" s="2" t="s">
        <v>7</v>
      </c>
      <c r="D1444" s="2" t="s">
        <v>70</v>
      </c>
      <c r="E1444" s="2" t="s">
        <v>14</v>
      </c>
      <c r="F1444" s="2">
        <v>1239.0576679999999</v>
      </c>
      <c r="G1444" s="2">
        <v>686181</v>
      </c>
      <c r="H1444" s="2">
        <v>1.8E-3</v>
      </c>
      <c r="I1444" t="s">
        <v>150</v>
      </c>
    </row>
    <row r="1445" spans="1:9">
      <c r="A1445" s="2">
        <v>2014</v>
      </c>
      <c r="B1445" s="2">
        <v>2</v>
      </c>
      <c r="C1445" s="2" t="s">
        <v>12</v>
      </c>
      <c r="D1445" s="2" t="s">
        <v>93</v>
      </c>
      <c r="E1445" s="2" t="s">
        <v>9</v>
      </c>
      <c r="F1445" s="2">
        <v>1.0724</v>
      </c>
      <c r="G1445" s="2">
        <v>766</v>
      </c>
      <c r="H1445" s="2">
        <v>1.4E-3</v>
      </c>
      <c r="I1445" t="s">
        <v>150</v>
      </c>
    </row>
    <row r="1446" spans="1:9">
      <c r="A1446" s="2">
        <v>2014</v>
      </c>
      <c r="B1446" s="2">
        <v>1</v>
      </c>
      <c r="C1446" s="2" t="s">
        <v>12</v>
      </c>
      <c r="D1446" s="2" t="s">
        <v>93</v>
      </c>
      <c r="E1446" s="2" t="s">
        <v>9</v>
      </c>
      <c r="F1446" s="2">
        <v>0.36120000000000002</v>
      </c>
      <c r="G1446" s="2">
        <v>258</v>
      </c>
      <c r="H1446" s="2">
        <v>1.4E-3</v>
      </c>
      <c r="I1446" t="s">
        <v>150</v>
      </c>
    </row>
    <row r="1447" spans="1:9">
      <c r="A1447" s="2">
        <v>2014</v>
      </c>
      <c r="B1447" s="2">
        <v>3</v>
      </c>
      <c r="C1447" s="2" t="s">
        <v>7</v>
      </c>
      <c r="D1447" s="2" t="s">
        <v>87</v>
      </c>
      <c r="E1447" s="2" t="s">
        <v>14</v>
      </c>
      <c r="F1447" s="2">
        <v>41.674081000000001</v>
      </c>
      <c r="G1447" s="2">
        <v>47539</v>
      </c>
      <c r="H1447" s="2">
        <v>8.0000000000000004E-4</v>
      </c>
      <c r="I1447" t="s">
        <v>150</v>
      </c>
    </row>
    <row r="1448" spans="1:9">
      <c r="A1448" s="2">
        <v>2014</v>
      </c>
      <c r="B1448" s="2">
        <v>4</v>
      </c>
      <c r="C1448" s="2" t="s">
        <v>7</v>
      </c>
      <c r="D1448" s="2" t="s">
        <v>45</v>
      </c>
      <c r="E1448" s="2" t="s">
        <v>14</v>
      </c>
      <c r="F1448" s="2">
        <v>497.769113</v>
      </c>
      <c r="G1448" s="2">
        <v>228743</v>
      </c>
      <c r="H1448" s="2">
        <v>2.0999999999999999E-3</v>
      </c>
      <c r="I1448" t="s">
        <v>150</v>
      </c>
    </row>
    <row r="1449" spans="1:9">
      <c r="A1449" s="2">
        <v>2013</v>
      </c>
      <c r="B1449" s="2">
        <v>6</v>
      </c>
      <c r="C1449" s="2" t="s">
        <v>7</v>
      </c>
      <c r="D1449" s="2" t="s">
        <v>13</v>
      </c>
      <c r="E1449" s="2" t="s">
        <v>14</v>
      </c>
      <c r="F1449" s="2">
        <v>127.580753</v>
      </c>
      <c r="G1449" s="2">
        <v>80019</v>
      </c>
      <c r="H1449" s="2">
        <v>1.5E-3</v>
      </c>
      <c r="I1449" t="s">
        <v>150</v>
      </c>
    </row>
    <row r="1450" spans="1:9">
      <c r="A1450" s="2">
        <v>2013</v>
      </c>
      <c r="B1450" s="2">
        <v>7</v>
      </c>
      <c r="C1450" s="2" t="s">
        <v>12</v>
      </c>
      <c r="D1450" s="2" t="s">
        <v>13</v>
      </c>
      <c r="E1450" s="2" t="s">
        <v>14</v>
      </c>
      <c r="F1450" s="2">
        <v>2398.5022429999999</v>
      </c>
      <c r="G1450" s="2">
        <v>192766</v>
      </c>
      <c r="H1450" s="2">
        <v>1.24E-2</v>
      </c>
      <c r="I1450" t="s">
        <v>150</v>
      </c>
    </row>
    <row r="1451" spans="1:9">
      <c r="A1451" s="2">
        <v>2013</v>
      </c>
      <c r="B1451" s="2">
        <v>7</v>
      </c>
      <c r="C1451" s="2" t="s">
        <v>7</v>
      </c>
      <c r="D1451" s="2" t="s">
        <v>18</v>
      </c>
      <c r="E1451" s="2" t="s">
        <v>14</v>
      </c>
      <c r="F1451" s="2">
        <v>119.09859400000001</v>
      </c>
      <c r="G1451" s="2">
        <v>72588</v>
      </c>
      <c r="H1451" s="2">
        <v>1.6000000000000001E-3</v>
      </c>
      <c r="I1451" t="s">
        <v>150</v>
      </c>
    </row>
    <row r="1452" spans="1:9">
      <c r="A1452" s="2">
        <v>2014</v>
      </c>
      <c r="B1452" s="2">
        <v>5</v>
      </c>
      <c r="C1452" s="2" t="s">
        <v>7</v>
      </c>
      <c r="D1452" s="2" t="s">
        <v>19</v>
      </c>
      <c r="E1452" s="2" t="s">
        <v>14</v>
      </c>
      <c r="F1452" s="2">
        <v>248.38022799999999</v>
      </c>
      <c r="G1452" s="2">
        <v>177184</v>
      </c>
      <c r="H1452" s="2">
        <v>1.4E-3</v>
      </c>
      <c r="I1452" t="s">
        <v>150</v>
      </c>
    </row>
    <row r="1453" spans="1:9">
      <c r="A1453" s="2">
        <v>2013</v>
      </c>
      <c r="B1453" s="2">
        <v>11</v>
      </c>
      <c r="C1453" s="2" t="s">
        <v>12</v>
      </c>
      <c r="D1453" s="2" t="s">
        <v>65</v>
      </c>
      <c r="E1453" s="2" t="s">
        <v>25</v>
      </c>
      <c r="F1453" s="2">
        <v>0.112229</v>
      </c>
      <c r="G1453" s="2">
        <v>13</v>
      </c>
      <c r="H1453" s="2">
        <v>8.6E-3</v>
      </c>
      <c r="I1453" t="s">
        <v>150</v>
      </c>
    </row>
    <row r="1454" spans="1:9">
      <c r="A1454" s="2">
        <v>2013</v>
      </c>
      <c r="B1454" s="2">
        <v>9</v>
      </c>
      <c r="C1454" s="2" t="s">
        <v>12</v>
      </c>
      <c r="D1454" s="2" t="s">
        <v>100</v>
      </c>
      <c r="E1454" s="2" t="s">
        <v>14</v>
      </c>
      <c r="F1454" s="2">
        <v>0.179094</v>
      </c>
      <c r="G1454" s="2">
        <v>2</v>
      </c>
      <c r="H1454" s="2">
        <v>8.9499999999999996E-2</v>
      </c>
      <c r="I1454" t="s">
        <v>150</v>
      </c>
    </row>
    <row r="1455" spans="1:9">
      <c r="A1455" s="2">
        <v>2013</v>
      </c>
      <c r="B1455" s="2">
        <v>3</v>
      </c>
      <c r="C1455" s="2" t="s">
        <v>12</v>
      </c>
      <c r="D1455" s="2" t="s">
        <v>34</v>
      </c>
      <c r="E1455" s="2" t="s">
        <v>14</v>
      </c>
      <c r="F1455" s="2">
        <v>1.791185</v>
      </c>
      <c r="G1455" s="2">
        <v>107</v>
      </c>
      <c r="H1455" s="2">
        <v>1.67E-2</v>
      </c>
      <c r="I1455" t="s">
        <v>150</v>
      </c>
    </row>
    <row r="1456" spans="1:9">
      <c r="A1456" s="2">
        <v>2013</v>
      </c>
      <c r="B1456" s="2">
        <v>2</v>
      </c>
      <c r="C1456" s="2" t="s">
        <v>7</v>
      </c>
      <c r="D1456" s="2" t="s">
        <v>47</v>
      </c>
      <c r="E1456" s="2" t="s">
        <v>14</v>
      </c>
      <c r="F1456" s="2">
        <v>0.220722</v>
      </c>
      <c r="G1456" s="2">
        <v>1382</v>
      </c>
      <c r="H1456" s="2">
        <v>1E-4</v>
      </c>
      <c r="I1456" t="s">
        <v>150</v>
      </c>
    </row>
    <row r="1457" spans="1:9">
      <c r="A1457" s="2">
        <v>2013</v>
      </c>
      <c r="B1457" s="2">
        <v>2</v>
      </c>
      <c r="C1457" s="2" t="s">
        <v>12</v>
      </c>
      <c r="D1457" s="2" t="s">
        <v>63</v>
      </c>
      <c r="E1457" s="2" t="s">
        <v>14</v>
      </c>
      <c r="F1457" s="2">
        <v>2578.5683479999998</v>
      </c>
      <c r="G1457" s="2">
        <v>233083</v>
      </c>
      <c r="H1457" s="2">
        <v>1.0999999999999999E-2</v>
      </c>
      <c r="I1457" t="s">
        <v>150</v>
      </c>
    </row>
    <row r="1458" spans="1:9">
      <c r="A1458" s="2">
        <v>2013</v>
      </c>
      <c r="B1458" s="2">
        <v>10</v>
      </c>
      <c r="C1458" s="2" t="s">
        <v>53</v>
      </c>
      <c r="D1458" s="2" t="s">
        <v>63</v>
      </c>
      <c r="E1458" s="2" t="s">
        <v>14</v>
      </c>
      <c r="F1458" s="2">
        <v>0.84296099999999996</v>
      </c>
      <c r="G1458" s="2">
        <v>1</v>
      </c>
      <c r="H1458" s="2">
        <v>0.84289999999999998</v>
      </c>
      <c r="I1458" t="s">
        <v>150</v>
      </c>
    </row>
    <row r="1459" spans="1:9">
      <c r="A1459" s="2">
        <v>2013</v>
      </c>
      <c r="B1459" s="2">
        <v>12</v>
      </c>
      <c r="C1459" s="2" t="s">
        <v>7</v>
      </c>
      <c r="D1459" s="2" t="s">
        <v>93</v>
      </c>
      <c r="E1459" s="2" t="s">
        <v>9</v>
      </c>
      <c r="F1459" s="2">
        <v>2.6936</v>
      </c>
      <c r="G1459" s="2">
        <v>1924</v>
      </c>
      <c r="H1459" s="2">
        <v>1.4E-3</v>
      </c>
      <c r="I1459" t="s">
        <v>150</v>
      </c>
    </row>
    <row r="1460" spans="1:9">
      <c r="A1460" s="2">
        <v>2013</v>
      </c>
      <c r="B1460" s="2">
        <v>4</v>
      </c>
      <c r="C1460" s="2" t="s">
        <v>12</v>
      </c>
      <c r="D1460" s="2" t="s">
        <v>24</v>
      </c>
      <c r="E1460" s="2" t="s">
        <v>25</v>
      </c>
      <c r="F1460" s="2">
        <v>5.2244999999999999</v>
      </c>
      <c r="G1460" s="2">
        <v>3483</v>
      </c>
      <c r="H1460" s="2">
        <v>1.5E-3</v>
      </c>
      <c r="I1460" t="s">
        <v>150</v>
      </c>
    </row>
    <row r="1461" spans="1:9">
      <c r="A1461" s="2">
        <v>2013</v>
      </c>
      <c r="B1461" s="2">
        <v>7</v>
      </c>
      <c r="C1461" s="2" t="s">
        <v>12</v>
      </c>
      <c r="D1461" s="2" t="s">
        <v>55</v>
      </c>
      <c r="E1461" s="2" t="s">
        <v>14</v>
      </c>
      <c r="F1461" s="2">
        <v>5.555E-3</v>
      </c>
      <c r="G1461" s="2">
        <v>1</v>
      </c>
      <c r="H1461" s="2">
        <v>5.4999999999999997E-3</v>
      </c>
      <c r="I1461" t="s">
        <v>150</v>
      </c>
    </row>
    <row r="1462" spans="1:9">
      <c r="A1462" s="2">
        <v>2014</v>
      </c>
      <c r="B1462" s="2">
        <v>5</v>
      </c>
      <c r="C1462" s="2" t="s">
        <v>12</v>
      </c>
      <c r="D1462" s="2" t="s">
        <v>45</v>
      </c>
      <c r="E1462" s="2" t="s">
        <v>14</v>
      </c>
      <c r="F1462" s="2">
        <v>169.31606500000001</v>
      </c>
      <c r="G1462" s="2">
        <v>99124</v>
      </c>
      <c r="H1462" s="2">
        <v>1.6999999999999999E-3</v>
      </c>
      <c r="I1462" t="s">
        <v>150</v>
      </c>
    </row>
    <row r="1463" spans="1:9">
      <c r="A1463" s="2">
        <v>2013</v>
      </c>
      <c r="B1463" s="2">
        <v>8</v>
      </c>
      <c r="C1463" s="2" t="s">
        <v>7</v>
      </c>
      <c r="D1463" s="2" t="s">
        <v>42</v>
      </c>
      <c r="E1463" s="2" t="s">
        <v>14</v>
      </c>
      <c r="F1463" s="2">
        <v>1.22E-4</v>
      </c>
      <c r="G1463" s="2">
        <v>118865</v>
      </c>
      <c r="H1463" s="2">
        <v>0</v>
      </c>
      <c r="I1463" t="s">
        <v>150</v>
      </c>
    </row>
    <row r="1464" spans="1:9">
      <c r="A1464" s="2">
        <v>2013</v>
      </c>
      <c r="B1464" s="2">
        <v>2</v>
      </c>
      <c r="C1464" s="2" t="s">
        <v>7</v>
      </c>
      <c r="D1464" s="2" t="s">
        <v>19</v>
      </c>
      <c r="E1464" s="2" t="s">
        <v>14</v>
      </c>
      <c r="F1464" s="2">
        <v>137.50465600000001</v>
      </c>
      <c r="G1464" s="2">
        <v>83303</v>
      </c>
      <c r="H1464" s="2">
        <v>1.6000000000000001E-3</v>
      </c>
      <c r="I1464" t="s">
        <v>150</v>
      </c>
    </row>
    <row r="1465" spans="1:9">
      <c r="A1465" s="2">
        <v>2013</v>
      </c>
      <c r="B1465" s="2">
        <v>12</v>
      </c>
      <c r="C1465" s="2" t="s">
        <v>7</v>
      </c>
      <c r="D1465" s="2" t="s">
        <v>8</v>
      </c>
      <c r="E1465" s="2" t="s">
        <v>9</v>
      </c>
      <c r="F1465" s="2">
        <v>58478.150844999996</v>
      </c>
      <c r="G1465" s="2">
        <v>31840632</v>
      </c>
      <c r="H1465" s="2">
        <v>1.8E-3</v>
      </c>
      <c r="I1465" t="s">
        <v>150</v>
      </c>
    </row>
    <row r="1466" spans="1:9">
      <c r="A1466" s="2">
        <v>2014</v>
      </c>
      <c r="B1466" s="2">
        <v>1</v>
      </c>
      <c r="C1466" s="2" t="s">
        <v>12</v>
      </c>
      <c r="D1466" s="2" t="s">
        <v>51</v>
      </c>
      <c r="E1466" s="2" t="s">
        <v>11</v>
      </c>
      <c r="F1466" s="2">
        <v>0.60899999999999999</v>
      </c>
      <c r="G1466" s="2">
        <v>435</v>
      </c>
      <c r="H1466" s="2">
        <v>1.4E-3</v>
      </c>
      <c r="I1466" t="s">
        <v>150</v>
      </c>
    </row>
    <row r="1467" spans="1:9">
      <c r="A1467" s="2">
        <v>2014</v>
      </c>
      <c r="B1467" s="2">
        <v>2</v>
      </c>
      <c r="C1467" s="2" t="s">
        <v>12</v>
      </c>
      <c r="D1467" s="2" t="s">
        <v>51</v>
      </c>
      <c r="E1467" s="2" t="s">
        <v>11</v>
      </c>
      <c r="F1467" s="2">
        <v>0.92679999999999996</v>
      </c>
      <c r="G1467" s="2">
        <v>662</v>
      </c>
      <c r="H1467" s="2">
        <v>1.4E-3</v>
      </c>
      <c r="I1467" t="s">
        <v>150</v>
      </c>
    </row>
    <row r="1468" spans="1:9">
      <c r="A1468" s="2">
        <v>2013</v>
      </c>
      <c r="B1468" s="2">
        <v>5</v>
      </c>
      <c r="C1468" s="2" t="s">
        <v>7</v>
      </c>
      <c r="D1468" s="2" t="s">
        <v>22</v>
      </c>
      <c r="E1468" s="2" t="s">
        <v>14</v>
      </c>
      <c r="F1468" s="2">
        <v>19.674765000000001</v>
      </c>
      <c r="G1468" s="2">
        <v>28433</v>
      </c>
      <c r="H1468" s="2">
        <v>5.9999999999999995E-4</v>
      </c>
      <c r="I1468" t="s">
        <v>150</v>
      </c>
    </row>
    <row r="1469" spans="1:9">
      <c r="A1469" s="2">
        <v>2013</v>
      </c>
      <c r="B1469" s="2">
        <v>8</v>
      </c>
      <c r="C1469" s="2" t="s">
        <v>12</v>
      </c>
      <c r="D1469" s="2" t="s">
        <v>10</v>
      </c>
      <c r="E1469" s="2" t="s">
        <v>11</v>
      </c>
      <c r="F1469" s="2">
        <v>5.4289999999999998E-3</v>
      </c>
      <c r="G1469" s="2">
        <v>1</v>
      </c>
      <c r="H1469" s="2">
        <v>5.4000000000000003E-3</v>
      </c>
      <c r="I1469" t="s">
        <v>150</v>
      </c>
    </row>
    <row r="1470" spans="1:9">
      <c r="A1470" s="2">
        <v>2013</v>
      </c>
      <c r="B1470" s="2">
        <v>3</v>
      </c>
      <c r="C1470" s="2" t="s">
        <v>7</v>
      </c>
      <c r="D1470" s="2" t="s">
        <v>20</v>
      </c>
      <c r="E1470" s="2" t="s">
        <v>14</v>
      </c>
      <c r="F1470" s="2">
        <v>155.05326199999999</v>
      </c>
      <c r="G1470" s="2">
        <v>136951</v>
      </c>
      <c r="H1470" s="2">
        <v>1.1000000000000001E-3</v>
      </c>
      <c r="I1470" t="s">
        <v>150</v>
      </c>
    </row>
    <row r="1471" spans="1:9">
      <c r="A1471" s="2">
        <v>2013</v>
      </c>
      <c r="B1471" s="2">
        <v>4</v>
      </c>
      <c r="C1471" s="2" t="s">
        <v>7</v>
      </c>
      <c r="D1471" s="2" t="s">
        <v>63</v>
      </c>
      <c r="E1471" s="2" t="s">
        <v>14</v>
      </c>
      <c r="F1471" s="2">
        <v>59.885300000000001</v>
      </c>
      <c r="G1471" s="2">
        <v>78421</v>
      </c>
      <c r="H1471" s="2">
        <v>6.9999999999999999E-4</v>
      </c>
      <c r="I1471" t="s">
        <v>150</v>
      </c>
    </row>
    <row r="1472" spans="1:9">
      <c r="A1472" s="2">
        <v>2013</v>
      </c>
      <c r="B1472" s="2">
        <v>11</v>
      </c>
      <c r="C1472" s="2" t="s">
        <v>7</v>
      </c>
      <c r="D1472" s="2" t="s">
        <v>63</v>
      </c>
      <c r="E1472" s="2" t="s">
        <v>14</v>
      </c>
      <c r="F1472" s="2">
        <v>65.992311000000001</v>
      </c>
      <c r="G1472" s="2">
        <v>86502</v>
      </c>
      <c r="H1472" s="2">
        <v>6.9999999999999999E-4</v>
      </c>
      <c r="I1472" t="s">
        <v>150</v>
      </c>
    </row>
    <row r="1473" spans="1:9">
      <c r="A1473" s="2">
        <v>2014</v>
      </c>
      <c r="B1473" s="2">
        <v>3</v>
      </c>
      <c r="C1473" s="2" t="s">
        <v>7</v>
      </c>
      <c r="D1473" s="2" t="s">
        <v>40</v>
      </c>
      <c r="E1473" s="2" t="s">
        <v>14</v>
      </c>
      <c r="F1473" s="2">
        <v>2729.1615400000001</v>
      </c>
      <c r="G1473" s="2">
        <v>660654</v>
      </c>
      <c r="H1473" s="2">
        <v>4.1000000000000003E-3</v>
      </c>
      <c r="I1473" t="s">
        <v>150</v>
      </c>
    </row>
    <row r="1474" spans="1:9">
      <c r="A1474" s="2">
        <v>2014</v>
      </c>
      <c r="B1474" s="2">
        <v>2</v>
      </c>
      <c r="C1474" s="2" t="s">
        <v>12</v>
      </c>
      <c r="D1474" s="2" t="s">
        <v>74</v>
      </c>
      <c r="E1474" s="2" t="s">
        <v>9</v>
      </c>
      <c r="F1474" s="2">
        <v>2.0314000000000001</v>
      </c>
      <c r="G1474" s="2">
        <v>1451</v>
      </c>
      <c r="H1474" s="2">
        <v>1.4E-3</v>
      </c>
      <c r="I1474" t="s">
        <v>150</v>
      </c>
    </row>
    <row r="1475" spans="1:9">
      <c r="A1475" s="2">
        <v>2013</v>
      </c>
      <c r="B1475" s="2">
        <v>2</v>
      </c>
      <c r="C1475" s="2" t="s">
        <v>12</v>
      </c>
      <c r="D1475" s="2" t="s">
        <v>64</v>
      </c>
      <c r="E1475" s="2" t="s">
        <v>14</v>
      </c>
      <c r="F1475" s="2">
        <v>1.2427950000000001</v>
      </c>
      <c r="G1475" s="2">
        <v>81</v>
      </c>
      <c r="H1475" s="2">
        <v>1.5299999999999999E-2</v>
      </c>
      <c r="I1475" t="s">
        <v>150</v>
      </c>
    </row>
    <row r="1476" spans="1:9">
      <c r="A1476" s="2">
        <v>2014</v>
      </c>
      <c r="B1476" s="2">
        <v>5</v>
      </c>
      <c r="C1476" s="2" t="s">
        <v>7</v>
      </c>
      <c r="D1476" s="2" t="s">
        <v>89</v>
      </c>
      <c r="E1476" s="2" t="s">
        <v>9</v>
      </c>
      <c r="F1476" s="2">
        <v>48.869599999999998</v>
      </c>
      <c r="G1476" s="2">
        <v>37592</v>
      </c>
      <c r="H1476" s="2">
        <v>1.2999999999999999E-3</v>
      </c>
      <c r="I1476" t="s">
        <v>150</v>
      </c>
    </row>
    <row r="1477" spans="1:9">
      <c r="A1477" s="2">
        <v>2013</v>
      </c>
      <c r="B1477" s="2">
        <v>3</v>
      </c>
      <c r="C1477" s="2" t="s">
        <v>12</v>
      </c>
      <c r="D1477" s="2" t="s">
        <v>95</v>
      </c>
      <c r="E1477" s="2" t="s">
        <v>11</v>
      </c>
      <c r="F1477" s="2">
        <v>4.1989999999999996E-3</v>
      </c>
      <c r="G1477" s="2">
        <v>1</v>
      </c>
      <c r="H1477" s="2">
        <v>4.1000000000000003E-3</v>
      </c>
      <c r="I1477" t="s">
        <v>150</v>
      </c>
    </row>
    <row r="1478" spans="1:9">
      <c r="A1478" s="2">
        <v>2013</v>
      </c>
      <c r="B1478" s="2">
        <v>12</v>
      </c>
      <c r="C1478" s="2" t="s">
        <v>7</v>
      </c>
      <c r="D1478" s="2" t="s">
        <v>24</v>
      </c>
      <c r="E1478" s="2" t="s">
        <v>25</v>
      </c>
      <c r="F1478" s="2">
        <v>120.526787</v>
      </c>
      <c r="G1478" s="2">
        <v>35166</v>
      </c>
      <c r="H1478" s="2">
        <v>3.3999999999999998E-3</v>
      </c>
      <c r="I1478" t="s">
        <v>150</v>
      </c>
    </row>
    <row r="1479" spans="1:9">
      <c r="A1479" s="2">
        <v>2013</v>
      </c>
      <c r="B1479" s="2">
        <v>4</v>
      </c>
      <c r="C1479" s="2" t="s">
        <v>12</v>
      </c>
      <c r="D1479" s="2" t="s">
        <v>31</v>
      </c>
      <c r="E1479" s="2" t="s">
        <v>14</v>
      </c>
      <c r="F1479" s="2">
        <v>0.17022799999999999</v>
      </c>
      <c r="G1479" s="2">
        <v>262</v>
      </c>
      <c r="H1479" s="2">
        <v>5.9999999999999995E-4</v>
      </c>
      <c r="I1479" t="s">
        <v>150</v>
      </c>
    </row>
    <row r="1480" spans="1:9">
      <c r="A1480" s="2">
        <v>2014</v>
      </c>
      <c r="B1480" s="2">
        <v>5</v>
      </c>
      <c r="C1480" s="2" t="s">
        <v>12</v>
      </c>
      <c r="D1480" s="2" t="s">
        <v>42</v>
      </c>
      <c r="E1480" s="2" t="s">
        <v>14</v>
      </c>
      <c r="F1480" s="2">
        <v>332.18579699999998</v>
      </c>
      <c r="G1480" s="2">
        <v>76737</v>
      </c>
      <c r="H1480" s="2">
        <v>4.3E-3</v>
      </c>
      <c r="I1480" t="s">
        <v>150</v>
      </c>
    </row>
    <row r="1481" spans="1:9">
      <c r="A1481" s="2">
        <v>2013</v>
      </c>
      <c r="B1481" s="2">
        <v>11</v>
      </c>
      <c r="C1481" s="2" t="s">
        <v>12</v>
      </c>
      <c r="D1481" s="2" t="s">
        <v>56</v>
      </c>
      <c r="E1481" s="2" t="s">
        <v>14</v>
      </c>
      <c r="F1481" s="2">
        <v>31180.549267999999</v>
      </c>
      <c r="G1481" s="2">
        <v>2856828</v>
      </c>
      <c r="H1481" s="2">
        <v>1.09E-2</v>
      </c>
      <c r="I1481" t="s">
        <v>150</v>
      </c>
    </row>
    <row r="1482" spans="1:9">
      <c r="A1482" s="2">
        <v>2013</v>
      </c>
      <c r="B1482" s="2">
        <v>1</v>
      </c>
      <c r="C1482" s="2" t="s">
        <v>53</v>
      </c>
      <c r="D1482" s="2" t="s">
        <v>39</v>
      </c>
      <c r="E1482" s="2" t="s">
        <v>14</v>
      </c>
      <c r="F1482" s="2">
        <v>47.155971000000001</v>
      </c>
      <c r="G1482" s="2">
        <v>44</v>
      </c>
      <c r="H1482" s="2">
        <v>1.0717000000000001</v>
      </c>
      <c r="I1482" t="s">
        <v>150</v>
      </c>
    </row>
    <row r="1483" spans="1:9">
      <c r="A1483" s="2">
        <v>2013</v>
      </c>
      <c r="B1483" s="2">
        <v>2</v>
      </c>
      <c r="C1483" s="2" t="s">
        <v>53</v>
      </c>
      <c r="D1483" s="2" t="s">
        <v>39</v>
      </c>
      <c r="E1483" s="2" t="s">
        <v>14</v>
      </c>
      <c r="F1483" s="2">
        <v>14.218555</v>
      </c>
      <c r="G1483" s="2">
        <v>19</v>
      </c>
      <c r="H1483" s="2">
        <v>0.74829999999999997</v>
      </c>
      <c r="I1483" t="s">
        <v>150</v>
      </c>
    </row>
    <row r="1484" spans="1:9">
      <c r="A1484" s="2">
        <v>2014</v>
      </c>
      <c r="B1484" s="2">
        <v>5</v>
      </c>
      <c r="C1484" s="2" t="s">
        <v>7</v>
      </c>
      <c r="D1484" s="2" t="s">
        <v>80</v>
      </c>
      <c r="E1484" s="2" t="s">
        <v>14</v>
      </c>
      <c r="F1484" s="2">
        <v>32.604878999999997</v>
      </c>
      <c r="G1484" s="2">
        <v>16726</v>
      </c>
      <c r="H1484" s="2">
        <v>1.9E-3</v>
      </c>
      <c r="I1484" t="s">
        <v>150</v>
      </c>
    </row>
    <row r="1485" spans="1:9">
      <c r="A1485" s="2">
        <v>2013</v>
      </c>
      <c r="B1485" s="2">
        <v>11</v>
      </c>
      <c r="C1485" s="2" t="s">
        <v>12</v>
      </c>
      <c r="D1485" s="2" t="s">
        <v>23</v>
      </c>
      <c r="E1485" s="2" t="s">
        <v>14</v>
      </c>
      <c r="F1485" s="2">
        <v>0.126997</v>
      </c>
      <c r="G1485" s="2">
        <v>17</v>
      </c>
      <c r="H1485" s="2">
        <v>7.4000000000000003E-3</v>
      </c>
      <c r="I1485" t="s">
        <v>150</v>
      </c>
    </row>
    <row r="1486" spans="1:9">
      <c r="A1486" s="2">
        <v>2013</v>
      </c>
      <c r="B1486" s="2">
        <v>7</v>
      </c>
      <c r="C1486" s="2" t="s">
        <v>7</v>
      </c>
      <c r="D1486" s="2" t="s">
        <v>15</v>
      </c>
      <c r="E1486" s="2" t="s">
        <v>16</v>
      </c>
      <c r="F1486" s="2">
        <v>134.59305000000001</v>
      </c>
      <c r="G1486" s="2">
        <v>224030</v>
      </c>
      <c r="H1486" s="2">
        <v>5.9999999999999995E-4</v>
      </c>
      <c r="I1486" t="s">
        <v>150</v>
      </c>
    </row>
    <row r="1487" spans="1:9">
      <c r="A1487" s="2">
        <v>2014</v>
      </c>
      <c r="B1487" s="2">
        <v>4</v>
      </c>
      <c r="C1487" s="2" t="s">
        <v>12</v>
      </c>
      <c r="D1487" s="2" t="s">
        <v>96</v>
      </c>
      <c r="E1487" s="2" t="s">
        <v>9</v>
      </c>
      <c r="F1487" s="2">
        <v>10.622436</v>
      </c>
      <c r="G1487" s="2">
        <v>5970</v>
      </c>
      <c r="H1487" s="2">
        <v>1.6999999999999999E-3</v>
      </c>
      <c r="I1487" t="s">
        <v>150</v>
      </c>
    </row>
    <row r="1488" spans="1:9">
      <c r="A1488" s="2">
        <v>2014</v>
      </c>
      <c r="B1488" s="2">
        <v>5</v>
      </c>
      <c r="C1488" s="2" t="s">
        <v>12</v>
      </c>
      <c r="D1488" s="2" t="s">
        <v>44</v>
      </c>
      <c r="E1488" s="2" t="s">
        <v>16</v>
      </c>
      <c r="F1488" s="2">
        <v>1104.724641</v>
      </c>
      <c r="G1488" s="2">
        <v>108195</v>
      </c>
      <c r="H1488" s="2">
        <v>1.0200000000000001E-2</v>
      </c>
      <c r="I1488" t="s">
        <v>150</v>
      </c>
    </row>
    <row r="1489" spans="1:9">
      <c r="A1489" s="2">
        <v>2013</v>
      </c>
      <c r="B1489" s="2">
        <v>3</v>
      </c>
      <c r="C1489" s="2" t="s">
        <v>7</v>
      </c>
      <c r="D1489" s="2" t="s">
        <v>40</v>
      </c>
      <c r="E1489" s="2" t="s">
        <v>14</v>
      </c>
      <c r="F1489" s="2">
        <v>489.27121299999999</v>
      </c>
      <c r="G1489" s="2">
        <v>404130</v>
      </c>
      <c r="H1489" s="2">
        <v>1.1999999999999999E-3</v>
      </c>
      <c r="I1489" t="s">
        <v>150</v>
      </c>
    </row>
    <row r="1490" spans="1:9">
      <c r="A1490" s="2">
        <v>2013</v>
      </c>
      <c r="B1490" s="2">
        <v>6</v>
      </c>
      <c r="C1490" s="2" t="s">
        <v>7</v>
      </c>
      <c r="D1490" s="2" t="s">
        <v>40</v>
      </c>
      <c r="E1490" s="2" t="s">
        <v>14</v>
      </c>
      <c r="F1490" s="2">
        <v>320.29081600000001</v>
      </c>
      <c r="G1490" s="2">
        <v>266669</v>
      </c>
      <c r="H1490" s="2">
        <v>1.1999999999999999E-3</v>
      </c>
      <c r="I1490" t="s">
        <v>150</v>
      </c>
    </row>
    <row r="1491" spans="1:9">
      <c r="A1491" s="2">
        <v>2013</v>
      </c>
      <c r="B1491" s="2">
        <v>12</v>
      </c>
      <c r="C1491" s="2" t="s">
        <v>12</v>
      </c>
      <c r="D1491" s="2" t="s">
        <v>29</v>
      </c>
      <c r="E1491" s="2" t="s">
        <v>25</v>
      </c>
      <c r="F1491" s="2">
        <v>73.466896000000006</v>
      </c>
      <c r="G1491" s="2">
        <v>14701</v>
      </c>
      <c r="H1491" s="2">
        <v>4.8999999999999998E-3</v>
      </c>
      <c r="I1491" t="s">
        <v>150</v>
      </c>
    </row>
    <row r="1492" spans="1:9">
      <c r="A1492" s="2">
        <v>2014</v>
      </c>
      <c r="B1492" s="2">
        <v>2</v>
      </c>
      <c r="C1492" s="2" t="s">
        <v>7</v>
      </c>
      <c r="D1492" s="2" t="s">
        <v>29</v>
      </c>
      <c r="E1492" s="2" t="s">
        <v>25</v>
      </c>
      <c r="F1492" s="2">
        <v>21.218043999999999</v>
      </c>
      <c r="G1492" s="2">
        <v>46231</v>
      </c>
      <c r="H1492" s="2">
        <v>4.0000000000000002E-4</v>
      </c>
      <c r="I1492" t="s">
        <v>150</v>
      </c>
    </row>
    <row r="1493" spans="1:9">
      <c r="A1493" s="2">
        <v>2014</v>
      </c>
      <c r="B1493" s="2">
        <v>4</v>
      </c>
      <c r="C1493" s="2" t="s">
        <v>12</v>
      </c>
      <c r="D1493" s="2" t="s">
        <v>46</v>
      </c>
      <c r="E1493" s="2" t="s">
        <v>25</v>
      </c>
      <c r="F1493" s="2">
        <v>152.470833</v>
      </c>
      <c r="G1493" s="2">
        <v>19946</v>
      </c>
      <c r="H1493" s="2">
        <v>7.6E-3</v>
      </c>
      <c r="I1493" t="s">
        <v>150</v>
      </c>
    </row>
    <row r="1494" spans="1:9">
      <c r="A1494" s="2">
        <v>2014</v>
      </c>
      <c r="B1494" s="2">
        <v>3</v>
      </c>
      <c r="C1494" s="2" t="s">
        <v>12</v>
      </c>
      <c r="D1494" s="2" t="s">
        <v>50</v>
      </c>
      <c r="E1494" s="2" t="s">
        <v>11</v>
      </c>
      <c r="F1494" s="2">
        <v>2.020578</v>
      </c>
      <c r="G1494" s="2">
        <v>1080</v>
      </c>
      <c r="H1494" s="2">
        <v>1.8E-3</v>
      </c>
      <c r="I1494" t="s">
        <v>150</v>
      </c>
    </row>
    <row r="1495" spans="1:9">
      <c r="A1495" s="2">
        <v>2013</v>
      </c>
      <c r="B1495" s="2">
        <v>3</v>
      </c>
      <c r="C1495" s="2" t="s">
        <v>12</v>
      </c>
      <c r="D1495" s="2" t="s">
        <v>83</v>
      </c>
      <c r="E1495" s="2" t="s">
        <v>14</v>
      </c>
      <c r="F1495" s="2">
        <v>0.65199099999999999</v>
      </c>
      <c r="G1495" s="2">
        <v>68</v>
      </c>
      <c r="H1495" s="2">
        <v>9.4999999999999998E-3</v>
      </c>
      <c r="I1495" t="s">
        <v>150</v>
      </c>
    </row>
    <row r="1496" spans="1:9">
      <c r="A1496" s="2">
        <v>2014</v>
      </c>
      <c r="B1496" s="2">
        <v>3</v>
      </c>
      <c r="C1496" s="2" t="s">
        <v>12</v>
      </c>
      <c r="D1496" s="2" t="s">
        <v>26</v>
      </c>
      <c r="E1496" s="2" t="s">
        <v>14</v>
      </c>
      <c r="F1496" s="2">
        <v>617.01671499999998</v>
      </c>
      <c r="G1496" s="2">
        <v>52136</v>
      </c>
      <c r="H1496" s="2">
        <v>1.18E-2</v>
      </c>
      <c r="I1496" t="s">
        <v>150</v>
      </c>
    </row>
    <row r="1497" spans="1:9">
      <c r="A1497" s="2">
        <v>2014</v>
      </c>
      <c r="B1497" s="2">
        <v>1</v>
      </c>
      <c r="C1497" s="2" t="s">
        <v>12</v>
      </c>
      <c r="D1497" s="2" t="s">
        <v>75</v>
      </c>
      <c r="E1497" s="2" t="s">
        <v>14</v>
      </c>
      <c r="F1497" s="2">
        <v>0.51277499999999998</v>
      </c>
      <c r="G1497" s="2">
        <v>192</v>
      </c>
      <c r="H1497" s="2">
        <v>2.5999999999999999E-3</v>
      </c>
      <c r="I1497" t="s">
        <v>150</v>
      </c>
    </row>
    <row r="1498" spans="1:9">
      <c r="A1498" s="2">
        <v>2013</v>
      </c>
      <c r="B1498" s="2">
        <v>9</v>
      </c>
      <c r="C1498" s="2" t="s">
        <v>7</v>
      </c>
      <c r="D1498" s="2" t="s">
        <v>27</v>
      </c>
      <c r="E1498" s="2" t="s">
        <v>14</v>
      </c>
      <c r="F1498" s="2">
        <v>31.138373999999999</v>
      </c>
      <c r="G1498" s="2">
        <v>12168</v>
      </c>
      <c r="H1498" s="2">
        <v>2.5000000000000001E-3</v>
      </c>
      <c r="I1498" t="s">
        <v>150</v>
      </c>
    </row>
    <row r="1499" spans="1:9">
      <c r="A1499" s="2">
        <v>2014</v>
      </c>
      <c r="B1499" s="2">
        <v>1</v>
      </c>
      <c r="C1499" s="2" t="s">
        <v>12</v>
      </c>
      <c r="D1499" s="2" t="s">
        <v>45</v>
      </c>
      <c r="E1499" s="2" t="s">
        <v>14</v>
      </c>
      <c r="F1499" s="2">
        <v>147.77571599999999</v>
      </c>
      <c r="G1499" s="2">
        <v>89735</v>
      </c>
      <c r="H1499" s="2">
        <v>1.6000000000000001E-3</v>
      </c>
      <c r="I1499" t="s">
        <v>150</v>
      </c>
    </row>
    <row r="1500" spans="1:9">
      <c r="A1500" s="2">
        <v>2013</v>
      </c>
      <c r="B1500" s="2">
        <v>4</v>
      </c>
      <c r="C1500" s="2" t="s">
        <v>12</v>
      </c>
      <c r="D1500" s="2" t="s">
        <v>18</v>
      </c>
      <c r="E1500" s="2" t="s">
        <v>14</v>
      </c>
      <c r="F1500" s="2">
        <v>1074.2832530000001</v>
      </c>
      <c r="G1500" s="2">
        <v>141049</v>
      </c>
      <c r="H1500" s="2">
        <v>7.6E-3</v>
      </c>
      <c r="I1500" t="s">
        <v>150</v>
      </c>
    </row>
    <row r="1501" spans="1:9">
      <c r="A1501" s="2">
        <v>2013</v>
      </c>
      <c r="B1501" s="2">
        <v>7</v>
      </c>
      <c r="C1501" s="2" t="s">
        <v>53</v>
      </c>
      <c r="D1501" s="2" t="s">
        <v>19</v>
      </c>
      <c r="E1501" s="2" t="s">
        <v>14</v>
      </c>
      <c r="F1501" s="2">
        <v>1.487204</v>
      </c>
      <c r="G1501" s="2">
        <v>2</v>
      </c>
      <c r="H1501" s="2">
        <v>0.74360000000000004</v>
      </c>
      <c r="I1501" t="s">
        <v>150</v>
      </c>
    </row>
    <row r="1502" spans="1:9">
      <c r="A1502" s="2">
        <v>2013</v>
      </c>
      <c r="B1502" s="2">
        <v>5</v>
      </c>
      <c r="C1502" s="2" t="s">
        <v>12</v>
      </c>
      <c r="D1502" s="2" t="s">
        <v>8</v>
      </c>
      <c r="E1502" s="2" t="s">
        <v>9</v>
      </c>
      <c r="F1502" s="2">
        <v>182531.665499</v>
      </c>
      <c r="G1502" s="2">
        <v>25854856</v>
      </c>
      <c r="H1502" s="2">
        <v>7.0000000000000001E-3</v>
      </c>
      <c r="I1502" t="s">
        <v>150</v>
      </c>
    </row>
    <row r="1503" spans="1:9">
      <c r="A1503" s="2">
        <v>2014</v>
      </c>
      <c r="B1503" s="2">
        <v>5</v>
      </c>
      <c r="C1503" s="2" t="s">
        <v>7</v>
      </c>
      <c r="D1503" s="2" t="s">
        <v>71</v>
      </c>
      <c r="E1503" s="2" t="s">
        <v>14</v>
      </c>
      <c r="F1503" s="2">
        <v>1.47705</v>
      </c>
      <c r="G1503" s="2">
        <v>11928</v>
      </c>
      <c r="H1503" s="2">
        <v>1E-4</v>
      </c>
      <c r="I1503" t="s">
        <v>150</v>
      </c>
    </row>
    <row r="1504" spans="1:9">
      <c r="A1504" s="2">
        <v>2013</v>
      </c>
      <c r="B1504" s="2">
        <v>6</v>
      </c>
      <c r="C1504" s="2" t="s">
        <v>12</v>
      </c>
      <c r="D1504" s="2" t="s">
        <v>82</v>
      </c>
      <c r="E1504" s="2" t="s">
        <v>14</v>
      </c>
      <c r="F1504" s="2">
        <v>5.1541999999999998E-2</v>
      </c>
      <c r="G1504" s="2">
        <v>5</v>
      </c>
      <c r="H1504" s="2">
        <v>1.03E-2</v>
      </c>
      <c r="I1504" t="s">
        <v>150</v>
      </c>
    </row>
    <row r="1505" spans="1:9">
      <c r="A1505" s="2">
        <v>2014</v>
      </c>
      <c r="B1505" s="2">
        <v>5</v>
      </c>
      <c r="C1505" s="2" t="s">
        <v>12</v>
      </c>
      <c r="D1505" s="2" t="s">
        <v>48</v>
      </c>
      <c r="E1505" s="2" t="s">
        <v>14</v>
      </c>
      <c r="F1505" s="2">
        <v>77.440386000000004</v>
      </c>
      <c r="G1505" s="2">
        <v>12157</v>
      </c>
      <c r="H1505" s="2">
        <v>6.3E-3</v>
      </c>
      <c r="I1505" t="s">
        <v>150</v>
      </c>
    </row>
    <row r="1506" spans="1:9">
      <c r="A1506" s="2">
        <v>2014</v>
      </c>
      <c r="B1506" s="2">
        <v>3</v>
      </c>
      <c r="C1506" s="2" t="s">
        <v>12</v>
      </c>
      <c r="D1506" s="2" t="s">
        <v>30</v>
      </c>
      <c r="E1506" s="2" t="s">
        <v>9</v>
      </c>
      <c r="F1506" s="2">
        <v>13.9636</v>
      </c>
      <c r="G1506" s="2">
        <v>9974</v>
      </c>
      <c r="H1506" s="2">
        <v>1.4E-3</v>
      </c>
      <c r="I1506" t="s">
        <v>150</v>
      </c>
    </row>
    <row r="1507" spans="1:9">
      <c r="A1507" s="2">
        <v>2013</v>
      </c>
      <c r="B1507" s="2">
        <v>6</v>
      </c>
      <c r="C1507" s="2" t="s">
        <v>12</v>
      </c>
      <c r="D1507" s="2" t="s">
        <v>20</v>
      </c>
      <c r="E1507" s="2" t="s">
        <v>14</v>
      </c>
      <c r="F1507" s="2">
        <v>2977.9931959999999</v>
      </c>
      <c r="G1507" s="2">
        <v>304525</v>
      </c>
      <c r="H1507" s="2">
        <v>9.7000000000000003E-3</v>
      </c>
      <c r="I1507" t="s">
        <v>150</v>
      </c>
    </row>
    <row r="1508" spans="1:9">
      <c r="A1508" s="2">
        <v>2013</v>
      </c>
      <c r="B1508" s="2">
        <v>6</v>
      </c>
      <c r="C1508" s="2" t="s">
        <v>53</v>
      </c>
      <c r="D1508" s="2" t="s">
        <v>20</v>
      </c>
      <c r="E1508" s="2" t="s">
        <v>14</v>
      </c>
      <c r="F1508" s="2">
        <v>7.413144</v>
      </c>
      <c r="G1508" s="2">
        <v>8</v>
      </c>
      <c r="H1508" s="2">
        <v>0.92659999999999998</v>
      </c>
      <c r="I1508" t="s">
        <v>150</v>
      </c>
    </row>
    <row r="1509" spans="1:9">
      <c r="A1509" s="2">
        <v>2013</v>
      </c>
      <c r="B1509" s="2">
        <v>10</v>
      </c>
      <c r="C1509" s="2" t="s">
        <v>12</v>
      </c>
      <c r="D1509" s="2" t="s">
        <v>79</v>
      </c>
      <c r="E1509" s="2" t="s">
        <v>14</v>
      </c>
      <c r="F1509" s="2">
        <v>8.5647000000000001E-2</v>
      </c>
      <c r="G1509" s="2">
        <v>3</v>
      </c>
      <c r="H1509" s="2">
        <v>2.8500000000000001E-2</v>
      </c>
      <c r="I1509" t="s">
        <v>150</v>
      </c>
    </row>
    <row r="1510" spans="1:9">
      <c r="A1510" s="2">
        <v>2014</v>
      </c>
      <c r="B1510" s="2">
        <v>1</v>
      </c>
      <c r="C1510" s="2" t="s">
        <v>12</v>
      </c>
      <c r="D1510" s="2" t="s">
        <v>57</v>
      </c>
      <c r="E1510" s="2" t="s">
        <v>14</v>
      </c>
      <c r="F1510" s="2">
        <v>2.6360000000000001E-2</v>
      </c>
      <c r="G1510" s="2">
        <v>5</v>
      </c>
      <c r="H1510" s="2">
        <v>5.1999999999999998E-3</v>
      </c>
      <c r="I1510" t="s">
        <v>150</v>
      </c>
    </row>
    <row r="1511" spans="1:9">
      <c r="A1511" s="2">
        <v>2013</v>
      </c>
      <c r="B1511" s="2">
        <v>10</v>
      </c>
      <c r="C1511" s="2" t="s">
        <v>12</v>
      </c>
      <c r="D1511" s="2" t="s">
        <v>57</v>
      </c>
      <c r="E1511" s="2" t="s">
        <v>14</v>
      </c>
      <c r="F1511" s="2">
        <v>7.8960000000000002E-3</v>
      </c>
      <c r="G1511" s="2">
        <v>1</v>
      </c>
      <c r="H1511" s="2">
        <v>7.7999999999999996E-3</v>
      </c>
      <c r="I1511" t="s">
        <v>150</v>
      </c>
    </row>
    <row r="1512" spans="1:9">
      <c r="A1512" s="2">
        <v>2013</v>
      </c>
      <c r="B1512" s="2">
        <v>9</v>
      </c>
      <c r="C1512" s="2" t="s">
        <v>12</v>
      </c>
      <c r="D1512" s="2" t="s">
        <v>76</v>
      </c>
      <c r="E1512" s="2" t="s">
        <v>25</v>
      </c>
      <c r="F1512" s="2">
        <v>0.29619800000000002</v>
      </c>
      <c r="G1512" s="2">
        <v>7</v>
      </c>
      <c r="H1512" s="2">
        <v>4.2299999999999997E-2</v>
      </c>
      <c r="I1512" t="s">
        <v>150</v>
      </c>
    </row>
    <row r="1513" spans="1:9">
      <c r="A1513" s="2">
        <v>2014</v>
      </c>
      <c r="B1513" s="2">
        <v>5</v>
      </c>
      <c r="C1513" s="2" t="s">
        <v>7</v>
      </c>
      <c r="D1513" s="2" t="s">
        <v>64</v>
      </c>
      <c r="E1513" s="2" t="s">
        <v>14</v>
      </c>
      <c r="F1513" s="2">
        <v>3.8361320000000001</v>
      </c>
      <c r="G1513" s="2">
        <v>938</v>
      </c>
      <c r="H1513" s="2">
        <v>4.0000000000000001E-3</v>
      </c>
      <c r="I1513" t="s">
        <v>150</v>
      </c>
    </row>
    <row r="1514" spans="1:9">
      <c r="A1514" s="2">
        <v>2013</v>
      </c>
      <c r="B1514" s="2">
        <v>9</v>
      </c>
      <c r="C1514" s="2" t="s">
        <v>12</v>
      </c>
      <c r="D1514" s="2" t="s">
        <v>66</v>
      </c>
      <c r="E1514" s="2" t="s">
        <v>9</v>
      </c>
      <c r="F1514" s="2">
        <v>3.4241899999999998</v>
      </c>
      <c r="G1514" s="2">
        <v>78</v>
      </c>
      <c r="H1514" s="2">
        <v>4.3799999999999999E-2</v>
      </c>
      <c r="I1514" t="s">
        <v>150</v>
      </c>
    </row>
    <row r="1515" spans="1:9">
      <c r="A1515" s="2">
        <v>2013</v>
      </c>
      <c r="B1515" s="2">
        <v>6</v>
      </c>
      <c r="C1515" s="2" t="s">
        <v>7</v>
      </c>
      <c r="D1515" s="2" t="s">
        <v>46</v>
      </c>
      <c r="E1515" s="2" t="s">
        <v>25</v>
      </c>
      <c r="F1515" s="2">
        <v>8.7952600000000007</v>
      </c>
      <c r="G1515" s="2">
        <v>11650</v>
      </c>
      <c r="H1515" s="2">
        <v>6.9999999999999999E-4</v>
      </c>
      <c r="I1515" t="s">
        <v>150</v>
      </c>
    </row>
    <row r="1516" spans="1:9">
      <c r="A1516" s="2">
        <v>2013</v>
      </c>
      <c r="B1516" s="2">
        <v>12</v>
      </c>
      <c r="C1516" s="2" t="s">
        <v>12</v>
      </c>
      <c r="D1516" s="2" t="s">
        <v>78</v>
      </c>
      <c r="E1516" s="2" t="s">
        <v>25</v>
      </c>
      <c r="F1516" s="2">
        <v>1.372E-2</v>
      </c>
      <c r="G1516" s="2">
        <v>2</v>
      </c>
      <c r="H1516" s="2">
        <v>6.7999999999999996E-3</v>
      </c>
      <c r="I1516" t="s">
        <v>150</v>
      </c>
    </row>
    <row r="1517" spans="1:9">
      <c r="A1517" s="2">
        <v>2014</v>
      </c>
      <c r="B1517" s="2">
        <v>4</v>
      </c>
      <c r="C1517" s="2" t="s">
        <v>12</v>
      </c>
      <c r="D1517" s="2" t="s">
        <v>50</v>
      </c>
      <c r="E1517" s="2" t="s">
        <v>11</v>
      </c>
      <c r="F1517" s="2">
        <v>12.154116</v>
      </c>
      <c r="G1517" s="2">
        <v>5019</v>
      </c>
      <c r="H1517" s="2">
        <v>2.3999999999999998E-3</v>
      </c>
      <c r="I1517" t="s">
        <v>150</v>
      </c>
    </row>
    <row r="1518" spans="1:9">
      <c r="A1518" s="2">
        <v>2013</v>
      </c>
      <c r="B1518" s="2">
        <v>12</v>
      </c>
      <c r="C1518" s="2" t="s">
        <v>12</v>
      </c>
      <c r="D1518" s="2" t="s">
        <v>83</v>
      </c>
      <c r="E1518" s="2" t="s">
        <v>14</v>
      </c>
      <c r="F1518" s="2">
        <v>0.364921</v>
      </c>
      <c r="G1518" s="2">
        <v>34</v>
      </c>
      <c r="H1518" s="2">
        <v>1.0699999999999999E-2</v>
      </c>
      <c r="I1518" t="s">
        <v>150</v>
      </c>
    </row>
    <row r="1519" spans="1:9">
      <c r="A1519" s="2">
        <v>2013</v>
      </c>
      <c r="B1519" s="2">
        <v>1</v>
      </c>
      <c r="C1519" s="2" t="s">
        <v>53</v>
      </c>
      <c r="D1519" s="2" t="s">
        <v>63</v>
      </c>
      <c r="E1519" s="2" t="s">
        <v>14</v>
      </c>
      <c r="F1519" s="2">
        <v>3.0986349999999998</v>
      </c>
      <c r="G1519" s="2">
        <v>4</v>
      </c>
      <c r="H1519" s="2">
        <v>0.77459999999999996</v>
      </c>
      <c r="I1519" t="s">
        <v>150</v>
      </c>
    </row>
    <row r="1520" spans="1:9">
      <c r="A1520" s="2">
        <v>2013</v>
      </c>
      <c r="B1520" s="2">
        <v>4</v>
      </c>
      <c r="C1520" s="2" t="s">
        <v>7</v>
      </c>
      <c r="D1520" s="2" t="s">
        <v>40</v>
      </c>
      <c r="E1520" s="2" t="s">
        <v>14</v>
      </c>
      <c r="F1520" s="2">
        <v>296.414041</v>
      </c>
      <c r="G1520" s="2">
        <v>308448</v>
      </c>
      <c r="H1520" s="2">
        <v>8.9999999999999998E-4</v>
      </c>
      <c r="I1520" t="s">
        <v>150</v>
      </c>
    </row>
    <row r="1521" spans="1:9">
      <c r="A1521" s="2">
        <v>2013</v>
      </c>
      <c r="B1521" s="2">
        <v>12</v>
      </c>
      <c r="C1521" s="2" t="s">
        <v>7</v>
      </c>
      <c r="D1521" s="2" t="s">
        <v>40</v>
      </c>
      <c r="E1521" s="2" t="s">
        <v>14</v>
      </c>
      <c r="F1521" s="2">
        <v>864.56985999999995</v>
      </c>
      <c r="G1521" s="2">
        <v>372470</v>
      </c>
      <c r="H1521" s="2">
        <v>2.3E-3</v>
      </c>
      <c r="I1521" t="s">
        <v>150</v>
      </c>
    </row>
    <row r="1522" spans="1:9">
      <c r="A1522" s="2">
        <v>2014</v>
      </c>
      <c r="B1522" s="2">
        <v>4</v>
      </c>
      <c r="C1522" s="2" t="s">
        <v>12</v>
      </c>
      <c r="D1522" s="2" t="s">
        <v>26</v>
      </c>
      <c r="E1522" s="2" t="s">
        <v>14</v>
      </c>
      <c r="F1522" s="2">
        <v>760.60279400000002</v>
      </c>
      <c r="G1522" s="2">
        <v>51236</v>
      </c>
      <c r="H1522" s="2">
        <v>1.4800000000000001E-2</v>
      </c>
      <c r="I1522" t="s">
        <v>150</v>
      </c>
    </row>
    <row r="1523" spans="1:9">
      <c r="A1523" s="2">
        <v>2013</v>
      </c>
      <c r="B1523" s="2">
        <v>7</v>
      </c>
      <c r="C1523" s="2" t="s">
        <v>7</v>
      </c>
      <c r="D1523" s="2" t="s">
        <v>31</v>
      </c>
      <c r="E1523" s="2" t="s">
        <v>14</v>
      </c>
      <c r="F1523" s="2">
        <v>8.0936579999999996</v>
      </c>
      <c r="G1523" s="2">
        <v>7411</v>
      </c>
      <c r="H1523" s="2">
        <v>1E-3</v>
      </c>
      <c r="I1523" t="s">
        <v>150</v>
      </c>
    </row>
    <row r="1524" spans="1:9">
      <c r="A1524" s="2">
        <v>2013</v>
      </c>
      <c r="B1524" s="2">
        <v>5</v>
      </c>
      <c r="C1524" s="2" t="s">
        <v>12</v>
      </c>
      <c r="D1524" s="2" t="s">
        <v>45</v>
      </c>
      <c r="E1524" s="2" t="s">
        <v>14</v>
      </c>
      <c r="F1524" s="2">
        <v>113.287254</v>
      </c>
      <c r="G1524" s="2">
        <v>31984</v>
      </c>
      <c r="H1524" s="2">
        <v>3.5000000000000001E-3</v>
      </c>
      <c r="I1524" t="s">
        <v>150</v>
      </c>
    </row>
    <row r="1525" spans="1:9">
      <c r="A1525" s="2">
        <v>2013</v>
      </c>
      <c r="B1525" s="2">
        <v>9</v>
      </c>
      <c r="C1525" s="2" t="s">
        <v>12</v>
      </c>
      <c r="D1525" s="2" t="s">
        <v>13</v>
      </c>
      <c r="E1525" s="2" t="s">
        <v>14</v>
      </c>
      <c r="F1525" s="2">
        <v>3345.2027990000001</v>
      </c>
      <c r="G1525" s="2">
        <v>247429</v>
      </c>
      <c r="H1525" s="2">
        <v>1.35E-2</v>
      </c>
      <c r="I1525" t="s">
        <v>150</v>
      </c>
    </row>
    <row r="1526" spans="1:9">
      <c r="A1526" s="2">
        <v>2013</v>
      </c>
      <c r="B1526" s="2">
        <v>6</v>
      </c>
      <c r="C1526" s="2" t="s">
        <v>53</v>
      </c>
      <c r="D1526" s="2" t="s">
        <v>39</v>
      </c>
      <c r="E1526" s="2" t="s">
        <v>14</v>
      </c>
      <c r="F1526" s="2">
        <v>3.2618800000000001</v>
      </c>
      <c r="G1526" s="2">
        <v>4</v>
      </c>
      <c r="H1526" s="2">
        <v>0.81540000000000001</v>
      </c>
      <c r="I1526" t="s">
        <v>150</v>
      </c>
    </row>
    <row r="1527" spans="1:9">
      <c r="A1527" s="2">
        <v>2013</v>
      </c>
      <c r="B1527" s="2">
        <v>1</v>
      </c>
      <c r="C1527" s="2" t="s">
        <v>12</v>
      </c>
      <c r="D1527" s="2" t="s">
        <v>100</v>
      </c>
      <c r="E1527" s="2" t="s">
        <v>14</v>
      </c>
      <c r="F1527" s="2">
        <v>0.55813199999999996</v>
      </c>
      <c r="G1527" s="2">
        <v>20</v>
      </c>
      <c r="H1527" s="2">
        <v>2.7900000000000001E-2</v>
      </c>
      <c r="I1527" t="s">
        <v>150</v>
      </c>
    </row>
    <row r="1528" spans="1:9">
      <c r="A1528" s="2">
        <v>2013</v>
      </c>
      <c r="B1528" s="2">
        <v>11</v>
      </c>
      <c r="C1528" s="2" t="s">
        <v>12</v>
      </c>
      <c r="D1528" s="2" t="s">
        <v>68</v>
      </c>
      <c r="E1528" s="2" t="s">
        <v>14</v>
      </c>
      <c r="F1528" s="2">
        <v>2.6796E-2</v>
      </c>
      <c r="G1528" s="2">
        <v>3</v>
      </c>
      <c r="H1528" s="2">
        <v>8.8999999999999999E-3</v>
      </c>
      <c r="I1528" t="s">
        <v>150</v>
      </c>
    </row>
    <row r="1529" spans="1:9">
      <c r="A1529" s="2">
        <v>2013</v>
      </c>
      <c r="B1529" s="2">
        <v>12</v>
      </c>
      <c r="C1529" s="2" t="s">
        <v>7</v>
      </c>
      <c r="D1529" s="2" t="s">
        <v>10</v>
      </c>
      <c r="E1529" s="2" t="s">
        <v>11</v>
      </c>
      <c r="F1529" s="2">
        <v>89.344562999999994</v>
      </c>
      <c r="G1529" s="2">
        <v>52282</v>
      </c>
      <c r="H1529" s="2">
        <v>1.6999999999999999E-3</v>
      </c>
      <c r="I1529" t="s">
        <v>150</v>
      </c>
    </row>
    <row r="1530" spans="1:9">
      <c r="A1530" s="2">
        <v>2013</v>
      </c>
      <c r="B1530" s="2">
        <v>9</v>
      </c>
      <c r="C1530" s="2" t="s">
        <v>12</v>
      </c>
      <c r="D1530" s="2" t="s">
        <v>15</v>
      </c>
      <c r="E1530" s="2" t="s">
        <v>16</v>
      </c>
      <c r="F1530" s="2">
        <v>3238.1680179999998</v>
      </c>
      <c r="G1530" s="2">
        <v>280182</v>
      </c>
      <c r="H1530" s="2">
        <v>1.15E-2</v>
      </c>
      <c r="I1530" t="s">
        <v>150</v>
      </c>
    </row>
    <row r="1531" spans="1:9">
      <c r="A1531" s="2">
        <v>2013</v>
      </c>
      <c r="B1531" s="2">
        <v>12</v>
      </c>
      <c r="C1531" s="2" t="s">
        <v>12</v>
      </c>
      <c r="D1531" s="2" t="s">
        <v>63</v>
      </c>
      <c r="E1531" s="2" t="s">
        <v>14</v>
      </c>
      <c r="F1531" s="2">
        <v>4532.1290849999996</v>
      </c>
      <c r="G1531" s="2">
        <v>398703</v>
      </c>
      <c r="H1531" s="2">
        <v>1.1299999999999999E-2</v>
      </c>
      <c r="I1531" t="s">
        <v>150</v>
      </c>
    </row>
    <row r="1532" spans="1:9">
      <c r="A1532" s="2">
        <v>2013</v>
      </c>
      <c r="B1532" s="2">
        <v>10</v>
      </c>
      <c r="C1532" s="2" t="s">
        <v>12</v>
      </c>
      <c r="D1532" s="2" t="s">
        <v>34</v>
      </c>
      <c r="E1532" s="2" t="s">
        <v>14</v>
      </c>
      <c r="F1532" s="2">
        <v>1.7998339999999999</v>
      </c>
      <c r="G1532" s="2">
        <v>89</v>
      </c>
      <c r="H1532" s="2">
        <v>2.0199999999999999E-2</v>
      </c>
      <c r="I1532" t="s">
        <v>150</v>
      </c>
    </row>
    <row r="1533" spans="1:9">
      <c r="A1533" s="2">
        <v>2014</v>
      </c>
      <c r="B1533" s="2">
        <v>5</v>
      </c>
      <c r="C1533" s="2" t="s">
        <v>7</v>
      </c>
      <c r="D1533" s="2" t="s">
        <v>40</v>
      </c>
      <c r="E1533" s="2" t="s">
        <v>14</v>
      </c>
      <c r="F1533" s="2">
        <v>3168.3499409999999</v>
      </c>
      <c r="G1533" s="2">
        <v>774733</v>
      </c>
      <c r="H1533" s="2">
        <v>4.0000000000000001E-3</v>
      </c>
      <c r="I1533" t="s">
        <v>150</v>
      </c>
    </row>
    <row r="1534" spans="1:9">
      <c r="A1534" s="2">
        <v>2014</v>
      </c>
      <c r="B1534" s="2">
        <v>2</v>
      </c>
      <c r="C1534" s="2" t="s">
        <v>12</v>
      </c>
      <c r="D1534" s="2" t="s">
        <v>43</v>
      </c>
      <c r="E1534" s="2" t="s">
        <v>11</v>
      </c>
      <c r="F1534" s="2">
        <v>12.697100000000001</v>
      </c>
      <c r="G1534" s="2">
        <v>9767</v>
      </c>
      <c r="H1534" s="2">
        <v>1.2999999999999999E-3</v>
      </c>
      <c r="I1534" t="s">
        <v>150</v>
      </c>
    </row>
    <row r="1535" spans="1:9">
      <c r="A1535" s="2">
        <v>2013</v>
      </c>
      <c r="B1535" s="2">
        <v>5</v>
      </c>
      <c r="C1535" s="2" t="s">
        <v>12</v>
      </c>
      <c r="D1535" s="2" t="s">
        <v>95</v>
      </c>
      <c r="E1535" s="2" t="s">
        <v>11</v>
      </c>
      <c r="F1535" s="2">
        <v>0.42315999999999998</v>
      </c>
      <c r="G1535" s="2">
        <v>35</v>
      </c>
      <c r="H1535" s="2">
        <v>1.2E-2</v>
      </c>
      <c r="I1535" t="s">
        <v>150</v>
      </c>
    </row>
    <row r="1536" spans="1:9">
      <c r="A1536" s="2">
        <v>2013</v>
      </c>
      <c r="B1536" s="2">
        <v>12</v>
      </c>
      <c r="C1536" s="2" t="s">
        <v>7</v>
      </c>
      <c r="D1536" s="2" t="s">
        <v>19</v>
      </c>
      <c r="E1536" s="2" t="s">
        <v>14</v>
      </c>
      <c r="F1536" s="2">
        <v>176.314054</v>
      </c>
      <c r="G1536" s="2">
        <v>101187</v>
      </c>
      <c r="H1536" s="2">
        <v>1.6999999999999999E-3</v>
      </c>
      <c r="I1536" t="s">
        <v>150</v>
      </c>
    </row>
    <row r="1537" spans="1:9">
      <c r="A1537" s="2">
        <v>2014</v>
      </c>
      <c r="B1537" s="2">
        <v>3</v>
      </c>
      <c r="C1537" s="2" t="s">
        <v>12</v>
      </c>
      <c r="D1537" s="2" t="s">
        <v>19</v>
      </c>
      <c r="E1537" s="2" t="s">
        <v>14</v>
      </c>
      <c r="F1537" s="2">
        <v>13919.567514</v>
      </c>
      <c r="G1537" s="2">
        <v>1185987</v>
      </c>
      <c r="H1537" s="2">
        <v>1.17E-2</v>
      </c>
      <c r="I1537" t="s">
        <v>150</v>
      </c>
    </row>
    <row r="1538" spans="1:9">
      <c r="A1538" s="2">
        <v>2013</v>
      </c>
      <c r="B1538" s="2">
        <v>1</v>
      </c>
      <c r="C1538" s="2" t="s">
        <v>7</v>
      </c>
      <c r="D1538" s="2" t="s">
        <v>56</v>
      </c>
      <c r="E1538" s="2" t="s">
        <v>14</v>
      </c>
      <c r="F1538" s="2">
        <v>298.54505699999999</v>
      </c>
      <c r="G1538" s="2">
        <v>216322</v>
      </c>
      <c r="H1538" s="2">
        <v>1.2999999999999999E-3</v>
      </c>
      <c r="I1538" t="s">
        <v>150</v>
      </c>
    </row>
    <row r="1539" spans="1:9">
      <c r="A1539" s="2">
        <v>2013</v>
      </c>
      <c r="B1539" s="2">
        <v>12</v>
      </c>
      <c r="C1539" s="2" t="s">
        <v>7</v>
      </c>
      <c r="D1539" s="2" t="s">
        <v>91</v>
      </c>
      <c r="E1539" s="2" t="s">
        <v>9</v>
      </c>
      <c r="F1539" s="2">
        <v>4.758</v>
      </c>
      <c r="G1539" s="2">
        <v>3660</v>
      </c>
      <c r="H1539" s="2">
        <v>1.2999999999999999E-3</v>
      </c>
      <c r="I1539" t="s">
        <v>150</v>
      </c>
    </row>
    <row r="1540" spans="1:9">
      <c r="A1540" s="2">
        <v>2014</v>
      </c>
      <c r="B1540" s="2">
        <v>3</v>
      </c>
      <c r="C1540" s="2" t="s">
        <v>12</v>
      </c>
      <c r="D1540" s="2" t="s">
        <v>91</v>
      </c>
      <c r="E1540" s="2" t="s">
        <v>9</v>
      </c>
      <c r="F1540" s="2">
        <v>2.2073999999999998</v>
      </c>
      <c r="G1540" s="2">
        <v>1698</v>
      </c>
      <c r="H1540" s="2">
        <v>1.2999999999999999E-3</v>
      </c>
      <c r="I1540" t="s">
        <v>150</v>
      </c>
    </row>
    <row r="1541" spans="1:9">
      <c r="A1541" s="2">
        <v>2013</v>
      </c>
      <c r="B1541" s="2">
        <v>12</v>
      </c>
      <c r="C1541" s="2" t="s">
        <v>12</v>
      </c>
      <c r="D1541" s="2" t="s">
        <v>73</v>
      </c>
      <c r="E1541" s="2" t="s">
        <v>14</v>
      </c>
      <c r="F1541" s="2">
        <v>3.1334000000000001E-2</v>
      </c>
      <c r="G1541" s="2">
        <v>19</v>
      </c>
      <c r="H1541" s="2">
        <v>1.6000000000000001E-3</v>
      </c>
      <c r="I1541" t="s">
        <v>150</v>
      </c>
    </row>
    <row r="1542" spans="1:9">
      <c r="A1542" s="2">
        <v>2013</v>
      </c>
      <c r="B1542" s="2">
        <v>5</v>
      </c>
      <c r="C1542" s="2" t="s">
        <v>7</v>
      </c>
      <c r="D1542" s="2" t="s">
        <v>86</v>
      </c>
      <c r="E1542" s="2" t="s">
        <v>9</v>
      </c>
      <c r="F1542" s="2">
        <v>426.46766600000001</v>
      </c>
      <c r="G1542" s="2">
        <v>378430</v>
      </c>
      <c r="H1542" s="2">
        <v>1.1000000000000001E-3</v>
      </c>
      <c r="I1542" t="s">
        <v>150</v>
      </c>
    </row>
    <row r="1543" spans="1:9">
      <c r="A1543" s="2">
        <v>2014</v>
      </c>
      <c r="B1543" s="2">
        <v>5</v>
      </c>
      <c r="C1543" s="2" t="s">
        <v>12</v>
      </c>
      <c r="D1543" s="2" t="s">
        <v>38</v>
      </c>
      <c r="E1543" s="2" t="s">
        <v>14</v>
      </c>
      <c r="F1543" s="2">
        <v>1.9761000000000001E-2</v>
      </c>
      <c r="G1543" s="2">
        <v>3</v>
      </c>
      <c r="H1543" s="2">
        <v>6.4999999999999997E-3</v>
      </c>
      <c r="I1543" t="s">
        <v>150</v>
      </c>
    </row>
    <row r="1544" spans="1:9">
      <c r="A1544" s="2">
        <v>2013</v>
      </c>
      <c r="B1544" s="2">
        <v>11</v>
      </c>
      <c r="C1544" s="2" t="s">
        <v>12</v>
      </c>
      <c r="D1544" s="2" t="s">
        <v>79</v>
      </c>
      <c r="E1544" s="2" t="s">
        <v>14</v>
      </c>
      <c r="F1544" s="2">
        <v>6.2333E-2</v>
      </c>
      <c r="G1544" s="2">
        <v>1</v>
      </c>
      <c r="H1544" s="2">
        <v>6.2300000000000001E-2</v>
      </c>
      <c r="I1544" t="s">
        <v>150</v>
      </c>
    </row>
    <row r="1545" spans="1:9">
      <c r="A1545" s="2">
        <v>2013</v>
      </c>
      <c r="B1545" s="2">
        <v>10</v>
      </c>
      <c r="C1545" s="2" t="s">
        <v>7</v>
      </c>
      <c r="D1545" s="2" t="s">
        <v>44</v>
      </c>
      <c r="E1545" s="2" t="s">
        <v>16</v>
      </c>
      <c r="F1545" s="2">
        <v>49.745415999999999</v>
      </c>
      <c r="G1545" s="2">
        <v>71496</v>
      </c>
      <c r="H1545" s="2">
        <v>5.9999999999999995E-4</v>
      </c>
      <c r="I1545" t="s">
        <v>150</v>
      </c>
    </row>
    <row r="1546" spans="1:9">
      <c r="A1546" s="2">
        <v>2014</v>
      </c>
      <c r="B1546" s="2">
        <v>2</v>
      </c>
      <c r="C1546" s="2" t="s">
        <v>7</v>
      </c>
      <c r="D1546" s="2" t="s">
        <v>44</v>
      </c>
      <c r="E1546" s="2" t="s">
        <v>16</v>
      </c>
      <c r="F1546" s="2">
        <v>4.9608980000000003</v>
      </c>
      <c r="G1546" s="2">
        <v>72325</v>
      </c>
      <c r="H1546" s="2">
        <v>0</v>
      </c>
      <c r="I1546" t="s">
        <v>150</v>
      </c>
    </row>
    <row r="1547" spans="1:9">
      <c r="A1547" s="2">
        <v>2014</v>
      </c>
      <c r="B1547" s="2">
        <v>5</v>
      </c>
      <c r="C1547" s="2" t="s">
        <v>7</v>
      </c>
      <c r="D1547" s="2" t="s">
        <v>32</v>
      </c>
      <c r="E1547" s="2" t="s">
        <v>25</v>
      </c>
      <c r="F1547" s="2">
        <v>81.634659999999997</v>
      </c>
      <c r="G1547" s="2">
        <v>119271</v>
      </c>
      <c r="H1547" s="2">
        <v>5.9999999999999995E-4</v>
      </c>
      <c r="I1547" t="s">
        <v>150</v>
      </c>
    </row>
    <row r="1548" spans="1:9">
      <c r="A1548" s="2">
        <v>2013</v>
      </c>
      <c r="B1548" s="2">
        <v>6</v>
      </c>
      <c r="C1548" s="2" t="s">
        <v>12</v>
      </c>
      <c r="D1548" s="2" t="s">
        <v>50</v>
      </c>
      <c r="E1548" s="2" t="s">
        <v>11</v>
      </c>
      <c r="F1548" s="2">
        <v>2.7318020000000001</v>
      </c>
      <c r="G1548" s="2">
        <v>368</v>
      </c>
      <c r="H1548" s="2">
        <v>7.4000000000000003E-3</v>
      </c>
      <c r="I1548" t="s">
        <v>150</v>
      </c>
    </row>
    <row r="1549" spans="1:9">
      <c r="A1549" s="2">
        <v>2013</v>
      </c>
      <c r="B1549" s="2">
        <v>2</v>
      </c>
      <c r="C1549" s="2" t="s">
        <v>12</v>
      </c>
      <c r="D1549" s="2" t="s">
        <v>70</v>
      </c>
      <c r="E1549" s="2" t="s">
        <v>14</v>
      </c>
      <c r="F1549" s="2">
        <v>3327.0330349999999</v>
      </c>
      <c r="G1549" s="2">
        <v>364718</v>
      </c>
      <c r="H1549" s="2">
        <v>9.1000000000000004E-3</v>
      </c>
      <c r="I1549" t="s">
        <v>150</v>
      </c>
    </row>
    <row r="1550" spans="1:9">
      <c r="A1550" s="2">
        <v>2013</v>
      </c>
      <c r="B1550" s="2">
        <v>9</v>
      </c>
      <c r="C1550" s="2" t="s">
        <v>12</v>
      </c>
      <c r="D1550" s="2" t="s">
        <v>63</v>
      </c>
      <c r="E1550" s="2" t="s">
        <v>14</v>
      </c>
      <c r="F1550" s="2">
        <v>4258.2854120000002</v>
      </c>
      <c r="G1550" s="2">
        <v>361598</v>
      </c>
      <c r="H1550" s="2">
        <v>1.17E-2</v>
      </c>
      <c r="I1550" t="s">
        <v>150</v>
      </c>
    </row>
    <row r="1551" spans="1:9">
      <c r="A1551" s="2">
        <v>2013</v>
      </c>
      <c r="B1551" s="2">
        <v>8</v>
      </c>
      <c r="C1551" s="2" t="s">
        <v>7</v>
      </c>
      <c r="D1551" s="2" t="s">
        <v>40</v>
      </c>
      <c r="E1551" s="2" t="s">
        <v>14</v>
      </c>
      <c r="F1551" s="2">
        <v>157.33523199999999</v>
      </c>
      <c r="G1551" s="2">
        <v>221944</v>
      </c>
      <c r="H1551" s="2">
        <v>6.9999999999999999E-4</v>
      </c>
      <c r="I1551" t="s">
        <v>150</v>
      </c>
    </row>
    <row r="1552" spans="1:9">
      <c r="A1552" s="2">
        <v>2013</v>
      </c>
      <c r="B1552" s="2">
        <v>6</v>
      </c>
      <c r="C1552" s="2" t="s">
        <v>12</v>
      </c>
      <c r="D1552" s="2" t="s">
        <v>26</v>
      </c>
      <c r="E1552" s="2" t="s">
        <v>14</v>
      </c>
      <c r="F1552" s="2">
        <v>219.32512299999999</v>
      </c>
      <c r="G1552" s="2">
        <v>21269</v>
      </c>
      <c r="H1552" s="2">
        <v>1.03E-2</v>
      </c>
      <c r="I1552" t="s">
        <v>150</v>
      </c>
    </row>
    <row r="1553" spans="1:9">
      <c r="A1553" s="2">
        <v>2013</v>
      </c>
      <c r="B1553" s="2">
        <v>10</v>
      </c>
      <c r="C1553" s="2" t="s">
        <v>12</v>
      </c>
      <c r="D1553" s="2" t="s">
        <v>24</v>
      </c>
      <c r="E1553" s="2" t="s">
        <v>25</v>
      </c>
      <c r="F1553" s="2">
        <v>220.04625999999999</v>
      </c>
      <c r="G1553" s="2">
        <v>24402</v>
      </c>
      <c r="H1553" s="2">
        <v>8.9999999999999993E-3</v>
      </c>
      <c r="I1553" t="s">
        <v>150</v>
      </c>
    </row>
    <row r="1554" spans="1:9">
      <c r="A1554" s="2">
        <v>2014</v>
      </c>
      <c r="B1554" s="2">
        <v>3</v>
      </c>
      <c r="C1554" s="2" t="s">
        <v>12</v>
      </c>
      <c r="D1554" s="2" t="s">
        <v>28</v>
      </c>
      <c r="E1554" s="2" t="s">
        <v>14</v>
      </c>
      <c r="F1554" s="2">
        <v>45.847248999999998</v>
      </c>
      <c r="G1554" s="2">
        <v>16816</v>
      </c>
      <c r="H1554" s="2">
        <v>2.7000000000000001E-3</v>
      </c>
      <c r="I1554" t="s">
        <v>150</v>
      </c>
    </row>
    <row r="1555" spans="1:9">
      <c r="A1555" s="2">
        <v>2013</v>
      </c>
      <c r="B1555" s="2">
        <v>12</v>
      </c>
      <c r="C1555" s="2" t="s">
        <v>12</v>
      </c>
      <c r="D1555" s="2" t="s">
        <v>55</v>
      </c>
      <c r="E1555" s="2" t="s">
        <v>14</v>
      </c>
      <c r="F1555" s="2">
        <v>1.6208E-2</v>
      </c>
      <c r="G1555" s="2">
        <v>2</v>
      </c>
      <c r="H1555" s="2">
        <v>8.0999999999999996E-3</v>
      </c>
      <c r="I1555" t="s">
        <v>150</v>
      </c>
    </row>
    <row r="1556" spans="1:9">
      <c r="A1556" s="2">
        <v>2013</v>
      </c>
      <c r="B1556" s="2">
        <v>4</v>
      </c>
      <c r="C1556" s="2" t="s">
        <v>12</v>
      </c>
      <c r="D1556" s="2" t="s">
        <v>55</v>
      </c>
      <c r="E1556" s="2" t="s">
        <v>14</v>
      </c>
      <c r="F1556" s="2">
        <v>1.9747000000000001E-2</v>
      </c>
      <c r="G1556" s="2">
        <v>5</v>
      </c>
      <c r="H1556" s="2">
        <v>3.8999999999999998E-3</v>
      </c>
      <c r="I1556" t="s">
        <v>150</v>
      </c>
    </row>
    <row r="1557" spans="1:9">
      <c r="A1557" s="2">
        <v>2014</v>
      </c>
      <c r="B1557" s="2">
        <v>4</v>
      </c>
      <c r="C1557" s="2" t="s">
        <v>12</v>
      </c>
      <c r="D1557" s="2" t="s">
        <v>87</v>
      </c>
      <c r="E1557" s="2" t="s">
        <v>14</v>
      </c>
      <c r="F1557" s="2">
        <v>1632.7521300000001</v>
      </c>
      <c r="G1557" s="2">
        <v>103324</v>
      </c>
      <c r="H1557" s="2">
        <v>1.5800000000000002E-2</v>
      </c>
      <c r="I1557" t="s">
        <v>150</v>
      </c>
    </row>
    <row r="1558" spans="1:9">
      <c r="A1558" s="2">
        <v>2013</v>
      </c>
      <c r="B1558" s="2">
        <v>7</v>
      </c>
      <c r="C1558" s="2" t="s">
        <v>12</v>
      </c>
      <c r="D1558" s="2" t="s">
        <v>45</v>
      </c>
      <c r="E1558" s="2" t="s">
        <v>14</v>
      </c>
      <c r="F1558" s="2">
        <v>145.71438599999999</v>
      </c>
      <c r="G1558" s="2">
        <v>38929</v>
      </c>
      <c r="H1558" s="2">
        <v>3.7000000000000002E-3</v>
      </c>
      <c r="I1558" t="s">
        <v>150</v>
      </c>
    </row>
    <row r="1559" spans="1:9">
      <c r="A1559" s="2">
        <v>2013</v>
      </c>
      <c r="B1559" s="2">
        <v>2</v>
      </c>
      <c r="C1559" s="2" t="s">
        <v>7</v>
      </c>
      <c r="D1559" s="2" t="s">
        <v>42</v>
      </c>
      <c r="E1559" s="2" t="s">
        <v>14</v>
      </c>
      <c r="F1559" s="2">
        <v>98.721541999999999</v>
      </c>
      <c r="G1559" s="2">
        <v>41154</v>
      </c>
      <c r="H1559" s="2">
        <v>2.3E-3</v>
      </c>
      <c r="I1559" t="s">
        <v>150</v>
      </c>
    </row>
    <row r="1560" spans="1:9">
      <c r="A1560" s="2">
        <v>2013</v>
      </c>
      <c r="B1560" s="2">
        <v>9</v>
      </c>
      <c r="C1560" s="2" t="s">
        <v>7</v>
      </c>
      <c r="D1560" s="2" t="s">
        <v>19</v>
      </c>
      <c r="E1560" s="2" t="s">
        <v>14</v>
      </c>
      <c r="F1560" s="2">
        <v>304.62361099999998</v>
      </c>
      <c r="G1560" s="2">
        <v>67295</v>
      </c>
      <c r="H1560" s="2">
        <v>4.4999999999999997E-3</v>
      </c>
      <c r="I1560" t="s">
        <v>150</v>
      </c>
    </row>
    <row r="1561" spans="1:9">
      <c r="A1561" s="2">
        <v>2013</v>
      </c>
      <c r="B1561" s="2">
        <v>5</v>
      </c>
      <c r="C1561" s="2" t="s">
        <v>12</v>
      </c>
      <c r="D1561" s="2" t="s">
        <v>56</v>
      </c>
      <c r="E1561" s="2" t="s">
        <v>14</v>
      </c>
      <c r="F1561" s="2">
        <v>17061.020777999998</v>
      </c>
      <c r="G1561" s="2">
        <v>1996119</v>
      </c>
      <c r="H1561" s="2">
        <v>8.5000000000000006E-3</v>
      </c>
      <c r="I1561" t="s">
        <v>150</v>
      </c>
    </row>
    <row r="1562" spans="1:9">
      <c r="A1562" s="2">
        <v>2013</v>
      </c>
      <c r="B1562" s="2">
        <v>8</v>
      </c>
      <c r="C1562" s="2" t="s">
        <v>7</v>
      </c>
      <c r="D1562" s="2" t="s">
        <v>39</v>
      </c>
      <c r="E1562" s="2" t="s">
        <v>14</v>
      </c>
      <c r="F1562" s="2">
        <v>1927.843676</v>
      </c>
      <c r="G1562" s="2">
        <v>394834</v>
      </c>
      <c r="H1562" s="2">
        <v>4.7999999999999996E-3</v>
      </c>
      <c r="I1562" t="s">
        <v>150</v>
      </c>
    </row>
    <row r="1563" spans="1:9">
      <c r="A1563" s="2">
        <v>2014</v>
      </c>
      <c r="B1563" s="2">
        <v>1</v>
      </c>
      <c r="C1563" s="2" t="s">
        <v>12</v>
      </c>
      <c r="D1563" s="2" t="s">
        <v>60</v>
      </c>
      <c r="E1563" s="2" t="s">
        <v>14</v>
      </c>
      <c r="F1563" s="2">
        <v>82.280362999999994</v>
      </c>
      <c r="G1563" s="2">
        <v>21101</v>
      </c>
      <c r="H1563" s="2">
        <v>3.8E-3</v>
      </c>
      <c r="I1563" t="s">
        <v>150</v>
      </c>
    </row>
    <row r="1564" spans="1:9">
      <c r="A1564" s="2">
        <v>2014</v>
      </c>
      <c r="B1564" s="2">
        <v>2</v>
      </c>
      <c r="C1564" s="2" t="s">
        <v>12</v>
      </c>
      <c r="D1564" s="2" t="s">
        <v>60</v>
      </c>
      <c r="E1564" s="2" t="s">
        <v>14</v>
      </c>
      <c r="F1564" s="2">
        <v>85.611475999999996</v>
      </c>
      <c r="G1564" s="2">
        <v>21114</v>
      </c>
      <c r="H1564" s="2">
        <v>4.0000000000000001E-3</v>
      </c>
      <c r="I1564" t="s">
        <v>150</v>
      </c>
    </row>
    <row r="1565" spans="1:9">
      <c r="A1565" s="2">
        <v>2014</v>
      </c>
      <c r="B1565" s="2">
        <v>4</v>
      </c>
      <c r="C1565" s="2" t="s">
        <v>12</v>
      </c>
      <c r="D1565" s="2" t="s">
        <v>91</v>
      </c>
      <c r="E1565" s="2" t="s">
        <v>9</v>
      </c>
      <c r="F1565" s="2">
        <v>3.4018039999999998</v>
      </c>
      <c r="G1565" s="2">
        <v>2059</v>
      </c>
      <c r="H1565" s="2">
        <v>1.6000000000000001E-3</v>
      </c>
      <c r="I1565" t="s">
        <v>150</v>
      </c>
    </row>
    <row r="1566" spans="1:9">
      <c r="A1566" s="2">
        <v>2013</v>
      </c>
      <c r="B1566" s="2">
        <v>9</v>
      </c>
      <c r="C1566" s="2" t="s">
        <v>7</v>
      </c>
      <c r="D1566" s="2" t="s">
        <v>22</v>
      </c>
      <c r="E1566" s="2" t="s">
        <v>14</v>
      </c>
      <c r="F1566" s="2">
        <v>20.135884999999998</v>
      </c>
      <c r="G1566" s="2">
        <v>21447</v>
      </c>
      <c r="H1566" s="2">
        <v>8.9999999999999998E-4</v>
      </c>
      <c r="I1566" t="s">
        <v>150</v>
      </c>
    </row>
    <row r="1567" spans="1:9">
      <c r="A1567" s="2">
        <v>2014</v>
      </c>
      <c r="B1567" s="2">
        <v>2</v>
      </c>
      <c r="C1567" s="2" t="s">
        <v>7</v>
      </c>
      <c r="D1567" s="2" t="s">
        <v>72</v>
      </c>
      <c r="E1567" s="2" t="s">
        <v>11</v>
      </c>
      <c r="F1567" s="2">
        <v>296.81591600000002</v>
      </c>
      <c r="G1567" s="2">
        <v>152027</v>
      </c>
      <c r="H1567" s="2">
        <v>1.9E-3</v>
      </c>
      <c r="I1567" t="s">
        <v>150</v>
      </c>
    </row>
    <row r="1568" spans="1:9">
      <c r="A1568" s="2">
        <v>2013</v>
      </c>
      <c r="B1568" s="2">
        <v>12</v>
      </c>
      <c r="C1568" s="2" t="s">
        <v>12</v>
      </c>
      <c r="D1568" s="2" t="s">
        <v>72</v>
      </c>
      <c r="E1568" s="2" t="s">
        <v>11</v>
      </c>
      <c r="F1568" s="2">
        <v>4.2021879999999996</v>
      </c>
      <c r="G1568" s="2">
        <v>741</v>
      </c>
      <c r="H1568" s="2">
        <v>5.5999999999999999E-3</v>
      </c>
      <c r="I1568" t="s">
        <v>150</v>
      </c>
    </row>
    <row r="1569" spans="1:9">
      <c r="A1569" s="2">
        <v>2013</v>
      </c>
      <c r="B1569" s="2">
        <v>11</v>
      </c>
      <c r="C1569" s="2" t="s">
        <v>12</v>
      </c>
      <c r="D1569" s="2" t="s">
        <v>20</v>
      </c>
      <c r="E1569" s="2" t="s">
        <v>14</v>
      </c>
      <c r="F1569" s="2">
        <v>4440.0133919999998</v>
      </c>
      <c r="G1569" s="2">
        <v>426019</v>
      </c>
      <c r="H1569" s="2">
        <v>1.04E-2</v>
      </c>
      <c r="I1569" t="s">
        <v>150</v>
      </c>
    </row>
    <row r="1570" spans="1:9">
      <c r="A1570" s="2">
        <v>2013</v>
      </c>
      <c r="B1570" s="2">
        <v>11</v>
      </c>
      <c r="C1570" s="2" t="s">
        <v>53</v>
      </c>
      <c r="D1570" s="2" t="s">
        <v>20</v>
      </c>
      <c r="E1570" s="2" t="s">
        <v>14</v>
      </c>
      <c r="F1570" s="2">
        <v>3.082544</v>
      </c>
      <c r="G1570" s="2">
        <v>1</v>
      </c>
      <c r="H1570" s="2">
        <v>3.0825</v>
      </c>
      <c r="I1570" t="s">
        <v>150</v>
      </c>
    </row>
    <row r="1571" spans="1:9">
      <c r="A1571" s="2">
        <v>2013</v>
      </c>
      <c r="B1571" s="2">
        <v>6</v>
      </c>
      <c r="C1571" s="2" t="s">
        <v>12</v>
      </c>
      <c r="D1571" s="2" t="s">
        <v>58</v>
      </c>
      <c r="E1571" s="2" t="s">
        <v>9</v>
      </c>
      <c r="F1571" s="2">
        <v>1.4548E-2</v>
      </c>
      <c r="G1571" s="2">
        <v>32</v>
      </c>
      <c r="H1571" s="2">
        <v>4.0000000000000002E-4</v>
      </c>
      <c r="I1571" t="s">
        <v>150</v>
      </c>
    </row>
    <row r="1572" spans="1:9">
      <c r="A1572" s="2">
        <v>2014</v>
      </c>
      <c r="B1572" s="2">
        <v>3</v>
      </c>
      <c r="C1572" s="2" t="s">
        <v>7</v>
      </c>
      <c r="D1572" s="2" t="s">
        <v>50</v>
      </c>
      <c r="E1572" s="2" t="s">
        <v>11</v>
      </c>
      <c r="F1572" s="2">
        <v>5.3976129999999998</v>
      </c>
      <c r="G1572" s="2">
        <v>2885</v>
      </c>
      <c r="H1572" s="2">
        <v>1.8E-3</v>
      </c>
      <c r="I1572" t="s">
        <v>150</v>
      </c>
    </row>
    <row r="1573" spans="1:9">
      <c r="A1573" s="2">
        <v>2014</v>
      </c>
      <c r="B1573" s="2">
        <v>3</v>
      </c>
      <c r="C1573" s="2" t="s">
        <v>7</v>
      </c>
      <c r="D1573" s="2" t="s">
        <v>26</v>
      </c>
      <c r="E1573" s="2" t="s">
        <v>14</v>
      </c>
      <c r="F1573" s="2">
        <v>48.089623000000003</v>
      </c>
      <c r="G1573" s="2">
        <v>53111</v>
      </c>
      <c r="H1573" s="2">
        <v>8.9999999999999998E-4</v>
      </c>
      <c r="I1573" t="s">
        <v>150</v>
      </c>
    </row>
    <row r="1574" spans="1:9">
      <c r="A1574" s="2">
        <v>2014</v>
      </c>
      <c r="B1574" s="2">
        <v>1</v>
      </c>
      <c r="C1574" s="2" t="s">
        <v>7</v>
      </c>
      <c r="D1574" s="2" t="s">
        <v>81</v>
      </c>
      <c r="E1574" s="2" t="s">
        <v>11</v>
      </c>
      <c r="F1574" s="2">
        <v>10.996700000000001</v>
      </c>
      <c r="G1574" s="2">
        <v>8459</v>
      </c>
      <c r="H1574" s="2">
        <v>1.2999999999999999E-3</v>
      </c>
      <c r="I1574" t="s">
        <v>150</v>
      </c>
    </row>
    <row r="1575" spans="1:9">
      <c r="A1575" s="2">
        <v>2014</v>
      </c>
      <c r="B1575" s="2">
        <v>1</v>
      </c>
      <c r="C1575" s="2" t="s">
        <v>7</v>
      </c>
      <c r="D1575" s="2" t="s">
        <v>75</v>
      </c>
      <c r="E1575" s="2" t="s">
        <v>14</v>
      </c>
      <c r="F1575" s="2">
        <v>4.2678039999999999</v>
      </c>
      <c r="G1575" s="2">
        <v>1598</v>
      </c>
      <c r="H1575" s="2">
        <v>2.5999999999999999E-3</v>
      </c>
      <c r="I1575" t="s">
        <v>150</v>
      </c>
    </row>
    <row r="1576" spans="1:9">
      <c r="A1576" s="2">
        <v>2014</v>
      </c>
      <c r="B1576" s="2">
        <v>4</v>
      </c>
      <c r="C1576" s="2" t="s">
        <v>12</v>
      </c>
      <c r="D1576" s="2" t="s">
        <v>28</v>
      </c>
      <c r="E1576" s="2" t="s">
        <v>14</v>
      </c>
      <c r="F1576" s="2">
        <v>57.237470999999999</v>
      </c>
      <c r="G1576" s="2">
        <v>16402</v>
      </c>
      <c r="H1576" s="2">
        <v>3.3999999999999998E-3</v>
      </c>
      <c r="I1576" t="s">
        <v>150</v>
      </c>
    </row>
    <row r="1577" spans="1:9">
      <c r="A1577" s="2">
        <v>2013</v>
      </c>
      <c r="B1577" s="2">
        <v>7</v>
      </c>
      <c r="C1577" s="2" t="s">
        <v>12</v>
      </c>
      <c r="D1577" s="2" t="s">
        <v>87</v>
      </c>
      <c r="E1577" s="2" t="s">
        <v>14</v>
      </c>
      <c r="F1577" s="2">
        <v>613.12936500000001</v>
      </c>
      <c r="G1577" s="2">
        <v>54650</v>
      </c>
      <c r="H1577" s="2">
        <v>1.12E-2</v>
      </c>
      <c r="I1577" t="s">
        <v>150</v>
      </c>
    </row>
    <row r="1578" spans="1:9">
      <c r="A1578" s="2">
        <v>2013</v>
      </c>
      <c r="B1578" s="2">
        <v>3</v>
      </c>
      <c r="C1578" s="2" t="s">
        <v>12</v>
      </c>
      <c r="D1578" s="2" t="s">
        <v>42</v>
      </c>
      <c r="E1578" s="2" t="s">
        <v>14</v>
      </c>
      <c r="F1578" s="2">
        <v>90.202922000000001</v>
      </c>
      <c r="G1578" s="2">
        <v>14661</v>
      </c>
      <c r="H1578" s="2">
        <v>6.1000000000000004E-3</v>
      </c>
      <c r="I1578" t="s">
        <v>150</v>
      </c>
    </row>
    <row r="1579" spans="1:9">
      <c r="A1579" s="2">
        <v>2013</v>
      </c>
      <c r="B1579" s="2">
        <v>9</v>
      </c>
      <c r="C1579" s="2" t="s">
        <v>12</v>
      </c>
      <c r="D1579" s="2" t="s">
        <v>8</v>
      </c>
      <c r="E1579" s="2" t="s">
        <v>9</v>
      </c>
      <c r="F1579" s="2">
        <v>257500.94432899999</v>
      </c>
      <c r="G1579" s="2">
        <v>28143005</v>
      </c>
      <c r="H1579" s="2">
        <v>9.1000000000000004E-3</v>
      </c>
      <c r="I1579" t="s">
        <v>150</v>
      </c>
    </row>
    <row r="1580" spans="1:9">
      <c r="A1580" s="2">
        <v>2014</v>
      </c>
      <c r="B1580" s="2">
        <v>4</v>
      </c>
      <c r="C1580" s="2" t="s">
        <v>12</v>
      </c>
      <c r="D1580" s="2" t="s">
        <v>33</v>
      </c>
      <c r="E1580" s="2" t="s">
        <v>11</v>
      </c>
      <c r="F1580" s="2">
        <v>7.3588180000000003</v>
      </c>
      <c r="G1580" s="2">
        <v>4454</v>
      </c>
      <c r="H1580" s="2">
        <v>1.6000000000000001E-3</v>
      </c>
      <c r="I1580" t="s">
        <v>150</v>
      </c>
    </row>
    <row r="1581" spans="1:9">
      <c r="A1581" s="2">
        <v>2014</v>
      </c>
      <c r="B1581" s="2">
        <v>4</v>
      </c>
      <c r="C1581" s="2" t="s">
        <v>7</v>
      </c>
      <c r="D1581" s="2" t="s">
        <v>10</v>
      </c>
      <c r="E1581" s="2" t="s">
        <v>11</v>
      </c>
      <c r="F1581" s="2">
        <v>250.402693</v>
      </c>
      <c r="G1581" s="2">
        <v>141485</v>
      </c>
      <c r="H1581" s="2">
        <v>1.6999999999999999E-3</v>
      </c>
      <c r="I1581" t="s">
        <v>150</v>
      </c>
    </row>
    <row r="1582" spans="1:9">
      <c r="A1582" s="2">
        <v>2014</v>
      </c>
      <c r="B1582" s="2">
        <v>4</v>
      </c>
      <c r="C1582" s="2" t="s">
        <v>12</v>
      </c>
      <c r="D1582" s="2" t="s">
        <v>38</v>
      </c>
      <c r="E1582" s="2" t="s">
        <v>14</v>
      </c>
      <c r="F1582" s="2">
        <v>1.9344E-2</v>
      </c>
      <c r="G1582" s="2">
        <v>3</v>
      </c>
      <c r="H1582" s="2">
        <v>6.4000000000000003E-3</v>
      </c>
      <c r="I1582" t="s">
        <v>150</v>
      </c>
    </row>
    <row r="1583" spans="1:9">
      <c r="A1583" s="2">
        <v>2013</v>
      </c>
      <c r="B1583" s="2">
        <v>12</v>
      </c>
      <c r="C1583" s="2" t="s">
        <v>7</v>
      </c>
      <c r="D1583" s="2" t="s">
        <v>15</v>
      </c>
      <c r="E1583" s="2" t="s">
        <v>16</v>
      </c>
      <c r="F1583" s="2">
        <v>954.00034900000003</v>
      </c>
      <c r="G1583" s="2">
        <v>255841</v>
      </c>
      <c r="H1583" s="2">
        <v>3.7000000000000002E-3</v>
      </c>
      <c r="I1583" t="s">
        <v>150</v>
      </c>
    </row>
    <row r="1584" spans="1:9">
      <c r="A1584" s="2">
        <v>2013</v>
      </c>
      <c r="B1584" s="2">
        <v>5</v>
      </c>
      <c r="C1584" s="2" t="s">
        <v>12</v>
      </c>
      <c r="D1584" s="2" t="s">
        <v>54</v>
      </c>
      <c r="E1584" s="2" t="s">
        <v>14</v>
      </c>
      <c r="F1584" s="2">
        <v>0.15098200000000001</v>
      </c>
      <c r="G1584" s="2">
        <v>13</v>
      </c>
      <c r="H1584" s="2">
        <v>1.1599999999999999E-2</v>
      </c>
      <c r="I1584" t="s">
        <v>150</v>
      </c>
    </row>
    <row r="1585" spans="1:9">
      <c r="A1585" s="2">
        <v>2014</v>
      </c>
      <c r="B1585" s="2">
        <v>3</v>
      </c>
      <c r="C1585" s="2" t="s">
        <v>7</v>
      </c>
      <c r="D1585" s="2" t="s">
        <v>74</v>
      </c>
      <c r="E1585" s="2" t="s">
        <v>9</v>
      </c>
      <c r="F1585" s="2">
        <v>20.6038</v>
      </c>
      <c r="G1585" s="2">
        <v>14717</v>
      </c>
      <c r="H1585" s="2">
        <v>1.4E-3</v>
      </c>
      <c r="I1585" t="s">
        <v>150</v>
      </c>
    </row>
    <row r="1586" spans="1:9">
      <c r="A1586" s="2">
        <v>2013</v>
      </c>
      <c r="B1586" s="2">
        <v>10</v>
      </c>
      <c r="C1586" s="2" t="s">
        <v>12</v>
      </c>
      <c r="D1586" s="2" t="s">
        <v>46</v>
      </c>
      <c r="E1586" s="2" t="s">
        <v>25</v>
      </c>
      <c r="F1586" s="2">
        <v>81.209404000000006</v>
      </c>
      <c r="G1586" s="2">
        <v>11461</v>
      </c>
      <c r="H1586" s="2">
        <v>7.0000000000000001E-3</v>
      </c>
      <c r="I1586" t="s">
        <v>150</v>
      </c>
    </row>
    <row r="1587" spans="1:9">
      <c r="A1587" s="2">
        <v>2014</v>
      </c>
      <c r="B1587" s="2">
        <v>1</v>
      </c>
      <c r="C1587" s="2" t="s">
        <v>7</v>
      </c>
      <c r="D1587" s="2" t="s">
        <v>31</v>
      </c>
      <c r="E1587" s="2" t="s">
        <v>14</v>
      </c>
      <c r="F1587" s="2">
        <v>35.803528999999997</v>
      </c>
      <c r="G1587" s="2">
        <v>14045</v>
      </c>
      <c r="H1587" s="2">
        <v>2.5000000000000001E-3</v>
      </c>
      <c r="I1587" t="s">
        <v>150</v>
      </c>
    </row>
    <row r="1588" spans="1:9">
      <c r="A1588" s="2">
        <v>2014</v>
      </c>
      <c r="B1588" s="2">
        <v>4</v>
      </c>
      <c r="C1588" s="2" t="s">
        <v>7</v>
      </c>
      <c r="D1588" s="2" t="s">
        <v>49</v>
      </c>
      <c r="E1588" s="2" t="s">
        <v>11</v>
      </c>
      <c r="F1588" s="2">
        <v>14.004956999999999</v>
      </c>
      <c r="G1588" s="2">
        <v>7871</v>
      </c>
      <c r="H1588" s="2">
        <v>1.6999999999999999E-3</v>
      </c>
      <c r="I1588" t="s">
        <v>150</v>
      </c>
    </row>
    <row r="1589" spans="1:9">
      <c r="A1589" s="2">
        <v>2013</v>
      </c>
      <c r="B1589" s="2">
        <v>5</v>
      </c>
      <c r="C1589" s="2" t="s">
        <v>53</v>
      </c>
      <c r="D1589" s="2" t="s">
        <v>19</v>
      </c>
      <c r="E1589" s="2" t="s">
        <v>14</v>
      </c>
      <c r="F1589" s="2">
        <v>5.7014959999999997</v>
      </c>
      <c r="G1589" s="2">
        <v>8</v>
      </c>
      <c r="H1589" s="2">
        <v>0.71260000000000001</v>
      </c>
      <c r="I1589" t="s">
        <v>150</v>
      </c>
    </row>
    <row r="1590" spans="1:9">
      <c r="A1590" s="2">
        <v>2013</v>
      </c>
      <c r="B1590" s="2">
        <v>8</v>
      </c>
      <c r="C1590" s="2" t="s">
        <v>7</v>
      </c>
      <c r="D1590" s="2" t="s">
        <v>8</v>
      </c>
      <c r="E1590" s="2" t="s">
        <v>9</v>
      </c>
      <c r="F1590" s="2">
        <v>46688.442395999999</v>
      </c>
      <c r="G1590" s="2">
        <v>25932625</v>
      </c>
      <c r="H1590" s="2">
        <v>1.8E-3</v>
      </c>
      <c r="I1590" t="s">
        <v>150</v>
      </c>
    </row>
    <row r="1591" spans="1:9">
      <c r="A1591" s="2">
        <v>2013</v>
      </c>
      <c r="B1591" s="2">
        <v>1</v>
      </c>
      <c r="C1591" s="2" t="s">
        <v>12</v>
      </c>
      <c r="D1591" s="2" t="s">
        <v>94</v>
      </c>
      <c r="E1591" s="2" t="s">
        <v>25</v>
      </c>
      <c r="F1591" s="2">
        <v>0.27515000000000001</v>
      </c>
      <c r="G1591" s="2">
        <v>2</v>
      </c>
      <c r="H1591" s="2">
        <v>0.13750000000000001</v>
      </c>
      <c r="I1591" t="s">
        <v>150</v>
      </c>
    </row>
    <row r="1592" spans="1:9">
      <c r="A1592" s="2">
        <v>2014</v>
      </c>
      <c r="B1592" s="2">
        <v>4</v>
      </c>
      <c r="C1592" s="2" t="s">
        <v>7</v>
      </c>
      <c r="D1592" s="2" t="s">
        <v>88</v>
      </c>
      <c r="E1592" s="2" t="s">
        <v>14</v>
      </c>
      <c r="F1592" s="2">
        <v>13.861039999999999</v>
      </c>
      <c r="G1592" s="2">
        <v>3972</v>
      </c>
      <c r="H1592" s="2">
        <v>3.3999999999999998E-3</v>
      </c>
      <c r="I1592" t="s">
        <v>150</v>
      </c>
    </row>
    <row r="1593" spans="1:9">
      <c r="A1593" s="2">
        <v>2014</v>
      </c>
      <c r="B1593" s="2">
        <v>2</v>
      </c>
      <c r="C1593" s="2" t="s">
        <v>12</v>
      </c>
      <c r="D1593" s="2" t="s">
        <v>57</v>
      </c>
      <c r="E1593" s="2" t="s">
        <v>14</v>
      </c>
      <c r="F1593" s="2">
        <v>1.7278000000000002E-2</v>
      </c>
      <c r="G1593" s="2">
        <v>2</v>
      </c>
      <c r="H1593" s="2">
        <v>8.6E-3</v>
      </c>
      <c r="I1593" t="s">
        <v>150</v>
      </c>
    </row>
    <row r="1594" spans="1:9">
      <c r="A1594" s="2">
        <v>2013</v>
      </c>
      <c r="B1594" s="2">
        <v>12</v>
      </c>
      <c r="C1594" s="2" t="s">
        <v>7</v>
      </c>
      <c r="D1594" s="2" t="s">
        <v>20</v>
      </c>
      <c r="E1594" s="2" t="s">
        <v>14</v>
      </c>
      <c r="F1594" s="2">
        <v>243.372916</v>
      </c>
      <c r="G1594" s="2">
        <v>171764</v>
      </c>
      <c r="H1594" s="2">
        <v>1.4E-3</v>
      </c>
      <c r="I1594" t="s">
        <v>150</v>
      </c>
    </row>
    <row r="1595" spans="1:9">
      <c r="A1595" s="2">
        <v>2014</v>
      </c>
      <c r="B1595" s="2">
        <v>3</v>
      </c>
      <c r="C1595" s="2" t="s">
        <v>12</v>
      </c>
      <c r="D1595" s="2" t="s">
        <v>20</v>
      </c>
      <c r="E1595" s="2" t="s">
        <v>14</v>
      </c>
      <c r="F1595" s="2">
        <v>4958.0576600000004</v>
      </c>
      <c r="G1595" s="2">
        <v>492639</v>
      </c>
      <c r="H1595" s="2">
        <v>0.01</v>
      </c>
      <c r="I1595" t="s">
        <v>150</v>
      </c>
    </row>
    <row r="1596" spans="1:9">
      <c r="A1596" s="2">
        <v>2013</v>
      </c>
      <c r="B1596" s="2">
        <v>11</v>
      </c>
      <c r="C1596" s="2" t="s">
        <v>7</v>
      </c>
      <c r="D1596" s="2" t="s">
        <v>40</v>
      </c>
      <c r="E1596" s="2" t="s">
        <v>14</v>
      </c>
      <c r="F1596" s="2">
        <v>383.69206500000001</v>
      </c>
      <c r="G1596" s="2">
        <v>260857</v>
      </c>
      <c r="H1596" s="2">
        <v>1.4E-3</v>
      </c>
      <c r="I1596" t="s">
        <v>150</v>
      </c>
    </row>
    <row r="1597" spans="1:9">
      <c r="A1597" s="2">
        <v>2013</v>
      </c>
      <c r="B1597" s="2">
        <v>9</v>
      </c>
      <c r="C1597" s="2" t="s">
        <v>12</v>
      </c>
      <c r="D1597" s="2" t="s">
        <v>46</v>
      </c>
      <c r="E1597" s="2" t="s">
        <v>25</v>
      </c>
      <c r="F1597" s="2">
        <v>95.059545</v>
      </c>
      <c r="G1597" s="2">
        <v>9248</v>
      </c>
      <c r="H1597" s="2">
        <v>1.0200000000000001E-2</v>
      </c>
      <c r="I1597" t="s">
        <v>150</v>
      </c>
    </row>
    <row r="1598" spans="1:9">
      <c r="A1598" s="2">
        <v>2013</v>
      </c>
      <c r="B1598" s="2">
        <v>8</v>
      </c>
      <c r="C1598" s="2" t="s">
        <v>12</v>
      </c>
      <c r="D1598" s="2" t="s">
        <v>83</v>
      </c>
      <c r="E1598" s="2" t="s">
        <v>14</v>
      </c>
      <c r="F1598" s="2">
        <v>0.46963199999999999</v>
      </c>
      <c r="G1598" s="2">
        <v>64</v>
      </c>
      <c r="H1598" s="2">
        <v>7.3000000000000001E-3</v>
      </c>
      <c r="I1598" t="s">
        <v>150</v>
      </c>
    </row>
    <row r="1599" spans="1:9">
      <c r="A1599" s="2">
        <v>2013</v>
      </c>
      <c r="B1599" s="2">
        <v>1</v>
      </c>
      <c r="C1599" s="2" t="s">
        <v>7</v>
      </c>
      <c r="D1599" s="2" t="s">
        <v>26</v>
      </c>
      <c r="E1599" s="2" t="s">
        <v>14</v>
      </c>
      <c r="F1599" s="2">
        <v>15.717573</v>
      </c>
      <c r="G1599" s="2">
        <v>21064</v>
      </c>
      <c r="H1599" s="2">
        <v>6.9999999999999999E-4</v>
      </c>
      <c r="I1599" t="s">
        <v>150</v>
      </c>
    </row>
    <row r="1600" spans="1:9">
      <c r="A1600" s="2">
        <v>2013</v>
      </c>
      <c r="B1600" s="2">
        <v>6</v>
      </c>
      <c r="C1600" s="2" t="s">
        <v>12</v>
      </c>
      <c r="D1600" s="2" t="s">
        <v>27</v>
      </c>
      <c r="E1600" s="2" t="s">
        <v>14</v>
      </c>
      <c r="F1600" s="2">
        <v>8.597353</v>
      </c>
      <c r="G1600" s="2">
        <v>2320</v>
      </c>
      <c r="H1600" s="2">
        <v>3.7000000000000002E-3</v>
      </c>
      <c r="I1600" t="s">
        <v>150</v>
      </c>
    </row>
    <row r="1601" spans="1:9">
      <c r="A1601" s="2">
        <v>2014</v>
      </c>
      <c r="B1601" s="2">
        <v>2</v>
      </c>
      <c r="C1601" s="2" t="s">
        <v>12</v>
      </c>
      <c r="D1601" s="2" t="s">
        <v>87</v>
      </c>
      <c r="E1601" s="2" t="s">
        <v>14</v>
      </c>
      <c r="F1601" s="2">
        <v>1152.004623</v>
      </c>
      <c r="G1601" s="2">
        <v>87996</v>
      </c>
      <c r="H1601" s="2">
        <v>1.2999999999999999E-2</v>
      </c>
      <c r="I1601" t="s">
        <v>150</v>
      </c>
    </row>
    <row r="1602" spans="1:9">
      <c r="A1602" s="2">
        <v>2013</v>
      </c>
      <c r="B1602" s="2">
        <v>10</v>
      </c>
      <c r="C1602" s="2" t="s">
        <v>7</v>
      </c>
      <c r="D1602" s="2" t="s">
        <v>42</v>
      </c>
      <c r="E1602" s="2" t="s">
        <v>14</v>
      </c>
      <c r="F1602" s="2">
        <v>215.951841</v>
      </c>
      <c r="G1602" s="2">
        <v>123828</v>
      </c>
      <c r="H1602" s="2">
        <v>1.6999999999999999E-3</v>
      </c>
      <c r="I1602" t="s">
        <v>150</v>
      </c>
    </row>
    <row r="1603" spans="1:9">
      <c r="A1603" s="2">
        <v>2014</v>
      </c>
      <c r="B1603" s="2">
        <v>1</v>
      </c>
      <c r="C1603" s="2" t="s">
        <v>7</v>
      </c>
      <c r="D1603" s="2" t="s">
        <v>42</v>
      </c>
      <c r="E1603" s="2" t="s">
        <v>14</v>
      </c>
      <c r="F1603" s="2">
        <v>1033.5704189999999</v>
      </c>
      <c r="G1603" s="2">
        <v>255430</v>
      </c>
      <c r="H1603" s="2">
        <v>4.0000000000000001E-3</v>
      </c>
      <c r="I1603" t="s">
        <v>150</v>
      </c>
    </row>
    <row r="1604" spans="1:9">
      <c r="A1604" s="2">
        <v>2014</v>
      </c>
      <c r="B1604" s="2">
        <v>3</v>
      </c>
      <c r="C1604" s="2" t="s">
        <v>12</v>
      </c>
      <c r="D1604" s="2" t="s">
        <v>39</v>
      </c>
      <c r="E1604" s="2" t="s">
        <v>14</v>
      </c>
      <c r="F1604" s="2">
        <v>21833.553007999999</v>
      </c>
      <c r="G1604" s="2">
        <v>1769850</v>
      </c>
      <c r="H1604" s="2">
        <v>1.23E-2</v>
      </c>
      <c r="I1604" t="s">
        <v>150</v>
      </c>
    </row>
    <row r="1605" spans="1:9">
      <c r="A1605" s="2">
        <v>2014</v>
      </c>
      <c r="B1605" s="2">
        <v>5</v>
      </c>
      <c r="C1605" s="2" t="s">
        <v>12</v>
      </c>
      <c r="D1605" s="2" t="s">
        <v>88</v>
      </c>
      <c r="E1605" s="2" t="s">
        <v>14</v>
      </c>
      <c r="F1605" s="2">
        <v>4.0513329999999996</v>
      </c>
      <c r="G1605" s="2">
        <v>1501</v>
      </c>
      <c r="H1605" s="2">
        <v>2.5999999999999999E-3</v>
      </c>
      <c r="I1605" t="s">
        <v>150</v>
      </c>
    </row>
    <row r="1606" spans="1:9">
      <c r="A1606" s="2">
        <v>2013</v>
      </c>
      <c r="B1606" s="2">
        <v>8</v>
      </c>
      <c r="C1606" s="2" t="s">
        <v>12</v>
      </c>
      <c r="D1606" s="2" t="s">
        <v>71</v>
      </c>
      <c r="E1606" s="2" t="s">
        <v>14</v>
      </c>
      <c r="F1606" s="2">
        <v>53.659796999999998</v>
      </c>
      <c r="G1606" s="2">
        <v>5107</v>
      </c>
      <c r="H1606" s="2">
        <v>1.0500000000000001E-2</v>
      </c>
      <c r="I1606" t="s">
        <v>150</v>
      </c>
    </row>
    <row r="1607" spans="1:9">
      <c r="A1607" s="2">
        <v>2014</v>
      </c>
      <c r="B1607" s="2">
        <v>3</v>
      </c>
      <c r="C1607" s="2" t="s">
        <v>12</v>
      </c>
      <c r="D1607" s="2" t="s">
        <v>15</v>
      </c>
      <c r="E1607" s="2" t="s">
        <v>16</v>
      </c>
      <c r="F1607" s="2">
        <v>4340.4117740000002</v>
      </c>
      <c r="G1607" s="2">
        <v>434383</v>
      </c>
      <c r="H1607" s="2">
        <v>9.9000000000000008E-3</v>
      </c>
      <c r="I1607" t="s">
        <v>150</v>
      </c>
    </row>
    <row r="1608" spans="1:9">
      <c r="A1608" s="2">
        <v>2013</v>
      </c>
      <c r="B1608" s="2">
        <v>7</v>
      </c>
      <c r="C1608" s="2" t="s">
        <v>12</v>
      </c>
      <c r="D1608" s="2" t="s">
        <v>82</v>
      </c>
      <c r="E1608" s="2" t="s">
        <v>14</v>
      </c>
      <c r="F1608" s="2">
        <v>1.5765999999999999E-2</v>
      </c>
      <c r="G1608" s="2">
        <v>1</v>
      </c>
      <c r="H1608" s="2">
        <v>1.5699999999999999E-2</v>
      </c>
      <c r="I1608" t="s">
        <v>150</v>
      </c>
    </row>
    <row r="1609" spans="1:9">
      <c r="A1609" s="2">
        <v>2014</v>
      </c>
      <c r="B1609" s="2">
        <v>1</v>
      </c>
      <c r="C1609" s="2" t="s">
        <v>12</v>
      </c>
      <c r="D1609" s="2" t="s">
        <v>96</v>
      </c>
      <c r="E1609" s="2" t="s">
        <v>9</v>
      </c>
      <c r="F1609" s="2">
        <v>2.3170000000000002</v>
      </c>
      <c r="G1609" s="2">
        <v>1655</v>
      </c>
      <c r="H1609" s="2">
        <v>1.4E-3</v>
      </c>
      <c r="I1609" t="s">
        <v>150</v>
      </c>
    </row>
    <row r="1610" spans="1:9">
      <c r="A1610" s="2">
        <v>2014</v>
      </c>
      <c r="B1610" s="2">
        <v>2</v>
      </c>
      <c r="C1610" s="2" t="s">
        <v>12</v>
      </c>
      <c r="D1610" s="2" t="s">
        <v>96</v>
      </c>
      <c r="E1610" s="2" t="s">
        <v>9</v>
      </c>
      <c r="F1610" s="2">
        <v>3.7757999999999998</v>
      </c>
      <c r="G1610" s="2">
        <v>2697</v>
      </c>
      <c r="H1610" s="2">
        <v>1.4E-3</v>
      </c>
      <c r="I1610" t="s">
        <v>150</v>
      </c>
    </row>
    <row r="1611" spans="1:9">
      <c r="A1611" s="2">
        <v>2013</v>
      </c>
      <c r="B1611" s="2">
        <v>6</v>
      </c>
      <c r="C1611" s="2" t="s">
        <v>7</v>
      </c>
      <c r="D1611" s="2" t="s">
        <v>20</v>
      </c>
      <c r="E1611" s="2" t="s">
        <v>14</v>
      </c>
      <c r="F1611" s="2">
        <v>189.084521</v>
      </c>
      <c r="G1611" s="2">
        <v>112857</v>
      </c>
      <c r="H1611" s="2">
        <v>1.6000000000000001E-3</v>
      </c>
      <c r="I1611" t="s">
        <v>150</v>
      </c>
    </row>
    <row r="1612" spans="1:9">
      <c r="A1612" s="2">
        <v>2013</v>
      </c>
      <c r="B1612" s="2">
        <v>11</v>
      </c>
      <c r="C1612" s="2" t="s">
        <v>7</v>
      </c>
      <c r="D1612" s="2" t="s">
        <v>21</v>
      </c>
      <c r="E1612" s="2" t="s">
        <v>14</v>
      </c>
      <c r="F1612" s="2">
        <v>153.83521999999999</v>
      </c>
      <c r="G1612" s="2">
        <v>58562</v>
      </c>
      <c r="H1612" s="2">
        <v>2.5999999999999999E-3</v>
      </c>
      <c r="I1612" t="s">
        <v>150</v>
      </c>
    </row>
    <row r="1613" spans="1:9">
      <c r="A1613" s="2">
        <v>2013</v>
      </c>
      <c r="B1613" s="2">
        <v>5</v>
      </c>
      <c r="C1613" s="2" t="s">
        <v>12</v>
      </c>
      <c r="D1613" s="2" t="s">
        <v>50</v>
      </c>
      <c r="E1613" s="2" t="s">
        <v>11</v>
      </c>
      <c r="F1613" s="2">
        <v>1.501698</v>
      </c>
      <c r="G1613" s="2">
        <v>224</v>
      </c>
      <c r="H1613" s="2">
        <v>6.7000000000000002E-3</v>
      </c>
      <c r="I1613" t="s">
        <v>150</v>
      </c>
    </row>
    <row r="1614" spans="1:9">
      <c r="A1614" s="2">
        <v>2013</v>
      </c>
      <c r="B1614" s="2">
        <v>10</v>
      </c>
      <c r="C1614" s="2" t="s">
        <v>12</v>
      </c>
      <c r="D1614" s="2" t="s">
        <v>64</v>
      </c>
      <c r="E1614" s="2" t="s">
        <v>14</v>
      </c>
      <c r="F1614" s="2">
        <v>3.431279</v>
      </c>
      <c r="G1614" s="2">
        <v>254</v>
      </c>
      <c r="H1614" s="2">
        <v>1.35E-2</v>
      </c>
      <c r="I1614" t="s">
        <v>150</v>
      </c>
    </row>
    <row r="1615" spans="1:9">
      <c r="A1615" s="2">
        <v>2013</v>
      </c>
      <c r="B1615" s="2">
        <v>1</v>
      </c>
      <c r="C1615" s="2" t="s">
        <v>7</v>
      </c>
      <c r="D1615" s="2" t="s">
        <v>63</v>
      </c>
      <c r="E1615" s="2" t="s">
        <v>14</v>
      </c>
      <c r="F1615" s="2">
        <v>107.485692</v>
      </c>
      <c r="G1615" s="2">
        <v>88831</v>
      </c>
      <c r="H1615" s="2">
        <v>1.1999999999999999E-3</v>
      </c>
      <c r="I1615" t="s">
        <v>150</v>
      </c>
    </row>
    <row r="1616" spans="1:9">
      <c r="A1616" s="2">
        <v>2013</v>
      </c>
      <c r="B1616" s="2">
        <v>2</v>
      </c>
      <c r="C1616" s="2" t="s">
        <v>7</v>
      </c>
      <c r="D1616" s="2" t="s">
        <v>63</v>
      </c>
      <c r="E1616" s="2" t="s">
        <v>14</v>
      </c>
      <c r="F1616" s="2">
        <v>98.200449000000006</v>
      </c>
      <c r="G1616" s="2">
        <v>84424</v>
      </c>
      <c r="H1616" s="2">
        <v>1.1000000000000001E-3</v>
      </c>
      <c r="I1616" t="s">
        <v>150</v>
      </c>
    </row>
    <row r="1617" spans="1:9">
      <c r="A1617" s="2">
        <v>2013</v>
      </c>
      <c r="B1617" s="2">
        <v>9</v>
      </c>
      <c r="C1617" s="2" t="s">
        <v>12</v>
      </c>
      <c r="D1617" s="2" t="s">
        <v>40</v>
      </c>
      <c r="E1617" s="2" t="s">
        <v>14</v>
      </c>
      <c r="F1617" s="2">
        <v>2522.7548149999998</v>
      </c>
      <c r="G1617" s="2">
        <v>335510</v>
      </c>
      <c r="H1617" s="2">
        <v>7.4999999999999997E-3</v>
      </c>
      <c r="I1617" t="s">
        <v>150</v>
      </c>
    </row>
    <row r="1618" spans="1:9">
      <c r="A1618" s="2">
        <v>2014</v>
      </c>
      <c r="B1618" s="2">
        <v>1</v>
      </c>
      <c r="C1618" s="2" t="s">
        <v>12</v>
      </c>
      <c r="D1618" s="2" t="s">
        <v>46</v>
      </c>
      <c r="E1618" s="2" t="s">
        <v>25</v>
      </c>
      <c r="F1618" s="2">
        <v>99.334495000000004</v>
      </c>
      <c r="G1618" s="2">
        <v>15706</v>
      </c>
      <c r="H1618" s="2">
        <v>6.3E-3</v>
      </c>
      <c r="I1618" t="s">
        <v>150</v>
      </c>
    </row>
    <row r="1619" spans="1:9">
      <c r="A1619" s="2">
        <v>2014</v>
      </c>
      <c r="B1619" s="2">
        <v>2</v>
      </c>
      <c r="C1619" s="2" t="s">
        <v>12</v>
      </c>
      <c r="D1619" s="2" t="s">
        <v>46</v>
      </c>
      <c r="E1619" s="2" t="s">
        <v>25</v>
      </c>
      <c r="F1619" s="2">
        <v>98.048119</v>
      </c>
      <c r="G1619" s="2">
        <v>14317</v>
      </c>
      <c r="H1619" s="2">
        <v>6.7999999999999996E-3</v>
      </c>
      <c r="I1619" t="s">
        <v>150</v>
      </c>
    </row>
    <row r="1620" spans="1:9">
      <c r="A1620" s="2">
        <v>2013</v>
      </c>
      <c r="B1620" s="2">
        <v>5</v>
      </c>
      <c r="C1620" s="2" t="s">
        <v>12</v>
      </c>
      <c r="D1620" s="2" t="s">
        <v>26</v>
      </c>
      <c r="E1620" s="2" t="s">
        <v>14</v>
      </c>
      <c r="F1620" s="2">
        <v>202.89387199999999</v>
      </c>
      <c r="G1620" s="2">
        <v>21672</v>
      </c>
      <c r="H1620" s="2">
        <v>9.2999999999999992E-3</v>
      </c>
      <c r="I1620" t="s">
        <v>150</v>
      </c>
    </row>
    <row r="1621" spans="1:9">
      <c r="A1621" s="2">
        <v>2013</v>
      </c>
      <c r="B1621" s="2">
        <v>6</v>
      </c>
      <c r="C1621" s="2" t="s">
        <v>12</v>
      </c>
      <c r="D1621" s="2" t="s">
        <v>24</v>
      </c>
      <c r="E1621" s="2" t="s">
        <v>25</v>
      </c>
      <c r="F1621" s="2">
        <v>102.21165499999999</v>
      </c>
      <c r="G1621" s="2">
        <v>15754</v>
      </c>
      <c r="H1621" s="2">
        <v>6.4000000000000003E-3</v>
      </c>
      <c r="I1621" t="s">
        <v>150</v>
      </c>
    </row>
    <row r="1622" spans="1:9">
      <c r="A1622" s="2">
        <v>2013</v>
      </c>
      <c r="B1622" s="2">
        <v>8</v>
      </c>
      <c r="C1622" s="2" t="s">
        <v>7</v>
      </c>
      <c r="D1622" s="2" t="s">
        <v>87</v>
      </c>
      <c r="E1622" s="2" t="s">
        <v>14</v>
      </c>
      <c r="F1622" s="2">
        <v>39.498004999999999</v>
      </c>
      <c r="G1622" s="2">
        <v>14323</v>
      </c>
      <c r="H1622" s="2">
        <v>2.7000000000000001E-3</v>
      </c>
      <c r="I1622" t="s">
        <v>150</v>
      </c>
    </row>
    <row r="1623" spans="1:9">
      <c r="A1623" s="2">
        <v>2013</v>
      </c>
      <c r="B1623" s="2">
        <v>5</v>
      </c>
      <c r="C1623" s="2" t="s">
        <v>7</v>
      </c>
      <c r="D1623" s="2" t="s">
        <v>45</v>
      </c>
      <c r="E1623" s="2" t="s">
        <v>14</v>
      </c>
      <c r="F1623" s="2">
        <v>61.732500000000002</v>
      </c>
      <c r="G1623" s="2">
        <v>84514</v>
      </c>
      <c r="H1623" s="2">
        <v>6.9999999999999999E-4</v>
      </c>
      <c r="I1623" t="s">
        <v>150</v>
      </c>
    </row>
    <row r="1624" spans="1:9">
      <c r="A1624" s="2">
        <v>2013</v>
      </c>
      <c r="B1624" s="2">
        <v>9</v>
      </c>
      <c r="C1624" s="2" t="s">
        <v>7</v>
      </c>
      <c r="D1624" s="2" t="s">
        <v>13</v>
      </c>
      <c r="E1624" s="2" t="s">
        <v>14</v>
      </c>
      <c r="F1624" s="2">
        <v>85.673586</v>
      </c>
      <c r="G1624" s="2">
        <v>78146</v>
      </c>
      <c r="H1624" s="2">
        <v>1E-3</v>
      </c>
      <c r="I1624" t="s">
        <v>150</v>
      </c>
    </row>
    <row r="1625" spans="1:9">
      <c r="A1625" s="2">
        <v>2013</v>
      </c>
      <c r="B1625" s="2">
        <v>2</v>
      </c>
      <c r="C1625" s="2" t="s">
        <v>12</v>
      </c>
      <c r="D1625" s="2" t="s">
        <v>18</v>
      </c>
      <c r="E1625" s="2" t="s">
        <v>14</v>
      </c>
      <c r="F1625" s="2">
        <v>1134.9084769999999</v>
      </c>
      <c r="G1625" s="2">
        <v>131518</v>
      </c>
      <c r="H1625" s="2">
        <v>8.6E-3</v>
      </c>
      <c r="I1625" t="s">
        <v>150</v>
      </c>
    </row>
    <row r="1626" spans="1:9">
      <c r="A1626" s="2">
        <v>2013</v>
      </c>
      <c r="B1626" s="2">
        <v>7</v>
      </c>
      <c r="C1626" s="2" t="s">
        <v>12</v>
      </c>
      <c r="D1626" s="2" t="s">
        <v>19</v>
      </c>
      <c r="E1626" s="2" t="s">
        <v>14</v>
      </c>
      <c r="F1626" s="2">
        <v>8484.3809660000006</v>
      </c>
      <c r="G1626" s="2">
        <v>724779</v>
      </c>
      <c r="H1626" s="2">
        <v>1.17E-2</v>
      </c>
      <c r="I1626" t="s">
        <v>150</v>
      </c>
    </row>
    <row r="1627" spans="1:9">
      <c r="A1627" s="2">
        <v>2013</v>
      </c>
      <c r="B1627" s="2">
        <v>8</v>
      </c>
      <c r="C1627" s="2" t="s">
        <v>12</v>
      </c>
      <c r="D1627" s="2" t="s">
        <v>19</v>
      </c>
      <c r="E1627" s="2" t="s">
        <v>14</v>
      </c>
      <c r="F1627" s="2">
        <v>9605.0125559999997</v>
      </c>
      <c r="G1627" s="2">
        <v>837428</v>
      </c>
      <c r="H1627" s="2">
        <v>1.14E-2</v>
      </c>
      <c r="I1627" t="s">
        <v>150</v>
      </c>
    </row>
    <row r="1628" spans="1:9">
      <c r="A1628" s="2">
        <v>2013</v>
      </c>
      <c r="B1628" s="2">
        <v>2</v>
      </c>
      <c r="C1628" s="2" t="s">
        <v>53</v>
      </c>
      <c r="D1628" s="2" t="s">
        <v>56</v>
      </c>
      <c r="E1628" s="2" t="s">
        <v>14</v>
      </c>
      <c r="F1628" s="2">
        <v>2.1488149999999999</v>
      </c>
      <c r="G1628" s="2">
        <v>2</v>
      </c>
      <c r="H1628" s="2">
        <v>1.0744</v>
      </c>
      <c r="I1628" t="s">
        <v>150</v>
      </c>
    </row>
    <row r="1629" spans="1:9">
      <c r="A1629" s="2">
        <v>2013</v>
      </c>
      <c r="B1629" s="2">
        <v>3</v>
      </c>
      <c r="C1629" s="2" t="s">
        <v>7</v>
      </c>
      <c r="D1629" s="2" t="s">
        <v>39</v>
      </c>
      <c r="E1629" s="2" t="s">
        <v>14</v>
      </c>
      <c r="F1629" s="2">
        <v>2209.612173</v>
      </c>
      <c r="G1629" s="2">
        <v>503440</v>
      </c>
      <c r="H1629" s="2">
        <v>4.3E-3</v>
      </c>
      <c r="I1629" t="s">
        <v>150</v>
      </c>
    </row>
    <row r="1630" spans="1:9">
      <c r="A1630">
        <v>2014</v>
      </c>
      <c r="B1630">
        <v>6</v>
      </c>
      <c r="C1630" t="s">
        <v>7</v>
      </c>
      <c r="D1630" t="s">
        <v>8</v>
      </c>
      <c r="E1630" t="s">
        <v>9</v>
      </c>
      <c r="F1630">
        <v>68147.619485752599</v>
      </c>
      <c r="G1630">
        <v>48188223</v>
      </c>
      <c r="H1630">
        <f>F1630/G1630</f>
        <v>1.4141965659483354E-3</v>
      </c>
      <c r="I1630" t="s">
        <v>150</v>
      </c>
    </row>
    <row r="1631" spans="1:9">
      <c r="A1631">
        <v>2014</v>
      </c>
      <c r="B1631">
        <v>6</v>
      </c>
      <c r="C1631" t="s">
        <v>12</v>
      </c>
      <c r="D1631" t="s">
        <v>8</v>
      </c>
      <c r="E1631" t="s">
        <v>9</v>
      </c>
      <c r="F1631">
        <v>374571.51651790598</v>
      </c>
      <c r="G1631">
        <v>46019313</v>
      </c>
      <c r="H1631">
        <f t="shared" ref="H1631:H1694" si="0">F1631/G1631</f>
        <v>8.1394417278220985E-3</v>
      </c>
      <c r="I1631" t="s">
        <v>150</v>
      </c>
    </row>
    <row r="1632" spans="1:9">
      <c r="A1632">
        <v>2014</v>
      </c>
      <c r="B1632">
        <v>6</v>
      </c>
      <c r="C1632" t="s">
        <v>7</v>
      </c>
      <c r="D1632" t="s">
        <v>39</v>
      </c>
      <c r="E1632" t="s">
        <v>14</v>
      </c>
      <c r="F1632">
        <v>1824.99669782398</v>
      </c>
      <c r="G1632">
        <v>1393699</v>
      </c>
      <c r="H1632">
        <f t="shared" si="0"/>
        <v>1.3094625868454953E-3</v>
      </c>
      <c r="I1632" t="s">
        <v>150</v>
      </c>
    </row>
    <row r="1633" spans="1:9">
      <c r="A1633">
        <v>2014</v>
      </c>
      <c r="B1633">
        <v>6</v>
      </c>
      <c r="C1633" t="s">
        <v>12</v>
      </c>
      <c r="D1633" t="s">
        <v>39</v>
      </c>
      <c r="E1633" t="s">
        <v>14</v>
      </c>
      <c r="F1633">
        <v>23690.0597474118</v>
      </c>
      <c r="G1633">
        <v>1711977</v>
      </c>
      <c r="H1633">
        <f t="shared" si="0"/>
        <v>1.3837837627147912E-2</v>
      </c>
      <c r="I1633" t="s">
        <v>150</v>
      </c>
    </row>
    <row r="1634" spans="1:9">
      <c r="A1634">
        <v>2014</v>
      </c>
      <c r="B1634">
        <v>6</v>
      </c>
      <c r="C1634" t="s">
        <v>7</v>
      </c>
      <c r="D1634" t="s">
        <v>70</v>
      </c>
      <c r="E1634" t="s">
        <v>14</v>
      </c>
      <c r="F1634">
        <v>1285.09529694961</v>
      </c>
      <c r="G1634">
        <v>1052308</v>
      </c>
      <c r="H1634">
        <f t="shared" si="0"/>
        <v>1.2212159338802042E-3</v>
      </c>
      <c r="I1634" t="s">
        <v>150</v>
      </c>
    </row>
    <row r="1635" spans="1:9">
      <c r="A1635">
        <v>2014</v>
      </c>
      <c r="B1635">
        <v>6</v>
      </c>
      <c r="C1635" t="s">
        <v>12</v>
      </c>
      <c r="D1635" t="s">
        <v>70</v>
      </c>
      <c r="E1635" t="s">
        <v>14</v>
      </c>
      <c r="F1635">
        <v>8664.3402656204998</v>
      </c>
      <c r="G1635">
        <v>824453</v>
      </c>
      <c r="H1635">
        <f t="shared" si="0"/>
        <v>1.0509198542088512E-2</v>
      </c>
      <c r="I1635" t="s">
        <v>150</v>
      </c>
    </row>
    <row r="1636" spans="1:9">
      <c r="A1636">
        <v>2014</v>
      </c>
      <c r="B1636">
        <v>6</v>
      </c>
      <c r="C1636" t="s">
        <v>7</v>
      </c>
      <c r="D1636" t="s">
        <v>56</v>
      </c>
      <c r="E1636" t="s">
        <v>14</v>
      </c>
      <c r="F1636">
        <v>497.49973100190903</v>
      </c>
      <c r="G1636">
        <v>423946</v>
      </c>
      <c r="H1636">
        <f t="shared" si="0"/>
        <v>1.1734978770926226E-3</v>
      </c>
      <c r="I1636" t="s">
        <v>150</v>
      </c>
    </row>
    <row r="1637" spans="1:9">
      <c r="A1637">
        <v>2014</v>
      </c>
      <c r="B1637">
        <v>6</v>
      </c>
      <c r="C1637" t="s">
        <v>12</v>
      </c>
      <c r="D1637" t="s">
        <v>56</v>
      </c>
      <c r="E1637" t="s">
        <v>14</v>
      </c>
      <c r="F1637">
        <v>27197.3044100152</v>
      </c>
      <c r="G1637">
        <v>2509855</v>
      </c>
      <c r="H1637">
        <f t="shared" si="0"/>
        <v>1.0836205442153113E-2</v>
      </c>
      <c r="I1637" t="s">
        <v>150</v>
      </c>
    </row>
    <row r="1638" spans="1:9">
      <c r="A1638">
        <v>2014</v>
      </c>
      <c r="B1638">
        <v>6</v>
      </c>
      <c r="C1638" t="s">
        <v>7</v>
      </c>
      <c r="D1638" t="s">
        <v>18</v>
      </c>
      <c r="E1638" t="s">
        <v>14</v>
      </c>
      <c r="F1638">
        <v>558.55685127177196</v>
      </c>
      <c r="G1638">
        <v>257486</v>
      </c>
      <c r="H1638">
        <f t="shared" si="0"/>
        <v>2.1692707614075018E-3</v>
      </c>
      <c r="I1638" t="s">
        <v>150</v>
      </c>
    </row>
    <row r="1639" spans="1:9">
      <c r="A1639">
        <v>2014</v>
      </c>
      <c r="B1639">
        <v>6</v>
      </c>
      <c r="C1639" t="s">
        <v>12</v>
      </c>
      <c r="D1639" t="s">
        <v>18</v>
      </c>
      <c r="E1639" t="s">
        <v>14</v>
      </c>
      <c r="F1639">
        <v>2098.1590675841999</v>
      </c>
      <c r="G1639">
        <v>212790</v>
      </c>
      <c r="H1639">
        <f t="shared" si="0"/>
        <v>9.8602334112702656E-3</v>
      </c>
      <c r="I1639" t="s">
        <v>150</v>
      </c>
    </row>
    <row r="1640" spans="1:9">
      <c r="A1640">
        <v>2014</v>
      </c>
      <c r="B1640">
        <v>6</v>
      </c>
      <c r="C1640" t="s">
        <v>7</v>
      </c>
      <c r="D1640" t="s">
        <v>86</v>
      </c>
      <c r="E1640" t="s">
        <v>9</v>
      </c>
      <c r="F1640">
        <v>2245.7081412549501</v>
      </c>
      <c r="G1640">
        <v>1197665</v>
      </c>
      <c r="H1640">
        <f t="shared" si="0"/>
        <v>1.8750720287016404E-3</v>
      </c>
      <c r="I1640" t="s">
        <v>150</v>
      </c>
    </row>
    <row r="1641" spans="1:9">
      <c r="A1641">
        <v>2014</v>
      </c>
      <c r="B1641">
        <v>6</v>
      </c>
      <c r="C1641" t="s">
        <v>12</v>
      </c>
      <c r="D1641" t="s">
        <v>86</v>
      </c>
      <c r="E1641" t="s">
        <v>9</v>
      </c>
      <c r="F1641">
        <v>730.07338224141802</v>
      </c>
      <c r="G1641">
        <v>344681</v>
      </c>
      <c r="H1641">
        <f t="shared" si="0"/>
        <v>2.1181132184292665E-3</v>
      </c>
      <c r="I1641" t="s">
        <v>150</v>
      </c>
    </row>
    <row r="1642" spans="1:9">
      <c r="A1642">
        <v>2014</v>
      </c>
      <c r="B1642">
        <v>6</v>
      </c>
      <c r="C1642" t="s">
        <v>7</v>
      </c>
      <c r="D1642" t="s">
        <v>15</v>
      </c>
      <c r="E1642" t="s">
        <v>16</v>
      </c>
      <c r="F1642">
        <v>903.88036793028004</v>
      </c>
      <c r="G1642">
        <v>430048</v>
      </c>
      <c r="H1642">
        <f t="shared" si="0"/>
        <v>2.1018127463219923E-3</v>
      </c>
      <c r="I1642" t="s">
        <v>150</v>
      </c>
    </row>
    <row r="1643" spans="1:9">
      <c r="A1643">
        <v>2014</v>
      </c>
      <c r="B1643">
        <v>6</v>
      </c>
      <c r="C1643" t="s">
        <v>12</v>
      </c>
      <c r="D1643" t="s">
        <v>15</v>
      </c>
      <c r="E1643" t="s">
        <v>16</v>
      </c>
      <c r="F1643">
        <v>4303.1356624625596</v>
      </c>
      <c r="G1643">
        <v>417682</v>
      </c>
      <c r="H1643">
        <f t="shared" si="0"/>
        <v>1.0302420651267135E-2</v>
      </c>
      <c r="I1643" t="s">
        <v>150</v>
      </c>
    </row>
    <row r="1644" spans="1:9">
      <c r="A1644">
        <v>2014</v>
      </c>
      <c r="B1644">
        <v>6</v>
      </c>
      <c r="C1644" t="s">
        <v>12</v>
      </c>
      <c r="D1644" t="s">
        <v>100</v>
      </c>
      <c r="E1644" t="s">
        <v>14</v>
      </c>
      <c r="F1644">
        <v>9.1848764568567207E-2</v>
      </c>
      <c r="G1644">
        <v>5</v>
      </c>
      <c r="H1644">
        <f t="shared" si="0"/>
        <v>1.8369752913713441E-2</v>
      </c>
      <c r="I1644" t="s">
        <v>150</v>
      </c>
    </row>
    <row r="1645" spans="1:9">
      <c r="A1645">
        <v>2014</v>
      </c>
      <c r="B1645">
        <v>6</v>
      </c>
      <c r="C1645" t="s">
        <v>7</v>
      </c>
      <c r="D1645" t="s">
        <v>87</v>
      </c>
      <c r="E1645" t="s">
        <v>14</v>
      </c>
      <c r="F1645">
        <v>37.145980271801797</v>
      </c>
      <c r="G1645">
        <v>58990</v>
      </c>
      <c r="H1645">
        <f t="shared" si="0"/>
        <v>6.2969961471099842E-4</v>
      </c>
      <c r="I1645" t="s">
        <v>150</v>
      </c>
    </row>
    <row r="1646" spans="1:9">
      <c r="A1646">
        <v>2014</v>
      </c>
      <c r="B1646">
        <v>6</v>
      </c>
      <c r="C1646" t="s">
        <v>12</v>
      </c>
      <c r="D1646" t="s">
        <v>87</v>
      </c>
      <c r="E1646" t="s">
        <v>14</v>
      </c>
      <c r="F1646">
        <v>1448.7805422730701</v>
      </c>
      <c r="G1646">
        <v>110519</v>
      </c>
      <c r="H1646">
        <f t="shared" si="0"/>
        <v>1.3108882113239082E-2</v>
      </c>
      <c r="I1646" t="s">
        <v>150</v>
      </c>
    </row>
    <row r="1647" spans="1:9">
      <c r="A1647">
        <v>2014</v>
      </c>
      <c r="B1647">
        <v>6</v>
      </c>
      <c r="C1647" t="s">
        <v>7</v>
      </c>
      <c r="D1647" t="s">
        <v>42</v>
      </c>
      <c r="E1647" t="s">
        <v>14</v>
      </c>
      <c r="F1647">
        <v>1429.2493113279299</v>
      </c>
      <c r="G1647">
        <v>347927</v>
      </c>
      <c r="H1647">
        <f t="shared" si="0"/>
        <v>4.1078999655902821E-3</v>
      </c>
      <c r="I1647" t="s">
        <v>150</v>
      </c>
    </row>
    <row r="1648" spans="1:9">
      <c r="A1648">
        <v>2014</v>
      </c>
      <c r="B1648">
        <v>6</v>
      </c>
      <c r="C1648" t="s">
        <v>12</v>
      </c>
      <c r="D1648" t="s">
        <v>42</v>
      </c>
      <c r="E1648" t="s">
        <v>14</v>
      </c>
      <c r="F1648">
        <v>338.75372248422298</v>
      </c>
      <c r="G1648">
        <v>73853</v>
      </c>
      <c r="H1648">
        <f t="shared" si="0"/>
        <v>4.5868647513875264E-3</v>
      </c>
      <c r="I1648" t="s">
        <v>150</v>
      </c>
    </row>
    <row r="1649" spans="1:9">
      <c r="A1649">
        <v>2014</v>
      </c>
      <c r="B1649">
        <v>6</v>
      </c>
      <c r="C1649" t="s">
        <v>7</v>
      </c>
      <c r="D1649" t="s">
        <v>50</v>
      </c>
      <c r="E1649" t="s">
        <v>11</v>
      </c>
      <c r="F1649">
        <v>599.18674091715297</v>
      </c>
      <c r="G1649">
        <v>311845</v>
      </c>
      <c r="H1649">
        <f t="shared" si="0"/>
        <v>1.9214248774780836E-3</v>
      </c>
      <c r="I1649" t="s">
        <v>150</v>
      </c>
    </row>
    <row r="1650" spans="1:9">
      <c r="A1650">
        <v>2014</v>
      </c>
      <c r="B1650">
        <v>6</v>
      </c>
      <c r="C1650" t="s">
        <v>12</v>
      </c>
      <c r="D1650" t="s">
        <v>50</v>
      </c>
      <c r="E1650" t="s">
        <v>11</v>
      </c>
      <c r="F1650">
        <v>66.371779446955699</v>
      </c>
      <c r="G1650">
        <v>34543</v>
      </c>
      <c r="H1650">
        <f t="shared" si="0"/>
        <v>1.9214248747056045E-3</v>
      </c>
      <c r="I1650" t="s">
        <v>150</v>
      </c>
    </row>
    <row r="1651" spans="1:9">
      <c r="A1651">
        <v>2014</v>
      </c>
      <c r="B1651">
        <v>6</v>
      </c>
      <c r="C1651" t="s">
        <v>7</v>
      </c>
      <c r="D1651" t="s">
        <v>17</v>
      </c>
      <c r="E1651" t="s">
        <v>14</v>
      </c>
      <c r="F1651">
        <v>113.393809886649</v>
      </c>
      <c r="G1651">
        <v>41824</v>
      </c>
      <c r="H1651">
        <f t="shared" si="0"/>
        <v>2.711213893617277E-3</v>
      </c>
      <c r="I1651" t="s">
        <v>150</v>
      </c>
    </row>
    <row r="1652" spans="1:9">
      <c r="A1652">
        <v>2014</v>
      </c>
      <c r="B1652">
        <v>6</v>
      </c>
      <c r="C1652" t="s">
        <v>12</v>
      </c>
      <c r="D1652" t="s">
        <v>17</v>
      </c>
      <c r="E1652" t="s">
        <v>14</v>
      </c>
      <c r="F1652">
        <v>63.478303661569903</v>
      </c>
      <c r="G1652">
        <v>13630</v>
      </c>
      <c r="H1652">
        <f t="shared" si="0"/>
        <v>4.6572489847079897E-3</v>
      </c>
      <c r="I1652" t="s">
        <v>150</v>
      </c>
    </row>
    <row r="1653" spans="1:9">
      <c r="A1653">
        <v>2014</v>
      </c>
      <c r="B1653">
        <v>6</v>
      </c>
      <c r="C1653" t="s">
        <v>7</v>
      </c>
      <c r="D1653" t="s">
        <v>40</v>
      </c>
      <c r="E1653" t="s">
        <v>14</v>
      </c>
      <c r="F1653">
        <v>3004.2304822057399</v>
      </c>
      <c r="G1653">
        <v>731330</v>
      </c>
      <c r="H1653">
        <f t="shared" si="0"/>
        <v>4.1078999660970287E-3</v>
      </c>
      <c r="I1653" t="s">
        <v>150</v>
      </c>
    </row>
    <row r="1654" spans="1:9">
      <c r="A1654">
        <v>2014</v>
      </c>
      <c r="B1654">
        <v>6</v>
      </c>
      <c r="C1654" t="s">
        <v>12</v>
      </c>
      <c r="D1654" t="s">
        <v>40</v>
      </c>
      <c r="E1654" t="s">
        <v>14</v>
      </c>
      <c r="F1654">
        <v>1790.0172084625799</v>
      </c>
      <c r="G1654">
        <v>393072</v>
      </c>
      <c r="H1654">
        <f t="shared" si="0"/>
        <v>4.5539168611923005E-3</v>
      </c>
      <c r="I1654" t="s">
        <v>150</v>
      </c>
    </row>
    <row r="1655" spans="1:9">
      <c r="A1655">
        <v>2014</v>
      </c>
      <c r="B1655">
        <v>6</v>
      </c>
      <c r="C1655" t="s">
        <v>7</v>
      </c>
      <c r="D1655" t="s">
        <v>22</v>
      </c>
      <c r="E1655" t="s">
        <v>14</v>
      </c>
      <c r="F1655">
        <v>16.6729841546621</v>
      </c>
      <c r="G1655">
        <v>55085</v>
      </c>
      <c r="H1655">
        <f t="shared" si="0"/>
        <v>3.0267739229667057E-4</v>
      </c>
      <c r="I1655" t="s">
        <v>150</v>
      </c>
    </row>
    <row r="1656" spans="1:9">
      <c r="A1656">
        <v>2014</v>
      </c>
      <c r="B1656">
        <v>6</v>
      </c>
      <c r="C1656" t="s">
        <v>12</v>
      </c>
      <c r="D1656" t="s">
        <v>22</v>
      </c>
      <c r="E1656" t="s">
        <v>14</v>
      </c>
      <c r="F1656">
        <v>391.57557464390902</v>
      </c>
      <c r="G1656">
        <v>37006</v>
      </c>
      <c r="H1656">
        <f t="shared" si="0"/>
        <v>1.058140773506753E-2</v>
      </c>
      <c r="I1656" t="s">
        <v>150</v>
      </c>
    </row>
    <row r="1657" spans="1:9">
      <c r="A1657">
        <v>2014</v>
      </c>
      <c r="B1657">
        <v>6</v>
      </c>
      <c r="C1657" t="s">
        <v>7</v>
      </c>
      <c r="D1657" t="s">
        <v>64</v>
      </c>
      <c r="E1657" t="s">
        <v>14</v>
      </c>
      <c r="F1657">
        <v>3.8532093493267801</v>
      </c>
      <c r="G1657">
        <v>938</v>
      </c>
      <c r="H1657">
        <f t="shared" si="0"/>
        <v>4.1078990930989131E-3</v>
      </c>
      <c r="I1657" t="s">
        <v>150</v>
      </c>
    </row>
    <row r="1658" spans="1:9">
      <c r="A1658">
        <v>2014</v>
      </c>
      <c r="B1658">
        <v>6</v>
      </c>
      <c r="C1658" t="s">
        <v>12</v>
      </c>
      <c r="D1658" t="s">
        <v>64</v>
      </c>
      <c r="E1658" t="s">
        <v>14</v>
      </c>
      <c r="F1658">
        <v>1.05983842723071</v>
      </c>
      <c r="G1658">
        <v>258</v>
      </c>
      <c r="H1658">
        <f t="shared" si="0"/>
        <v>4.1079008807391858E-3</v>
      </c>
      <c r="I1658" t="s">
        <v>150</v>
      </c>
    </row>
    <row r="1659" spans="1:9">
      <c r="A1659">
        <v>2014</v>
      </c>
      <c r="B1659">
        <v>6</v>
      </c>
      <c r="C1659" t="s">
        <v>7</v>
      </c>
      <c r="D1659" t="s">
        <v>10</v>
      </c>
      <c r="E1659" t="s">
        <v>11</v>
      </c>
      <c r="F1659">
        <v>234.763919956167</v>
      </c>
      <c r="G1659">
        <v>171333</v>
      </c>
      <c r="H1659">
        <f t="shared" si="0"/>
        <v>1.3702200974486352E-3</v>
      </c>
      <c r="I1659" t="s">
        <v>150</v>
      </c>
    </row>
    <row r="1660" spans="1:9">
      <c r="A1660">
        <v>2014</v>
      </c>
      <c r="B1660">
        <v>6</v>
      </c>
      <c r="C1660" t="s">
        <v>12</v>
      </c>
      <c r="D1660" t="s">
        <v>10</v>
      </c>
      <c r="E1660" t="s">
        <v>11</v>
      </c>
      <c r="F1660">
        <v>60.349968799855503</v>
      </c>
      <c r="G1660">
        <v>44044</v>
      </c>
      <c r="H1660">
        <f t="shared" si="0"/>
        <v>1.3702199800166993E-3</v>
      </c>
      <c r="I1660" t="s">
        <v>150</v>
      </c>
    </row>
    <row r="1661" spans="1:9">
      <c r="A1661">
        <v>2014</v>
      </c>
      <c r="B1661">
        <v>6</v>
      </c>
      <c r="C1661" t="s">
        <v>7</v>
      </c>
      <c r="D1661" t="s">
        <v>21</v>
      </c>
      <c r="E1661" t="s">
        <v>14</v>
      </c>
      <c r="F1661">
        <v>182.635453977156</v>
      </c>
      <c r="G1661">
        <v>143581</v>
      </c>
      <c r="H1661">
        <f t="shared" si="0"/>
        <v>1.2720029389484402E-3</v>
      </c>
      <c r="I1661" t="s">
        <v>150</v>
      </c>
    </row>
    <row r="1662" spans="1:9">
      <c r="A1662">
        <v>2014</v>
      </c>
      <c r="B1662">
        <v>6</v>
      </c>
      <c r="C1662" t="s">
        <v>12</v>
      </c>
      <c r="D1662" t="s">
        <v>21</v>
      </c>
      <c r="E1662" t="s">
        <v>14</v>
      </c>
      <c r="F1662">
        <v>1021.82973039336</v>
      </c>
      <c r="G1662">
        <v>79731</v>
      </c>
      <c r="H1662">
        <f t="shared" si="0"/>
        <v>1.2815965313282914E-2</v>
      </c>
      <c r="I1662" t="s">
        <v>150</v>
      </c>
    </row>
    <row r="1663" spans="1:9">
      <c r="A1663">
        <v>2014</v>
      </c>
      <c r="B1663">
        <v>6</v>
      </c>
      <c r="C1663" t="s">
        <v>7</v>
      </c>
      <c r="D1663" t="s">
        <v>49</v>
      </c>
      <c r="E1663" t="s">
        <v>11</v>
      </c>
      <c r="F1663">
        <v>12.857599526177999</v>
      </c>
      <c r="G1663">
        <v>9184</v>
      </c>
      <c r="H1663">
        <f t="shared" si="0"/>
        <v>1.3999999484078831E-3</v>
      </c>
      <c r="I1663" t="s">
        <v>150</v>
      </c>
    </row>
    <row r="1664" spans="1:9">
      <c r="A1664">
        <v>2014</v>
      </c>
      <c r="B1664">
        <v>6</v>
      </c>
      <c r="C1664" t="s">
        <v>12</v>
      </c>
      <c r="D1664" t="s">
        <v>49</v>
      </c>
      <c r="E1664" t="s">
        <v>11</v>
      </c>
      <c r="F1664">
        <v>0.63980002910830003</v>
      </c>
      <c r="G1664">
        <v>457</v>
      </c>
      <c r="H1664">
        <f t="shared" si="0"/>
        <v>1.4000000636943109E-3</v>
      </c>
      <c r="I1664" t="s">
        <v>150</v>
      </c>
    </row>
    <row r="1665" spans="1:9">
      <c r="A1665">
        <v>2014</v>
      </c>
      <c r="B1665">
        <v>6</v>
      </c>
      <c r="C1665" t="s">
        <v>7</v>
      </c>
      <c r="D1665" t="s">
        <v>73</v>
      </c>
      <c r="E1665" t="s">
        <v>14</v>
      </c>
      <c r="F1665">
        <v>30.2620779172284</v>
      </c>
      <c r="G1665">
        <v>18417</v>
      </c>
      <c r="H1665">
        <f t="shared" si="0"/>
        <v>1.6431600107090405E-3</v>
      </c>
      <c r="I1665" t="s">
        <v>150</v>
      </c>
    </row>
    <row r="1666" spans="1:9">
      <c r="A1666">
        <v>2014</v>
      </c>
      <c r="B1666">
        <v>6</v>
      </c>
      <c r="C1666" t="s">
        <v>12</v>
      </c>
      <c r="D1666" t="s">
        <v>73</v>
      </c>
      <c r="E1666" t="s">
        <v>14</v>
      </c>
      <c r="F1666">
        <v>7.6308367066085303</v>
      </c>
      <c r="G1666">
        <v>4644</v>
      </c>
      <c r="H1666">
        <f t="shared" si="0"/>
        <v>1.6431603588734991E-3</v>
      </c>
      <c r="I1666" t="s">
        <v>150</v>
      </c>
    </row>
    <row r="1667" spans="1:9">
      <c r="A1667">
        <v>2014</v>
      </c>
      <c r="B1667">
        <v>6</v>
      </c>
      <c r="C1667" t="s">
        <v>7</v>
      </c>
      <c r="D1667" t="s">
        <v>59</v>
      </c>
      <c r="E1667" t="s">
        <v>11</v>
      </c>
      <c r="F1667">
        <v>367.64114771969599</v>
      </c>
      <c r="G1667">
        <v>213807</v>
      </c>
      <c r="H1667">
        <f t="shared" si="0"/>
        <v>1.7195000524758122E-3</v>
      </c>
      <c r="I1667" t="s">
        <v>150</v>
      </c>
    </row>
    <row r="1668" spans="1:9">
      <c r="A1668">
        <v>2014</v>
      </c>
      <c r="B1668">
        <v>6</v>
      </c>
      <c r="C1668" t="s">
        <v>12</v>
      </c>
      <c r="D1668" t="s">
        <v>59</v>
      </c>
      <c r="E1668" t="s">
        <v>11</v>
      </c>
      <c r="F1668">
        <v>71.058339801267707</v>
      </c>
      <c r="G1668">
        <v>41325</v>
      </c>
      <c r="H1668">
        <f t="shared" si="0"/>
        <v>1.7195000556870588E-3</v>
      </c>
      <c r="I1668" t="s">
        <v>150</v>
      </c>
    </row>
    <row r="1669" spans="1:9">
      <c r="A1669">
        <v>2014</v>
      </c>
      <c r="B1669">
        <v>6</v>
      </c>
      <c r="C1669" t="s">
        <v>12</v>
      </c>
      <c r="D1669" t="s">
        <v>52</v>
      </c>
      <c r="E1669" t="s">
        <v>25</v>
      </c>
      <c r="F1669">
        <v>4.4876746833324398E-2</v>
      </c>
      <c r="G1669">
        <v>1</v>
      </c>
      <c r="H1669">
        <f t="shared" si="0"/>
        <v>4.4876746833324398E-2</v>
      </c>
      <c r="I1669" t="s">
        <v>150</v>
      </c>
    </row>
    <row r="1670" spans="1:9">
      <c r="A1670">
        <v>2014</v>
      </c>
      <c r="B1670">
        <v>6</v>
      </c>
      <c r="C1670" t="s">
        <v>7</v>
      </c>
      <c r="D1670" t="s">
        <v>72</v>
      </c>
      <c r="E1670" t="s">
        <v>11</v>
      </c>
      <c r="F1670">
        <v>570.78095307108003</v>
      </c>
      <c r="G1670">
        <v>268829</v>
      </c>
      <c r="H1670">
        <f t="shared" si="0"/>
        <v>2.1232119788827841E-3</v>
      </c>
      <c r="I1670" t="s">
        <v>150</v>
      </c>
    </row>
    <row r="1671" spans="1:9">
      <c r="A1671">
        <v>2014</v>
      </c>
      <c r="B1671">
        <v>6</v>
      </c>
      <c r="C1671" t="s">
        <v>12</v>
      </c>
      <c r="D1671" t="s">
        <v>72</v>
      </c>
      <c r="E1671" t="s">
        <v>11</v>
      </c>
      <c r="F1671">
        <v>75.703115365002304</v>
      </c>
      <c r="G1671">
        <v>35655</v>
      </c>
      <c r="H1671">
        <f t="shared" si="0"/>
        <v>2.1232117617445605E-3</v>
      </c>
      <c r="I1671" t="s">
        <v>150</v>
      </c>
    </row>
    <row r="1672" spans="1:9">
      <c r="A1672">
        <v>2014</v>
      </c>
      <c r="B1672">
        <v>6</v>
      </c>
      <c r="C1672" t="s">
        <v>7</v>
      </c>
      <c r="D1672" t="s">
        <v>30</v>
      </c>
      <c r="E1672" t="s">
        <v>9</v>
      </c>
      <c r="F1672">
        <v>81.737604340072707</v>
      </c>
      <c r="G1672">
        <v>58384</v>
      </c>
      <c r="H1672">
        <f t="shared" si="0"/>
        <v>1.4000000743366796E-3</v>
      </c>
      <c r="I1672" t="s">
        <v>150</v>
      </c>
    </row>
    <row r="1673" spans="1:9">
      <c r="A1673">
        <v>2014</v>
      </c>
      <c r="B1673">
        <v>6</v>
      </c>
      <c r="C1673" t="s">
        <v>12</v>
      </c>
      <c r="D1673" t="s">
        <v>30</v>
      </c>
      <c r="E1673" t="s">
        <v>9</v>
      </c>
      <c r="F1673">
        <v>27.367201286600899</v>
      </c>
      <c r="G1673">
        <v>19548</v>
      </c>
      <c r="H1673">
        <f t="shared" si="0"/>
        <v>1.4000000658175209E-3</v>
      </c>
      <c r="I1673" t="s">
        <v>150</v>
      </c>
    </row>
    <row r="1674" spans="1:9">
      <c r="A1674">
        <v>2014</v>
      </c>
      <c r="B1674">
        <v>6</v>
      </c>
      <c r="C1674" t="s">
        <v>12</v>
      </c>
      <c r="D1674" t="s">
        <v>57</v>
      </c>
      <c r="E1674" t="s">
        <v>14</v>
      </c>
      <c r="F1674">
        <v>5.09999971836805E-3</v>
      </c>
      <c r="G1674">
        <v>1</v>
      </c>
      <c r="H1674">
        <f t="shared" si="0"/>
        <v>5.09999971836805E-3</v>
      </c>
      <c r="I1674" t="s">
        <v>150</v>
      </c>
    </row>
    <row r="1675" spans="1:9">
      <c r="A1675">
        <v>2014</v>
      </c>
      <c r="B1675">
        <v>6</v>
      </c>
      <c r="C1675" t="s">
        <v>7</v>
      </c>
      <c r="D1675" t="s">
        <v>75</v>
      </c>
      <c r="E1675" t="s">
        <v>14</v>
      </c>
      <c r="F1675">
        <v>8.2068466166965592</v>
      </c>
      <c r="G1675">
        <v>3027</v>
      </c>
      <c r="H1675">
        <f t="shared" si="0"/>
        <v>2.7112146074319654E-3</v>
      </c>
      <c r="I1675" t="s">
        <v>150</v>
      </c>
    </row>
    <row r="1676" spans="1:9">
      <c r="A1676">
        <v>2014</v>
      </c>
      <c r="B1676">
        <v>6</v>
      </c>
      <c r="C1676" t="s">
        <v>12</v>
      </c>
      <c r="D1676" t="s">
        <v>75</v>
      </c>
      <c r="E1676" t="s">
        <v>14</v>
      </c>
      <c r="F1676">
        <v>2.5892081884667202</v>
      </c>
      <c r="G1676">
        <v>955</v>
      </c>
      <c r="H1676">
        <f t="shared" si="0"/>
        <v>2.7112127627923772E-3</v>
      </c>
      <c r="I1676" t="s">
        <v>150</v>
      </c>
    </row>
    <row r="1677" spans="1:9">
      <c r="A1677">
        <v>2014</v>
      </c>
      <c r="B1677">
        <v>6</v>
      </c>
      <c r="C1677" t="s">
        <v>7</v>
      </c>
      <c r="D1677" t="s">
        <v>23</v>
      </c>
      <c r="E1677" t="s">
        <v>14</v>
      </c>
      <c r="F1677">
        <v>86.328258453868301</v>
      </c>
      <c r="G1677">
        <v>38917</v>
      </c>
      <c r="H1677">
        <f t="shared" si="0"/>
        <v>2.2182660136667344E-3</v>
      </c>
      <c r="I1677" t="s">
        <v>150</v>
      </c>
    </row>
    <row r="1678" spans="1:9">
      <c r="A1678">
        <v>2014</v>
      </c>
      <c r="B1678">
        <v>6</v>
      </c>
      <c r="C1678" t="s">
        <v>12</v>
      </c>
      <c r="D1678" t="s">
        <v>23</v>
      </c>
      <c r="E1678" t="s">
        <v>14</v>
      </c>
      <c r="F1678">
        <v>25.303757700836201</v>
      </c>
      <c r="G1678">
        <v>11407</v>
      </c>
      <c r="H1678">
        <f t="shared" si="0"/>
        <v>2.2182657754743753E-3</v>
      </c>
      <c r="I1678" t="s">
        <v>150</v>
      </c>
    </row>
    <row r="1679" spans="1:9">
      <c r="A1679">
        <v>2014</v>
      </c>
      <c r="B1679">
        <v>6</v>
      </c>
      <c r="C1679" t="s">
        <v>7</v>
      </c>
      <c r="D1679" t="s">
        <v>13</v>
      </c>
      <c r="E1679" t="s">
        <v>14</v>
      </c>
      <c r="F1679">
        <v>140.407664348022</v>
      </c>
      <c r="G1679">
        <v>186907</v>
      </c>
      <c r="H1679">
        <f t="shared" si="0"/>
        <v>7.512167246171732E-4</v>
      </c>
      <c r="I1679" t="s">
        <v>150</v>
      </c>
    </row>
    <row r="1680" spans="1:9">
      <c r="A1680">
        <v>2014</v>
      </c>
      <c r="B1680">
        <v>6</v>
      </c>
      <c r="C1680" t="s">
        <v>12</v>
      </c>
      <c r="D1680" t="s">
        <v>13</v>
      </c>
      <c r="E1680" t="s">
        <v>14</v>
      </c>
      <c r="F1680">
        <v>3522.15194737911</v>
      </c>
      <c r="G1680">
        <v>277393</v>
      </c>
      <c r="H1680">
        <f t="shared" si="0"/>
        <v>1.2697335359504782E-2</v>
      </c>
      <c r="I1680" t="s">
        <v>150</v>
      </c>
    </row>
    <row r="1681" spans="1:9">
      <c r="A1681">
        <v>2014</v>
      </c>
      <c r="B1681">
        <v>6</v>
      </c>
      <c r="C1681" t="s">
        <v>7</v>
      </c>
      <c r="D1681" t="s">
        <v>89</v>
      </c>
      <c r="E1681" t="s">
        <v>9</v>
      </c>
      <c r="F1681">
        <v>51.672399940551202</v>
      </c>
      <c r="G1681">
        <v>39748</v>
      </c>
      <c r="H1681">
        <f t="shared" si="0"/>
        <v>1.2999999985043576E-3</v>
      </c>
      <c r="I1681" t="s">
        <v>150</v>
      </c>
    </row>
    <row r="1682" spans="1:9">
      <c r="A1682">
        <v>2014</v>
      </c>
      <c r="B1682">
        <v>6</v>
      </c>
      <c r="C1682" t="s">
        <v>12</v>
      </c>
      <c r="D1682" t="s">
        <v>89</v>
      </c>
      <c r="E1682" t="s">
        <v>9</v>
      </c>
      <c r="F1682">
        <v>7.5699007366783899</v>
      </c>
      <c r="G1682">
        <v>5823</v>
      </c>
      <c r="H1682">
        <f t="shared" si="0"/>
        <v>1.3000001265118307E-3</v>
      </c>
      <c r="I1682" t="s">
        <v>150</v>
      </c>
    </row>
    <row r="1683" spans="1:9">
      <c r="A1683">
        <v>2014</v>
      </c>
      <c r="B1683">
        <v>6</v>
      </c>
      <c r="C1683" t="s">
        <v>7</v>
      </c>
      <c r="D1683" t="s">
        <v>33</v>
      </c>
      <c r="E1683" t="s">
        <v>11</v>
      </c>
      <c r="F1683">
        <v>69.339399914955706</v>
      </c>
      <c r="G1683">
        <v>53338</v>
      </c>
      <c r="H1683">
        <f t="shared" si="0"/>
        <v>1.299999998405559E-3</v>
      </c>
      <c r="I1683" t="s">
        <v>150</v>
      </c>
    </row>
    <row r="1684" spans="1:9">
      <c r="A1684">
        <v>2014</v>
      </c>
      <c r="B1684">
        <v>6</v>
      </c>
      <c r="C1684" t="s">
        <v>12</v>
      </c>
      <c r="D1684" t="s">
        <v>33</v>
      </c>
      <c r="E1684" t="s">
        <v>11</v>
      </c>
      <c r="F1684">
        <v>7.28649998130276</v>
      </c>
      <c r="G1684">
        <v>5605</v>
      </c>
      <c r="H1684">
        <f t="shared" si="0"/>
        <v>1.2999999966641855E-3</v>
      </c>
      <c r="I1684" t="s">
        <v>150</v>
      </c>
    </row>
    <row r="1685" spans="1:9">
      <c r="A1685">
        <v>2014</v>
      </c>
      <c r="B1685">
        <v>6</v>
      </c>
      <c r="C1685" t="s">
        <v>7</v>
      </c>
      <c r="D1685" t="s">
        <v>91</v>
      </c>
      <c r="E1685" t="s">
        <v>9</v>
      </c>
      <c r="F1685">
        <v>20.3476000253576</v>
      </c>
      <c r="G1685">
        <v>15652</v>
      </c>
      <c r="H1685">
        <f t="shared" si="0"/>
        <v>1.3000000016200868E-3</v>
      </c>
      <c r="I1685" t="s">
        <v>150</v>
      </c>
    </row>
    <row r="1686" spans="1:9">
      <c r="A1686">
        <v>2014</v>
      </c>
      <c r="B1686">
        <v>6</v>
      </c>
      <c r="C1686" t="s">
        <v>12</v>
      </c>
      <c r="D1686" t="s">
        <v>91</v>
      </c>
      <c r="E1686" t="s">
        <v>9</v>
      </c>
      <c r="F1686">
        <v>3.6555999935371801</v>
      </c>
      <c r="G1686">
        <v>2812</v>
      </c>
      <c r="H1686">
        <f t="shared" si="0"/>
        <v>1.2999999977016999E-3</v>
      </c>
      <c r="I1686" t="s">
        <v>150</v>
      </c>
    </row>
    <row r="1687" spans="1:9">
      <c r="A1687">
        <v>2014</v>
      </c>
      <c r="B1687">
        <v>6</v>
      </c>
      <c r="C1687" t="s">
        <v>7</v>
      </c>
      <c r="D1687" t="s">
        <v>48</v>
      </c>
      <c r="E1687" t="s">
        <v>14</v>
      </c>
      <c r="F1687">
        <v>8.2119825427071191</v>
      </c>
      <c r="G1687">
        <v>23652</v>
      </c>
      <c r="H1687">
        <f t="shared" si="0"/>
        <v>3.4720034427139859E-4</v>
      </c>
      <c r="I1687" t="s">
        <v>150</v>
      </c>
    </row>
    <row r="1688" spans="1:9">
      <c r="A1688">
        <v>2014</v>
      </c>
      <c r="B1688">
        <v>6</v>
      </c>
      <c r="C1688" t="s">
        <v>12</v>
      </c>
      <c r="D1688" t="s">
        <v>48</v>
      </c>
      <c r="E1688" t="s">
        <v>14</v>
      </c>
      <c r="F1688">
        <v>69.382324056699801</v>
      </c>
      <c r="G1688">
        <v>9821</v>
      </c>
      <c r="H1688">
        <f t="shared" si="0"/>
        <v>7.0646903631707359E-3</v>
      </c>
      <c r="I1688" t="s">
        <v>150</v>
      </c>
    </row>
    <row r="1689" spans="1:9">
      <c r="A1689">
        <v>2014</v>
      </c>
      <c r="B1689">
        <v>6</v>
      </c>
      <c r="C1689" t="s">
        <v>7</v>
      </c>
      <c r="D1689" t="s">
        <v>63</v>
      </c>
      <c r="E1689" t="s">
        <v>14</v>
      </c>
      <c r="F1689">
        <v>248.41679027560099</v>
      </c>
      <c r="G1689">
        <v>225915</v>
      </c>
      <c r="H1689">
        <f t="shared" si="0"/>
        <v>1.0996029049669168E-3</v>
      </c>
      <c r="I1689" t="s">
        <v>150</v>
      </c>
    </row>
    <row r="1690" spans="1:9">
      <c r="A1690">
        <v>2014</v>
      </c>
      <c r="B1690">
        <v>6</v>
      </c>
      <c r="C1690" t="s">
        <v>12</v>
      </c>
      <c r="D1690" t="s">
        <v>63</v>
      </c>
      <c r="E1690" t="s">
        <v>14</v>
      </c>
      <c r="F1690">
        <v>5118.3453654702698</v>
      </c>
      <c r="G1690">
        <v>427255</v>
      </c>
      <c r="H1690">
        <f t="shared" si="0"/>
        <v>1.1979603200595124E-2</v>
      </c>
      <c r="I1690" t="s">
        <v>150</v>
      </c>
    </row>
    <row r="1691" spans="1:9">
      <c r="A1691">
        <v>2014</v>
      </c>
      <c r="B1691">
        <v>6</v>
      </c>
      <c r="C1691" t="s">
        <v>7</v>
      </c>
      <c r="D1691" t="s">
        <v>74</v>
      </c>
      <c r="E1691" t="s">
        <v>9</v>
      </c>
      <c r="F1691">
        <v>30.613798858132199</v>
      </c>
      <c r="G1691">
        <v>21867</v>
      </c>
      <c r="H1691">
        <f t="shared" si="0"/>
        <v>1.399999947781232E-3</v>
      </c>
      <c r="I1691" t="s">
        <v>150</v>
      </c>
    </row>
    <row r="1692" spans="1:9">
      <c r="A1692">
        <v>2014</v>
      </c>
      <c r="B1692">
        <v>6</v>
      </c>
      <c r="C1692" t="s">
        <v>12</v>
      </c>
      <c r="D1692" t="s">
        <v>74</v>
      </c>
      <c r="E1692" t="s">
        <v>9</v>
      </c>
      <c r="F1692">
        <v>5.4193998137488899</v>
      </c>
      <c r="G1692">
        <v>3871</v>
      </c>
      <c r="H1692">
        <f t="shared" si="0"/>
        <v>1.3999999518855308E-3</v>
      </c>
      <c r="I1692" t="s">
        <v>150</v>
      </c>
    </row>
    <row r="1693" spans="1:9">
      <c r="A1693">
        <v>2014</v>
      </c>
      <c r="B1693">
        <v>6</v>
      </c>
      <c r="C1693" t="s">
        <v>7</v>
      </c>
      <c r="D1693" t="s">
        <v>93</v>
      </c>
      <c r="E1693" t="s">
        <v>9</v>
      </c>
      <c r="F1693">
        <v>14.880599584430399</v>
      </c>
      <c r="G1693">
        <v>10629</v>
      </c>
      <c r="H1693">
        <f t="shared" si="0"/>
        <v>1.3999999609022862E-3</v>
      </c>
      <c r="I1693" t="s">
        <v>150</v>
      </c>
    </row>
    <row r="1694" spans="1:9">
      <c r="A1694">
        <v>2014</v>
      </c>
      <c r="B1694">
        <v>6</v>
      </c>
      <c r="C1694" t="s">
        <v>12</v>
      </c>
      <c r="D1694" t="s">
        <v>93</v>
      </c>
      <c r="E1694" t="s">
        <v>9</v>
      </c>
      <c r="F1694">
        <v>2.2876001147087601</v>
      </c>
      <c r="G1694">
        <v>1634</v>
      </c>
      <c r="H1694">
        <f t="shared" si="0"/>
        <v>1.4000000702011997E-3</v>
      </c>
      <c r="I1694" t="s">
        <v>150</v>
      </c>
    </row>
    <row r="1695" spans="1:9">
      <c r="A1695">
        <v>2014</v>
      </c>
      <c r="B1695">
        <v>6</v>
      </c>
      <c r="C1695" t="s">
        <v>7</v>
      </c>
      <c r="D1695" t="s">
        <v>82</v>
      </c>
      <c r="E1695" t="s">
        <v>14</v>
      </c>
      <c r="F1695">
        <v>10.385468678839899</v>
      </c>
      <c r="G1695">
        <v>40629</v>
      </c>
      <c r="H1695">
        <f t="shared" ref="H1695:H1754" si="1">F1695/G1695</f>
        <v>2.5561713748406062E-4</v>
      </c>
      <c r="I1695" t="s">
        <v>150</v>
      </c>
    </row>
    <row r="1696" spans="1:9">
      <c r="A1696">
        <v>2014</v>
      </c>
      <c r="B1696">
        <v>6</v>
      </c>
      <c r="C1696" t="s">
        <v>12</v>
      </c>
      <c r="D1696" t="s">
        <v>82</v>
      </c>
      <c r="E1696" t="s">
        <v>14</v>
      </c>
      <c r="F1696">
        <v>72.800966341048394</v>
      </c>
      <c r="G1696">
        <v>10993</v>
      </c>
      <c r="H1696">
        <f t="shared" si="1"/>
        <v>6.6224839753523512E-3</v>
      </c>
      <c r="I1696" t="s">
        <v>150</v>
      </c>
    </row>
    <row r="1697" spans="1:9">
      <c r="A1697">
        <v>2014</v>
      </c>
      <c r="B1697">
        <v>6</v>
      </c>
      <c r="C1697" t="s">
        <v>12</v>
      </c>
      <c r="D1697" t="s">
        <v>71</v>
      </c>
      <c r="E1697" t="s">
        <v>14</v>
      </c>
      <c r="F1697">
        <v>174.16586783993901</v>
      </c>
      <c r="G1697">
        <v>11508</v>
      </c>
      <c r="H1697">
        <f t="shared" si="1"/>
        <v>1.5134329843581771E-2</v>
      </c>
      <c r="I1697" t="s">
        <v>150</v>
      </c>
    </row>
    <row r="1698" spans="1:9">
      <c r="A1698">
        <v>2014</v>
      </c>
      <c r="B1698">
        <v>6</v>
      </c>
      <c r="C1698" t="s">
        <v>12</v>
      </c>
      <c r="D1698" t="s">
        <v>65</v>
      </c>
      <c r="E1698" t="s">
        <v>25</v>
      </c>
      <c r="F1698">
        <v>5.6415213039144804E-3</v>
      </c>
      <c r="G1698">
        <v>3</v>
      </c>
      <c r="H1698">
        <f t="shared" si="1"/>
        <v>1.8805071013048267E-3</v>
      </c>
      <c r="I1698" t="s">
        <v>150</v>
      </c>
    </row>
    <row r="1699" spans="1:9">
      <c r="A1699">
        <v>2014</v>
      </c>
      <c r="B1699">
        <v>6</v>
      </c>
      <c r="C1699" t="s">
        <v>12</v>
      </c>
      <c r="D1699" t="s">
        <v>84</v>
      </c>
      <c r="E1699" t="s">
        <v>25</v>
      </c>
      <c r="F1699">
        <v>5.1469230558723197E-2</v>
      </c>
      <c r="G1699">
        <v>21</v>
      </c>
      <c r="H1699">
        <f t="shared" si="1"/>
        <v>2.4509157408915808E-3</v>
      </c>
      <c r="I1699" t="s">
        <v>150</v>
      </c>
    </row>
    <row r="1700" spans="1:9">
      <c r="A1700">
        <v>2014</v>
      </c>
      <c r="B1700">
        <v>6</v>
      </c>
      <c r="C1700" t="s">
        <v>7</v>
      </c>
      <c r="D1700" t="s">
        <v>26</v>
      </c>
      <c r="E1700" t="s">
        <v>14</v>
      </c>
      <c r="F1700">
        <v>90.059528937796102</v>
      </c>
      <c r="G1700">
        <v>54751</v>
      </c>
      <c r="H1700">
        <f t="shared" si="1"/>
        <v>1.6448928592682527E-3</v>
      </c>
      <c r="I1700" t="s">
        <v>150</v>
      </c>
    </row>
    <row r="1701" spans="1:9">
      <c r="A1701">
        <v>2014</v>
      </c>
      <c r="B1701">
        <v>6</v>
      </c>
      <c r="C1701" t="s">
        <v>12</v>
      </c>
      <c r="D1701" t="s">
        <v>26</v>
      </c>
      <c r="E1701" t="s">
        <v>14</v>
      </c>
      <c r="F1701">
        <v>651.65401076897899</v>
      </c>
      <c r="G1701">
        <v>53248</v>
      </c>
      <c r="H1701">
        <f t="shared" si="1"/>
        <v>1.2238093651761175E-2</v>
      </c>
      <c r="I1701" t="s">
        <v>150</v>
      </c>
    </row>
    <row r="1702" spans="1:9">
      <c r="A1702">
        <v>2014</v>
      </c>
      <c r="B1702">
        <v>6</v>
      </c>
      <c r="C1702" t="s">
        <v>12</v>
      </c>
      <c r="D1702" t="s">
        <v>94</v>
      </c>
      <c r="E1702" t="s">
        <v>25</v>
      </c>
      <c r="F1702">
        <v>0.16512553580105299</v>
      </c>
      <c r="G1702">
        <v>18</v>
      </c>
      <c r="H1702">
        <f t="shared" si="1"/>
        <v>9.1736408778362779E-3</v>
      </c>
      <c r="I1702" t="s">
        <v>150</v>
      </c>
    </row>
    <row r="1703" spans="1:9">
      <c r="A1703">
        <v>2014</v>
      </c>
      <c r="B1703">
        <v>6</v>
      </c>
      <c r="C1703" t="s">
        <v>7</v>
      </c>
      <c r="D1703" t="s">
        <v>27</v>
      </c>
      <c r="E1703" t="s">
        <v>14</v>
      </c>
      <c r="F1703">
        <v>57.707721174461703</v>
      </c>
      <c r="G1703">
        <v>22417</v>
      </c>
      <c r="H1703">
        <f t="shared" si="1"/>
        <v>2.5742838548629032E-3</v>
      </c>
      <c r="I1703" t="s">
        <v>150</v>
      </c>
    </row>
    <row r="1704" spans="1:9">
      <c r="A1704">
        <v>2014</v>
      </c>
      <c r="B1704">
        <v>6</v>
      </c>
      <c r="C1704" t="s">
        <v>12</v>
      </c>
      <c r="D1704" t="s">
        <v>27</v>
      </c>
      <c r="E1704" t="s">
        <v>14</v>
      </c>
      <c r="F1704">
        <v>24.9885734885465</v>
      </c>
      <c r="G1704">
        <v>9707</v>
      </c>
      <c r="H1704">
        <f t="shared" si="1"/>
        <v>2.574283866132327E-3</v>
      </c>
      <c r="I1704" t="s">
        <v>150</v>
      </c>
    </row>
    <row r="1705" spans="1:9">
      <c r="A1705">
        <v>2014</v>
      </c>
      <c r="B1705">
        <v>6</v>
      </c>
      <c r="C1705" t="s">
        <v>12</v>
      </c>
      <c r="D1705" t="s">
        <v>34</v>
      </c>
      <c r="E1705" t="s">
        <v>14</v>
      </c>
      <c r="F1705">
        <v>4.4745041970163504</v>
      </c>
      <c r="G1705">
        <v>203</v>
      </c>
      <c r="H1705">
        <f t="shared" si="1"/>
        <v>2.2041892596139655E-2</v>
      </c>
      <c r="I1705" t="s">
        <v>150</v>
      </c>
    </row>
    <row r="1706" spans="1:9">
      <c r="A1706">
        <v>2014</v>
      </c>
      <c r="B1706">
        <v>6</v>
      </c>
      <c r="C1706" t="s">
        <v>7</v>
      </c>
      <c r="D1706" t="s">
        <v>31</v>
      </c>
      <c r="E1706" t="s">
        <v>14</v>
      </c>
      <c r="F1706">
        <v>41.027201025281101</v>
      </c>
      <c r="G1706">
        <v>15853</v>
      </c>
      <c r="H1706">
        <f t="shared" si="1"/>
        <v>2.5879771037205009E-3</v>
      </c>
      <c r="I1706" t="s">
        <v>150</v>
      </c>
    </row>
    <row r="1707" spans="1:9">
      <c r="A1707">
        <v>2014</v>
      </c>
      <c r="B1707">
        <v>6</v>
      </c>
      <c r="C1707" t="s">
        <v>12</v>
      </c>
      <c r="D1707" t="s">
        <v>31</v>
      </c>
      <c r="E1707" t="s">
        <v>14</v>
      </c>
      <c r="F1707">
        <v>11.9650982851162</v>
      </c>
      <c r="G1707">
        <v>4497</v>
      </c>
      <c r="H1707">
        <f t="shared" si="1"/>
        <v>2.6606845197056262E-3</v>
      </c>
      <c r="I1707" t="s">
        <v>150</v>
      </c>
    </row>
    <row r="1708" spans="1:9">
      <c r="A1708">
        <v>2014</v>
      </c>
      <c r="B1708">
        <v>6</v>
      </c>
      <c r="C1708" t="s">
        <v>12</v>
      </c>
      <c r="D1708" t="s">
        <v>47</v>
      </c>
      <c r="E1708" t="s">
        <v>14</v>
      </c>
      <c r="F1708">
        <v>45.745205007493396</v>
      </c>
      <c r="G1708">
        <v>3599</v>
      </c>
      <c r="H1708">
        <f t="shared" si="1"/>
        <v>1.2710532094329924E-2</v>
      </c>
      <c r="I1708" t="s">
        <v>150</v>
      </c>
    </row>
    <row r="1709" spans="1:9">
      <c r="A1709">
        <v>2014</v>
      </c>
      <c r="B1709">
        <v>6</v>
      </c>
      <c r="C1709" t="s">
        <v>7</v>
      </c>
      <c r="D1709" t="s">
        <v>29</v>
      </c>
      <c r="E1709" t="s">
        <v>25</v>
      </c>
      <c r="F1709">
        <v>81.377380798512604</v>
      </c>
      <c r="G1709">
        <v>83843</v>
      </c>
      <c r="H1709">
        <f t="shared" si="1"/>
        <v>9.705924263028828E-4</v>
      </c>
      <c r="I1709" t="s">
        <v>150</v>
      </c>
    </row>
    <row r="1710" spans="1:9">
      <c r="A1710">
        <v>2014</v>
      </c>
      <c r="B1710">
        <v>6</v>
      </c>
      <c r="C1710" t="s">
        <v>12</v>
      </c>
      <c r="D1710" t="s">
        <v>29</v>
      </c>
      <c r="E1710" t="s">
        <v>25</v>
      </c>
      <c r="F1710">
        <v>126.242960711009</v>
      </c>
      <c r="G1710">
        <v>28919</v>
      </c>
      <c r="H1710">
        <f t="shared" si="1"/>
        <v>4.3653985515062421E-3</v>
      </c>
      <c r="I1710" t="s">
        <v>150</v>
      </c>
    </row>
    <row r="1711" spans="1:9">
      <c r="A1711">
        <v>2014</v>
      </c>
      <c r="B1711">
        <v>6</v>
      </c>
      <c r="C1711" t="s">
        <v>7</v>
      </c>
      <c r="D1711" t="s">
        <v>88</v>
      </c>
      <c r="E1711" t="s">
        <v>14</v>
      </c>
      <c r="F1711">
        <v>13.2659718308132</v>
      </c>
      <c r="G1711">
        <v>4893</v>
      </c>
      <c r="H1711">
        <f t="shared" si="1"/>
        <v>2.7112143533237687E-3</v>
      </c>
      <c r="I1711" t="s">
        <v>150</v>
      </c>
    </row>
    <row r="1712" spans="1:9">
      <c r="A1712">
        <v>2014</v>
      </c>
      <c r="B1712">
        <v>6</v>
      </c>
      <c r="C1712" t="s">
        <v>12</v>
      </c>
      <c r="D1712" t="s">
        <v>88</v>
      </c>
      <c r="E1712" t="s">
        <v>14</v>
      </c>
      <c r="F1712">
        <v>4.1020645182579702</v>
      </c>
      <c r="G1712">
        <v>1513</v>
      </c>
      <c r="H1712">
        <f t="shared" si="1"/>
        <v>2.7112125038056645E-3</v>
      </c>
      <c r="I1712" t="s">
        <v>150</v>
      </c>
    </row>
    <row r="1713" spans="1:9">
      <c r="A1713">
        <v>2014</v>
      </c>
      <c r="B1713">
        <v>6</v>
      </c>
      <c r="C1713" t="s">
        <v>12</v>
      </c>
      <c r="D1713" t="s">
        <v>54</v>
      </c>
      <c r="E1713" t="s">
        <v>14</v>
      </c>
      <c r="F1713">
        <v>4.3442795164883101</v>
      </c>
      <c r="G1713">
        <v>290</v>
      </c>
      <c r="H1713">
        <f t="shared" si="1"/>
        <v>1.4980274194787277E-2</v>
      </c>
      <c r="I1713" t="s">
        <v>150</v>
      </c>
    </row>
    <row r="1714" spans="1:9">
      <c r="A1714">
        <v>2014</v>
      </c>
      <c r="B1714">
        <v>6</v>
      </c>
      <c r="C1714" t="s">
        <v>7</v>
      </c>
      <c r="D1714" t="s">
        <v>20</v>
      </c>
      <c r="E1714" t="s">
        <v>14</v>
      </c>
      <c r="F1714">
        <v>278.020216343458</v>
      </c>
      <c r="G1714">
        <v>326818</v>
      </c>
      <c r="H1714">
        <f t="shared" si="1"/>
        <v>8.5068820059928767E-4</v>
      </c>
      <c r="I1714" t="s">
        <v>150</v>
      </c>
    </row>
    <row r="1715" spans="1:9">
      <c r="A1715">
        <v>2014</v>
      </c>
      <c r="B1715">
        <v>6</v>
      </c>
      <c r="C1715" t="s">
        <v>12</v>
      </c>
      <c r="D1715" t="s">
        <v>20</v>
      </c>
      <c r="E1715" t="s">
        <v>14</v>
      </c>
      <c r="F1715">
        <v>5844.2935700844901</v>
      </c>
      <c r="G1715">
        <v>516609</v>
      </c>
      <c r="H1715">
        <f t="shared" si="1"/>
        <v>1.1312798596393966E-2</v>
      </c>
      <c r="I1715" t="s">
        <v>150</v>
      </c>
    </row>
    <row r="1716" spans="1:9">
      <c r="A1716">
        <v>2014</v>
      </c>
      <c r="B1716">
        <v>6</v>
      </c>
      <c r="C1716" t="s">
        <v>7</v>
      </c>
      <c r="D1716" t="s">
        <v>44</v>
      </c>
      <c r="E1716" t="s">
        <v>16</v>
      </c>
      <c r="F1716">
        <v>94.974593701306702</v>
      </c>
      <c r="G1716">
        <v>109603</v>
      </c>
      <c r="H1716">
        <f t="shared" si="1"/>
        <v>8.6653279290992678E-4</v>
      </c>
      <c r="I1716" t="s">
        <v>150</v>
      </c>
    </row>
    <row r="1717" spans="1:9">
      <c r="A1717">
        <v>2014</v>
      </c>
      <c r="B1717">
        <v>6</v>
      </c>
      <c r="C1717" t="s">
        <v>12</v>
      </c>
      <c r="D1717" t="s">
        <v>44</v>
      </c>
      <c r="E1717" t="s">
        <v>16</v>
      </c>
      <c r="F1717">
        <v>1157.53654941637</v>
      </c>
      <c r="G1717">
        <v>106663</v>
      </c>
      <c r="H1717">
        <f t="shared" si="1"/>
        <v>1.0852278197841519E-2</v>
      </c>
      <c r="I1717" t="s">
        <v>150</v>
      </c>
    </row>
    <row r="1718" spans="1:9">
      <c r="A1718">
        <v>2014</v>
      </c>
      <c r="B1718">
        <v>6</v>
      </c>
      <c r="C1718" t="s">
        <v>7</v>
      </c>
      <c r="D1718" t="s">
        <v>67</v>
      </c>
      <c r="E1718" t="s">
        <v>9</v>
      </c>
      <c r="F1718">
        <v>7.9625000078231096</v>
      </c>
      <c r="G1718">
        <v>6125</v>
      </c>
      <c r="H1718">
        <f t="shared" si="1"/>
        <v>1.3000000012772424E-3</v>
      </c>
      <c r="I1718" t="s">
        <v>150</v>
      </c>
    </row>
    <row r="1719" spans="1:9">
      <c r="A1719">
        <v>2014</v>
      </c>
      <c r="B1719">
        <v>6</v>
      </c>
      <c r="C1719" t="s">
        <v>12</v>
      </c>
      <c r="D1719" t="s">
        <v>67</v>
      </c>
      <c r="E1719" t="s">
        <v>9</v>
      </c>
      <c r="F1719">
        <v>1.1089000079082301</v>
      </c>
      <c r="G1719">
        <v>853</v>
      </c>
      <c r="H1719">
        <f t="shared" si="1"/>
        <v>1.3000000092710786E-3</v>
      </c>
      <c r="I1719" t="s">
        <v>150</v>
      </c>
    </row>
    <row r="1720" spans="1:9">
      <c r="A1720">
        <v>2014</v>
      </c>
      <c r="B1720">
        <v>6</v>
      </c>
      <c r="C1720" t="s">
        <v>7</v>
      </c>
      <c r="D1720" t="s">
        <v>19</v>
      </c>
      <c r="E1720" t="s">
        <v>14</v>
      </c>
      <c r="F1720">
        <v>287.00796790083399</v>
      </c>
      <c r="G1720">
        <v>148556</v>
      </c>
      <c r="H1720">
        <f t="shared" si="1"/>
        <v>1.9319850285470395E-3</v>
      </c>
      <c r="I1720" t="s">
        <v>150</v>
      </c>
    </row>
    <row r="1721" spans="1:9">
      <c r="A1721">
        <v>2014</v>
      </c>
      <c r="B1721">
        <v>6</v>
      </c>
      <c r="C1721" t="s">
        <v>12</v>
      </c>
      <c r="D1721" t="s">
        <v>19</v>
      </c>
      <c r="E1721" t="s">
        <v>14</v>
      </c>
      <c r="F1721">
        <v>13147.507913514901</v>
      </c>
      <c r="G1721">
        <v>1046124</v>
      </c>
      <c r="H1721">
        <f t="shared" si="1"/>
        <v>1.2567829352461946E-2</v>
      </c>
      <c r="I1721" t="s">
        <v>150</v>
      </c>
    </row>
    <row r="1722" spans="1:9">
      <c r="A1722">
        <v>2014</v>
      </c>
      <c r="B1722">
        <v>6</v>
      </c>
      <c r="C1722" t="s">
        <v>7</v>
      </c>
      <c r="D1722" t="s">
        <v>96</v>
      </c>
      <c r="E1722" t="s">
        <v>9</v>
      </c>
      <c r="F1722">
        <v>38.841598599217797</v>
      </c>
      <c r="G1722">
        <v>27744</v>
      </c>
      <c r="H1722">
        <f t="shared" si="1"/>
        <v>1.3999999495104454E-3</v>
      </c>
      <c r="I1722" t="s">
        <v>150</v>
      </c>
    </row>
    <row r="1723" spans="1:9">
      <c r="A1723">
        <v>2014</v>
      </c>
      <c r="B1723">
        <v>6</v>
      </c>
      <c r="C1723" t="s">
        <v>12</v>
      </c>
      <c r="D1723" t="s">
        <v>96</v>
      </c>
      <c r="E1723" t="s">
        <v>9</v>
      </c>
      <c r="F1723">
        <v>10.957800546661</v>
      </c>
      <c r="G1723">
        <v>7827</v>
      </c>
      <c r="H1723">
        <f t="shared" si="1"/>
        <v>1.4000000698429795E-3</v>
      </c>
      <c r="I1723" t="s">
        <v>150</v>
      </c>
    </row>
    <row r="1724" spans="1:9">
      <c r="A1724">
        <v>2014</v>
      </c>
      <c r="B1724">
        <v>6</v>
      </c>
      <c r="C1724" t="s">
        <v>7</v>
      </c>
      <c r="D1724" t="s">
        <v>51</v>
      </c>
      <c r="E1724" t="s">
        <v>11</v>
      </c>
      <c r="F1724">
        <v>10.5657996842637</v>
      </c>
      <c r="G1724">
        <v>7547</v>
      </c>
      <c r="H1724">
        <f t="shared" si="1"/>
        <v>1.399999958163999E-3</v>
      </c>
      <c r="I1724" t="s">
        <v>150</v>
      </c>
    </row>
    <row r="1725" spans="1:9">
      <c r="A1725">
        <v>2014</v>
      </c>
      <c r="B1725">
        <v>6</v>
      </c>
      <c r="C1725" t="s">
        <v>12</v>
      </c>
      <c r="D1725" t="s">
        <v>51</v>
      </c>
      <c r="E1725" t="s">
        <v>11</v>
      </c>
      <c r="F1725">
        <v>2.2889999146573201</v>
      </c>
      <c r="G1725">
        <v>1635</v>
      </c>
      <c r="H1725">
        <f t="shared" si="1"/>
        <v>1.3999999478026422E-3</v>
      </c>
      <c r="I1725" t="s">
        <v>150</v>
      </c>
    </row>
    <row r="1726" spans="1:9">
      <c r="A1726">
        <v>2014</v>
      </c>
      <c r="B1726">
        <v>6</v>
      </c>
      <c r="C1726" t="s">
        <v>7</v>
      </c>
      <c r="D1726" t="s">
        <v>43</v>
      </c>
      <c r="E1726" t="s">
        <v>11</v>
      </c>
      <c r="F1726">
        <v>187.17400014516801</v>
      </c>
      <c r="G1726">
        <v>143980</v>
      </c>
      <c r="H1726">
        <f t="shared" si="1"/>
        <v>1.3000000010082511E-3</v>
      </c>
      <c r="I1726" t="s">
        <v>150</v>
      </c>
    </row>
    <row r="1727" spans="1:9">
      <c r="A1727">
        <v>2014</v>
      </c>
      <c r="B1727">
        <v>6</v>
      </c>
      <c r="C1727" t="s">
        <v>12</v>
      </c>
      <c r="D1727" t="s">
        <v>43</v>
      </c>
      <c r="E1727" t="s">
        <v>11</v>
      </c>
      <c r="F1727">
        <v>28.9171974575147</v>
      </c>
      <c r="G1727">
        <v>22244</v>
      </c>
      <c r="H1727">
        <f t="shared" si="1"/>
        <v>1.2999998857001753E-3</v>
      </c>
      <c r="I1727" t="s">
        <v>150</v>
      </c>
    </row>
    <row r="1728" spans="1:9">
      <c r="A1728">
        <v>2014</v>
      </c>
      <c r="B1728">
        <v>6</v>
      </c>
      <c r="C1728" t="s">
        <v>7</v>
      </c>
      <c r="D1728" t="s">
        <v>32</v>
      </c>
      <c r="E1728" t="s">
        <v>25</v>
      </c>
      <c r="F1728">
        <v>115.36164447059799</v>
      </c>
      <c r="G1728">
        <v>167809</v>
      </c>
      <c r="H1728">
        <f t="shared" si="1"/>
        <v>6.8745802948946713E-4</v>
      </c>
      <c r="I1728" t="s">
        <v>150</v>
      </c>
    </row>
    <row r="1729" spans="1:9">
      <c r="A1729">
        <v>2014</v>
      </c>
      <c r="B1729">
        <v>6</v>
      </c>
      <c r="C1729" t="s">
        <v>12</v>
      </c>
      <c r="D1729" t="s">
        <v>32</v>
      </c>
      <c r="E1729" t="s">
        <v>25</v>
      </c>
      <c r="F1729">
        <v>25.459151339717199</v>
      </c>
      <c r="G1729">
        <v>22071</v>
      </c>
      <c r="H1729">
        <f t="shared" si="1"/>
        <v>1.1535114557436092E-3</v>
      </c>
      <c r="I1729" t="s">
        <v>150</v>
      </c>
    </row>
    <row r="1730" spans="1:9">
      <c r="A1730">
        <v>2014</v>
      </c>
      <c r="B1730">
        <v>6</v>
      </c>
      <c r="C1730" t="s">
        <v>7</v>
      </c>
      <c r="D1730" t="s">
        <v>45</v>
      </c>
      <c r="E1730" t="s">
        <v>14</v>
      </c>
      <c r="F1730">
        <v>124.11426658084299</v>
      </c>
      <c r="G1730">
        <v>222242</v>
      </c>
      <c r="H1730">
        <f t="shared" si="1"/>
        <v>5.5846449627362511E-4</v>
      </c>
      <c r="I1730" t="s">
        <v>150</v>
      </c>
    </row>
    <row r="1731" spans="1:9">
      <c r="A1731">
        <v>2014</v>
      </c>
      <c r="B1731">
        <v>6</v>
      </c>
      <c r="C1731" t="s">
        <v>12</v>
      </c>
      <c r="D1731" t="s">
        <v>45</v>
      </c>
      <c r="E1731" t="s">
        <v>14</v>
      </c>
      <c r="F1731">
        <v>403.16086700651698</v>
      </c>
      <c r="G1731">
        <v>90000</v>
      </c>
      <c r="H1731">
        <f t="shared" si="1"/>
        <v>4.4795651889613002E-3</v>
      </c>
      <c r="I1731" t="s">
        <v>150</v>
      </c>
    </row>
    <row r="1732" spans="1:9">
      <c r="A1732">
        <v>2014</v>
      </c>
      <c r="B1732">
        <v>6</v>
      </c>
      <c r="C1732" t="s">
        <v>7</v>
      </c>
      <c r="D1732" t="s">
        <v>28</v>
      </c>
      <c r="E1732" t="s">
        <v>14</v>
      </c>
      <c r="F1732">
        <v>335.75943915313098</v>
      </c>
      <c r="G1732">
        <v>123841</v>
      </c>
      <c r="H1732">
        <f t="shared" si="1"/>
        <v>2.7112138883982769E-3</v>
      </c>
      <c r="I1732" t="s">
        <v>150</v>
      </c>
    </row>
    <row r="1733" spans="1:9">
      <c r="A1733">
        <v>2014</v>
      </c>
      <c r="B1733">
        <v>6</v>
      </c>
      <c r="C1733" t="s">
        <v>12</v>
      </c>
      <c r="D1733" t="s">
        <v>28</v>
      </c>
      <c r="E1733" t="s">
        <v>14</v>
      </c>
      <c r="F1733">
        <v>41.904521819669696</v>
      </c>
      <c r="G1733">
        <v>15456</v>
      </c>
      <c r="H1733">
        <f t="shared" si="1"/>
        <v>2.7112138858481948E-3</v>
      </c>
      <c r="I1733" t="s">
        <v>150</v>
      </c>
    </row>
    <row r="1734" spans="1:9">
      <c r="A1734">
        <v>2014</v>
      </c>
      <c r="B1734">
        <v>6</v>
      </c>
      <c r="C1734" t="s">
        <v>12</v>
      </c>
      <c r="D1734" t="s">
        <v>55</v>
      </c>
      <c r="E1734" t="s">
        <v>14</v>
      </c>
      <c r="F1734">
        <v>3.2526054186746402E-2</v>
      </c>
      <c r="G1734">
        <v>11</v>
      </c>
      <c r="H1734">
        <f t="shared" si="1"/>
        <v>2.9569140169769456E-3</v>
      </c>
      <c r="I1734" t="s">
        <v>150</v>
      </c>
    </row>
    <row r="1735" spans="1:9">
      <c r="A1735">
        <v>2014</v>
      </c>
      <c r="B1735">
        <v>6</v>
      </c>
      <c r="C1735" t="s">
        <v>12</v>
      </c>
      <c r="D1735" t="s">
        <v>83</v>
      </c>
      <c r="E1735" t="s">
        <v>14</v>
      </c>
      <c r="F1735">
        <v>0.52389358729124003</v>
      </c>
      <c r="G1735">
        <v>47</v>
      </c>
      <c r="H1735">
        <f t="shared" si="1"/>
        <v>1.1146672070026384E-2</v>
      </c>
      <c r="I1735" t="s">
        <v>150</v>
      </c>
    </row>
    <row r="1736" spans="1:9">
      <c r="A1736">
        <v>2014</v>
      </c>
      <c r="B1736">
        <v>6</v>
      </c>
      <c r="C1736" t="s">
        <v>7</v>
      </c>
      <c r="D1736" t="s">
        <v>24</v>
      </c>
      <c r="E1736" t="s">
        <v>25</v>
      </c>
      <c r="F1736">
        <v>35.931281995028201</v>
      </c>
      <c r="G1736">
        <v>85997</v>
      </c>
      <c r="H1736">
        <f t="shared" si="1"/>
        <v>4.178201797158994E-4</v>
      </c>
      <c r="I1736" t="s">
        <v>150</v>
      </c>
    </row>
    <row r="1737" spans="1:9">
      <c r="A1737">
        <v>2014</v>
      </c>
      <c r="B1737">
        <v>6</v>
      </c>
      <c r="C1737" t="s">
        <v>12</v>
      </c>
      <c r="D1737" t="s">
        <v>24</v>
      </c>
      <c r="E1737" t="s">
        <v>25</v>
      </c>
      <c r="F1737">
        <v>323.17240492487298</v>
      </c>
      <c r="G1737">
        <v>42790</v>
      </c>
      <c r="H1737">
        <f t="shared" si="1"/>
        <v>7.5525217322942977E-3</v>
      </c>
      <c r="I1737" t="s">
        <v>150</v>
      </c>
    </row>
    <row r="1738" spans="1:9">
      <c r="A1738">
        <v>2014</v>
      </c>
      <c r="B1738">
        <v>6</v>
      </c>
      <c r="C1738" t="s">
        <v>7</v>
      </c>
      <c r="D1738" t="s">
        <v>80</v>
      </c>
      <c r="E1738" t="s">
        <v>14</v>
      </c>
      <c r="F1738">
        <v>1.0975943851662999</v>
      </c>
      <c r="G1738">
        <v>14438</v>
      </c>
      <c r="H1738">
        <f t="shared" si="1"/>
        <v>7.6021220748462379E-5</v>
      </c>
      <c r="I1738" t="s">
        <v>150</v>
      </c>
    </row>
    <row r="1739" spans="1:9">
      <c r="A1739">
        <v>2014</v>
      </c>
      <c r="B1739">
        <v>6</v>
      </c>
      <c r="C1739" t="s">
        <v>12</v>
      </c>
      <c r="D1739" t="s">
        <v>80</v>
      </c>
      <c r="E1739" t="s">
        <v>14</v>
      </c>
      <c r="F1739">
        <v>49.5049182926304</v>
      </c>
      <c r="G1739">
        <v>8083</v>
      </c>
      <c r="H1739">
        <f t="shared" si="1"/>
        <v>6.1245723484634916E-3</v>
      </c>
      <c r="I1739" t="s">
        <v>150</v>
      </c>
    </row>
    <row r="1740" spans="1:9">
      <c r="A1740">
        <v>2014</v>
      </c>
      <c r="B1740">
        <v>6</v>
      </c>
      <c r="C1740" t="s">
        <v>12</v>
      </c>
      <c r="D1740" t="s">
        <v>38</v>
      </c>
      <c r="E1740" t="s">
        <v>14</v>
      </c>
      <c r="F1740">
        <v>3.0323999002575801E-2</v>
      </c>
      <c r="G1740">
        <v>3</v>
      </c>
      <c r="H1740">
        <f t="shared" si="1"/>
        <v>1.0107999667525267E-2</v>
      </c>
      <c r="I1740" t="s">
        <v>150</v>
      </c>
    </row>
    <row r="1741" spans="1:9">
      <c r="A1741">
        <v>2014</v>
      </c>
      <c r="B1741">
        <v>6</v>
      </c>
      <c r="C1741" t="s">
        <v>12</v>
      </c>
      <c r="D1741" t="s">
        <v>101</v>
      </c>
      <c r="E1741" t="s">
        <v>62</v>
      </c>
      <c r="F1741">
        <v>0.249393099918961</v>
      </c>
      <c r="G1741">
        <v>22</v>
      </c>
      <c r="H1741">
        <f t="shared" si="1"/>
        <v>1.1336049996316409E-2</v>
      </c>
      <c r="I1741" t="s">
        <v>150</v>
      </c>
    </row>
    <row r="1742" spans="1:9">
      <c r="A1742">
        <v>2014</v>
      </c>
      <c r="B1742">
        <v>6</v>
      </c>
      <c r="C1742" t="s">
        <v>12</v>
      </c>
      <c r="D1742" t="s">
        <v>99</v>
      </c>
      <c r="E1742" t="s">
        <v>25</v>
      </c>
      <c r="F1742">
        <v>9.3639995902776701E-3</v>
      </c>
      <c r="G1742">
        <v>1</v>
      </c>
      <c r="H1742">
        <f t="shared" si="1"/>
        <v>9.3639995902776701E-3</v>
      </c>
      <c r="I1742" t="s">
        <v>150</v>
      </c>
    </row>
    <row r="1743" spans="1:9">
      <c r="A1743">
        <v>2014</v>
      </c>
      <c r="B1743">
        <v>6</v>
      </c>
      <c r="C1743" t="s">
        <v>7</v>
      </c>
      <c r="D1743" t="s">
        <v>60</v>
      </c>
      <c r="E1743" t="s">
        <v>14</v>
      </c>
      <c r="F1743">
        <v>154.73254873265901</v>
      </c>
      <c r="G1743">
        <v>102697</v>
      </c>
      <c r="H1743">
        <f t="shared" si="1"/>
        <v>1.506690056502712E-3</v>
      </c>
      <c r="I1743" t="s">
        <v>150</v>
      </c>
    </row>
    <row r="1744" spans="1:9">
      <c r="A1744">
        <v>2014</v>
      </c>
      <c r="B1744">
        <v>6</v>
      </c>
      <c r="C1744" t="s">
        <v>12</v>
      </c>
      <c r="D1744" t="s">
        <v>60</v>
      </c>
      <c r="E1744" t="s">
        <v>14</v>
      </c>
      <c r="F1744">
        <v>182.36482639238201</v>
      </c>
      <c r="G1744">
        <v>42444</v>
      </c>
      <c r="H1744">
        <f t="shared" si="1"/>
        <v>4.2965984919513247E-3</v>
      </c>
      <c r="I1744" t="s">
        <v>150</v>
      </c>
    </row>
    <row r="1745" spans="1:9">
      <c r="A1745">
        <v>2014</v>
      </c>
      <c r="B1745">
        <v>6</v>
      </c>
      <c r="C1745" t="s">
        <v>12</v>
      </c>
      <c r="D1745" t="s">
        <v>76</v>
      </c>
      <c r="E1745" t="s">
        <v>25</v>
      </c>
      <c r="F1745">
        <v>0.24098527617752499</v>
      </c>
      <c r="G1745">
        <v>11</v>
      </c>
      <c r="H1745">
        <f t="shared" si="1"/>
        <v>2.1907752379774999E-2</v>
      </c>
      <c r="I1745" t="s">
        <v>150</v>
      </c>
    </row>
    <row r="1746" spans="1:9">
      <c r="A1746">
        <v>2014</v>
      </c>
      <c r="B1746">
        <v>6</v>
      </c>
      <c r="C1746" t="s">
        <v>7</v>
      </c>
      <c r="D1746" t="s">
        <v>81</v>
      </c>
      <c r="E1746" t="s">
        <v>11</v>
      </c>
      <c r="F1746">
        <v>7.3464634927513499</v>
      </c>
      <c r="G1746">
        <v>17131</v>
      </c>
      <c r="H1746">
        <f t="shared" si="1"/>
        <v>4.288403182973177E-4</v>
      </c>
      <c r="I1746" t="s">
        <v>150</v>
      </c>
    </row>
    <row r="1747" spans="1:9">
      <c r="A1747">
        <v>2014</v>
      </c>
      <c r="B1747">
        <v>6</v>
      </c>
      <c r="C1747" t="s">
        <v>12</v>
      </c>
      <c r="D1747" t="s">
        <v>81</v>
      </c>
      <c r="E1747" t="s">
        <v>11</v>
      </c>
      <c r="F1747">
        <v>20.8085965588688</v>
      </c>
      <c r="G1747">
        <v>3351</v>
      </c>
      <c r="H1747">
        <f t="shared" si="1"/>
        <v>6.2096677286985376E-3</v>
      </c>
      <c r="I1747" t="s">
        <v>150</v>
      </c>
    </row>
    <row r="1748" spans="1:9">
      <c r="A1748">
        <v>2014</v>
      </c>
      <c r="B1748">
        <v>6</v>
      </c>
      <c r="C1748" t="s">
        <v>7</v>
      </c>
      <c r="D1748" t="s">
        <v>41</v>
      </c>
      <c r="E1748" t="s">
        <v>25</v>
      </c>
      <c r="F1748">
        <v>111.086643863818</v>
      </c>
      <c r="G1748">
        <v>66360</v>
      </c>
      <c r="H1748">
        <f t="shared" si="1"/>
        <v>1.6740000582251054E-3</v>
      </c>
      <c r="I1748" t="s">
        <v>150</v>
      </c>
    </row>
    <row r="1749" spans="1:9">
      <c r="A1749">
        <v>2014</v>
      </c>
      <c r="B1749">
        <v>6</v>
      </c>
      <c r="C1749" t="s">
        <v>12</v>
      </c>
      <c r="D1749" t="s">
        <v>41</v>
      </c>
      <c r="E1749" t="s">
        <v>25</v>
      </c>
      <c r="F1749">
        <v>58.176516047795303</v>
      </c>
      <c r="G1749">
        <v>34753</v>
      </c>
      <c r="H1749">
        <f t="shared" si="1"/>
        <v>1.6739998287283199E-3</v>
      </c>
      <c r="I1749" t="s">
        <v>150</v>
      </c>
    </row>
    <row r="1750" spans="1:9">
      <c r="A1750">
        <v>2014</v>
      </c>
      <c r="B1750">
        <v>6</v>
      </c>
      <c r="C1750" t="s">
        <v>12</v>
      </c>
      <c r="D1750" t="s">
        <v>68</v>
      </c>
      <c r="E1750" t="s">
        <v>14</v>
      </c>
      <c r="F1750">
        <v>7.3175211437046502E-3</v>
      </c>
      <c r="G1750">
        <v>1</v>
      </c>
      <c r="H1750">
        <f t="shared" si="1"/>
        <v>7.3175211437046502E-3</v>
      </c>
      <c r="I1750" t="s">
        <v>150</v>
      </c>
    </row>
    <row r="1751" spans="1:9">
      <c r="A1751">
        <v>2014</v>
      </c>
      <c r="B1751">
        <v>6</v>
      </c>
      <c r="C1751" t="s">
        <v>7</v>
      </c>
      <c r="D1751" t="s">
        <v>46</v>
      </c>
      <c r="E1751" t="s">
        <v>25</v>
      </c>
      <c r="F1751">
        <v>13.969719809101599</v>
      </c>
      <c r="G1751">
        <v>40797</v>
      </c>
      <c r="H1751">
        <f t="shared" si="1"/>
        <v>3.4242027132145989E-4</v>
      </c>
      <c r="I1751" t="s">
        <v>150</v>
      </c>
    </row>
    <row r="1752" spans="1:9">
      <c r="A1752">
        <v>2014</v>
      </c>
      <c r="B1752">
        <v>6</v>
      </c>
      <c r="C1752" t="s">
        <v>12</v>
      </c>
      <c r="D1752" t="s">
        <v>46</v>
      </c>
      <c r="E1752" t="s">
        <v>25</v>
      </c>
      <c r="F1752">
        <v>133.12712802272199</v>
      </c>
      <c r="G1752">
        <v>21931</v>
      </c>
      <c r="H1752">
        <f t="shared" si="1"/>
        <v>6.0702716712745424E-3</v>
      </c>
      <c r="I1752" t="s">
        <v>150</v>
      </c>
    </row>
    <row r="1753" spans="1:9">
      <c r="A1753">
        <v>2014</v>
      </c>
      <c r="B1753">
        <v>6</v>
      </c>
      <c r="C1753" t="s">
        <v>12</v>
      </c>
      <c r="D1753" t="s">
        <v>58</v>
      </c>
      <c r="E1753" t="s">
        <v>9</v>
      </c>
      <c r="F1753">
        <v>0.254693436436355</v>
      </c>
      <c r="G1753">
        <v>62</v>
      </c>
      <c r="H1753">
        <f t="shared" si="1"/>
        <v>4.1079586521992738E-3</v>
      </c>
      <c r="I1753" t="s">
        <v>150</v>
      </c>
    </row>
    <row r="1754" spans="1:9">
      <c r="A1754">
        <v>2014</v>
      </c>
      <c r="B1754">
        <v>6</v>
      </c>
      <c r="C1754" t="s">
        <v>12</v>
      </c>
      <c r="D1754" t="s">
        <v>66</v>
      </c>
      <c r="E1754" t="s">
        <v>9</v>
      </c>
      <c r="F1754">
        <v>1.20825944468379</v>
      </c>
      <c r="G1754">
        <v>69</v>
      </c>
      <c r="H1754">
        <f t="shared" si="1"/>
        <v>1.7511006444692608E-2</v>
      </c>
      <c r="I1754" t="s">
        <v>150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8"/>
  <sheetViews>
    <sheetView topLeftCell="A1581" workbookViewId="0">
      <selection activeCell="I2" sqref="A2:I1628"/>
    </sheetView>
  </sheetViews>
  <sheetFormatPr baseColWidth="10" defaultColWidth="8.83203125" defaultRowHeight="14" x14ac:dyDescent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149</v>
      </c>
    </row>
    <row r="2" spans="1:9">
      <c r="A2" s="2">
        <v>2013</v>
      </c>
      <c r="B2" s="2">
        <v>2</v>
      </c>
      <c r="C2" s="2" t="s">
        <v>12</v>
      </c>
      <c r="D2" s="2" t="s">
        <v>59</v>
      </c>
      <c r="E2" s="2" t="s">
        <v>11</v>
      </c>
      <c r="F2" s="2">
        <v>7.4375999999999998E-2</v>
      </c>
      <c r="G2" s="2">
        <v>9</v>
      </c>
      <c r="H2" s="2">
        <v>8.2000000000000007E-3</v>
      </c>
      <c r="I2" t="s">
        <v>151</v>
      </c>
    </row>
    <row r="3" spans="1:9">
      <c r="A3" s="2">
        <v>2013</v>
      </c>
      <c r="B3" s="2">
        <v>6</v>
      </c>
      <c r="C3" s="2" t="s">
        <v>12</v>
      </c>
      <c r="D3" s="2" t="s">
        <v>52</v>
      </c>
      <c r="E3" s="2" t="s">
        <v>25</v>
      </c>
      <c r="F3" s="2">
        <v>9.9450000000000007E-3</v>
      </c>
      <c r="G3" s="2">
        <v>5</v>
      </c>
      <c r="H3" s="2">
        <v>1.9E-3</v>
      </c>
      <c r="I3" t="s">
        <v>151</v>
      </c>
    </row>
    <row r="4" spans="1:9">
      <c r="A4" s="2">
        <v>2013</v>
      </c>
      <c r="B4" s="2">
        <v>2</v>
      </c>
      <c r="C4" s="2" t="s">
        <v>7</v>
      </c>
      <c r="D4" s="2" t="s">
        <v>22</v>
      </c>
      <c r="E4" s="2" t="s">
        <v>14</v>
      </c>
      <c r="F4" s="2">
        <v>3.6765210000000002</v>
      </c>
      <c r="G4" s="2">
        <v>5776</v>
      </c>
      <c r="H4" s="2">
        <v>5.9999999999999995E-4</v>
      </c>
      <c r="I4" t="s">
        <v>151</v>
      </c>
    </row>
    <row r="5" spans="1:9">
      <c r="A5" s="2">
        <v>2013</v>
      </c>
      <c r="B5" s="2">
        <v>9</v>
      </c>
      <c r="C5" s="2" t="s">
        <v>12</v>
      </c>
      <c r="D5" s="2" t="s">
        <v>21</v>
      </c>
      <c r="E5" s="2" t="s">
        <v>14</v>
      </c>
      <c r="F5" s="2">
        <v>319.97893099999999</v>
      </c>
      <c r="G5" s="2">
        <v>24671</v>
      </c>
      <c r="H5" s="2">
        <v>1.29E-2</v>
      </c>
      <c r="I5" t="s">
        <v>151</v>
      </c>
    </row>
    <row r="6" spans="1:9">
      <c r="A6" s="2">
        <v>2013</v>
      </c>
      <c r="B6" s="2">
        <v>5</v>
      </c>
      <c r="C6" s="2" t="s">
        <v>53</v>
      </c>
      <c r="D6" s="2" t="s">
        <v>63</v>
      </c>
      <c r="E6" s="2" t="s">
        <v>14</v>
      </c>
      <c r="F6" s="2">
        <v>1.309955</v>
      </c>
      <c r="G6" s="2">
        <v>1</v>
      </c>
      <c r="H6" s="2">
        <v>1.3099000000000001</v>
      </c>
      <c r="I6" t="s">
        <v>151</v>
      </c>
    </row>
    <row r="7" spans="1:9">
      <c r="A7" s="2">
        <v>2013</v>
      </c>
      <c r="B7" s="2">
        <v>5</v>
      </c>
      <c r="C7" s="2" t="s">
        <v>7</v>
      </c>
      <c r="D7" s="2" t="s">
        <v>19</v>
      </c>
      <c r="E7" s="2" t="s">
        <v>14</v>
      </c>
      <c r="F7" s="2">
        <v>45.198627999999999</v>
      </c>
      <c r="G7" s="2">
        <v>14455</v>
      </c>
      <c r="H7" s="2">
        <v>3.0999999999999999E-3</v>
      </c>
      <c r="I7" t="s">
        <v>151</v>
      </c>
    </row>
    <row r="8" spans="1:9">
      <c r="A8" s="2">
        <v>2013</v>
      </c>
      <c r="B8" s="2">
        <v>8</v>
      </c>
      <c r="C8" s="2" t="s">
        <v>7</v>
      </c>
      <c r="D8" s="2" t="s">
        <v>46</v>
      </c>
      <c r="E8" s="2" t="s">
        <v>25</v>
      </c>
      <c r="F8" s="2">
        <v>0.48905799999999999</v>
      </c>
      <c r="G8" s="2">
        <v>3602</v>
      </c>
      <c r="H8" s="2">
        <v>1E-4</v>
      </c>
      <c r="I8" t="s">
        <v>151</v>
      </c>
    </row>
    <row r="9" spans="1:9">
      <c r="A9" s="2">
        <v>2013</v>
      </c>
      <c r="B9" s="2">
        <v>11</v>
      </c>
      <c r="C9" s="2" t="s">
        <v>12</v>
      </c>
      <c r="D9" s="2" t="s">
        <v>43</v>
      </c>
      <c r="E9" s="2" t="s">
        <v>11</v>
      </c>
      <c r="F9" s="2">
        <v>6.4359999999999999E-3</v>
      </c>
      <c r="G9" s="2">
        <v>1</v>
      </c>
      <c r="H9" s="2">
        <v>6.4000000000000003E-3</v>
      </c>
      <c r="I9" t="s">
        <v>151</v>
      </c>
    </row>
    <row r="10" spans="1:9">
      <c r="A10" s="2">
        <v>2014</v>
      </c>
      <c r="B10" s="2">
        <v>1</v>
      </c>
      <c r="C10" s="2" t="s">
        <v>12</v>
      </c>
      <c r="D10" s="2" t="s">
        <v>20</v>
      </c>
      <c r="E10" s="2" t="s">
        <v>14</v>
      </c>
      <c r="F10" s="2">
        <v>2406.532647</v>
      </c>
      <c r="G10" s="2">
        <v>247518</v>
      </c>
      <c r="H10" s="2">
        <v>9.7000000000000003E-3</v>
      </c>
      <c r="I10" t="s">
        <v>151</v>
      </c>
    </row>
    <row r="11" spans="1:9">
      <c r="A11" s="2">
        <v>2013</v>
      </c>
      <c r="B11" s="2">
        <v>8</v>
      </c>
      <c r="C11" s="2" t="s">
        <v>53</v>
      </c>
      <c r="D11" s="2" t="s">
        <v>20</v>
      </c>
      <c r="E11" s="2" t="s">
        <v>14</v>
      </c>
      <c r="F11" s="2">
        <v>6.7754450000000004</v>
      </c>
      <c r="G11" s="2">
        <v>6</v>
      </c>
      <c r="H11" s="2">
        <v>1.1292</v>
      </c>
      <c r="I11" t="s">
        <v>151</v>
      </c>
    </row>
    <row r="12" spans="1:9">
      <c r="A12" s="2">
        <v>2013</v>
      </c>
      <c r="B12" s="2">
        <v>10</v>
      </c>
      <c r="C12" s="2" t="s">
        <v>12</v>
      </c>
      <c r="D12" s="2" t="s">
        <v>17</v>
      </c>
      <c r="E12" s="2" t="s">
        <v>14</v>
      </c>
      <c r="F12" s="2">
        <v>1.6139019999999999</v>
      </c>
      <c r="G12" s="2">
        <v>600</v>
      </c>
      <c r="H12" s="2">
        <v>2.5999999999999999E-3</v>
      </c>
      <c r="I12" t="s">
        <v>151</v>
      </c>
    </row>
    <row r="13" spans="1:9">
      <c r="A13" s="2">
        <v>2014</v>
      </c>
      <c r="B13" s="2">
        <v>3</v>
      </c>
      <c r="C13" s="2" t="s">
        <v>12</v>
      </c>
      <c r="D13" s="2" t="s">
        <v>75</v>
      </c>
      <c r="E13" s="2" t="s">
        <v>14</v>
      </c>
      <c r="F13" s="2">
        <v>0.49344199999999999</v>
      </c>
      <c r="G13" s="2">
        <v>181</v>
      </c>
      <c r="H13" s="2">
        <v>2.7000000000000001E-3</v>
      </c>
      <c r="I13" t="s">
        <v>151</v>
      </c>
    </row>
    <row r="14" spans="1:9">
      <c r="A14" s="2">
        <v>2014</v>
      </c>
      <c r="B14" s="2">
        <v>3</v>
      </c>
      <c r="C14" s="2" t="s">
        <v>12</v>
      </c>
      <c r="D14" s="2" t="s">
        <v>81</v>
      </c>
      <c r="E14" s="2" t="s">
        <v>11</v>
      </c>
      <c r="F14" s="2">
        <v>1.651</v>
      </c>
      <c r="G14" s="2">
        <v>1270</v>
      </c>
      <c r="H14" s="2">
        <v>1.2999999999999999E-3</v>
      </c>
      <c r="I14" t="s">
        <v>151</v>
      </c>
    </row>
    <row r="15" spans="1:9">
      <c r="A15" s="2">
        <v>2014</v>
      </c>
      <c r="B15" s="2">
        <v>2</v>
      </c>
      <c r="C15" s="2" t="s">
        <v>12</v>
      </c>
      <c r="D15" s="2" t="s">
        <v>39</v>
      </c>
      <c r="E15" s="2" t="s">
        <v>14</v>
      </c>
      <c r="F15" s="2">
        <v>4658.5161269999999</v>
      </c>
      <c r="G15" s="2">
        <v>337506</v>
      </c>
      <c r="H15" s="2">
        <v>1.38E-2</v>
      </c>
      <c r="I15" t="s">
        <v>151</v>
      </c>
    </row>
    <row r="16" spans="1:9">
      <c r="A16" s="2">
        <v>2013</v>
      </c>
      <c r="B16" s="2">
        <v>4</v>
      </c>
      <c r="C16" s="2" t="s">
        <v>12</v>
      </c>
      <c r="D16" s="2" t="s">
        <v>34</v>
      </c>
      <c r="E16" s="2" t="s">
        <v>14</v>
      </c>
      <c r="F16" s="2">
        <v>4.2823E-2</v>
      </c>
      <c r="G16" s="2">
        <v>11</v>
      </c>
      <c r="H16" s="2">
        <v>3.8E-3</v>
      </c>
      <c r="I16" t="s">
        <v>151</v>
      </c>
    </row>
    <row r="17" spans="1:9">
      <c r="A17" s="2">
        <v>2014</v>
      </c>
      <c r="B17" s="2">
        <v>1</v>
      </c>
      <c r="C17" s="2" t="s">
        <v>12</v>
      </c>
      <c r="D17" s="2" t="s">
        <v>82</v>
      </c>
      <c r="E17" s="2" t="s">
        <v>14</v>
      </c>
      <c r="F17" s="2">
        <v>1.0944100000000001</v>
      </c>
      <c r="G17" s="2">
        <v>601</v>
      </c>
      <c r="H17" s="2">
        <v>1.8E-3</v>
      </c>
      <c r="I17" t="s">
        <v>151</v>
      </c>
    </row>
    <row r="18" spans="1:9">
      <c r="A18" s="2">
        <v>2014</v>
      </c>
      <c r="B18" s="2">
        <v>4</v>
      </c>
      <c r="C18" s="2" t="s">
        <v>7</v>
      </c>
      <c r="D18" s="2" t="s">
        <v>48</v>
      </c>
      <c r="E18" s="2" t="s">
        <v>14</v>
      </c>
      <c r="F18" s="2">
        <v>13.330276</v>
      </c>
      <c r="G18" s="2">
        <v>3960</v>
      </c>
      <c r="H18" s="2">
        <v>3.3E-3</v>
      </c>
      <c r="I18" t="s">
        <v>151</v>
      </c>
    </row>
    <row r="19" spans="1:9">
      <c r="A19" s="2">
        <v>2013</v>
      </c>
      <c r="B19" s="2">
        <v>2</v>
      </c>
      <c r="C19" s="2" t="s">
        <v>12</v>
      </c>
      <c r="D19" s="2" t="s">
        <v>8</v>
      </c>
      <c r="E19" s="2" t="s">
        <v>9</v>
      </c>
      <c r="F19" s="2">
        <v>19960.829925999999</v>
      </c>
      <c r="G19" s="2">
        <v>2661649</v>
      </c>
      <c r="H19" s="2">
        <v>7.4000000000000003E-3</v>
      </c>
      <c r="I19" t="s">
        <v>151</v>
      </c>
    </row>
    <row r="20" spans="1:9">
      <c r="A20" s="2">
        <v>2014</v>
      </c>
      <c r="B20" s="2">
        <v>2</v>
      </c>
      <c r="C20" s="2" t="s">
        <v>7</v>
      </c>
      <c r="D20" s="2" t="s">
        <v>59</v>
      </c>
      <c r="E20" s="2" t="s">
        <v>11</v>
      </c>
      <c r="F20" s="2">
        <v>126.911714</v>
      </c>
      <c r="G20" s="2">
        <v>74631</v>
      </c>
      <c r="H20" s="2">
        <v>1.6999999999999999E-3</v>
      </c>
      <c r="I20" t="s">
        <v>151</v>
      </c>
    </row>
    <row r="21" spans="1:9">
      <c r="A21" s="2">
        <v>2014</v>
      </c>
      <c r="B21" s="2">
        <v>1</v>
      </c>
      <c r="C21" s="2" t="s">
        <v>7</v>
      </c>
      <c r="D21" s="2" t="s">
        <v>59</v>
      </c>
      <c r="E21" s="2" t="s">
        <v>11</v>
      </c>
      <c r="F21" s="2">
        <v>94.405680000000004</v>
      </c>
      <c r="G21" s="2">
        <v>55208</v>
      </c>
      <c r="H21" s="2">
        <v>1.6999999999999999E-3</v>
      </c>
      <c r="I21" t="s">
        <v>151</v>
      </c>
    </row>
    <row r="22" spans="1:9">
      <c r="A22" s="2">
        <v>2014</v>
      </c>
      <c r="B22" s="2">
        <v>5</v>
      </c>
      <c r="C22" s="2" t="s">
        <v>12</v>
      </c>
      <c r="D22" s="2" t="s">
        <v>67</v>
      </c>
      <c r="E22" s="2" t="s">
        <v>9</v>
      </c>
      <c r="F22" s="2">
        <v>2.4258000000000002</v>
      </c>
      <c r="G22" s="2">
        <v>1866</v>
      </c>
      <c r="H22" s="2">
        <v>1.2999999999999999E-3</v>
      </c>
      <c r="I22" t="s">
        <v>151</v>
      </c>
    </row>
    <row r="23" spans="1:9">
      <c r="A23" s="2">
        <v>2014</v>
      </c>
      <c r="B23" s="2">
        <v>4</v>
      </c>
      <c r="C23" s="2" t="s">
        <v>7</v>
      </c>
      <c r="D23" s="2" t="s">
        <v>50</v>
      </c>
      <c r="E23" s="2" t="s">
        <v>11</v>
      </c>
      <c r="F23" s="2">
        <v>7.4126719999999997</v>
      </c>
      <c r="G23" s="2">
        <v>3061</v>
      </c>
      <c r="H23" s="2">
        <v>2.3999999999999998E-3</v>
      </c>
      <c r="I23" t="s">
        <v>151</v>
      </c>
    </row>
    <row r="24" spans="1:9">
      <c r="A24" s="2">
        <v>2013</v>
      </c>
      <c r="B24" s="2">
        <v>5</v>
      </c>
      <c r="C24" s="2" t="s">
        <v>7</v>
      </c>
      <c r="D24" s="2" t="s">
        <v>71</v>
      </c>
      <c r="E24" s="2" t="s">
        <v>14</v>
      </c>
      <c r="F24" s="2">
        <v>8.3655469999999994</v>
      </c>
      <c r="G24" s="2">
        <v>2126</v>
      </c>
      <c r="H24" s="2">
        <v>3.8999999999999998E-3</v>
      </c>
      <c r="I24" t="s">
        <v>151</v>
      </c>
    </row>
    <row r="25" spans="1:9">
      <c r="A25" s="2">
        <v>2014</v>
      </c>
      <c r="B25" s="2">
        <v>5</v>
      </c>
      <c r="C25" s="2" t="s">
        <v>12</v>
      </c>
      <c r="D25" s="2" t="s">
        <v>28</v>
      </c>
      <c r="E25" s="2" t="s">
        <v>14</v>
      </c>
      <c r="F25" s="2">
        <v>31.884522</v>
      </c>
      <c r="G25" s="2">
        <v>11813</v>
      </c>
      <c r="H25" s="2">
        <v>2.5999999999999999E-3</v>
      </c>
      <c r="I25" t="s">
        <v>151</v>
      </c>
    </row>
    <row r="26" spans="1:9">
      <c r="A26" s="2">
        <v>2014</v>
      </c>
      <c r="B26" s="2">
        <v>5</v>
      </c>
      <c r="C26" s="2" t="s">
        <v>12</v>
      </c>
      <c r="D26" s="2" t="s">
        <v>31</v>
      </c>
      <c r="E26" s="2" t="s">
        <v>14</v>
      </c>
      <c r="F26" s="2">
        <v>2.6767639999999999</v>
      </c>
      <c r="G26" s="2">
        <v>1039</v>
      </c>
      <c r="H26" s="2">
        <v>2.5000000000000001E-3</v>
      </c>
      <c r="I26" t="s">
        <v>151</v>
      </c>
    </row>
    <row r="27" spans="1:9">
      <c r="A27" s="2">
        <v>2013</v>
      </c>
      <c r="B27" s="2">
        <v>4</v>
      </c>
      <c r="C27" s="2" t="s">
        <v>12</v>
      </c>
      <c r="D27" s="2" t="s">
        <v>42</v>
      </c>
      <c r="E27" s="2" t="s">
        <v>14</v>
      </c>
      <c r="F27" s="2">
        <v>127.326791</v>
      </c>
      <c r="G27" s="2">
        <v>12671</v>
      </c>
      <c r="H27" s="2">
        <v>0.01</v>
      </c>
      <c r="I27" t="s">
        <v>151</v>
      </c>
    </row>
    <row r="28" spans="1:9">
      <c r="A28" s="2">
        <v>2013</v>
      </c>
      <c r="B28" s="2">
        <v>11</v>
      </c>
      <c r="C28" s="2" t="s">
        <v>12</v>
      </c>
      <c r="D28" s="2" t="s">
        <v>42</v>
      </c>
      <c r="E28" s="2" t="s">
        <v>14</v>
      </c>
      <c r="F28" s="2">
        <v>297.20566200000002</v>
      </c>
      <c r="G28" s="2">
        <v>26306</v>
      </c>
      <c r="H28" s="2">
        <v>1.12E-2</v>
      </c>
      <c r="I28" t="s">
        <v>151</v>
      </c>
    </row>
    <row r="29" spans="1:9">
      <c r="A29" s="2">
        <v>2013</v>
      </c>
      <c r="B29" s="2">
        <v>10</v>
      </c>
      <c r="C29" s="2" t="s">
        <v>12</v>
      </c>
      <c r="D29" s="2" t="s">
        <v>47</v>
      </c>
      <c r="E29" s="2" t="s">
        <v>14</v>
      </c>
      <c r="F29" s="2">
        <v>12.370082999999999</v>
      </c>
      <c r="G29" s="2">
        <v>1003</v>
      </c>
      <c r="H29" s="2">
        <v>1.23E-2</v>
      </c>
      <c r="I29" t="s">
        <v>151</v>
      </c>
    </row>
    <row r="30" spans="1:9">
      <c r="A30" s="2">
        <v>2013</v>
      </c>
      <c r="B30" s="2">
        <v>9</v>
      </c>
      <c r="C30" s="2" t="s">
        <v>7</v>
      </c>
      <c r="D30" s="2" t="s">
        <v>87</v>
      </c>
      <c r="E30" s="2" t="s">
        <v>14</v>
      </c>
      <c r="F30" s="2">
        <v>44.505045000000003</v>
      </c>
      <c r="G30" s="2">
        <v>6119</v>
      </c>
      <c r="H30" s="2">
        <v>7.1999999999999998E-3</v>
      </c>
      <c r="I30" t="s">
        <v>151</v>
      </c>
    </row>
    <row r="31" spans="1:9">
      <c r="A31" s="2">
        <v>2013</v>
      </c>
      <c r="B31" s="2">
        <v>10</v>
      </c>
      <c r="C31" s="2" t="s">
        <v>53</v>
      </c>
      <c r="D31" s="2" t="s">
        <v>18</v>
      </c>
      <c r="E31" s="2" t="s">
        <v>14</v>
      </c>
      <c r="F31" s="2">
        <v>0.82322499999999998</v>
      </c>
      <c r="G31" s="2">
        <v>1</v>
      </c>
      <c r="H31" s="2">
        <v>0.82320000000000004</v>
      </c>
      <c r="I31" t="s">
        <v>151</v>
      </c>
    </row>
    <row r="32" spans="1:9">
      <c r="A32" s="2">
        <v>2013</v>
      </c>
      <c r="B32" s="2">
        <v>7</v>
      </c>
      <c r="C32" s="2" t="s">
        <v>7</v>
      </c>
      <c r="D32" s="2" t="s">
        <v>46</v>
      </c>
      <c r="E32" s="2" t="s">
        <v>25</v>
      </c>
      <c r="F32" s="2">
        <v>8.2507249999999992</v>
      </c>
      <c r="G32" s="2">
        <v>3179</v>
      </c>
      <c r="H32" s="2">
        <v>2.5000000000000001E-3</v>
      </c>
      <c r="I32" t="s">
        <v>151</v>
      </c>
    </row>
    <row r="33" spans="1:9">
      <c r="A33" s="2">
        <v>2014</v>
      </c>
      <c r="B33" s="2">
        <v>1</v>
      </c>
      <c r="C33" s="2" t="s">
        <v>12</v>
      </c>
      <c r="D33" s="2" t="s">
        <v>58</v>
      </c>
      <c r="E33" s="2" t="s">
        <v>9</v>
      </c>
      <c r="F33" s="2">
        <v>2.0230000000000001E-2</v>
      </c>
      <c r="G33" s="2">
        <v>5</v>
      </c>
      <c r="H33" s="2">
        <v>4.0000000000000001E-3</v>
      </c>
      <c r="I33" t="s">
        <v>151</v>
      </c>
    </row>
    <row r="34" spans="1:9">
      <c r="A34" s="2">
        <v>2013</v>
      </c>
      <c r="B34" s="2">
        <v>8</v>
      </c>
      <c r="C34" s="2" t="s">
        <v>12</v>
      </c>
      <c r="D34" s="2" t="s">
        <v>40</v>
      </c>
      <c r="E34" s="2" t="s">
        <v>14</v>
      </c>
      <c r="F34" s="2">
        <v>1625.577117</v>
      </c>
      <c r="G34" s="2">
        <v>247537</v>
      </c>
      <c r="H34" s="2">
        <v>6.4999999999999997E-3</v>
      </c>
      <c r="I34" t="s">
        <v>151</v>
      </c>
    </row>
    <row r="35" spans="1:9">
      <c r="A35" s="2">
        <v>2013</v>
      </c>
      <c r="B35" s="2">
        <v>6</v>
      </c>
      <c r="C35" s="2" t="s">
        <v>12</v>
      </c>
      <c r="D35" s="2" t="s">
        <v>45</v>
      </c>
      <c r="E35" s="2" t="s">
        <v>14</v>
      </c>
      <c r="F35" s="2">
        <v>42.04692</v>
      </c>
      <c r="G35" s="2">
        <v>11625</v>
      </c>
      <c r="H35" s="2">
        <v>3.5999999999999999E-3</v>
      </c>
      <c r="I35" t="s">
        <v>151</v>
      </c>
    </row>
    <row r="36" spans="1:9">
      <c r="A36" s="2">
        <v>2013</v>
      </c>
      <c r="B36" s="2">
        <v>7</v>
      </c>
      <c r="C36" s="2" t="s">
        <v>12</v>
      </c>
      <c r="D36" s="2" t="s">
        <v>17</v>
      </c>
      <c r="E36" s="2" t="s">
        <v>14</v>
      </c>
      <c r="F36" s="2">
        <v>5.0872000000000001E-2</v>
      </c>
      <c r="G36" s="2">
        <v>3</v>
      </c>
      <c r="H36" s="2">
        <v>1.6899999999999998E-2</v>
      </c>
      <c r="I36" t="s">
        <v>151</v>
      </c>
    </row>
    <row r="37" spans="1:9">
      <c r="A37" s="2">
        <v>2014</v>
      </c>
      <c r="B37" s="2">
        <v>5</v>
      </c>
      <c r="C37" s="2" t="s">
        <v>12</v>
      </c>
      <c r="D37" s="2" t="s">
        <v>56</v>
      </c>
      <c r="E37" s="2" t="s">
        <v>14</v>
      </c>
      <c r="F37" s="2">
        <v>4427.3104960000001</v>
      </c>
      <c r="G37" s="2">
        <v>457341</v>
      </c>
      <c r="H37" s="2">
        <v>9.5999999999999992E-3</v>
      </c>
      <c r="I37" t="s">
        <v>151</v>
      </c>
    </row>
    <row r="38" spans="1:9">
      <c r="A38" s="2">
        <v>2013</v>
      </c>
      <c r="B38" s="2">
        <v>11</v>
      </c>
      <c r="C38" s="2" t="s">
        <v>12</v>
      </c>
      <c r="D38" s="2" t="s">
        <v>44</v>
      </c>
      <c r="E38" s="2" t="s">
        <v>16</v>
      </c>
      <c r="F38" s="2">
        <v>193.63308000000001</v>
      </c>
      <c r="G38" s="2">
        <v>17492</v>
      </c>
      <c r="H38" s="2">
        <v>1.0999999999999999E-2</v>
      </c>
      <c r="I38" t="s">
        <v>151</v>
      </c>
    </row>
    <row r="39" spans="1:9">
      <c r="A39" s="2">
        <v>2013</v>
      </c>
      <c r="B39" s="2">
        <v>9</v>
      </c>
      <c r="C39" s="2" t="s">
        <v>12</v>
      </c>
      <c r="D39" s="2" t="s">
        <v>64</v>
      </c>
      <c r="E39" s="2" t="s">
        <v>14</v>
      </c>
      <c r="F39" s="2">
        <v>1.8861110000000001</v>
      </c>
      <c r="G39" s="2">
        <v>111</v>
      </c>
      <c r="H39" s="2">
        <v>1.6899999999999998E-2</v>
      </c>
      <c r="I39" t="s">
        <v>151</v>
      </c>
    </row>
    <row r="40" spans="1:9">
      <c r="A40" s="2">
        <v>2013</v>
      </c>
      <c r="B40" s="2">
        <v>7</v>
      </c>
      <c r="C40" s="2" t="s">
        <v>53</v>
      </c>
      <c r="D40" s="2" t="s">
        <v>39</v>
      </c>
      <c r="E40" s="2" t="s">
        <v>14</v>
      </c>
      <c r="F40" s="2">
        <v>10.884458</v>
      </c>
      <c r="G40" s="2">
        <v>13</v>
      </c>
      <c r="H40" s="2">
        <v>0.83720000000000006</v>
      </c>
      <c r="I40" t="s">
        <v>151</v>
      </c>
    </row>
    <row r="41" spans="1:9">
      <c r="A41" s="2">
        <v>2014</v>
      </c>
      <c r="B41" s="2">
        <v>2</v>
      </c>
      <c r="C41" s="2" t="s">
        <v>12</v>
      </c>
      <c r="D41" s="2" t="s">
        <v>23</v>
      </c>
      <c r="E41" s="2" t="s">
        <v>14</v>
      </c>
      <c r="F41" s="2">
        <v>2.6293479999999998</v>
      </c>
      <c r="G41" s="2">
        <v>1176</v>
      </c>
      <c r="H41" s="2">
        <v>2.2000000000000001E-3</v>
      </c>
      <c r="I41" t="s">
        <v>151</v>
      </c>
    </row>
    <row r="42" spans="1:9">
      <c r="A42" s="2">
        <v>2014</v>
      </c>
      <c r="B42" s="2">
        <v>5</v>
      </c>
      <c r="C42" s="2" t="s">
        <v>7</v>
      </c>
      <c r="D42" s="2" t="s">
        <v>48</v>
      </c>
      <c r="E42" s="2" t="s">
        <v>14</v>
      </c>
      <c r="F42" s="2">
        <v>0.79444700000000001</v>
      </c>
      <c r="G42" s="2">
        <v>3521</v>
      </c>
      <c r="H42" s="2">
        <v>2.0000000000000001E-4</v>
      </c>
      <c r="I42" t="s">
        <v>151</v>
      </c>
    </row>
    <row r="43" spans="1:9">
      <c r="A43" s="2">
        <v>2014</v>
      </c>
      <c r="B43" s="2">
        <v>3</v>
      </c>
      <c r="C43" s="2" t="s">
        <v>12</v>
      </c>
      <c r="D43" s="2" t="s">
        <v>48</v>
      </c>
      <c r="E43" s="2" t="s">
        <v>14</v>
      </c>
      <c r="F43" s="2">
        <v>7.1431550000000001</v>
      </c>
      <c r="G43" s="2">
        <v>2716</v>
      </c>
      <c r="H43" s="2">
        <v>2.5999999999999999E-3</v>
      </c>
      <c r="I43" t="s">
        <v>151</v>
      </c>
    </row>
    <row r="44" spans="1:9">
      <c r="A44" s="2">
        <v>2014</v>
      </c>
      <c r="B44" s="2">
        <v>2</v>
      </c>
      <c r="C44" s="2" t="s">
        <v>12</v>
      </c>
      <c r="D44" s="2" t="s">
        <v>94</v>
      </c>
      <c r="E44" s="2" t="s">
        <v>25</v>
      </c>
      <c r="F44" s="2">
        <v>2.3477999999999999E-2</v>
      </c>
      <c r="G44" s="2">
        <v>1</v>
      </c>
      <c r="H44" s="2">
        <v>2.3400000000000001E-2</v>
      </c>
      <c r="I44" t="s">
        <v>151</v>
      </c>
    </row>
    <row r="45" spans="1:9">
      <c r="A45" s="2">
        <v>2014</v>
      </c>
      <c r="B45" s="2">
        <v>2</v>
      </c>
      <c r="C45" s="2" t="s">
        <v>7</v>
      </c>
      <c r="D45" s="2" t="s">
        <v>96</v>
      </c>
      <c r="E45" s="2" t="s">
        <v>9</v>
      </c>
      <c r="F45" s="2">
        <v>11.9672</v>
      </c>
      <c r="G45" s="2">
        <v>8548</v>
      </c>
      <c r="H45" s="2">
        <v>1.4E-3</v>
      </c>
      <c r="I45" t="s">
        <v>151</v>
      </c>
    </row>
    <row r="46" spans="1:9">
      <c r="A46" s="2">
        <v>2013</v>
      </c>
      <c r="B46" s="2">
        <v>3</v>
      </c>
      <c r="C46" s="2" t="s">
        <v>12</v>
      </c>
      <c r="D46" s="2" t="s">
        <v>50</v>
      </c>
      <c r="E46" s="2" t="s">
        <v>11</v>
      </c>
      <c r="F46" s="2">
        <v>5.9611999999999998E-2</v>
      </c>
      <c r="G46" s="2">
        <v>5</v>
      </c>
      <c r="H46" s="2">
        <v>1.1900000000000001E-2</v>
      </c>
      <c r="I46" t="s">
        <v>151</v>
      </c>
    </row>
    <row r="47" spans="1:9">
      <c r="A47" s="2">
        <v>2013</v>
      </c>
      <c r="B47" s="2">
        <v>11</v>
      </c>
      <c r="C47" s="2" t="s">
        <v>12</v>
      </c>
      <c r="D47" s="2" t="s">
        <v>66</v>
      </c>
      <c r="E47" s="2" t="s">
        <v>9</v>
      </c>
      <c r="F47" s="2">
        <v>7.6447000000000001E-2</v>
      </c>
      <c r="G47" s="2">
        <v>3</v>
      </c>
      <c r="H47" s="2">
        <v>2.5399999999999999E-2</v>
      </c>
      <c r="I47" t="s">
        <v>151</v>
      </c>
    </row>
    <row r="48" spans="1:9">
      <c r="A48" s="2">
        <v>2014</v>
      </c>
      <c r="B48" s="2">
        <v>2</v>
      </c>
      <c r="C48" s="2" t="s">
        <v>12</v>
      </c>
      <c r="D48" s="2" t="s">
        <v>27</v>
      </c>
      <c r="E48" s="2" t="s">
        <v>14</v>
      </c>
      <c r="F48" s="2">
        <v>5.0596620000000003</v>
      </c>
      <c r="G48" s="2">
        <v>1950</v>
      </c>
      <c r="H48" s="2">
        <v>2.5000000000000001E-3</v>
      </c>
      <c r="I48" t="s">
        <v>151</v>
      </c>
    </row>
    <row r="49" spans="1:9">
      <c r="A49" s="2">
        <v>2014</v>
      </c>
      <c r="B49" s="2">
        <v>5</v>
      </c>
      <c r="C49" s="2" t="s">
        <v>7</v>
      </c>
      <c r="D49" s="2" t="s">
        <v>42</v>
      </c>
      <c r="E49" s="2" t="s">
        <v>14</v>
      </c>
      <c r="F49" s="2">
        <v>499.50714599999998</v>
      </c>
      <c r="G49" s="2">
        <v>122140</v>
      </c>
      <c r="H49" s="2">
        <v>4.0000000000000001E-3</v>
      </c>
      <c r="I49" t="s">
        <v>151</v>
      </c>
    </row>
    <row r="50" spans="1:9">
      <c r="A50" s="2">
        <v>2013</v>
      </c>
      <c r="B50" s="2">
        <v>8</v>
      </c>
      <c r="C50" s="2" t="s">
        <v>12</v>
      </c>
      <c r="D50" s="2" t="s">
        <v>63</v>
      </c>
      <c r="E50" s="2" t="s">
        <v>14</v>
      </c>
      <c r="F50" s="2">
        <v>677.17105600000002</v>
      </c>
      <c r="G50" s="2">
        <v>66405</v>
      </c>
      <c r="H50" s="2">
        <v>1.01E-2</v>
      </c>
      <c r="I50" t="s">
        <v>151</v>
      </c>
    </row>
    <row r="51" spans="1:9">
      <c r="A51" s="2">
        <v>2013</v>
      </c>
      <c r="B51" s="2">
        <v>2</v>
      </c>
      <c r="C51" s="2" t="s">
        <v>7</v>
      </c>
      <c r="D51" s="2" t="s">
        <v>18</v>
      </c>
      <c r="E51" s="2" t="s">
        <v>14</v>
      </c>
      <c r="F51" s="2">
        <v>59.531579000000001</v>
      </c>
      <c r="G51" s="2">
        <v>46663</v>
      </c>
      <c r="H51" s="2">
        <v>1.1999999999999999E-3</v>
      </c>
      <c r="I51" t="s">
        <v>151</v>
      </c>
    </row>
    <row r="52" spans="1:9">
      <c r="A52" s="2">
        <v>2013</v>
      </c>
      <c r="B52" s="2">
        <v>4</v>
      </c>
      <c r="C52" s="2" t="s">
        <v>12</v>
      </c>
      <c r="D52" s="2" t="s">
        <v>46</v>
      </c>
      <c r="E52" s="2" t="s">
        <v>25</v>
      </c>
      <c r="F52" s="2">
        <v>0.47986800000000002</v>
      </c>
      <c r="G52" s="2">
        <v>184</v>
      </c>
      <c r="H52" s="2">
        <v>2.5999999999999999E-3</v>
      </c>
      <c r="I52" t="s">
        <v>151</v>
      </c>
    </row>
    <row r="53" spans="1:9">
      <c r="A53" s="2">
        <v>2013</v>
      </c>
      <c r="B53" s="2">
        <v>12</v>
      </c>
      <c r="C53" s="2" t="s">
        <v>12</v>
      </c>
      <c r="D53" s="2" t="s">
        <v>46</v>
      </c>
      <c r="E53" s="2" t="s">
        <v>25</v>
      </c>
      <c r="F53" s="2">
        <v>38.833762</v>
      </c>
      <c r="G53" s="2">
        <v>5288</v>
      </c>
      <c r="H53" s="2">
        <v>7.3000000000000001E-3</v>
      </c>
      <c r="I53" t="s">
        <v>151</v>
      </c>
    </row>
    <row r="54" spans="1:9">
      <c r="A54" s="2">
        <v>2014</v>
      </c>
      <c r="B54" s="2">
        <v>2</v>
      </c>
      <c r="C54" s="2" t="s">
        <v>12</v>
      </c>
      <c r="D54" s="2" t="s">
        <v>15</v>
      </c>
      <c r="E54" s="2" t="s">
        <v>16</v>
      </c>
      <c r="F54" s="2">
        <v>880.48843199999999</v>
      </c>
      <c r="G54" s="2">
        <v>83945</v>
      </c>
      <c r="H54" s="2">
        <v>1.04E-2</v>
      </c>
      <c r="I54" t="s">
        <v>151</v>
      </c>
    </row>
    <row r="55" spans="1:9">
      <c r="A55" s="2">
        <v>2013</v>
      </c>
      <c r="B55" s="2">
        <v>1</v>
      </c>
      <c r="C55" s="2" t="s">
        <v>12</v>
      </c>
      <c r="D55" s="2" t="s">
        <v>45</v>
      </c>
      <c r="E55" s="2" t="s">
        <v>14</v>
      </c>
      <c r="F55" s="2">
        <v>1.1482570000000001</v>
      </c>
      <c r="G55" s="2">
        <v>161</v>
      </c>
      <c r="H55" s="2">
        <v>7.1000000000000004E-3</v>
      </c>
      <c r="I55" t="s">
        <v>151</v>
      </c>
    </row>
    <row r="56" spans="1:9">
      <c r="A56" s="2">
        <v>2013</v>
      </c>
      <c r="B56" s="2">
        <v>11</v>
      </c>
      <c r="C56" s="2" t="s">
        <v>12</v>
      </c>
      <c r="D56" s="2" t="s">
        <v>13</v>
      </c>
      <c r="E56" s="2" t="s">
        <v>14</v>
      </c>
      <c r="F56" s="2">
        <v>796.14161799999999</v>
      </c>
      <c r="G56" s="2">
        <v>63995</v>
      </c>
      <c r="H56" s="2">
        <v>1.24E-2</v>
      </c>
      <c r="I56" t="s">
        <v>151</v>
      </c>
    </row>
    <row r="57" spans="1:9">
      <c r="A57" s="2">
        <v>2014</v>
      </c>
      <c r="B57" s="2">
        <v>4</v>
      </c>
      <c r="C57" s="2" t="s">
        <v>12</v>
      </c>
      <c r="D57" s="2" t="s">
        <v>13</v>
      </c>
      <c r="E57" s="2" t="s">
        <v>14</v>
      </c>
      <c r="F57" s="2">
        <v>967.04073500000004</v>
      </c>
      <c r="G57" s="2">
        <v>62131</v>
      </c>
      <c r="H57" s="2">
        <v>1.55E-2</v>
      </c>
      <c r="I57" t="s">
        <v>151</v>
      </c>
    </row>
    <row r="58" spans="1:9">
      <c r="A58" s="2">
        <v>2013</v>
      </c>
      <c r="B58" s="2">
        <v>3</v>
      </c>
      <c r="C58" s="2" t="s">
        <v>12</v>
      </c>
      <c r="D58" s="2" t="s">
        <v>26</v>
      </c>
      <c r="E58" s="2" t="s">
        <v>14</v>
      </c>
      <c r="F58" s="2">
        <v>73.328472000000005</v>
      </c>
      <c r="G58" s="2">
        <v>6767</v>
      </c>
      <c r="H58" s="2">
        <v>1.0800000000000001E-2</v>
      </c>
      <c r="I58" t="s">
        <v>151</v>
      </c>
    </row>
    <row r="59" spans="1:9">
      <c r="A59" s="2">
        <v>2014</v>
      </c>
      <c r="B59" s="2">
        <v>1</v>
      </c>
      <c r="C59" s="2" t="s">
        <v>7</v>
      </c>
      <c r="D59" s="2" t="s">
        <v>64</v>
      </c>
      <c r="E59" s="2" t="s">
        <v>14</v>
      </c>
      <c r="F59" s="2">
        <v>1.509255</v>
      </c>
      <c r="G59" s="2">
        <v>373</v>
      </c>
      <c r="H59" s="2">
        <v>4.0000000000000001E-3</v>
      </c>
      <c r="I59" t="s">
        <v>151</v>
      </c>
    </row>
    <row r="60" spans="1:9">
      <c r="A60" s="2">
        <v>2014</v>
      </c>
      <c r="B60" s="2">
        <v>4</v>
      </c>
      <c r="C60" s="2" t="s">
        <v>7</v>
      </c>
      <c r="D60" s="2" t="s">
        <v>23</v>
      </c>
      <c r="E60" s="2" t="s">
        <v>14</v>
      </c>
      <c r="F60" s="2">
        <v>15.249015</v>
      </c>
      <c r="G60" s="2">
        <v>5341</v>
      </c>
      <c r="H60" s="2">
        <v>2.8E-3</v>
      </c>
      <c r="I60" t="s">
        <v>151</v>
      </c>
    </row>
    <row r="61" spans="1:9">
      <c r="A61" s="2">
        <v>2013</v>
      </c>
      <c r="B61" s="2">
        <v>5</v>
      </c>
      <c r="C61" s="2" t="s">
        <v>12</v>
      </c>
      <c r="D61" s="2" t="s">
        <v>94</v>
      </c>
      <c r="E61" s="2" t="s">
        <v>25</v>
      </c>
      <c r="F61" s="2">
        <v>3.9780999999999997E-2</v>
      </c>
      <c r="G61" s="2">
        <v>7</v>
      </c>
      <c r="H61" s="2">
        <v>5.5999999999999999E-3</v>
      </c>
      <c r="I61" t="s">
        <v>151</v>
      </c>
    </row>
    <row r="62" spans="1:9">
      <c r="A62" s="2">
        <v>2014</v>
      </c>
      <c r="B62" s="2">
        <v>2</v>
      </c>
      <c r="C62" s="2" t="s">
        <v>12</v>
      </c>
      <c r="D62" s="2" t="s">
        <v>65</v>
      </c>
      <c r="E62" s="2" t="s">
        <v>25</v>
      </c>
      <c r="F62" s="2">
        <v>6.5115999999999993E-2</v>
      </c>
      <c r="G62" s="2">
        <v>16</v>
      </c>
      <c r="H62" s="2">
        <v>4.0000000000000001E-3</v>
      </c>
      <c r="I62" t="s">
        <v>151</v>
      </c>
    </row>
    <row r="63" spans="1:9">
      <c r="A63" s="2">
        <v>2014</v>
      </c>
      <c r="B63" s="2">
        <v>1</v>
      </c>
      <c r="C63" s="2" t="s">
        <v>7</v>
      </c>
      <c r="D63" s="2" t="s">
        <v>19</v>
      </c>
      <c r="E63" s="2" t="s">
        <v>14</v>
      </c>
      <c r="F63" s="2">
        <v>20.596823000000001</v>
      </c>
      <c r="G63" s="2">
        <v>22541</v>
      </c>
      <c r="H63" s="2">
        <v>8.9999999999999998E-4</v>
      </c>
      <c r="I63" t="s">
        <v>151</v>
      </c>
    </row>
    <row r="64" spans="1:9">
      <c r="A64" s="2">
        <v>2013</v>
      </c>
      <c r="B64" s="2">
        <v>12</v>
      </c>
      <c r="C64" s="2" t="s">
        <v>7</v>
      </c>
      <c r="D64" s="2" t="s">
        <v>43</v>
      </c>
      <c r="E64" s="2" t="s">
        <v>11</v>
      </c>
      <c r="F64" s="2">
        <v>20.8871</v>
      </c>
      <c r="G64" s="2">
        <v>16067</v>
      </c>
      <c r="H64" s="2">
        <v>1.2999999999999999E-3</v>
      </c>
      <c r="I64" t="s">
        <v>151</v>
      </c>
    </row>
    <row r="65" spans="1:9">
      <c r="A65" s="2">
        <v>2013</v>
      </c>
      <c r="B65" s="2">
        <v>6</v>
      </c>
      <c r="C65" s="2" t="s">
        <v>12</v>
      </c>
      <c r="D65" s="2" t="s">
        <v>34</v>
      </c>
      <c r="E65" s="2" t="s">
        <v>14</v>
      </c>
      <c r="F65" s="2">
        <v>0.14061699999999999</v>
      </c>
      <c r="G65" s="2">
        <v>12</v>
      </c>
      <c r="H65" s="2">
        <v>1.17E-2</v>
      </c>
      <c r="I65" t="s">
        <v>151</v>
      </c>
    </row>
    <row r="66" spans="1:9">
      <c r="A66" s="2">
        <v>2013</v>
      </c>
      <c r="B66" s="2">
        <v>2</v>
      </c>
      <c r="C66" s="2" t="s">
        <v>12</v>
      </c>
      <c r="D66" s="2" t="s">
        <v>77</v>
      </c>
      <c r="E66" s="2" t="s">
        <v>9</v>
      </c>
      <c r="F66" s="2">
        <v>1.3864E-2</v>
      </c>
      <c r="G66" s="2">
        <v>4</v>
      </c>
      <c r="H66" s="2">
        <v>3.3999999999999998E-3</v>
      </c>
      <c r="I66" t="s">
        <v>151</v>
      </c>
    </row>
    <row r="67" spans="1:9">
      <c r="A67" s="2">
        <v>2014</v>
      </c>
      <c r="B67" s="2">
        <v>2</v>
      </c>
      <c r="C67" s="2" t="s">
        <v>7</v>
      </c>
      <c r="D67" s="2" t="s">
        <v>82</v>
      </c>
      <c r="E67" s="2" t="s">
        <v>14</v>
      </c>
      <c r="F67" s="2">
        <v>2.2546909999999998</v>
      </c>
      <c r="G67" s="2">
        <v>3867</v>
      </c>
      <c r="H67" s="2">
        <v>5.0000000000000001E-4</v>
      </c>
      <c r="I67" t="s">
        <v>151</v>
      </c>
    </row>
    <row r="68" spans="1:9">
      <c r="A68" s="2">
        <v>2014</v>
      </c>
      <c r="B68" s="2">
        <v>3</v>
      </c>
      <c r="C68" s="2" t="s">
        <v>7</v>
      </c>
      <c r="D68" s="2" t="s">
        <v>48</v>
      </c>
      <c r="E68" s="2" t="s">
        <v>14</v>
      </c>
      <c r="F68" s="2">
        <v>6.6908159999999999</v>
      </c>
      <c r="G68" s="2">
        <v>2544</v>
      </c>
      <c r="H68" s="2">
        <v>2.5999999999999999E-3</v>
      </c>
      <c r="I68" t="s">
        <v>151</v>
      </c>
    </row>
    <row r="69" spans="1:9">
      <c r="A69" s="2">
        <v>2013</v>
      </c>
      <c r="B69" s="2">
        <v>4</v>
      </c>
      <c r="C69" s="2" t="s">
        <v>7</v>
      </c>
      <c r="D69" s="2" t="s">
        <v>8</v>
      </c>
      <c r="E69" s="2" t="s">
        <v>9</v>
      </c>
      <c r="F69" s="2">
        <v>3913.5729660000002</v>
      </c>
      <c r="G69" s="2">
        <v>2832226</v>
      </c>
      <c r="H69" s="2">
        <v>1.2999999999999999E-3</v>
      </c>
      <c r="I69" t="s">
        <v>151</v>
      </c>
    </row>
    <row r="70" spans="1:9">
      <c r="A70" s="2">
        <v>2013</v>
      </c>
      <c r="B70" s="2">
        <v>2</v>
      </c>
      <c r="C70" s="2" t="s">
        <v>12</v>
      </c>
      <c r="D70" s="2" t="s">
        <v>55</v>
      </c>
      <c r="E70" s="2" t="s">
        <v>14</v>
      </c>
      <c r="F70" s="2">
        <v>0.152616</v>
      </c>
      <c r="G70" s="2">
        <v>24</v>
      </c>
      <c r="H70" s="2">
        <v>6.3E-3</v>
      </c>
      <c r="I70" t="s">
        <v>151</v>
      </c>
    </row>
    <row r="71" spans="1:9">
      <c r="A71" s="2">
        <v>2014</v>
      </c>
      <c r="B71" s="2">
        <v>4</v>
      </c>
      <c r="C71" s="2" t="s">
        <v>12</v>
      </c>
      <c r="D71" s="2" t="s">
        <v>59</v>
      </c>
      <c r="E71" s="2" t="s">
        <v>11</v>
      </c>
      <c r="F71" s="2">
        <v>41.329217</v>
      </c>
      <c r="G71" s="2">
        <v>19306</v>
      </c>
      <c r="H71" s="2">
        <v>2.0999999999999999E-3</v>
      </c>
      <c r="I71" t="s">
        <v>151</v>
      </c>
    </row>
    <row r="72" spans="1:9">
      <c r="A72" s="2">
        <v>2014</v>
      </c>
      <c r="B72" s="2">
        <v>1</v>
      </c>
      <c r="C72" s="2" t="s">
        <v>7</v>
      </c>
      <c r="D72" s="2" t="s">
        <v>88</v>
      </c>
      <c r="E72" s="2" t="s">
        <v>14</v>
      </c>
      <c r="F72" s="2">
        <v>1.7760359999999999</v>
      </c>
      <c r="G72" s="2">
        <v>665</v>
      </c>
      <c r="H72" s="2">
        <v>2.5999999999999999E-3</v>
      </c>
      <c r="I72" t="s">
        <v>151</v>
      </c>
    </row>
    <row r="73" spans="1:9">
      <c r="A73" s="2">
        <v>2014</v>
      </c>
      <c r="B73" s="2">
        <v>5</v>
      </c>
      <c r="C73" s="2" t="s">
        <v>7</v>
      </c>
      <c r="D73" s="2" t="s">
        <v>49</v>
      </c>
      <c r="E73" s="2" t="s">
        <v>11</v>
      </c>
      <c r="F73" s="2">
        <v>10.435600000000001</v>
      </c>
      <c r="G73" s="2">
        <v>7454</v>
      </c>
      <c r="H73" s="2">
        <v>1.4E-3</v>
      </c>
      <c r="I73" t="s">
        <v>151</v>
      </c>
    </row>
    <row r="74" spans="1:9">
      <c r="A74" s="2">
        <v>2014</v>
      </c>
      <c r="B74" s="2">
        <v>2</v>
      </c>
      <c r="C74" s="2" t="s">
        <v>7</v>
      </c>
      <c r="D74" s="2" t="s">
        <v>22</v>
      </c>
      <c r="E74" s="2" t="s">
        <v>14</v>
      </c>
      <c r="F74" s="2">
        <v>7.2415289999999999</v>
      </c>
      <c r="G74" s="2">
        <v>6680</v>
      </c>
      <c r="H74" s="2">
        <v>1E-3</v>
      </c>
      <c r="I74" t="s">
        <v>151</v>
      </c>
    </row>
    <row r="75" spans="1:9">
      <c r="A75" s="2">
        <v>2013</v>
      </c>
      <c r="B75" s="2">
        <v>5</v>
      </c>
      <c r="C75" s="2" t="s">
        <v>7</v>
      </c>
      <c r="D75" s="2" t="s">
        <v>21</v>
      </c>
      <c r="E75" s="2" t="s">
        <v>14</v>
      </c>
      <c r="F75" s="2">
        <v>27.185092999999998</v>
      </c>
      <c r="G75" s="2">
        <v>17581</v>
      </c>
      <c r="H75" s="2">
        <v>1.5E-3</v>
      </c>
      <c r="I75" t="s">
        <v>151</v>
      </c>
    </row>
    <row r="76" spans="1:9">
      <c r="A76" s="2">
        <v>2014</v>
      </c>
      <c r="B76" s="2">
        <v>5</v>
      </c>
      <c r="C76" s="2" t="s">
        <v>12</v>
      </c>
      <c r="D76" s="2" t="s">
        <v>63</v>
      </c>
      <c r="E76" s="2" t="s">
        <v>14</v>
      </c>
      <c r="F76" s="2">
        <v>784.33605</v>
      </c>
      <c r="G76" s="2">
        <v>71310</v>
      </c>
      <c r="H76" s="2">
        <v>1.09E-2</v>
      </c>
      <c r="I76" t="s">
        <v>151</v>
      </c>
    </row>
    <row r="77" spans="1:9">
      <c r="A77" s="2">
        <v>2013</v>
      </c>
      <c r="B77" s="2">
        <v>11</v>
      </c>
      <c r="C77" s="2" t="s">
        <v>7</v>
      </c>
      <c r="D77" s="2" t="s">
        <v>60</v>
      </c>
      <c r="E77" s="2" t="s">
        <v>14</v>
      </c>
      <c r="F77" s="2">
        <v>26.527643999999999</v>
      </c>
      <c r="G77" s="2">
        <v>8310</v>
      </c>
      <c r="H77" s="2">
        <v>3.0999999999999999E-3</v>
      </c>
      <c r="I77" t="s">
        <v>151</v>
      </c>
    </row>
    <row r="78" spans="1:9">
      <c r="A78" s="2">
        <v>2014</v>
      </c>
      <c r="B78" s="2">
        <v>3</v>
      </c>
      <c r="C78" s="2" t="s">
        <v>7</v>
      </c>
      <c r="D78" s="2" t="s">
        <v>70</v>
      </c>
      <c r="E78" s="2" t="s">
        <v>14</v>
      </c>
      <c r="F78" s="2">
        <v>203.08374800000001</v>
      </c>
      <c r="G78" s="2">
        <v>160320</v>
      </c>
      <c r="H78" s="2">
        <v>1.1999999999999999E-3</v>
      </c>
      <c r="I78" t="s">
        <v>151</v>
      </c>
    </row>
    <row r="79" spans="1:9">
      <c r="A79" s="2">
        <v>2013</v>
      </c>
      <c r="B79" s="2">
        <v>2</v>
      </c>
      <c r="C79" s="2" t="s">
        <v>7</v>
      </c>
      <c r="D79" s="2" t="s">
        <v>54</v>
      </c>
      <c r="E79" s="2" t="s">
        <v>14</v>
      </c>
      <c r="F79" s="2">
        <v>2.5010000000000002E-3</v>
      </c>
      <c r="G79" s="2">
        <v>49</v>
      </c>
      <c r="H79" s="2">
        <v>0</v>
      </c>
      <c r="I79" t="s">
        <v>151</v>
      </c>
    </row>
    <row r="80" spans="1:9">
      <c r="A80" s="2">
        <v>2014</v>
      </c>
      <c r="B80" s="2">
        <v>2</v>
      </c>
      <c r="C80" s="2" t="s">
        <v>7</v>
      </c>
      <c r="D80" s="2" t="s">
        <v>73</v>
      </c>
      <c r="E80" s="2" t="s">
        <v>14</v>
      </c>
      <c r="F80" s="2">
        <v>5.5428439999999997</v>
      </c>
      <c r="G80" s="2">
        <v>3347</v>
      </c>
      <c r="H80" s="2">
        <v>1.6000000000000001E-3</v>
      </c>
      <c r="I80" t="s">
        <v>151</v>
      </c>
    </row>
    <row r="81" spans="1:9">
      <c r="A81" s="2">
        <v>2013</v>
      </c>
      <c r="B81" s="2">
        <v>11</v>
      </c>
      <c r="C81" s="2" t="s">
        <v>12</v>
      </c>
      <c r="D81" s="2" t="s">
        <v>80</v>
      </c>
      <c r="E81" s="2" t="s">
        <v>14</v>
      </c>
      <c r="F81" s="2">
        <v>5.1479999999999998E-2</v>
      </c>
      <c r="G81" s="2">
        <v>10</v>
      </c>
      <c r="H81" s="2">
        <v>5.1000000000000004E-3</v>
      </c>
      <c r="I81" t="s">
        <v>151</v>
      </c>
    </row>
    <row r="82" spans="1:9">
      <c r="A82" s="2">
        <v>2014</v>
      </c>
      <c r="B82" s="2">
        <v>3</v>
      </c>
      <c r="C82" s="2" t="s">
        <v>12</v>
      </c>
      <c r="D82" s="2" t="s">
        <v>64</v>
      </c>
      <c r="E82" s="2" t="s">
        <v>14</v>
      </c>
      <c r="F82" s="2">
        <v>1.1484179999999999</v>
      </c>
      <c r="G82" s="2">
        <v>278</v>
      </c>
      <c r="H82" s="2">
        <v>4.1000000000000003E-3</v>
      </c>
      <c r="I82" t="s">
        <v>151</v>
      </c>
    </row>
    <row r="83" spans="1:9">
      <c r="A83" s="2">
        <v>2014</v>
      </c>
      <c r="B83" s="2">
        <v>4</v>
      </c>
      <c r="C83" s="2" t="s">
        <v>12</v>
      </c>
      <c r="D83" s="2" t="s">
        <v>49</v>
      </c>
      <c r="E83" s="2" t="s">
        <v>11</v>
      </c>
      <c r="F83" s="2">
        <v>0.18504399999999999</v>
      </c>
      <c r="G83" s="2">
        <v>104</v>
      </c>
      <c r="H83" s="2">
        <v>1.6999999999999999E-3</v>
      </c>
      <c r="I83" t="s">
        <v>151</v>
      </c>
    </row>
    <row r="84" spans="1:9">
      <c r="A84" s="2">
        <v>2013</v>
      </c>
      <c r="B84" s="2">
        <v>11</v>
      </c>
      <c r="C84" s="2" t="s">
        <v>12</v>
      </c>
      <c r="D84" s="2" t="s">
        <v>21</v>
      </c>
      <c r="E84" s="2" t="s">
        <v>14</v>
      </c>
      <c r="F84" s="2">
        <v>361.83004399999999</v>
      </c>
      <c r="G84" s="2">
        <v>29985</v>
      </c>
      <c r="H84" s="2">
        <v>1.2E-2</v>
      </c>
      <c r="I84" t="s">
        <v>151</v>
      </c>
    </row>
    <row r="85" spans="1:9">
      <c r="A85" s="2">
        <v>2014</v>
      </c>
      <c r="B85" s="2">
        <v>4</v>
      </c>
      <c r="C85" s="2" t="s">
        <v>12</v>
      </c>
      <c r="D85" s="2" t="s">
        <v>21</v>
      </c>
      <c r="E85" s="2" t="s">
        <v>14</v>
      </c>
      <c r="F85" s="2">
        <v>509.15027700000002</v>
      </c>
      <c r="G85" s="2">
        <v>34136</v>
      </c>
      <c r="H85" s="2">
        <v>1.49E-2</v>
      </c>
      <c r="I85" t="s">
        <v>151</v>
      </c>
    </row>
    <row r="86" spans="1:9">
      <c r="A86" s="2">
        <v>2013</v>
      </c>
      <c r="B86" s="2">
        <v>11</v>
      </c>
      <c r="C86" s="2" t="s">
        <v>12</v>
      </c>
      <c r="D86" s="2" t="s">
        <v>86</v>
      </c>
      <c r="E86" s="2" t="s">
        <v>9</v>
      </c>
      <c r="F86" s="2">
        <v>1118.4940899999999</v>
      </c>
      <c r="G86" s="2">
        <v>169393</v>
      </c>
      <c r="H86" s="2">
        <v>6.6E-3</v>
      </c>
      <c r="I86" t="s">
        <v>151</v>
      </c>
    </row>
    <row r="87" spans="1:9">
      <c r="A87" s="2">
        <v>2014</v>
      </c>
      <c r="B87" s="2">
        <v>5</v>
      </c>
      <c r="C87" s="2" t="s">
        <v>7</v>
      </c>
      <c r="D87" s="2" t="s">
        <v>18</v>
      </c>
      <c r="E87" s="2" t="s">
        <v>14</v>
      </c>
      <c r="F87" s="2">
        <v>115.457733</v>
      </c>
      <c r="G87" s="2">
        <v>85004</v>
      </c>
      <c r="H87" s="2">
        <v>1.2999999999999999E-3</v>
      </c>
      <c r="I87" t="s">
        <v>151</v>
      </c>
    </row>
    <row r="88" spans="1:9">
      <c r="A88" s="2">
        <v>2013</v>
      </c>
      <c r="B88" s="2">
        <v>1</v>
      </c>
      <c r="C88" s="2" t="s">
        <v>7</v>
      </c>
      <c r="D88" s="2" t="s">
        <v>19</v>
      </c>
      <c r="E88" s="2" t="s">
        <v>14</v>
      </c>
      <c r="F88" s="2">
        <v>47.284911000000001</v>
      </c>
      <c r="G88" s="2">
        <v>19204</v>
      </c>
      <c r="H88" s="2">
        <v>2.3999999999999998E-3</v>
      </c>
      <c r="I88" t="s">
        <v>151</v>
      </c>
    </row>
    <row r="89" spans="1:9">
      <c r="A89" s="2">
        <v>2014</v>
      </c>
      <c r="B89" s="2">
        <v>5</v>
      </c>
      <c r="C89" s="2" t="s">
        <v>12</v>
      </c>
      <c r="D89" s="2" t="s">
        <v>15</v>
      </c>
      <c r="E89" s="2" t="s">
        <v>16</v>
      </c>
      <c r="F89" s="2">
        <v>1083.1752570000001</v>
      </c>
      <c r="G89" s="2">
        <v>113825</v>
      </c>
      <c r="H89" s="2">
        <v>9.4999999999999998E-3</v>
      </c>
      <c r="I89" t="s">
        <v>151</v>
      </c>
    </row>
    <row r="90" spans="1:9">
      <c r="A90" s="2">
        <v>2013</v>
      </c>
      <c r="B90" s="2">
        <v>7</v>
      </c>
      <c r="C90" s="2" t="s">
        <v>7</v>
      </c>
      <c r="D90" s="2" t="s">
        <v>56</v>
      </c>
      <c r="E90" s="2" t="s">
        <v>14</v>
      </c>
      <c r="F90" s="2">
        <v>24.881316999999999</v>
      </c>
      <c r="G90" s="2">
        <v>23322</v>
      </c>
      <c r="H90" s="2">
        <v>1E-3</v>
      </c>
      <c r="I90" t="s">
        <v>151</v>
      </c>
    </row>
    <row r="91" spans="1:9">
      <c r="A91" s="2">
        <v>2013</v>
      </c>
      <c r="B91" s="2">
        <v>12</v>
      </c>
      <c r="C91" s="2" t="s">
        <v>7</v>
      </c>
      <c r="D91" s="2" t="s">
        <v>44</v>
      </c>
      <c r="E91" s="2" t="s">
        <v>16</v>
      </c>
      <c r="F91" s="2">
        <v>9.9533360000000002</v>
      </c>
      <c r="G91" s="2">
        <v>12653</v>
      </c>
      <c r="H91" s="2">
        <v>6.9999999999999999E-4</v>
      </c>
      <c r="I91" t="s">
        <v>151</v>
      </c>
    </row>
    <row r="92" spans="1:9">
      <c r="A92" s="2">
        <v>2014</v>
      </c>
      <c r="B92" s="2">
        <v>3</v>
      </c>
      <c r="C92" s="2" t="s">
        <v>12</v>
      </c>
      <c r="D92" s="2" t="s">
        <v>74</v>
      </c>
      <c r="E92" s="2" t="s">
        <v>9</v>
      </c>
      <c r="F92" s="2">
        <v>3.2284000000000002</v>
      </c>
      <c r="G92" s="2">
        <v>2306</v>
      </c>
      <c r="H92" s="2">
        <v>1.4E-3</v>
      </c>
      <c r="I92" t="s">
        <v>151</v>
      </c>
    </row>
    <row r="93" spans="1:9">
      <c r="A93" s="2">
        <v>2014</v>
      </c>
      <c r="B93" s="2">
        <v>5</v>
      </c>
      <c r="C93" s="2" t="s">
        <v>7</v>
      </c>
      <c r="D93" s="2" t="s">
        <v>30</v>
      </c>
      <c r="E93" s="2" t="s">
        <v>9</v>
      </c>
      <c r="F93" s="2">
        <v>71.331400000000002</v>
      </c>
      <c r="G93" s="2">
        <v>50951</v>
      </c>
      <c r="H93" s="2">
        <v>1.4E-3</v>
      </c>
      <c r="I93" t="s">
        <v>151</v>
      </c>
    </row>
    <row r="94" spans="1:9">
      <c r="A94" s="2">
        <v>2014</v>
      </c>
      <c r="B94" s="2">
        <v>3</v>
      </c>
      <c r="C94" s="2" t="s">
        <v>12</v>
      </c>
      <c r="D94" s="2" t="s">
        <v>84</v>
      </c>
      <c r="E94" s="2" t="s">
        <v>25</v>
      </c>
      <c r="F94" s="2">
        <v>4.3530000000000001E-3</v>
      </c>
      <c r="G94" s="2">
        <v>3</v>
      </c>
      <c r="H94" s="2">
        <v>1.4E-3</v>
      </c>
      <c r="I94" t="s">
        <v>151</v>
      </c>
    </row>
    <row r="95" spans="1:9">
      <c r="A95" s="2">
        <v>2014</v>
      </c>
      <c r="B95" s="2">
        <v>2</v>
      </c>
      <c r="C95" s="2" t="s">
        <v>12</v>
      </c>
      <c r="D95" s="2" t="s">
        <v>91</v>
      </c>
      <c r="E95" s="2" t="s">
        <v>9</v>
      </c>
      <c r="F95" s="2">
        <v>1.3311999999999999</v>
      </c>
      <c r="G95" s="2">
        <v>1024</v>
      </c>
      <c r="H95" s="2">
        <v>1.2999999999999999E-3</v>
      </c>
      <c r="I95" t="s">
        <v>151</v>
      </c>
    </row>
    <row r="96" spans="1:9">
      <c r="A96" s="2">
        <v>2014</v>
      </c>
      <c r="B96" s="2">
        <v>5</v>
      </c>
      <c r="C96" s="2" t="s">
        <v>12</v>
      </c>
      <c r="D96" s="2" t="s">
        <v>59</v>
      </c>
      <c r="E96" s="2" t="s">
        <v>11</v>
      </c>
      <c r="F96" s="2">
        <v>45.816215</v>
      </c>
      <c r="G96" s="2">
        <v>26484</v>
      </c>
      <c r="H96" s="2">
        <v>1.6999999999999999E-3</v>
      </c>
      <c r="I96" t="s">
        <v>151</v>
      </c>
    </row>
    <row r="97" spans="1:9">
      <c r="A97" s="2">
        <v>2014</v>
      </c>
      <c r="B97" s="2">
        <v>2</v>
      </c>
      <c r="C97" s="2" t="s">
        <v>12</v>
      </c>
      <c r="D97" s="2" t="s">
        <v>28</v>
      </c>
      <c r="E97" s="2" t="s">
        <v>14</v>
      </c>
      <c r="F97" s="2">
        <v>17.789767000000001</v>
      </c>
      <c r="G97" s="2">
        <v>6510</v>
      </c>
      <c r="H97" s="2">
        <v>2.7000000000000001E-3</v>
      </c>
      <c r="I97" t="s">
        <v>151</v>
      </c>
    </row>
    <row r="98" spans="1:9">
      <c r="A98" s="2">
        <v>2013</v>
      </c>
      <c r="B98" s="2">
        <v>10</v>
      </c>
      <c r="C98" s="2" t="s">
        <v>12</v>
      </c>
      <c r="D98" s="2" t="s">
        <v>28</v>
      </c>
      <c r="E98" s="2" t="s">
        <v>14</v>
      </c>
      <c r="F98" s="2">
        <v>13.645033</v>
      </c>
      <c r="G98" s="2">
        <v>5073</v>
      </c>
      <c r="H98" s="2">
        <v>2.5999999999999999E-3</v>
      </c>
      <c r="I98" t="s">
        <v>151</v>
      </c>
    </row>
    <row r="99" spans="1:9">
      <c r="A99" s="2">
        <v>2013</v>
      </c>
      <c r="B99" s="2">
        <v>6</v>
      </c>
      <c r="C99" s="2" t="s">
        <v>12</v>
      </c>
      <c r="D99" s="2" t="s">
        <v>42</v>
      </c>
      <c r="E99" s="2" t="s">
        <v>14</v>
      </c>
      <c r="F99" s="2">
        <v>142.82497499999999</v>
      </c>
      <c r="G99" s="2">
        <v>14570</v>
      </c>
      <c r="H99" s="2">
        <v>9.7999999999999997E-3</v>
      </c>
      <c r="I99" t="s">
        <v>151</v>
      </c>
    </row>
    <row r="100" spans="1:9">
      <c r="A100" s="2">
        <v>2014</v>
      </c>
      <c r="B100" s="2">
        <v>1</v>
      </c>
      <c r="C100" s="2" t="s">
        <v>12</v>
      </c>
      <c r="D100" s="2" t="s">
        <v>31</v>
      </c>
      <c r="E100" s="2" t="s">
        <v>14</v>
      </c>
      <c r="F100" s="2">
        <v>3.3113079999999999</v>
      </c>
      <c r="G100" s="2">
        <v>1299</v>
      </c>
      <c r="H100" s="2">
        <v>2.5000000000000001E-3</v>
      </c>
      <c r="I100" t="s">
        <v>151</v>
      </c>
    </row>
    <row r="101" spans="1:9">
      <c r="A101" s="2">
        <v>2013</v>
      </c>
      <c r="B101" s="2">
        <v>12</v>
      </c>
      <c r="C101" s="2" t="s">
        <v>12</v>
      </c>
      <c r="D101" s="2" t="s">
        <v>87</v>
      </c>
      <c r="E101" s="2" t="s">
        <v>14</v>
      </c>
      <c r="F101" s="2">
        <v>521.89622899999995</v>
      </c>
      <c r="G101" s="2">
        <v>42492</v>
      </c>
      <c r="H101" s="2">
        <v>1.2200000000000001E-2</v>
      </c>
      <c r="I101" t="s">
        <v>151</v>
      </c>
    </row>
    <row r="102" spans="1:9">
      <c r="A102" s="2">
        <v>2013</v>
      </c>
      <c r="B102" s="2">
        <v>4</v>
      </c>
      <c r="C102" s="2" t="s">
        <v>12</v>
      </c>
      <c r="D102" s="2" t="s">
        <v>76</v>
      </c>
      <c r="E102" s="2" t="s">
        <v>25</v>
      </c>
      <c r="F102" s="2">
        <v>4.705E-3</v>
      </c>
      <c r="G102" s="2">
        <v>1</v>
      </c>
      <c r="H102" s="2">
        <v>4.7000000000000002E-3</v>
      </c>
      <c r="I102" t="s">
        <v>151</v>
      </c>
    </row>
    <row r="103" spans="1:9">
      <c r="A103" s="2">
        <v>2014</v>
      </c>
      <c r="B103" s="2">
        <v>4</v>
      </c>
      <c r="C103" s="2" t="s">
        <v>7</v>
      </c>
      <c r="D103" s="2" t="s">
        <v>70</v>
      </c>
      <c r="E103" s="2" t="s">
        <v>14</v>
      </c>
      <c r="F103" s="2">
        <v>270.14266600000002</v>
      </c>
      <c r="G103" s="2">
        <v>161048</v>
      </c>
      <c r="H103" s="2">
        <v>1.6000000000000001E-3</v>
      </c>
      <c r="I103" t="s">
        <v>151</v>
      </c>
    </row>
    <row r="104" spans="1:9">
      <c r="A104" s="2">
        <v>2014</v>
      </c>
      <c r="B104" s="2">
        <v>2</v>
      </c>
      <c r="C104" s="2" t="s">
        <v>12</v>
      </c>
      <c r="D104" s="2" t="s">
        <v>40</v>
      </c>
      <c r="E104" s="2" t="s">
        <v>14</v>
      </c>
      <c r="F104" s="2">
        <v>1306.3891779999999</v>
      </c>
      <c r="G104" s="2">
        <v>279061</v>
      </c>
      <c r="H104" s="2">
        <v>4.5999999999999999E-3</v>
      </c>
      <c r="I104" t="s">
        <v>151</v>
      </c>
    </row>
    <row r="105" spans="1:9">
      <c r="A105" s="2">
        <v>2013</v>
      </c>
      <c r="B105" s="2">
        <v>9</v>
      </c>
      <c r="C105" s="2" t="s">
        <v>7</v>
      </c>
      <c r="D105" s="2" t="s">
        <v>45</v>
      </c>
      <c r="E105" s="2" t="s">
        <v>14</v>
      </c>
      <c r="F105" s="2">
        <v>8.2192600000000002</v>
      </c>
      <c r="G105" s="2">
        <v>17751</v>
      </c>
      <c r="H105" s="2">
        <v>4.0000000000000002E-4</v>
      </c>
      <c r="I105" t="s">
        <v>151</v>
      </c>
    </row>
    <row r="106" spans="1:9">
      <c r="A106" s="2">
        <v>2014</v>
      </c>
      <c r="B106" s="2">
        <v>2</v>
      </c>
      <c r="C106" s="2" t="s">
        <v>7</v>
      </c>
      <c r="D106" s="2" t="s">
        <v>13</v>
      </c>
      <c r="E106" s="2" t="s">
        <v>14</v>
      </c>
      <c r="F106" s="2">
        <v>15.477811000000001</v>
      </c>
      <c r="G106" s="2">
        <v>23655</v>
      </c>
      <c r="H106" s="2">
        <v>5.9999999999999995E-4</v>
      </c>
      <c r="I106" t="s">
        <v>151</v>
      </c>
    </row>
    <row r="107" spans="1:9">
      <c r="A107" s="2">
        <v>2013</v>
      </c>
      <c r="B107" s="2">
        <v>2</v>
      </c>
      <c r="C107" s="2" t="s">
        <v>53</v>
      </c>
      <c r="D107" s="2" t="s">
        <v>20</v>
      </c>
      <c r="E107" s="2" t="s">
        <v>14</v>
      </c>
      <c r="F107" s="2">
        <v>1.5310950000000001</v>
      </c>
      <c r="G107" s="2">
        <v>2</v>
      </c>
      <c r="H107" s="2">
        <v>0.76549999999999996</v>
      </c>
      <c r="I107" t="s">
        <v>151</v>
      </c>
    </row>
    <row r="108" spans="1:9">
      <c r="A108" s="2">
        <v>2013</v>
      </c>
      <c r="B108" s="2">
        <v>3</v>
      </c>
      <c r="C108" s="2" t="s">
        <v>12</v>
      </c>
      <c r="D108" s="2" t="s">
        <v>54</v>
      </c>
      <c r="E108" s="2" t="s">
        <v>14</v>
      </c>
      <c r="F108" s="2">
        <v>8.0619999999999997E-2</v>
      </c>
      <c r="G108" s="2">
        <v>3</v>
      </c>
      <c r="H108" s="2">
        <v>2.6800000000000001E-2</v>
      </c>
      <c r="I108" t="s">
        <v>151</v>
      </c>
    </row>
    <row r="109" spans="1:9">
      <c r="A109" s="2">
        <v>2014</v>
      </c>
      <c r="B109" s="2">
        <v>3</v>
      </c>
      <c r="C109" s="2" t="s">
        <v>12</v>
      </c>
      <c r="D109" s="2" t="s">
        <v>73</v>
      </c>
      <c r="E109" s="2" t="s">
        <v>14</v>
      </c>
      <c r="F109" s="2">
        <v>2.0637919999999998</v>
      </c>
      <c r="G109" s="2">
        <v>1249</v>
      </c>
      <c r="H109" s="2">
        <v>1.6000000000000001E-3</v>
      </c>
      <c r="I109" t="s">
        <v>151</v>
      </c>
    </row>
    <row r="110" spans="1:9">
      <c r="A110" s="2">
        <v>2013</v>
      </c>
      <c r="B110" s="2">
        <v>4</v>
      </c>
      <c r="C110" s="2" t="s">
        <v>7</v>
      </c>
      <c r="D110" s="2" t="s">
        <v>44</v>
      </c>
      <c r="E110" s="2" t="s">
        <v>16</v>
      </c>
      <c r="F110" s="2">
        <v>5.813644</v>
      </c>
      <c r="G110" s="2">
        <v>11003</v>
      </c>
      <c r="H110" s="2">
        <v>5.0000000000000001E-4</v>
      </c>
      <c r="I110" t="s">
        <v>151</v>
      </c>
    </row>
    <row r="111" spans="1:9">
      <c r="A111" s="2">
        <v>2014</v>
      </c>
      <c r="B111" s="2">
        <v>4</v>
      </c>
      <c r="C111" s="2" t="s">
        <v>12</v>
      </c>
      <c r="D111" s="2" t="s">
        <v>64</v>
      </c>
      <c r="E111" s="2" t="s">
        <v>14</v>
      </c>
      <c r="F111" s="2">
        <v>1.6707890000000001</v>
      </c>
      <c r="G111" s="2">
        <v>316</v>
      </c>
      <c r="H111" s="2">
        <v>5.1999999999999998E-3</v>
      </c>
      <c r="I111" t="s">
        <v>151</v>
      </c>
    </row>
    <row r="112" spans="1:9">
      <c r="A112" s="2">
        <v>2014</v>
      </c>
      <c r="B112" s="2">
        <v>5</v>
      </c>
      <c r="C112" s="2" t="s">
        <v>7</v>
      </c>
      <c r="D112" s="2" t="s">
        <v>74</v>
      </c>
      <c r="E112" s="2" t="s">
        <v>9</v>
      </c>
      <c r="F112" s="2">
        <v>56.7042</v>
      </c>
      <c r="G112" s="2">
        <v>40503</v>
      </c>
      <c r="H112" s="2">
        <v>1.4E-3</v>
      </c>
      <c r="I112" t="s">
        <v>151</v>
      </c>
    </row>
    <row r="113" spans="1:9">
      <c r="A113" s="2">
        <v>2014</v>
      </c>
      <c r="B113" s="2">
        <v>1</v>
      </c>
      <c r="C113" s="2" t="s">
        <v>12</v>
      </c>
      <c r="D113" s="2" t="s">
        <v>91</v>
      </c>
      <c r="E113" s="2" t="s">
        <v>9</v>
      </c>
      <c r="F113" s="2">
        <v>0.49270000000000003</v>
      </c>
      <c r="G113" s="2">
        <v>379</v>
      </c>
      <c r="H113" s="2">
        <v>1.2999999999999999E-3</v>
      </c>
      <c r="I113" t="s">
        <v>151</v>
      </c>
    </row>
    <row r="114" spans="1:9">
      <c r="A114" s="2">
        <v>2014</v>
      </c>
      <c r="B114" s="2">
        <v>3</v>
      </c>
      <c r="C114" s="2" t="s">
        <v>7</v>
      </c>
      <c r="D114" s="2" t="s">
        <v>91</v>
      </c>
      <c r="E114" s="2" t="s">
        <v>9</v>
      </c>
      <c r="F114" s="2">
        <v>20.129200000000001</v>
      </c>
      <c r="G114" s="2">
        <v>15484</v>
      </c>
      <c r="H114" s="2">
        <v>1.2999999999999999E-3</v>
      </c>
      <c r="I114" t="s">
        <v>151</v>
      </c>
    </row>
    <row r="115" spans="1:9">
      <c r="A115" s="2">
        <v>2014</v>
      </c>
      <c r="B115" s="2">
        <v>1</v>
      </c>
      <c r="C115" s="2" t="s">
        <v>12</v>
      </c>
      <c r="D115" s="2" t="s">
        <v>83</v>
      </c>
      <c r="E115" s="2" t="s">
        <v>14</v>
      </c>
      <c r="F115" s="2">
        <v>4.2429000000000001E-2</v>
      </c>
      <c r="G115" s="2">
        <v>3</v>
      </c>
      <c r="H115" s="2">
        <v>1.41E-2</v>
      </c>
      <c r="I115" t="s">
        <v>151</v>
      </c>
    </row>
    <row r="116" spans="1:9">
      <c r="A116" s="2">
        <v>2013</v>
      </c>
      <c r="B116" s="2">
        <v>12</v>
      </c>
      <c r="C116" s="2" t="s">
        <v>12</v>
      </c>
      <c r="D116" s="2" t="s">
        <v>67</v>
      </c>
      <c r="E116" s="2" t="s">
        <v>9</v>
      </c>
      <c r="F116" s="2">
        <v>3.1199999999999999E-2</v>
      </c>
      <c r="G116" s="2">
        <v>24</v>
      </c>
      <c r="H116" s="2">
        <v>1.2999999999999999E-3</v>
      </c>
      <c r="I116" t="s">
        <v>151</v>
      </c>
    </row>
    <row r="117" spans="1:9">
      <c r="A117" s="2">
        <v>2013</v>
      </c>
      <c r="B117" s="2">
        <v>3</v>
      </c>
      <c r="C117" s="2" t="s">
        <v>12</v>
      </c>
      <c r="D117" s="2" t="s">
        <v>24</v>
      </c>
      <c r="E117" s="2" t="s">
        <v>25</v>
      </c>
      <c r="F117" s="2">
        <v>2.8743999999999999E-2</v>
      </c>
      <c r="G117" s="2">
        <v>2</v>
      </c>
      <c r="H117" s="2">
        <v>1.43E-2</v>
      </c>
      <c r="I117" t="s">
        <v>151</v>
      </c>
    </row>
    <row r="118" spans="1:9">
      <c r="A118" s="2">
        <v>2013</v>
      </c>
      <c r="B118" s="2">
        <v>3</v>
      </c>
      <c r="C118" s="2" t="s">
        <v>12</v>
      </c>
      <c r="D118" s="2" t="s">
        <v>65</v>
      </c>
      <c r="E118" s="2" t="s">
        <v>25</v>
      </c>
      <c r="F118" s="2">
        <v>1.2333E-2</v>
      </c>
      <c r="G118" s="2">
        <v>1</v>
      </c>
      <c r="H118" s="2">
        <v>1.23E-2</v>
      </c>
      <c r="I118" t="s">
        <v>151</v>
      </c>
    </row>
    <row r="119" spans="1:9">
      <c r="A119" s="2">
        <v>2013</v>
      </c>
      <c r="B119" s="2">
        <v>8</v>
      </c>
      <c r="C119" s="2" t="s">
        <v>12</v>
      </c>
      <c r="D119" s="2" t="s">
        <v>22</v>
      </c>
      <c r="E119" s="2" t="s">
        <v>14</v>
      </c>
      <c r="F119" s="2">
        <v>62.454453000000001</v>
      </c>
      <c r="G119" s="2">
        <v>6579</v>
      </c>
      <c r="H119" s="2">
        <v>9.4000000000000004E-3</v>
      </c>
      <c r="I119" t="s">
        <v>151</v>
      </c>
    </row>
    <row r="120" spans="1:9">
      <c r="A120" s="2">
        <v>2013</v>
      </c>
      <c r="B120" s="2">
        <v>9</v>
      </c>
      <c r="C120" s="2" t="s">
        <v>12</v>
      </c>
      <c r="D120" s="2" t="s">
        <v>41</v>
      </c>
      <c r="E120" s="2" t="s">
        <v>25</v>
      </c>
      <c r="F120" s="2">
        <v>0.430589</v>
      </c>
      <c r="G120" s="2">
        <v>253</v>
      </c>
      <c r="H120" s="2">
        <v>1.6999999999999999E-3</v>
      </c>
      <c r="I120" t="s">
        <v>151</v>
      </c>
    </row>
    <row r="121" spans="1:9">
      <c r="A121" s="2">
        <v>2013</v>
      </c>
      <c r="B121" s="2">
        <v>12</v>
      </c>
      <c r="C121" s="2" t="s">
        <v>7</v>
      </c>
      <c r="D121" s="2" t="s">
        <v>63</v>
      </c>
      <c r="E121" s="2" t="s">
        <v>14</v>
      </c>
      <c r="F121" s="2">
        <v>12.461636</v>
      </c>
      <c r="G121" s="2">
        <v>16435</v>
      </c>
      <c r="H121" s="2">
        <v>6.9999999999999999E-4</v>
      </c>
      <c r="I121" t="s">
        <v>151</v>
      </c>
    </row>
    <row r="122" spans="1:9">
      <c r="A122" s="2">
        <v>2014</v>
      </c>
      <c r="B122" s="2">
        <v>3</v>
      </c>
      <c r="C122" s="2" t="s">
        <v>12</v>
      </c>
      <c r="D122" s="2" t="s">
        <v>86</v>
      </c>
      <c r="E122" s="2" t="s">
        <v>9</v>
      </c>
      <c r="F122" s="2">
        <v>671.46543399999996</v>
      </c>
      <c r="G122" s="2">
        <v>340572</v>
      </c>
      <c r="H122" s="2">
        <v>1.9E-3</v>
      </c>
      <c r="I122" t="s">
        <v>151</v>
      </c>
    </row>
    <row r="123" spans="1:9">
      <c r="A123" s="2">
        <v>2013</v>
      </c>
      <c r="B123" s="2">
        <v>6</v>
      </c>
      <c r="C123" s="2" t="s">
        <v>7</v>
      </c>
      <c r="D123" s="2" t="s">
        <v>19</v>
      </c>
      <c r="E123" s="2" t="s">
        <v>14</v>
      </c>
      <c r="F123" s="2">
        <v>44.352285999999999</v>
      </c>
      <c r="G123" s="2">
        <v>11384</v>
      </c>
      <c r="H123" s="2">
        <v>3.8E-3</v>
      </c>
      <c r="I123" t="s">
        <v>151</v>
      </c>
    </row>
    <row r="124" spans="1:9">
      <c r="A124" s="2">
        <v>2013</v>
      </c>
      <c r="B124" s="2">
        <v>9</v>
      </c>
      <c r="C124" s="2" t="s">
        <v>7</v>
      </c>
      <c r="D124" s="2" t="s">
        <v>15</v>
      </c>
      <c r="E124" s="2" t="s">
        <v>16</v>
      </c>
      <c r="F124" s="2">
        <v>115.697524</v>
      </c>
      <c r="G124" s="2">
        <v>40523</v>
      </c>
      <c r="H124" s="2">
        <v>2.8E-3</v>
      </c>
      <c r="I124" t="s">
        <v>151</v>
      </c>
    </row>
    <row r="125" spans="1:9">
      <c r="A125" s="2">
        <v>2014</v>
      </c>
      <c r="B125" s="2">
        <v>1</v>
      </c>
      <c r="C125" s="2" t="s">
        <v>7</v>
      </c>
      <c r="D125" s="2" t="s">
        <v>20</v>
      </c>
      <c r="E125" s="2" t="s">
        <v>14</v>
      </c>
      <c r="F125" s="2">
        <v>52.602041</v>
      </c>
      <c r="G125" s="2">
        <v>85620</v>
      </c>
      <c r="H125" s="2">
        <v>5.9999999999999995E-4</v>
      </c>
      <c r="I125" t="s">
        <v>151</v>
      </c>
    </row>
    <row r="126" spans="1:9">
      <c r="A126" s="2">
        <v>2013</v>
      </c>
      <c r="B126" s="2">
        <v>10</v>
      </c>
      <c r="C126" s="2" t="s">
        <v>7</v>
      </c>
      <c r="D126" s="2" t="s">
        <v>20</v>
      </c>
      <c r="E126" s="2" t="s">
        <v>14</v>
      </c>
      <c r="F126" s="2">
        <v>83.350002000000003</v>
      </c>
      <c r="G126" s="2">
        <v>41032</v>
      </c>
      <c r="H126" s="2">
        <v>2E-3</v>
      </c>
      <c r="I126" t="s">
        <v>151</v>
      </c>
    </row>
    <row r="127" spans="1:9">
      <c r="A127" s="2">
        <v>2014</v>
      </c>
      <c r="B127" s="2">
        <v>5</v>
      </c>
      <c r="C127" s="2" t="s">
        <v>7</v>
      </c>
      <c r="D127" s="2" t="s">
        <v>26</v>
      </c>
      <c r="E127" s="2" t="s">
        <v>14</v>
      </c>
      <c r="F127" s="2">
        <v>17.993570999999999</v>
      </c>
      <c r="G127" s="2">
        <v>16895</v>
      </c>
      <c r="H127" s="2">
        <v>1E-3</v>
      </c>
      <c r="I127" t="s">
        <v>151</v>
      </c>
    </row>
    <row r="128" spans="1:9">
      <c r="A128" s="2">
        <v>2014</v>
      </c>
      <c r="B128" s="2">
        <v>2</v>
      </c>
      <c r="C128" s="2" t="s">
        <v>7</v>
      </c>
      <c r="D128" s="2" t="s">
        <v>39</v>
      </c>
      <c r="E128" s="2" t="s">
        <v>14</v>
      </c>
      <c r="F128" s="2">
        <v>192.836827</v>
      </c>
      <c r="G128" s="2">
        <v>159295</v>
      </c>
      <c r="H128" s="2">
        <v>1.1999999999999999E-3</v>
      </c>
      <c r="I128" t="s">
        <v>151</v>
      </c>
    </row>
    <row r="129" spans="1:9">
      <c r="A129" s="2">
        <v>2014</v>
      </c>
      <c r="B129" s="2">
        <v>5</v>
      </c>
      <c r="C129" s="2" t="s">
        <v>12</v>
      </c>
      <c r="D129" s="2" t="s">
        <v>23</v>
      </c>
      <c r="E129" s="2" t="s">
        <v>14</v>
      </c>
      <c r="F129" s="2">
        <v>6.3489009999999997</v>
      </c>
      <c r="G129" s="2">
        <v>2875</v>
      </c>
      <c r="H129" s="2">
        <v>2.2000000000000001E-3</v>
      </c>
      <c r="I129" t="s">
        <v>151</v>
      </c>
    </row>
    <row r="130" spans="1:9">
      <c r="A130" s="2">
        <v>2013</v>
      </c>
      <c r="B130" s="2">
        <v>4</v>
      </c>
      <c r="C130" s="2" t="s">
        <v>7</v>
      </c>
      <c r="D130" s="2" t="s">
        <v>29</v>
      </c>
      <c r="E130" s="2" t="s">
        <v>25</v>
      </c>
      <c r="F130" s="2">
        <v>0.78665499999999999</v>
      </c>
      <c r="G130" s="2">
        <v>987</v>
      </c>
      <c r="H130" s="2">
        <v>6.9999999999999999E-4</v>
      </c>
      <c r="I130" t="s">
        <v>151</v>
      </c>
    </row>
    <row r="131" spans="1:9">
      <c r="A131" s="2">
        <v>2013</v>
      </c>
      <c r="B131" s="2">
        <v>10</v>
      </c>
      <c r="C131" s="2" t="s">
        <v>7</v>
      </c>
      <c r="D131" s="2" t="s">
        <v>71</v>
      </c>
      <c r="E131" s="2" t="s">
        <v>14</v>
      </c>
      <c r="F131" s="2">
        <v>0.22903000000000001</v>
      </c>
      <c r="G131" s="2">
        <v>1670</v>
      </c>
      <c r="H131" s="2">
        <v>1E-4</v>
      </c>
      <c r="I131" t="s">
        <v>151</v>
      </c>
    </row>
    <row r="132" spans="1:9">
      <c r="A132" s="2">
        <v>2013</v>
      </c>
      <c r="B132" s="2">
        <v>6</v>
      </c>
      <c r="C132" s="2" t="s">
        <v>7</v>
      </c>
      <c r="D132" s="2" t="s">
        <v>22</v>
      </c>
      <c r="E132" s="2" t="s">
        <v>14</v>
      </c>
      <c r="F132" s="2">
        <v>9.7725039999999996</v>
      </c>
      <c r="G132" s="2">
        <v>4665</v>
      </c>
      <c r="H132" s="2">
        <v>2E-3</v>
      </c>
      <c r="I132" t="s">
        <v>151</v>
      </c>
    </row>
    <row r="133" spans="1:9">
      <c r="A133" s="2">
        <v>2014</v>
      </c>
      <c r="B133" s="2">
        <v>3</v>
      </c>
      <c r="C133" s="2" t="s">
        <v>12</v>
      </c>
      <c r="D133" s="2" t="s">
        <v>42</v>
      </c>
      <c r="E133" s="2" t="s">
        <v>14</v>
      </c>
      <c r="F133" s="2">
        <v>118.99569200000001</v>
      </c>
      <c r="G133" s="2">
        <v>28794</v>
      </c>
      <c r="H133" s="2">
        <v>4.1000000000000003E-3</v>
      </c>
      <c r="I133" t="s">
        <v>151</v>
      </c>
    </row>
    <row r="134" spans="1:9">
      <c r="A134" s="2">
        <v>2013</v>
      </c>
      <c r="B134" s="2">
        <v>12</v>
      </c>
      <c r="C134" s="2" t="s">
        <v>7</v>
      </c>
      <c r="D134" s="2" t="s">
        <v>42</v>
      </c>
      <c r="E134" s="2" t="s">
        <v>14</v>
      </c>
      <c r="F134" s="2">
        <v>158.65995599999999</v>
      </c>
      <c r="G134" s="2">
        <v>51225</v>
      </c>
      <c r="H134" s="2">
        <v>3.0000000000000001E-3</v>
      </c>
      <c r="I134" t="s">
        <v>151</v>
      </c>
    </row>
    <row r="135" spans="1:9">
      <c r="A135" s="2">
        <v>2014</v>
      </c>
      <c r="B135" s="2">
        <v>2</v>
      </c>
      <c r="C135" s="2" t="s">
        <v>12</v>
      </c>
      <c r="D135" s="2" t="s">
        <v>86</v>
      </c>
      <c r="E135" s="2" t="s">
        <v>9</v>
      </c>
      <c r="F135" s="2">
        <v>489.195628</v>
      </c>
      <c r="G135" s="2">
        <v>253376</v>
      </c>
      <c r="H135" s="2">
        <v>1.9E-3</v>
      </c>
      <c r="I135" t="s">
        <v>151</v>
      </c>
    </row>
    <row r="136" spans="1:9">
      <c r="A136" s="2">
        <v>2013</v>
      </c>
      <c r="B136" s="2">
        <v>12</v>
      </c>
      <c r="C136" s="2" t="s">
        <v>12</v>
      </c>
      <c r="D136" s="2" t="s">
        <v>76</v>
      </c>
      <c r="E136" s="2" t="s">
        <v>25</v>
      </c>
      <c r="F136" s="2">
        <v>0.101336</v>
      </c>
      <c r="G136" s="2">
        <v>6</v>
      </c>
      <c r="H136" s="2">
        <v>1.6799999999999999E-2</v>
      </c>
      <c r="I136" t="s">
        <v>151</v>
      </c>
    </row>
    <row r="137" spans="1:9">
      <c r="A137" s="2">
        <v>2013</v>
      </c>
      <c r="B137" s="2">
        <v>3</v>
      </c>
      <c r="C137" s="2" t="s">
        <v>7</v>
      </c>
      <c r="D137" s="2" t="s">
        <v>45</v>
      </c>
      <c r="E137" s="2" t="s">
        <v>14</v>
      </c>
      <c r="F137" s="2">
        <v>7.1303590000000003</v>
      </c>
      <c r="G137" s="2">
        <v>19439</v>
      </c>
      <c r="H137" s="2">
        <v>2.9999999999999997E-4</v>
      </c>
      <c r="I137" t="s">
        <v>151</v>
      </c>
    </row>
    <row r="138" spans="1:9">
      <c r="A138" s="2">
        <v>2013</v>
      </c>
      <c r="B138" s="2">
        <v>4</v>
      </c>
      <c r="C138" s="2" t="s">
        <v>12</v>
      </c>
      <c r="D138" s="2" t="s">
        <v>13</v>
      </c>
      <c r="E138" s="2" t="s">
        <v>14</v>
      </c>
      <c r="F138" s="2">
        <v>556.03154199999994</v>
      </c>
      <c r="G138" s="2">
        <v>53811</v>
      </c>
      <c r="H138" s="2">
        <v>1.03E-2</v>
      </c>
      <c r="I138" t="s">
        <v>151</v>
      </c>
    </row>
    <row r="139" spans="1:9">
      <c r="A139" s="2">
        <v>2014</v>
      </c>
      <c r="B139" s="2">
        <v>2</v>
      </c>
      <c r="C139" s="2" t="s">
        <v>7</v>
      </c>
      <c r="D139" s="2" t="s">
        <v>23</v>
      </c>
      <c r="E139" s="2" t="s">
        <v>14</v>
      </c>
      <c r="F139" s="2">
        <v>8.7958700000000007</v>
      </c>
      <c r="G139" s="2">
        <v>3934</v>
      </c>
      <c r="H139" s="2">
        <v>2.2000000000000001E-3</v>
      </c>
      <c r="I139" t="s">
        <v>151</v>
      </c>
    </row>
    <row r="140" spans="1:9">
      <c r="A140" s="2">
        <v>2013</v>
      </c>
      <c r="B140" s="2">
        <v>1</v>
      </c>
      <c r="C140" s="2" t="s">
        <v>12</v>
      </c>
      <c r="D140" s="2" t="s">
        <v>48</v>
      </c>
      <c r="E140" s="2" t="s">
        <v>14</v>
      </c>
      <c r="F140" s="2">
        <v>4.4857000000000001E-2</v>
      </c>
      <c r="G140" s="2">
        <v>11</v>
      </c>
      <c r="H140" s="2">
        <v>4.0000000000000001E-3</v>
      </c>
      <c r="I140" t="s">
        <v>151</v>
      </c>
    </row>
    <row r="141" spans="1:9">
      <c r="A141" s="2">
        <v>2013</v>
      </c>
      <c r="B141" s="2">
        <v>10</v>
      </c>
      <c r="C141" s="2" t="s">
        <v>7</v>
      </c>
      <c r="D141" s="2" t="s">
        <v>10</v>
      </c>
      <c r="E141" s="2" t="s">
        <v>11</v>
      </c>
      <c r="F141" s="2">
        <v>50.493895000000002</v>
      </c>
      <c r="G141" s="2">
        <v>26773</v>
      </c>
      <c r="H141" s="2">
        <v>1.8E-3</v>
      </c>
      <c r="I141" t="s">
        <v>151</v>
      </c>
    </row>
    <row r="142" spans="1:9">
      <c r="A142" s="2">
        <v>2013</v>
      </c>
      <c r="B142" s="2">
        <v>11</v>
      </c>
      <c r="C142" s="2" t="s">
        <v>12</v>
      </c>
      <c r="D142" s="2" t="s">
        <v>24</v>
      </c>
      <c r="E142" s="2" t="s">
        <v>25</v>
      </c>
      <c r="F142" s="2">
        <v>92.608453999999995</v>
      </c>
      <c r="G142" s="2">
        <v>10204</v>
      </c>
      <c r="H142" s="2">
        <v>8.9999999999999993E-3</v>
      </c>
      <c r="I142" t="s">
        <v>151</v>
      </c>
    </row>
    <row r="143" spans="1:9">
      <c r="A143" s="2">
        <v>2013</v>
      </c>
      <c r="B143" s="2">
        <v>9</v>
      </c>
      <c r="C143" s="2" t="s">
        <v>7</v>
      </c>
      <c r="D143" s="2" t="s">
        <v>28</v>
      </c>
      <c r="E143" s="2" t="s">
        <v>14</v>
      </c>
      <c r="F143" s="2">
        <v>25.673821</v>
      </c>
      <c r="G143" s="2">
        <v>9526</v>
      </c>
      <c r="H143" s="2">
        <v>2.5999999999999999E-3</v>
      </c>
      <c r="I143" t="s">
        <v>151</v>
      </c>
    </row>
    <row r="144" spans="1:9">
      <c r="A144" s="2">
        <v>2013</v>
      </c>
      <c r="B144" s="2">
        <v>9</v>
      </c>
      <c r="C144" s="2" t="s">
        <v>7</v>
      </c>
      <c r="D144" s="2" t="s">
        <v>31</v>
      </c>
      <c r="E144" s="2" t="s">
        <v>14</v>
      </c>
      <c r="F144" s="2">
        <v>5.4851089999999996</v>
      </c>
      <c r="G144" s="2">
        <v>2132</v>
      </c>
      <c r="H144" s="2">
        <v>2.5000000000000001E-3</v>
      </c>
      <c r="I144" t="s">
        <v>151</v>
      </c>
    </row>
    <row r="145" spans="1:9">
      <c r="A145" s="2">
        <v>2014</v>
      </c>
      <c r="B145" s="2">
        <v>1</v>
      </c>
      <c r="C145" s="2" t="s">
        <v>12</v>
      </c>
      <c r="D145" s="2" t="s">
        <v>63</v>
      </c>
      <c r="E145" s="2" t="s">
        <v>14</v>
      </c>
      <c r="F145" s="2">
        <v>881.89804600000002</v>
      </c>
      <c r="G145" s="2">
        <v>80145</v>
      </c>
      <c r="H145" s="2">
        <v>1.0999999999999999E-2</v>
      </c>
      <c r="I145" t="s">
        <v>151</v>
      </c>
    </row>
    <row r="146" spans="1:9">
      <c r="A146" s="2">
        <v>2013</v>
      </c>
      <c r="B146" s="2">
        <v>10</v>
      </c>
      <c r="C146" s="2" t="s">
        <v>12</v>
      </c>
      <c r="D146" s="2" t="s">
        <v>63</v>
      </c>
      <c r="E146" s="2" t="s">
        <v>14</v>
      </c>
      <c r="F146" s="2">
        <v>832.81363299999998</v>
      </c>
      <c r="G146" s="2">
        <v>75003</v>
      </c>
      <c r="H146" s="2">
        <v>1.11E-2</v>
      </c>
      <c r="I146" t="s">
        <v>151</v>
      </c>
    </row>
    <row r="147" spans="1:9">
      <c r="A147" s="2">
        <v>2013</v>
      </c>
      <c r="B147" s="2">
        <v>11</v>
      </c>
      <c r="C147" s="2" t="s">
        <v>7</v>
      </c>
      <c r="D147" s="2" t="s">
        <v>47</v>
      </c>
      <c r="E147" s="2" t="s">
        <v>14</v>
      </c>
      <c r="F147" s="2">
        <v>0.59589199999999998</v>
      </c>
      <c r="G147" s="2">
        <v>317</v>
      </c>
      <c r="H147" s="2">
        <v>1.8E-3</v>
      </c>
      <c r="I147" t="s">
        <v>151</v>
      </c>
    </row>
    <row r="148" spans="1:9">
      <c r="A148" s="2">
        <v>2013</v>
      </c>
      <c r="B148" s="2">
        <v>9</v>
      </c>
      <c r="C148" s="2" t="s">
        <v>7</v>
      </c>
      <c r="D148" s="2" t="s">
        <v>60</v>
      </c>
      <c r="E148" s="2" t="s">
        <v>14</v>
      </c>
      <c r="F148" s="2">
        <v>4.5542319999999998</v>
      </c>
      <c r="G148" s="2">
        <v>1272</v>
      </c>
      <c r="H148" s="2">
        <v>3.5000000000000001E-3</v>
      </c>
      <c r="I148" t="s">
        <v>151</v>
      </c>
    </row>
    <row r="149" spans="1:9">
      <c r="A149" s="2">
        <v>2013</v>
      </c>
      <c r="B149" s="2">
        <v>11</v>
      </c>
      <c r="C149" s="2" t="s">
        <v>12</v>
      </c>
      <c r="D149" s="2" t="s">
        <v>72</v>
      </c>
      <c r="E149" s="2" t="s">
        <v>11</v>
      </c>
      <c r="F149" s="2">
        <v>0.64346300000000001</v>
      </c>
      <c r="G149" s="2">
        <v>50</v>
      </c>
      <c r="H149" s="2">
        <v>1.2800000000000001E-2</v>
      </c>
      <c r="I149" t="s">
        <v>151</v>
      </c>
    </row>
    <row r="150" spans="1:9">
      <c r="A150" s="2">
        <v>2014</v>
      </c>
      <c r="B150" s="2">
        <v>3</v>
      </c>
      <c r="C150" s="2" t="s">
        <v>12</v>
      </c>
      <c r="D150" s="2" t="s">
        <v>33</v>
      </c>
      <c r="E150" s="2" t="s">
        <v>11</v>
      </c>
      <c r="F150" s="2">
        <v>3.0068999999999999</v>
      </c>
      <c r="G150" s="2">
        <v>2313</v>
      </c>
      <c r="H150" s="2">
        <v>1.2999999999999999E-3</v>
      </c>
      <c r="I150" t="s">
        <v>151</v>
      </c>
    </row>
    <row r="151" spans="1:9">
      <c r="A151" s="2">
        <v>2013</v>
      </c>
      <c r="B151" s="2">
        <v>1</v>
      </c>
      <c r="C151" s="2" t="s">
        <v>12</v>
      </c>
      <c r="D151" s="2" t="s">
        <v>50</v>
      </c>
      <c r="E151" s="2" t="s">
        <v>11</v>
      </c>
      <c r="F151" s="2">
        <v>0.26884799999999998</v>
      </c>
      <c r="G151" s="2">
        <v>15</v>
      </c>
      <c r="H151" s="2">
        <v>1.7899999999999999E-2</v>
      </c>
      <c r="I151" t="s">
        <v>151</v>
      </c>
    </row>
    <row r="152" spans="1:9">
      <c r="A152" s="2">
        <v>2013</v>
      </c>
      <c r="B152" s="2">
        <v>5</v>
      </c>
      <c r="C152" s="2" t="s">
        <v>7</v>
      </c>
      <c r="D152" s="2" t="s">
        <v>42</v>
      </c>
      <c r="E152" s="2" t="s">
        <v>14</v>
      </c>
      <c r="F152" s="2">
        <v>97.202468999999994</v>
      </c>
      <c r="G152" s="2">
        <v>58995</v>
      </c>
      <c r="H152" s="2">
        <v>1.6000000000000001E-3</v>
      </c>
      <c r="I152" t="s">
        <v>151</v>
      </c>
    </row>
    <row r="153" spans="1:9">
      <c r="A153" s="2">
        <v>2013</v>
      </c>
      <c r="B153" s="2">
        <v>11</v>
      </c>
      <c r="C153" s="2" t="s">
        <v>7</v>
      </c>
      <c r="D153" s="2" t="s">
        <v>46</v>
      </c>
      <c r="E153" s="2" t="s">
        <v>25</v>
      </c>
      <c r="F153" s="2">
        <v>1.3464309999999999</v>
      </c>
      <c r="G153" s="2">
        <v>4631</v>
      </c>
      <c r="H153" s="2">
        <v>2.0000000000000001E-4</v>
      </c>
      <c r="I153" t="s">
        <v>151</v>
      </c>
    </row>
    <row r="154" spans="1:9">
      <c r="A154" s="2">
        <v>2013</v>
      </c>
      <c r="B154" s="2">
        <v>12</v>
      </c>
      <c r="C154" s="2" t="s">
        <v>12</v>
      </c>
      <c r="D154" s="2" t="s">
        <v>43</v>
      </c>
      <c r="E154" s="2" t="s">
        <v>11</v>
      </c>
      <c r="F154" s="2">
        <v>0.2873</v>
      </c>
      <c r="G154" s="2">
        <v>221</v>
      </c>
      <c r="H154" s="2">
        <v>1.2999999999999999E-3</v>
      </c>
      <c r="I154" t="s">
        <v>151</v>
      </c>
    </row>
    <row r="155" spans="1:9">
      <c r="A155" s="2">
        <v>2013</v>
      </c>
      <c r="B155" s="2">
        <v>5</v>
      </c>
      <c r="C155" s="2" t="s">
        <v>12</v>
      </c>
      <c r="D155" s="2" t="s">
        <v>76</v>
      </c>
      <c r="E155" s="2" t="s">
        <v>25</v>
      </c>
      <c r="F155" s="2">
        <v>9.7863000000000006E-2</v>
      </c>
      <c r="G155" s="2">
        <v>5</v>
      </c>
      <c r="H155" s="2">
        <v>1.95E-2</v>
      </c>
      <c r="I155" t="s">
        <v>151</v>
      </c>
    </row>
    <row r="156" spans="1:9">
      <c r="A156" s="2">
        <v>2014</v>
      </c>
      <c r="B156" s="2">
        <v>4</v>
      </c>
      <c r="C156" s="2" t="s">
        <v>12</v>
      </c>
      <c r="D156" s="2" t="s">
        <v>40</v>
      </c>
      <c r="E156" s="2" t="s">
        <v>14</v>
      </c>
      <c r="F156" s="2">
        <v>1714.668741</v>
      </c>
      <c r="G156" s="2">
        <v>292712</v>
      </c>
      <c r="H156" s="2">
        <v>5.7999999999999996E-3</v>
      </c>
      <c r="I156" t="s">
        <v>151</v>
      </c>
    </row>
    <row r="157" spans="1:9">
      <c r="A157" s="2">
        <v>2013</v>
      </c>
      <c r="B157" s="2">
        <v>10</v>
      </c>
      <c r="C157" s="2" t="s">
        <v>7</v>
      </c>
      <c r="D157" s="2" t="s">
        <v>45</v>
      </c>
      <c r="E157" s="2" t="s">
        <v>14</v>
      </c>
      <c r="F157" s="2">
        <v>6.3210139999999999</v>
      </c>
      <c r="G157" s="2">
        <v>16641</v>
      </c>
      <c r="H157" s="2">
        <v>2.9999999999999997E-4</v>
      </c>
      <c r="I157" t="s">
        <v>151</v>
      </c>
    </row>
    <row r="158" spans="1:9">
      <c r="A158" s="2">
        <v>2014</v>
      </c>
      <c r="B158" s="2">
        <v>4</v>
      </c>
      <c r="C158" s="2" t="s">
        <v>7</v>
      </c>
      <c r="D158" s="2" t="s">
        <v>13</v>
      </c>
      <c r="E158" s="2" t="s">
        <v>14</v>
      </c>
      <c r="F158" s="2">
        <v>15.291449</v>
      </c>
      <c r="G158" s="2">
        <v>27073</v>
      </c>
      <c r="H158" s="2">
        <v>5.0000000000000001E-4</v>
      </c>
      <c r="I158" t="s">
        <v>151</v>
      </c>
    </row>
    <row r="159" spans="1:9">
      <c r="A159" s="2">
        <v>2013</v>
      </c>
      <c r="B159" s="2">
        <v>2</v>
      </c>
      <c r="C159" s="2" t="s">
        <v>12</v>
      </c>
      <c r="D159" s="2" t="s">
        <v>20</v>
      </c>
      <c r="E159" s="2" t="s">
        <v>14</v>
      </c>
      <c r="F159" s="2">
        <v>2026.104679</v>
      </c>
      <c r="G159" s="2">
        <v>191511</v>
      </c>
      <c r="H159" s="2">
        <v>1.0500000000000001E-2</v>
      </c>
      <c r="I159" t="s">
        <v>151</v>
      </c>
    </row>
    <row r="160" spans="1:9">
      <c r="A160" s="2">
        <v>2014</v>
      </c>
      <c r="B160" s="2">
        <v>1</v>
      </c>
      <c r="C160" s="2" t="s">
        <v>12</v>
      </c>
      <c r="D160" s="2" t="s">
        <v>54</v>
      </c>
      <c r="E160" s="2" t="s">
        <v>14</v>
      </c>
      <c r="F160" s="2">
        <v>0.46681600000000001</v>
      </c>
      <c r="G160" s="2">
        <v>28</v>
      </c>
      <c r="H160" s="2">
        <v>1.66E-2</v>
      </c>
      <c r="I160" t="s">
        <v>151</v>
      </c>
    </row>
    <row r="161" spans="1:9">
      <c r="A161" s="2">
        <v>2014</v>
      </c>
      <c r="B161" s="2">
        <v>4</v>
      </c>
      <c r="C161" s="2" t="s">
        <v>12</v>
      </c>
      <c r="D161" s="2" t="s">
        <v>39</v>
      </c>
      <c r="E161" s="2" t="s">
        <v>14</v>
      </c>
      <c r="F161" s="2">
        <v>5797.9139429999996</v>
      </c>
      <c r="G161" s="2">
        <v>351748</v>
      </c>
      <c r="H161" s="2">
        <v>1.6400000000000001E-2</v>
      </c>
      <c r="I161" t="s">
        <v>151</v>
      </c>
    </row>
    <row r="162" spans="1:9">
      <c r="A162" s="2">
        <v>2013</v>
      </c>
      <c r="B162" s="2">
        <v>12</v>
      </c>
      <c r="C162" s="2" t="s">
        <v>12</v>
      </c>
      <c r="D162" s="2" t="s">
        <v>34</v>
      </c>
      <c r="E162" s="2" t="s">
        <v>14</v>
      </c>
      <c r="F162" s="2">
        <v>1.6492290000000001</v>
      </c>
      <c r="G162" s="2">
        <v>84</v>
      </c>
      <c r="H162" s="2">
        <v>1.9599999999999999E-2</v>
      </c>
      <c r="I162" t="s">
        <v>151</v>
      </c>
    </row>
    <row r="163" spans="1:9">
      <c r="A163" s="2">
        <v>2013</v>
      </c>
      <c r="B163" s="2">
        <v>4</v>
      </c>
      <c r="C163" s="2" t="s">
        <v>12</v>
      </c>
      <c r="D163" s="2" t="s">
        <v>8</v>
      </c>
      <c r="E163" s="2" t="s">
        <v>9</v>
      </c>
      <c r="F163" s="2">
        <v>21680.914439</v>
      </c>
      <c r="G163" s="2">
        <v>3013909</v>
      </c>
      <c r="H163" s="2">
        <v>7.1000000000000004E-3</v>
      </c>
      <c r="I163" t="s">
        <v>151</v>
      </c>
    </row>
    <row r="164" spans="1:9">
      <c r="A164" s="2">
        <v>2014</v>
      </c>
      <c r="B164" s="2">
        <v>1</v>
      </c>
      <c r="C164" s="2" t="s">
        <v>7</v>
      </c>
      <c r="D164" s="2" t="s">
        <v>96</v>
      </c>
      <c r="E164" s="2" t="s">
        <v>9</v>
      </c>
      <c r="F164" s="2">
        <v>9.2623999999999995</v>
      </c>
      <c r="G164" s="2">
        <v>6616</v>
      </c>
      <c r="H164" s="2">
        <v>1.4E-3</v>
      </c>
      <c r="I164" t="s">
        <v>151</v>
      </c>
    </row>
    <row r="165" spans="1:9">
      <c r="A165" s="2">
        <v>2013</v>
      </c>
      <c r="B165" s="2">
        <v>9</v>
      </c>
      <c r="C165" s="2" t="s">
        <v>12</v>
      </c>
      <c r="D165" s="2" t="s">
        <v>50</v>
      </c>
      <c r="E165" s="2" t="s">
        <v>11</v>
      </c>
      <c r="F165" s="2">
        <v>0.75730799999999998</v>
      </c>
      <c r="G165" s="2">
        <v>37</v>
      </c>
      <c r="H165" s="2">
        <v>2.0400000000000001E-2</v>
      </c>
      <c r="I165" t="s">
        <v>151</v>
      </c>
    </row>
    <row r="166" spans="1:9">
      <c r="A166" s="2">
        <v>2014</v>
      </c>
      <c r="B166" s="2">
        <v>5</v>
      </c>
      <c r="C166" s="2" t="s">
        <v>7</v>
      </c>
      <c r="D166" s="2" t="s">
        <v>88</v>
      </c>
      <c r="E166" s="2" t="s">
        <v>14</v>
      </c>
      <c r="F166" s="2">
        <v>3.813809</v>
      </c>
      <c r="G166" s="2">
        <v>1413</v>
      </c>
      <c r="H166" s="2">
        <v>2.5999999999999999E-3</v>
      </c>
      <c r="I166" t="s">
        <v>151</v>
      </c>
    </row>
    <row r="167" spans="1:9">
      <c r="A167" s="2">
        <v>2013</v>
      </c>
      <c r="B167" s="2">
        <v>12</v>
      </c>
      <c r="C167" s="2" t="s">
        <v>12</v>
      </c>
      <c r="D167" s="2" t="s">
        <v>66</v>
      </c>
      <c r="E167" s="2" t="s">
        <v>9</v>
      </c>
      <c r="F167" s="2">
        <v>0.67488800000000004</v>
      </c>
      <c r="G167" s="2">
        <v>29</v>
      </c>
      <c r="H167" s="2">
        <v>2.3199999999999998E-2</v>
      </c>
      <c r="I167" t="s">
        <v>151</v>
      </c>
    </row>
    <row r="168" spans="1:9">
      <c r="A168" s="2">
        <v>2014</v>
      </c>
      <c r="B168" s="2">
        <v>1</v>
      </c>
      <c r="C168" s="2" t="s">
        <v>12</v>
      </c>
      <c r="D168" s="2" t="s">
        <v>27</v>
      </c>
      <c r="E168" s="2" t="s">
        <v>14</v>
      </c>
      <c r="F168" s="2">
        <v>3.8569390000000001</v>
      </c>
      <c r="G168" s="2">
        <v>1521</v>
      </c>
      <c r="H168" s="2">
        <v>2.5000000000000001E-3</v>
      </c>
      <c r="I168" t="s">
        <v>151</v>
      </c>
    </row>
    <row r="169" spans="1:9">
      <c r="A169" s="2">
        <v>2014</v>
      </c>
      <c r="B169" s="2">
        <v>3</v>
      </c>
      <c r="C169" s="2" t="s">
        <v>7</v>
      </c>
      <c r="D169" s="2" t="s">
        <v>27</v>
      </c>
      <c r="E169" s="2" t="s">
        <v>14</v>
      </c>
      <c r="F169" s="2">
        <v>8.6985189999999992</v>
      </c>
      <c r="G169" s="2">
        <v>3360</v>
      </c>
      <c r="H169" s="2">
        <v>2.5000000000000001E-3</v>
      </c>
      <c r="I169" t="s">
        <v>151</v>
      </c>
    </row>
    <row r="170" spans="1:9">
      <c r="A170" s="2">
        <v>2013</v>
      </c>
      <c r="B170" s="2">
        <v>10</v>
      </c>
      <c r="C170" s="2" t="s">
        <v>12</v>
      </c>
      <c r="D170" s="2" t="s">
        <v>27</v>
      </c>
      <c r="E170" s="2" t="s">
        <v>14</v>
      </c>
      <c r="F170" s="2">
        <v>2.7735180000000001</v>
      </c>
      <c r="G170" s="2">
        <v>1086</v>
      </c>
      <c r="H170" s="2">
        <v>2.5000000000000001E-3</v>
      </c>
      <c r="I170" t="s">
        <v>151</v>
      </c>
    </row>
    <row r="171" spans="1:9">
      <c r="A171" s="2">
        <v>2013</v>
      </c>
      <c r="B171" s="2">
        <v>4</v>
      </c>
      <c r="C171" s="2" t="s">
        <v>12</v>
      </c>
      <c r="D171" s="2" t="s">
        <v>100</v>
      </c>
      <c r="E171" s="2" t="s">
        <v>14</v>
      </c>
      <c r="F171" s="2">
        <v>3.6422999999999997E-2</v>
      </c>
      <c r="G171" s="2">
        <v>3</v>
      </c>
      <c r="H171" s="2">
        <v>1.21E-2</v>
      </c>
      <c r="I171" t="s">
        <v>151</v>
      </c>
    </row>
    <row r="172" spans="1:9">
      <c r="A172" s="2">
        <v>2013</v>
      </c>
      <c r="B172" s="2">
        <v>11</v>
      </c>
      <c r="C172" s="2" t="s">
        <v>7</v>
      </c>
      <c r="D172" s="2" t="s">
        <v>41</v>
      </c>
      <c r="E172" s="2" t="s">
        <v>25</v>
      </c>
      <c r="F172" s="2">
        <v>21.149072</v>
      </c>
      <c r="G172" s="2">
        <v>12547</v>
      </c>
      <c r="H172" s="2">
        <v>1.6000000000000001E-3</v>
      </c>
      <c r="I172" t="s">
        <v>151</v>
      </c>
    </row>
    <row r="173" spans="1:9">
      <c r="A173" s="2">
        <v>2014</v>
      </c>
      <c r="B173" s="2">
        <v>3</v>
      </c>
      <c r="C173" s="2" t="s">
        <v>12</v>
      </c>
      <c r="D173" s="2" t="s">
        <v>41</v>
      </c>
      <c r="E173" s="2" t="s">
        <v>25</v>
      </c>
      <c r="F173" s="2">
        <v>18.265015999999999</v>
      </c>
      <c r="G173" s="2">
        <v>11144</v>
      </c>
      <c r="H173" s="2">
        <v>1.6000000000000001E-3</v>
      </c>
      <c r="I173" t="s">
        <v>151</v>
      </c>
    </row>
    <row r="174" spans="1:9">
      <c r="A174" s="2">
        <v>2013</v>
      </c>
      <c r="B174" s="2">
        <v>1</v>
      </c>
      <c r="C174" s="2" t="s">
        <v>7</v>
      </c>
      <c r="D174" s="2" t="s">
        <v>18</v>
      </c>
      <c r="E174" s="2" t="s">
        <v>14</v>
      </c>
      <c r="F174" s="2">
        <v>46.838782000000002</v>
      </c>
      <c r="G174" s="2">
        <v>47346</v>
      </c>
      <c r="H174" s="2">
        <v>8.9999999999999998E-4</v>
      </c>
      <c r="I174" t="s">
        <v>151</v>
      </c>
    </row>
    <row r="175" spans="1:9">
      <c r="A175" s="2">
        <v>2014</v>
      </c>
      <c r="B175" s="2">
        <v>2</v>
      </c>
      <c r="C175" s="2" t="s">
        <v>7</v>
      </c>
      <c r="D175" s="2" t="s">
        <v>46</v>
      </c>
      <c r="E175" s="2" t="s">
        <v>25</v>
      </c>
      <c r="F175" s="2">
        <v>0.35621700000000001</v>
      </c>
      <c r="G175" s="2">
        <v>7393</v>
      </c>
      <c r="H175" s="2">
        <v>0</v>
      </c>
      <c r="I175" t="s">
        <v>151</v>
      </c>
    </row>
    <row r="176" spans="1:9">
      <c r="A176" s="2">
        <v>2014</v>
      </c>
      <c r="B176" s="2">
        <v>1</v>
      </c>
      <c r="C176" s="2" t="s">
        <v>7</v>
      </c>
      <c r="D176" s="2" t="s">
        <v>46</v>
      </c>
      <c r="E176" s="2" t="s">
        <v>25</v>
      </c>
      <c r="F176" s="2">
        <v>1.6110169999999999</v>
      </c>
      <c r="G176" s="2">
        <v>8558</v>
      </c>
      <c r="H176" s="2">
        <v>1E-4</v>
      </c>
      <c r="I176" t="s">
        <v>151</v>
      </c>
    </row>
    <row r="177" spans="1:9">
      <c r="A177" s="2">
        <v>2013</v>
      </c>
      <c r="B177" s="2">
        <v>10</v>
      </c>
      <c r="C177" s="2" t="s">
        <v>7</v>
      </c>
      <c r="D177" s="2" t="s">
        <v>46</v>
      </c>
      <c r="E177" s="2" t="s">
        <v>25</v>
      </c>
      <c r="F177" s="2">
        <v>0.34137899999999999</v>
      </c>
      <c r="G177" s="2">
        <v>4574</v>
      </c>
      <c r="H177" s="2">
        <v>0</v>
      </c>
      <c r="I177" t="s">
        <v>151</v>
      </c>
    </row>
    <row r="178" spans="1:9">
      <c r="A178" s="2">
        <v>2013</v>
      </c>
      <c r="B178" s="2">
        <v>1</v>
      </c>
      <c r="C178" s="2" t="s">
        <v>12</v>
      </c>
      <c r="D178" s="2" t="s">
        <v>15</v>
      </c>
      <c r="E178" s="2" t="s">
        <v>16</v>
      </c>
      <c r="F178" s="2">
        <v>448.80949099999998</v>
      </c>
      <c r="G178" s="2">
        <v>37298</v>
      </c>
      <c r="H178" s="2">
        <v>1.2E-2</v>
      </c>
      <c r="I178" t="s">
        <v>151</v>
      </c>
    </row>
    <row r="179" spans="1:9">
      <c r="A179" s="2">
        <v>2014</v>
      </c>
      <c r="B179" s="2">
        <v>4</v>
      </c>
      <c r="C179" s="2" t="s">
        <v>12</v>
      </c>
      <c r="D179" s="2" t="s">
        <v>20</v>
      </c>
      <c r="E179" s="2" t="s">
        <v>14</v>
      </c>
      <c r="F179" s="2">
        <v>3171.338299</v>
      </c>
      <c r="G179" s="2">
        <v>242587</v>
      </c>
      <c r="H179" s="2">
        <v>1.2999999999999999E-2</v>
      </c>
      <c r="I179" t="s">
        <v>151</v>
      </c>
    </row>
    <row r="180" spans="1:9">
      <c r="A180" s="2">
        <v>2013</v>
      </c>
      <c r="B180" s="2">
        <v>10</v>
      </c>
      <c r="C180" s="2" t="s">
        <v>53</v>
      </c>
      <c r="D180" s="2" t="s">
        <v>20</v>
      </c>
      <c r="E180" s="2" t="s">
        <v>14</v>
      </c>
      <c r="F180" s="2">
        <v>1.7357880000000001</v>
      </c>
      <c r="G180" s="2">
        <v>2</v>
      </c>
      <c r="H180" s="2">
        <v>0.86780000000000002</v>
      </c>
      <c r="I180" t="s">
        <v>151</v>
      </c>
    </row>
    <row r="181" spans="1:9">
      <c r="A181" s="2">
        <v>2014</v>
      </c>
      <c r="B181" s="2">
        <v>1</v>
      </c>
      <c r="C181" s="2" t="s">
        <v>12</v>
      </c>
      <c r="D181" s="2" t="s">
        <v>17</v>
      </c>
      <c r="E181" s="2" t="s">
        <v>14</v>
      </c>
      <c r="F181" s="2">
        <v>33.500478999999999</v>
      </c>
      <c r="G181" s="2">
        <v>4396</v>
      </c>
      <c r="H181" s="2">
        <v>7.6E-3</v>
      </c>
      <c r="I181" t="s">
        <v>151</v>
      </c>
    </row>
    <row r="182" spans="1:9">
      <c r="A182" s="2">
        <v>2013</v>
      </c>
      <c r="B182" s="2">
        <v>9</v>
      </c>
      <c r="C182" s="2" t="s">
        <v>12</v>
      </c>
      <c r="D182" s="2" t="s">
        <v>26</v>
      </c>
      <c r="E182" s="2" t="s">
        <v>14</v>
      </c>
      <c r="F182" s="2">
        <v>104.80446000000001</v>
      </c>
      <c r="G182" s="2">
        <v>7902</v>
      </c>
      <c r="H182" s="2">
        <v>1.32E-2</v>
      </c>
      <c r="I182" t="s">
        <v>151</v>
      </c>
    </row>
    <row r="183" spans="1:9">
      <c r="A183" s="2">
        <v>2013</v>
      </c>
      <c r="B183" s="2">
        <v>4</v>
      </c>
      <c r="C183" s="2" t="s">
        <v>7</v>
      </c>
      <c r="D183" s="2" t="s">
        <v>56</v>
      </c>
      <c r="E183" s="2" t="s">
        <v>14</v>
      </c>
      <c r="F183" s="2">
        <v>57.054761999999997</v>
      </c>
      <c r="G183" s="2">
        <v>37514</v>
      </c>
      <c r="H183" s="2">
        <v>1.5E-3</v>
      </c>
      <c r="I183" t="s">
        <v>151</v>
      </c>
    </row>
    <row r="184" spans="1:9">
      <c r="A184" s="2">
        <v>2013</v>
      </c>
      <c r="B184" s="2">
        <v>2</v>
      </c>
      <c r="C184" s="2" t="s">
        <v>12</v>
      </c>
      <c r="D184" s="2" t="s">
        <v>34</v>
      </c>
      <c r="E184" s="2" t="s">
        <v>14</v>
      </c>
      <c r="F184" s="2">
        <v>0.11136500000000001</v>
      </c>
      <c r="G184" s="2">
        <v>5</v>
      </c>
      <c r="H184" s="2">
        <v>2.2200000000000001E-2</v>
      </c>
      <c r="I184" t="s">
        <v>151</v>
      </c>
    </row>
    <row r="185" spans="1:9">
      <c r="A185" s="2">
        <v>2013</v>
      </c>
      <c r="B185" s="2">
        <v>4</v>
      </c>
      <c r="C185" s="2" t="s">
        <v>12</v>
      </c>
      <c r="D185" s="2" t="s">
        <v>99</v>
      </c>
      <c r="E185" s="2" t="s">
        <v>25</v>
      </c>
      <c r="F185" s="2">
        <v>5.0982E-2</v>
      </c>
      <c r="G185" s="2">
        <v>58</v>
      </c>
      <c r="H185" s="2">
        <v>8.0000000000000004E-4</v>
      </c>
      <c r="I185" t="s">
        <v>151</v>
      </c>
    </row>
    <row r="186" spans="1:9">
      <c r="A186" s="2">
        <v>2014</v>
      </c>
      <c r="B186" s="2">
        <v>5</v>
      </c>
      <c r="C186" s="2" t="s">
        <v>12</v>
      </c>
      <c r="D186" s="2" t="s">
        <v>29</v>
      </c>
      <c r="E186" s="2" t="s">
        <v>25</v>
      </c>
      <c r="F186" s="2">
        <v>44.99024</v>
      </c>
      <c r="G186" s="2">
        <v>11183</v>
      </c>
      <c r="H186" s="2">
        <v>4.0000000000000001E-3</v>
      </c>
      <c r="I186" t="s">
        <v>151</v>
      </c>
    </row>
    <row r="187" spans="1:9">
      <c r="A187" s="2">
        <v>2014</v>
      </c>
      <c r="B187" s="2">
        <v>3</v>
      </c>
      <c r="C187" s="2" t="s">
        <v>12</v>
      </c>
      <c r="D187" s="2" t="s">
        <v>65</v>
      </c>
      <c r="E187" s="2" t="s">
        <v>25</v>
      </c>
      <c r="F187" s="2">
        <v>1.9792000000000001E-2</v>
      </c>
      <c r="G187" s="2">
        <v>4</v>
      </c>
      <c r="H187" s="2">
        <v>4.8999999999999998E-3</v>
      </c>
      <c r="I187" t="s">
        <v>151</v>
      </c>
    </row>
    <row r="188" spans="1:9">
      <c r="A188" s="2">
        <v>2013</v>
      </c>
      <c r="B188" s="2">
        <v>8</v>
      </c>
      <c r="C188" s="2" t="s">
        <v>12</v>
      </c>
      <c r="D188" s="2" t="s">
        <v>28</v>
      </c>
      <c r="E188" s="2" t="s">
        <v>14</v>
      </c>
      <c r="F188" s="2">
        <v>21.178004999999999</v>
      </c>
      <c r="G188" s="2">
        <v>3560</v>
      </c>
      <c r="H188" s="2">
        <v>5.8999999999999999E-3</v>
      </c>
      <c r="I188" t="s">
        <v>151</v>
      </c>
    </row>
    <row r="189" spans="1:9">
      <c r="A189" s="2">
        <v>2013</v>
      </c>
      <c r="B189" s="2">
        <v>8</v>
      </c>
      <c r="C189" s="2" t="s">
        <v>12</v>
      </c>
      <c r="D189" s="2" t="s">
        <v>31</v>
      </c>
      <c r="E189" s="2" t="s">
        <v>14</v>
      </c>
      <c r="F189" s="2">
        <v>3.6786859999999999</v>
      </c>
      <c r="G189" s="2">
        <v>675</v>
      </c>
      <c r="H189" s="2">
        <v>5.4000000000000003E-3</v>
      </c>
      <c r="I189" t="s">
        <v>151</v>
      </c>
    </row>
    <row r="190" spans="1:9">
      <c r="A190" s="2">
        <v>2014</v>
      </c>
      <c r="B190" s="2">
        <v>5</v>
      </c>
      <c r="C190" s="2" t="s">
        <v>12</v>
      </c>
      <c r="D190" s="2" t="s">
        <v>47</v>
      </c>
      <c r="E190" s="2" t="s">
        <v>14</v>
      </c>
      <c r="F190" s="2">
        <v>9.612622</v>
      </c>
      <c r="G190" s="2">
        <v>866</v>
      </c>
      <c r="H190" s="2">
        <v>1.11E-2</v>
      </c>
      <c r="I190" t="s">
        <v>151</v>
      </c>
    </row>
    <row r="191" spans="1:9">
      <c r="A191" s="2">
        <v>2013</v>
      </c>
      <c r="B191" s="2">
        <v>10</v>
      </c>
      <c r="C191" s="2" t="s">
        <v>12</v>
      </c>
      <c r="D191" s="2" t="s">
        <v>40</v>
      </c>
      <c r="E191" s="2" t="s">
        <v>14</v>
      </c>
      <c r="F191" s="2">
        <v>2026.0264770000001</v>
      </c>
      <c r="G191" s="2">
        <v>292557</v>
      </c>
      <c r="H191" s="2">
        <v>6.8999999999999999E-3</v>
      </c>
      <c r="I191" t="s">
        <v>151</v>
      </c>
    </row>
    <row r="192" spans="1:9">
      <c r="A192" s="2">
        <v>2013</v>
      </c>
      <c r="B192" s="2">
        <v>10</v>
      </c>
      <c r="C192" s="2" t="s">
        <v>7</v>
      </c>
      <c r="D192" s="2" t="s">
        <v>13</v>
      </c>
      <c r="E192" s="2" t="s">
        <v>14</v>
      </c>
      <c r="F192" s="2">
        <v>13.176679</v>
      </c>
      <c r="G192" s="2">
        <v>11314</v>
      </c>
      <c r="H192" s="2">
        <v>1.1000000000000001E-3</v>
      </c>
      <c r="I192" t="s">
        <v>151</v>
      </c>
    </row>
    <row r="193" spans="1:9">
      <c r="A193" s="2">
        <v>2013</v>
      </c>
      <c r="B193" s="2">
        <v>4</v>
      </c>
      <c r="C193" s="2" t="s">
        <v>12</v>
      </c>
      <c r="D193" s="2" t="s">
        <v>20</v>
      </c>
      <c r="E193" s="2" t="s">
        <v>14</v>
      </c>
      <c r="F193" s="2">
        <v>1895.805108</v>
      </c>
      <c r="G193" s="2">
        <v>191134</v>
      </c>
      <c r="H193" s="2">
        <v>9.9000000000000008E-3</v>
      </c>
      <c r="I193" t="s">
        <v>151</v>
      </c>
    </row>
    <row r="194" spans="1:9">
      <c r="A194" s="2">
        <v>2013</v>
      </c>
      <c r="B194" s="2">
        <v>1</v>
      </c>
      <c r="C194" s="2" t="s">
        <v>12</v>
      </c>
      <c r="D194" s="2" t="s">
        <v>17</v>
      </c>
      <c r="E194" s="2" t="s">
        <v>14</v>
      </c>
      <c r="F194" s="2">
        <v>1.1216E-2</v>
      </c>
      <c r="G194" s="2">
        <v>1</v>
      </c>
      <c r="H194" s="2">
        <v>1.12E-2</v>
      </c>
      <c r="I194" t="s">
        <v>151</v>
      </c>
    </row>
    <row r="195" spans="1:9">
      <c r="A195" s="2">
        <v>2013</v>
      </c>
      <c r="B195" s="2">
        <v>2</v>
      </c>
      <c r="C195" s="2" t="s">
        <v>12</v>
      </c>
      <c r="D195" s="2" t="s">
        <v>17</v>
      </c>
      <c r="E195" s="2" t="s">
        <v>14</v>
      </c>
      <c r="F195" s="2">
        <v>0.31775999999999999</v>
      </c>
      <c r="G195" s="2">
        <v>16</v>
      </c>
      <c r="H195" s="2">
        <v>1.9800000000000002E-2</v>
      </c>
      <c r="I195" t="s">
        <v>151</v>
      </c>
    </row>
    <row r="196" spans="1:9">
      <c r="A196" s="2">
        <v>2013</v>
      </c>
      <c r="B196" s="2">
        <v>8</v>
      </c>
      <c r="C196" s="2" t="s">
        <v>12</v>
      </c>
      <c r="D196" s="2" t="s">
        <v>56</v>
      </c>
      <c r="E196" s="2" t="s">
        <v>14</v>
      </c>
      <c r="F196" s="2">
        <v>4033.5071950000001</v>
      </c>
      <c r="G196" s="2">
        <v>432000</v>
      </c>
      <c r="H196" s="2">
        <v>9.2999999999999992E-3</v>
      </c>
      <c r="I196" t="s">
        <v>151</v>
      </c>
    </row>
    <row r="197" spans="1:9">
      <c r="A197" s="2">
        <v>2013</v>
      </c>
      <c r="B197" s="2">
        <v>4</v>
      </c>
      <c r="C197" s="2" t="s">
        <v>12</v>
      </c>
      <c r="D197" s="2" t="s">
        <v>39</v>
      </c>
      <c r="E197" s="2" t="s">
        <v>14</v>
      </c>
      <c r="F197" s="2">
        <v>2933.048671</v>
      </c>
      <c r="G197" s="2">
        <v>313836</v>
      </c>
      <c r="H197" s="2">
        <v>9.2999999999999992E-3</v>
      </c>
      <c r="I197" t="s">
        <v>151</v>
      </c>
    </row>
    <row r="198" spans="1:9">
      <c r="A198" s="2">
        <v>2013</v>
      </c>
      <c r="B198" s="2">
        <v>8</v>
      </c>
      <c r="C198" s="2" t="s">
        <v>7</v>
      </c>
      <c r="D198" s="2" t="s">
        <v>48</v>
      </c>
      <c r="E198" s="2" t="s">
        <v>14</v>
      </c>
      <c r="F198" s="2">
        <v>0.87057099999999998</v>
      </c>
      <c r="G198" s="2">
        <v>2171</v>
      </c>
      <c r="H198" s="2">
        <v>4.0000000000000002E-4</v>
      </c>
      <c r="I198" t="s">
        <v>151</v>
      </c>
    </row>
    <row r="199" spans="1:9">
      <c r="A199" s="2">
        <v>2014</v>
      </c>
      <c r="B199" s="2">
        <v>2</v>
      </c>
      <c r="C199" s="2" t="s">
        <v>7</v>
      </c>
      <c r="D199" s="2" t="s">
        <v>8</v>
      </c>
      <c r="E199" s="2" t="s">
        <v>9</v>
      </c>
      <c r="F199" s="2">
        <v>4865.4983899999997</v>
      </c>
      <c r="G199" s="2">
        <v>4881408</v>
      </c>
      <c r="H199" s="2">
        <v>8.9999999999999998E-4</v>
      </c>
      <c r="I199" t="s">
        <v>151</v>
      </c>
    </row>
    <row r="200" spans="1:9">
      <c r="A200" s="2">
        <v>2013</v>
      </c>
      <c r="B200" s="2">
        <v>7</v>
      </c>
      <c r="C200" s="2" t="s">
        <v>12</v>
      </c>
      <c r="D200" s="2" t="s">
        <v>55</v>
      </c>
      <c r="E200" s="2" t="s">
        <v>14</v>
      </c>
      <c r="F200" s="2">
        <v>4.444E-2</v>
      </c>
      <c r="G200" s="2">
        <v>8</v>
      </c>
      <c r="H200" s="2">
        <v>5.4999999999999997E-3</v>
      </c>
      <c r="I200" t="s">
        <v>151</v>
      </c>
    </row>
    <row r="201" spans="1:9">
      <c r="A201" s="2">
        <v>2013</v>
      </c>
      <c r="B201" s="2">
        <v>4</v>
      </c>
      <c r="C201" s="2" t="s">
        <v>12</v>
      </c>
      <c r="D201" s="2" t="s">
        <v>24</v>
      </c>
      <c r="E201" s="2" t="s">
        <v>25</v>
      </c>
      <c r="F201" s="2">
        <v>1.329</v>
      </c>
      <c r="G201" s="2">
        <v>886</v>
      </c>
      <c r="H201" s="2">
        <v>1.5E-3</v>
      </c>
      <c r="I201" t="s">
        <v>151</v>
      </c>
    </row>
    <row r="202" spans="1:9">
      <c r="A202" s="2">
        <v>2013</v>
      </c>
      <c r="B202" s="2">
        <v>8</v>
      </c>
      <c r="C202" s="2" t="s">
        <v>7</v>
      </c>
      <c r="D202" s="2" t="s">
        <v>42</v>
      </c>
      <c r="E202" s="2" t="s">
        <v>14</v>
      </c>
      <c r="F202" s="2">
        <v>9.0000000000000002E-6</v>
      </c>
      <c r="G202" s="2">
        <v>35690</v>
      </c>
      <c r="H202" s="2">
        <v>0</v>
      </c>
      <c r="I202" t="s">
        <v>151</v>
      </c>
    </row>
    <row r="203" spans="1:9">
      <c r="A203" s="2">
        <v>2013</v>
      </c>
      <c r="B203" s="2">
        <v>2</v>
      </c>
      <c r="C203" s="2" t="s">
        <v>12</v>
      </c>
      <c r="D203" s="2" t="s">
        <v>63</v>
      </c>
      <c r="E203" s="2" t="s">
        <v>14</v>
      </c>
      <c r="F203" s="2">
        <v>731.96274600000004</v>
      </c>
      <c r="G203" s="2">
        <v>68155</v>
      </c>
      <c r="H203" s="2">
        <v>1.0699999999999999E-2</v>
      </c>
      <c r="I203" t="s">
        <v>151</v>
      </c>
    </row>
    <row r="204" spans="1:9">
      <c r="A204" s="2">
        <v>2013</v>
      </c>
      <c r="B204" s="2">
        <v>2</v>
      </c>
      <c r="C204" s="2" t="s">
        <v>7</v>
      </c>
      <c r="D204" s="2" t="s">
        <v>47</v>
      </c>
      <c r="E204" s="2" t="s">
        <v>14</v>
      </c>
      <c r="F204" s="2">
        <v>4.4942999999999997E-2</v>
      </c>
      <c r="G204" s="2">
        <v>281</v>
      </c>
      <c r="H204" s="2">
        <v>1E-4</v>
      </c>
      <c r="I204" t="s">
        <v>151</v>
      </c>
    </row>
    <row r="205" spans="1:9">
      <c r="A205" s="2">
        <v>2013</v>
      </c>
      <c r="B205" s="2">
        <v>2</v>
      </c>
      <c r="C205" s="2" t="s">
        <v>7</v>
      </c>
      <c r="D205" s="2" t="s">
        <v>19</v>
      </c>
      <c r="E205" s="2" t="s">
        <v>14</v>
      </c>
      <c r="F205" s="2">
        <v>28.524511</v>
      </c>
      <c r="G205" s="2">
        <v>16990</v>
      </c>
      <c r="H205" s="2">
        <v>1.6000000000000001E-3</v>
      </c>
      <c r="I205" t="s">
        <v>151</v>
      </c>
    </row>
    <row r="206" spans="1:9">
      <c r="A206" s="2">
        <v>2013</v>
      </c>
      <c r="B206" s="2">
        <v>12</v>
      </c>
      <c r="C206" s="2" t="s">
        <v>7</v>
      </c>
      <c r="D206" s="2" t="s">
        <v>93</v>
      </c>
      <c r="E206" s="2" t="s">
        <v>9</v>
      </c>
      <c r="F206" s="2">
        <v>2.7061999999999999</v>
      </c>
      <c r="G206" s="2">
        <v>1933</v>
      </c>
      <c r="H206" s="2">
        <v>1.4E-3</v>
      </c>
      <c r="I206" t="s">
        <v>151</v>
      </c>
    </row>
    <row r="207" spans="1:9">
      <c r="A207" s="2">
        <v>2014</v>
      </c>
      <c r="B207" s="2">
        <v>5</v>
      </c>
      <c r="C207" s="2" t="s">
        <v>12</v>
      </c>
      <c r="D207" s="2" t="s">
        <v>45</v>
      </c>
      <c r="E207" s="2" t="s">
        <v>14</v>
      </c>
      <c r="F207" s="2">
        <v>41.026916</v>
      </c>
      <c r="G207" s="2">
        <v>24019</v>
      </c>
      <c r="H207" s="2">
        <v>1.6999999999999999E-3</v>
      </c>
      <c r="I207" t="s">
        <v>151</v>
      </c>
    </row>
    <row r="208" spans="1:9">
      <c r="A208" s="2">
        <v>2014</v>
      </c>
      <c r="B208" s="2">
        <v>1</v>
      </c>
      <c r="C208" s="2" t="s">
        <v>12</v>
      </c>
      <c r="D208" s="2" t="s">
        <v>79</v>
      </c>
      <c r="E208" s="2" t="s">
        <v>14</v>
      </c>
      <c r="F208" s="2">
        <v>0.18212100000000001</v>
      </c>
      <c r="G208" s="2">
        <v>3</v>
      </c>
      <c r="H208" s="2">
        <v>6.0699999999999997E-2</v>
      </c>
      <c r="I208" t="s">
        <v>151</v>
      </c>
    </row>
    <row r="209" spans="1:9">
      <c r="A209" s="2">
        <v>2013</v>
      </c>
      <c r="B209" s="2">
        <v>3</v>
      </c>
      <c r="C209" s="2" t="s">
        <v>12</v>
      </c>
      <c r="D209" s="2" t="s">
        <v>34</v>
      </c>
      <c r="E209" s="2" t="s">
        <v>14</v>
      </c>
      <c r="F209" s="2">
        <v>1.238769</v>
      </c>
      <c r="G209" s="2">
        <v>74</v>
      </c>
      <c r="H209" s="2">
        <v>1.67E-2</v>
      </c>
      <c r="I209" t="s">
        <v>151</v>
      </c>
    </row>
    <row r="210" spans="1:9">
      <c r="A210" s="2">
        <v>2013</v>
      </c>
      <c r="B210" s="2">
        <v>12</v>
      </c>
      <c r="C210" s="2" t="s">
        <v>7</v>
      </c>
      <c r="D210" s="2" t="s">
        <v>8</v>
      </c>
      <c r="E210" s="2" t="s">
        <v>9</v>
      </c>
      <c r="F210" s="2">
        <v>6886.3310410000004</v>
      </c>
      <c r="G210" s="2">
        <v>3749517</v>
      </c>
      <c r="H210" s="2">
        <v>1.8E-3</v>
      </c>
      <c r="I210" t="s">
        <v>151</v>
      </c>
    </row>
    <row r="211" spans="1:9">
      <c r="A211" s="2">
        <v>2014</v>
      </c>
      <c r="B211" s="2">
        <v>1</v>
      </c>
      <c r="C211" s="2" t="s">
        <v>12</v>
      </c>
      <c r="D211" s="2" t="s">
        <v>88</v>
      </c>
      <c r="E211" s="2" t="s">
        <v>14</v>
      </c>
      <c r="F211" s="2">
        <v>7.2109999999999994E-2</v>
      </c>
      <c r="G211" s="2">
        <v>27</v>
      </c>
      <c r="H211" s="2">
        <v>2.5999999999999999E-3</v>
      </c>
      <c r="I211" t="s">
        <v>151</v>
      </c>
    </row>
    <row r="212" spans="1:9">
      <c r="A212" s="2">
        <v>2014</v>
      </c>
      <c r="B212" s="2">
        <v>3</v>
      </c>
      <c r="C212" s="2" t="s">
        <v>7</v>
      </c>
      <c r="D212" s="2" t="s">
        <v>49</v>
      </c>
      <c r="E212" s="2" t="s">
        <v>11</v>
      </c>
      <c r="F212" s="2">
        <v>6.5198</v>
      </c>
      <c r="G212" s="2">
        <v>4657</v>
      </c>
      <c r="H212" s="2">
        <v>1.4E-3</v>
      </c>
      <c r="I212" t="s">
        <v>151</v>
      </c>
    </row>
    <row r="213" spans="1:9">
      <c r="A213" s="2">
        <v>2014</v>
      </c>
      <c r="B213" s="2">
        <v>1</v>
      </c>
      <c r="C213" s="2" t="s">
        <v>7</v>
      </c>
      <c r="D213" s="2" t="s">
        <v>27</v>
      </c>
      <c r="E213" s="2" t="s">
        <v>14</v>
      </c>
      <c r="F213" s="2">
        <v>8.0054440000000007</v>
      </c>
      <c r="G213" s="2">
        <v>3157</v>
      </c>
      <c r="H213" s="2">
        <v>2.5000000000000001E-3</v>
      </c>
      <c r="I213" t="s">
        <v>151</v>
      </c>
    </row>
    <row r="214" spans="1:9">
      <c r="A214" s="2">
        <v>2013</v>
      </c>
      <c r="B214" s="2">
        <v>7</v>
      </c>
      <c r="C214" s="2" t="s">
        <v>12</v>
      </c>
      <c r="D214" s="2" t="s">
        <v>31</v>
      </c>
      <c r="E214" s="2" t="s">
        <v>14</v>
      </c>
      <c r="F214" s="2">
        <v>3.5861900000000002</v>
      </c>
      <c r="G214" s="2">
        <v>677</v>
      </c>
      <c r="H214" s="2">
        <v>5.1999999999999998E-3</v>
      </c>
      <c r="I214" t="s">
        <v>151</v>
      </c>
    </row>
    <row r="215" spans="1:9">
      <c r="A215" s="2">
        <v>2013</v>
      </c>
      <c r="B215" s="2">
        <v>10</v>
      </c>
      <c r="C215" s="2" t="s">
        <v>12</v>
      </c>
      <c r="D215" s="2" t="s">
        <v>42</v>
      </c>
      <c r="E215" s="2" t="s">
        <v>14</v>
      </c>
      <c r="F215" s="2">
        <v>260.44016199999999</v>
      </c>
      <c r="G215" s="2">
        <v>23297</v>
      </c>
      <c r="H215" s="2">
        <v>1.11E-2</v>
      </c>
      <c r="I215" t="s">
        <v>151</v>
      </c>
    </row>
    <row r="216" spans="1:9">
      <c r="A216" s="2">
        <v>2013</v>
      </c>
      <c r="B216" s="2">
        <v>8</v>
      </c>
      <c r="C216" s="2" t="s">
        <v>7</v>
      </c>
      <c r="D216" s="2" t="s">
        <v>63</v>
      </c>
      <c r="E216" s="2" t="s">
        <v>14</v>
      </c>
      <c r="F216" s="2">
        <v>7.835585</v>
      </c>
      <c r="G216" s="2">
        <v>9960</v>
      </c>
      <c r="H216" s="2">
        <v>6.9999999999999999E-4</v>
      </c>
      <c r="I216" t="s">
        <v>151</v>
      </c>
    </row>
    <row r="217" spans="1:9">
      <c r="A217" s="2">
        <v>2013</v>
      </c>
      <c r="B217" s="2">
        <v>1</v>
      </c>
      <c r="C217" s="2" t="s">
        <v>53</v>
      </c>
      <c r="D217" s="2" t="s">
        <v>19</v>
      </c>
      <c r="E217" s="2" t="s">
        <v>14</v>
      </c>
      <c r="F217" s="2">
        <v>78.435050000000004</v>
      </c>
      <c r="G217" s="2">
        <v>6</v>
      </c>
      <c r="H217" s="2">
        <v>13.0725</v>
      </c>
      <c r="I217" t="s">
        <v>151</v>
      </c>
    </row>
    <row r="218" spans="1:9">
      <c r="A218" s="2">
        <v>2013</v>
      </c>
      <c r="B218" s="2">
        <v>12</v>
      </c>
      <c r="C218" s="2" t="s">
        <v>12</v>
      </c>
      <c r="D218" s="2" t="s">
        <v>20</v>
      </c>
      <c r="E218" s="2" t="s">
        <v>14</v>
      </c>
      <c r="F218" s="2">
        <v>2484.4249880000002</v>
      </c>
      <c r="G218" s="2">
        <v>237717</v>
      </c>
      <c r="H218" s="2">
        <v>1.04E-2</v>
      </c>
      <c r="I218" t="s">
        <v>151</v>
      </c>
    </row>
    <row r="219" spans="1:9">
      <c r="A219" s="2">
        <v>2013</v>
      </c>
      <c r="B219" s="2">
        <v>1</v>
      </c>
      <c r="C219" s="2" t="s">
        <v>12</v>
      </c>
      <c r="D219" s="2" t="s">
        <v>26</v>
      </c>
      <c r="E219" s="2" t="s">
        <v>14</v>
      </c>
      <c r="F219" s="2">
        <v>48.931268000000003</v>
      </c>
      <c r="G219" s="2">
        <v>4876</v>
      </c>
      <c r="H219" s="2">
        <v>0.01</v>
      </c>
      <c r="I219" t="s">
        <v>151</v>
      </c>
    </row>
    <row r="220" spans="1:9">
      <c r="A220" s="2">
        <v>2013</v>
      </c>
      <c r="B220" s="2">
        <v>4</v>
      </c>
      <c r="C220" s="2" t="s">
        <v>12</v>
      </c>
      <c r="D220" s="2" t="s">
        <v>82</v>
      </c>
      <c r="E220" s="2" t="s">
        <v>14</v>
      </c>
      <c r="F220" s="2">
        <v>8.1560000000000001E-3</v>
      </c>
      <c r="G220" s="2">
        <v>1</v>
      </c>
      <c r="H220" s="2">
        <v>8.0999999999999996E-3</v>
      </c>
      <c r="I220" t="s">
        <v>151</v>
      </c>
    </row>
    <row r="221" spans="1:9">
      <c r="A221" s="2">
        <v>2014</v>
      </c>
      <c r="B221" s="2">
        <v>5</v>
      </c>
      <c r="C221" s="2" t="s">
        <v>12</v>
      </c>
      <c r="D221" s="2" t="s">
        <v>33</v>
      </c>
      <c r="E221" s="2" t="s">
        <v>11</v>
      </c>
      <c r="F221" s="2">
        <v>4.9165999999999999</v>
      </c>
      <c r="G221" s="2">
        <v>3782</v>
      </c>
      <c r="H221" s="2">
        <v>1.2999999999999999E-3</v>
      </c>
      <c r="I221" t="s">
        <v>151</v>
      </c>
    </row>
    <row r="222" spans="1:9">
      <c r="A222" s="2">
        <v>2013</v>
      </c>
      <c r="B222" s="2">
        <v>10</v>
      </c>
      <c r="C222" s="2" t="s">
        <v>12</v>
      </c>
      <c r="D222" s="2" t="s">
        <v>83</v>
      </c>
      <c r="E222" s="2" t="s">
        <v>14</v>
      </c>
      <c r="F222" s="2">
        <v>1.2034E-2</v>
      </c>
      <c r="G222" s="2">
        <v>1</v>
      </c>
      <c r="H222" s="2">
        <v>1.2E-2</v>
      </c>
      <c r="I222" t="s">
        <v>151</v>
      </c>
    </row>
    <row r="223" spans="1:9">
      <c r="A223" s="2">
        <v>2014</v>
      </c>
      <c r="B223" s="2">
        <v>4</v>
      </c>
      <c r="C223" s="2" t="s">
        <v>7</v>
      </c>
      <c r="D223" s="2" t="s">
        <v>67</v>
      </c>
      <c r="E223" s="2" t="s">
        <v>9</v>
      </c>
      <c r="F223" s="2">
        <v>9.6770329999999998</v>
      </c>
      <c r="G223" s="2">
        <v>5857</v>
      </c>
      <c r="H223" s="2">
        <v>1.6000000000000001E-3</v>
      </c>
      <c r="I223" t="s">
        <v>151</v>
      </c>
    </row>
    <row r="224" spans="1:9">
      <c r="A224" s="2">
        <v>2013</v>
      </c>
      <c r="B224" s="2">
        <v>9</v>
      </c>
      <c r="C224" s="2" t="s">
        <v>12</v>
      </c>
      <c r="D224" s="2" t="s">
        <v>24</v>
      </c>
      <c r="E224" s="2" t="s">
        <v>25</v>
      </c>
      <c r="F224" s="2">
        <v>89.645536000000007</v>
      </c>
      <c r="G224" s="2">
        <v>6896</v>
      </c>
      <c r="H224" s="2">
        <v>1.29E-2</v>
      </c>
      <c r="I224" t="s">
        <v>151</v>
      </c>
    </row>
    <row r="225" spans="1:9">
      <c r="A225" s="2">
        <v>2014</v>
      </c>
      <c r="B225" s="2">
        <v>3</v>
      </c>
      <c r="C225" s="2" t="s">
        <v>12</v>
      </c>
      <c r="D225" s="2" t="s">
        <v>49</v>
      </c>
      <c r="E225" s="2" t="s">
        <v>11</v>
      </c>
      <c r="F225" s="2">
        <v>0.14699999999999999</v>
      </c>
      <c r="G225" s="2">
        <v>105</v>
      </c>
      <c r="H225" s="2">
        <v>1.4E-3</v>
      </c>
      <c r="I225" t="s">
        <v>151</v>
      </c>
    </row>
    <row r="226" spans="1:9">
      <c r="A226" s="2">
        <v>2013</v>
      </c>
      <c r="B226" s="2">
        <v>11</v>
      </c>
      <c r="C226" s="2" t="s">
        <v>12</v>
      </c>
      <c r="D226" s="2" t="s">
        <v>100</v>
      </c>
      <c r="E226" s="2" t="s">
        <v>14</v>
      </c>
      <c r="F226" s="2">
        <v>6.6942000000000002E-2</v>
      </c>
      <c r="G226" s="2">
        <v>2</v>
      </c>
      <c r="H226" s="2">
        <v>3.3399999999999999E-2</v>
      </c>
      <c r="I226" t="s">
        <v>151</v>
      </c>
    </row>
    <row r="227" spans="1:9">
      <c r="A227" s="2">
        <v>2013</v>
      </c>
      <c r="B227" s="2">
        <v>7</v>
      </c>
      <c r="C227" s="2" t="s">
        <v>7</v>
      </c>
      <c r="D227" s="2" t="s">
        <v>21</v>
      </c>
      <c r="E227" s="2" t="s">
        <v>14</v>
      </c>
      <c r="F227" s="2">
        <v>21.649751999999999</v>
      </c>
      <c r="G227" s="2">
        <v>9413</v>
      </c>
      <c r="H227" s="2">
        <v>2.2000000000000001E-3</v>
      </c>
      <c r="I227" t="s">
        <v>151</v>
      </c>
    </row>
    <row r="228" spans="1:9">
      <c r="A228" s="2">
        <v>2013</v>
      </c>
      <c r="B228" s="2">
        <v>4</v>
      </c>
      <c r="C228" s="2" t="s">
        <v>7</v>
      </c>
      <c r="D228" s="2" t="s">
        <v>31</v>
      </c>
      <c r="E228" s="2" t="s">
        <v>14</v>
      </c>
      <c r="F228" s="2">
        <v>0.46010400000000001</v>
      </c>
      <c r="G228" s="2">
        <v>709</v>
      </c>
      <c r="H228" s="2">
        <v>5.9999999999999995E-4</v>
      </c>
      <c r="I228" t="s">
        <v>151</v>
      </c>
    </row>
    <row r="229" spans="1:9">
      <c r="A229" s="2">
        <v>2013</v>
      </c>
      <c r="B229" s="2">
        <v>11</v>
      </c>
      <c r="C229" s="2" t="s">
        <v>7</v>
      </c>
      <c r="D229" s="2" t="s">
        <v>31</v>
      </c>
      <c r="E229" s="2" t="s">
        <v>14</v>
      </c>
      <c r="F229" s="2">
        <v>5.0762549999999997</v>
      </c>
      <c r="G229" s="2">
        <v>1976</v>
      </c>
      <c r="H229" s="2">
        <v>2.5000000000000001E-3</v>
      </c>
      <c r="I229" t="s">
        <v>151</v>
      </c>
    </row>
    <row r="230" spans="1:9">
      <c r="A230" s="2">
        <v>2014</v>
      </c>
      <c r="B230" s="2">
        <v>4</v>
      </c>
      <c r="C230" s="2" t="s">
        <v>7</v>
      </c>
      <c r="D230" s="2" t="s">
        <v>18</v>
      </c>
      <c r="E230" s="2" t="s">
        <v>14</v>
      </c>
      <c r="F230" s="2">
        <v>116.778977</v>
      </c>
      <c r="G230" s="2">
        <v>74003</v>
      </c>
      <c r="H230" s="2">
        <v>1.5E-3</v>
      </c>
      <c r="I230" t="s">
        <v>151</v>
      </c>
    </row>
    <row r="231" spans="1:9">
      <c r="A231" s="2">
        <v>2013</v>
      </c>
      <c r="B231" s="2">
        <v>9</v>
      </c>
      <c r="C231" s="2" t="s">
        <v>7</v>
      </c>
      <c r="D231" s="2" t="s">
        <v>20</v>
      </c>
      <c r="E231" s="2" t="s">
        <v>14</v>
      </c>
      <c r="F231" s="2">
        <v>76.341136000000006</v>
      </c>
      <c r="G231" s="2">
        <v>36337</v>
      </c>
      <c r="H231" s="2">
        <v>2.0999999999999999E-3</v>
      </c>
      <c r="I231" t="s">
        <v>151</v>
      </c>
    </row>
    <row r="232" spans="1:9">
      <c r="A232" s="2">
        <v>2013</v>
      </c>
      <c r="B232" s="2">
        <v>11</v>
      </c>
      <c r="C232" s="2" t="s">
        <v>7</v>
      </c>
      <c r="D232" s="2" t="s">
        <v>56</v>
      </c>
      <c r="E232" s="2" t="s">
        <v>14</v>
      </c>
      <c r="F232" s="2">
        <v>64.588970000000003</v>
      </c>
      <c r="G232" s="2">
        <v>31382</v>
      </c>
      <c r="H232" s="2">
        <v>2E-3</v>
      </c>
      <c r="I232" t="s">
        <v>151</v>
      </c>
    </row>
    <row r="233" spans="1:9">
      <c r="A233" s="2">
        <v>2014</v>
      </c>
      <c r="B233" s="2">
        <v>1</v>
      </c>
      <c r="C233" s="2" t="s">
        <v>7</v>
      </c>
      <c r="D233" s="2" t="s">
        <v>30</v>
      </c>
      <c r="E233" s="2" t="s">
        <v>9</v>
      </c>
      <c r="F233" s="2">
        <v>22.3188</v>
      </c>
      <c r="G233" s="2">
        <v>15942</v>
      </c>
      <c r="H233" s="2">
        <v>1.4E-3</v>
      </c>
      <c r="I233" t="s">
        <v>151</v>
      </c>
    </row>
    <row r="234" spans="1:9">
      <c r="A234" s="2">
        <v>2014</v>
      </c>
      <c r="B234" s="2">
        <v>1</v>
      </c>
      <c r="C234" s="2" t="s">
        <v>12</v>
      </c>
      <c r="D234" s="2" t="s">
        <v>36</v>
      </c>
      <c r="E234" s="2" t="s">
        <v>9</v>
      </c>
      <c r="F234" s="2">
        <v>9.7919999999999993E-2</v>
      </c>
      <c r="G234" s="2">
        <v>4</v>
      </c>
      <c r="H234" s="2">
        <v>2.4400000000000002E-2</v>
      </c>
      <c r="I234" t="s">
        <v>151</v>
      </c>
    </row>
    <row r="235" spans="1:9">
      <c r="A235" s="2">
        <v>2013</v>
      </c>
      <c r="B235" s="2">
        <v>12</v>
      </c>
      <c r="C235" s="2" t="s">
        <v>7</v>
      </c>
      <c r="D235" s="2" t="s">
        <v>27</v>
      </c>
      <c r="E235" s="2" t="s">
        <v>14</v>
      </c>
      <c r="F235" s="2">
        <v>4.6408950000000004</v>
      </c>
      <c r="G235" s="2">
        <v>1796</v>
      </c>
      <c r="H235" s="2">
        <v>2.5000000000000001E-3</v>
      </c>
      <c r="I235" t="s">
        <v>151</v>
      </c>
    </row>
    <row r="236" spans="1:9">
      <c r="A236" s="2">
        <v>2013</v>
      </c>
      <c r="B236" s="2">
        <v>11</v>
      </c>
      <c r="C236" s="2" t="s">
        <v>7</v>
      </c>
      <c r="D236" s="2" t="s">
        <v>28</v>
      </c>
      <c r="E236" s="2" t="s">
        <v>14</v>
      </c>
      <c r="F236" s="2">
        <v>31.890357999999999</v>
      </c>
      <c r="G236" s="2">
        <v>11850</v>
      </c>
      <c r="H236" s="2">
        <v>2.5999999999999999E-3</v>
      </c>
      <c r="I236" t="s">
        <v>151</v>
      </c>
    </row>
    <row r="237" spans="1:9">
      <c r="A237" s="2">
        <v>2013</v>
      </c>
      <c r="B237" s="2">
        <v>12</v>
      </c>
      <c r="C237" s="2" t="s">
        <v>12</v>
      </c>
      <c r="D237" s="2" t="s">
        <v>22</v>
      </c>
      <c r="E237" s="2" t="s">
        <v>14</v>
      </c>
      <c r="F237" s="2">
        <v>81.353778000000005</v>
      </c>
      <c r="G237" s="2">
        <v>8061</v>
      </c>
      <c r="H237" s="2">
        <v>0.01</v>
      </c>
      <c r="I237" t="s">
        <v>151</v>
      </c>
    </row>
    <row r="238" spans="1:9">
      <c r="A238" s="2">
        <v>2014</v>
      </c>
      <c r="B238" s="2">
        <v>5</v>
      </c>
      <c r="C238" s="2" t="s">
        <v>7</v>
      </c>
      <c r="D238" s="2" t="s">
        <v>21</v>
      </c>
      <c r="E238" s="2" t="s">
        <v>14</v>
      </c>
      <c r="F238" s="2">
        <v>32.281055000000002</v>
      </c>
      <c r="G238" s="2">
        <v>33918</v>
      </c>
      <c r="H238" s="2">
        <v>8.9999999999999998E-4</v>
      </c>
      <c r="I238" t="s">
        <v>151</v>
      </c>
    </row>
    <row r="239" spans="1:9">
      <c r="A239" s="2">
        <v>2014</v>
      </c>
      <c r="B239" s="2">
        <v>4</v>
      </c>
      <c r="C239" s="2" t="s">
        <v>7</v>
      </c>
      <c r="D239" s="2" t="s">
        <v>31</v>
      </c>
      <c r="E239" s="2" t="s">
        <v>14</v>
      </c>
      <c r="F239" s="2">
        <v>7.9944030000000001</v>
      </c>
      <c r="G239" s="2">
        <v>2400</v>
      </c>
      <c r="H239" s="2">
        <v>3.3E-3</v>
      </c>
      <c r="I239" t="s">
        <v>151</v>
      </c>
    </row>
    <row r="240" spans="1:9">
      <c r="A240" s="2">
        <v>2014</v>
      </c>
      <c r="B240" s="2">
        <v>5</v>
      </c>
      <c r="C240" s="2" t="s">
        <v>7</v>
      </c>
      <c r="D240" s="2" t="s">
        <v>86</v>
      </c>
      <c r="E240" s="2" t="s">
        <v>9</v>
      </c>
      <c r="F240" s="2">
        <v>4949.3589430000002</v>
      </c>
      <c r="G240" s="2">
        <v>2615809</v>
      </c>
      <c r="H240" s="2">
        <v>1.8E-3</v>
      </c>
      <c r="I240" t="s">
        <v>151</v>
      </c>
    </row>
    <row r="241" spans="1:9">
      <c r="A241" s="2">
        <v>2014</v>
      </c>
      <c r="B241" s="2">
        <v>4</v>
      </c>
      <c r="C241" s="2" t="s">
        <v>7</v>
      </c>
      <c r="D241" s="2" t="s">
        <v>60</v>
      </c>
      <c r="E241" s="2" t="s">
        <v>14</v>
      </c>
      <c r="F241" s="2">
        <v>32.018605000000001</v>
      </c>
      <c r="G241" s="2">
        <v>23447</v>
      </c>
      <c r="H241" s="2">
        <v>1.2999999999999999E-3</v>
      </c>
      <c r="I241" t="s">
        <v>151</v>
      </c>
    </row>
    <row r="242" spans="1:9">
      <c r="A242" s="2">
        <v>2013</v>
      </c>
      <c r="B242" s="2">
        <v>3</v>
      </c>
      <c r="C242" s="2" t="s">
        <v>12</v>
      </c>
      <c r="D242" s="2" t="s">
        <v>13</v>
      </c>
      <c r="E242" s="2" t="s">
        <v>14</v>
      </c>
      <c r="F242" s="2">
        <v>705.69662500000004</v>
      </c>
      <c r="G242" s="2">
        <v>62023</v>
      </c>
      <c r="H242" s="2">
        <v>1.1299999999999999E-2</v>
      </c>
      <c r="I242" t="s">
        <v>151</v>
      </c>
    </row>
    <row r="243" spans="1:9">
      <c r="A243" s="2">
        <v>2013</v>
      </c>
      <c r="B243" s="2">
        <v>8</v>
      </c>
      <c r="C243" s="2" t="s">
        <v>7</v>
      </c>
      <c r="D243" s="2" t="s">
        <v>20</v>
      </c>
      <c r="E243" s="2" t="s">
        <v>14</v>
      </c>
      <c r="F243" s="2">
        <v>61.396526000000001</v>
      </c>
      <c r="G243" s="2">
        <v>33760</v>
      </c>
      <c r="H243" s="2">
        <v>1.8E-3</v>
      </c>
      <c r="I243" t="s">
        <v>151</v>
      </c>
    </row>
    <row r="244" spans="1:9">
      <c r="A244" s="2">
        <v>2013</v>
      </c>
      <c r="B244" s="2">
        <v>2</v>
      </c>
      <c r="C244" s="2" t="s">
        <v>7</v>
      </c>
      <c r="D244" s="2" t="s">
        <v>26</v>
      </c>
      <c r="E244" s="2" t="s">
        <v>14</v>
      </c>
      <c r="F244" s="2">
        <v>7.9033259999999999</v>
      </c>
      <c r="G244" s="2">
        <v>6129</v>
      </c>
      <c r="H244" s="2">
        <v>1.1999999999999999E-3</v>
      </c>
      <c r="I244" t="s">
        <v>151</v>
      </c>
    </row>
    <row r="245" spans="1:9">
      <c r="A245" s="2">
        <v>2013</v>
      </c>
      <c r="B245" s="2">
        <v>5</v>
      </c>
      <c r="C245" s="2" t="s">
        <v>53</v>
      </c>
      <c r="D245" s="2" t="s">
        <v>56</v>
      </c>
      <c r="E245" s="2" t="s">
        <v>14</v>
      </c>
      <c r="F245" s="2">
        <v>4.7263210000000004</v>
      </c>
      <c r="G245" s="2">
        <v>5</v>
      </c>
      <c r="H245" s="2">
        <v>0.94520000000000004</v>
      </c>
      <c r="I245" t="s">
        <v>151</v>
      </c>
    </row>
    <row r="246" spans="1:9">
      <c r="A246" s="2">
        <v>2013</v>
      </c>
      <c r="B246" s="2">
        <v>1</v>
      </c>
      <c r="C246" s="2" t="s">
        <v>12</v>
      </c>
      <c r="D246" s="2" t="s">
        <v>23</v>
      </c>
      <c r="E246" s="2" t="s">
        <v>14</v>
      </c>
      <c r="F246" s="2">
        <v>7.4373999999999996E-2</v>
      </c>
      <c r="G246" s="2">
        <v>13</v>
      </c>
      <c r="H246" s="2">
        <v>5.7000000000000002E-3</v>
      </c>
      <c r="I246" t="s">
        <v>151</v>
      </c>
    </row>
    <row r="247" spans="1:9">
      <c r="A247" s="2">
        <v>2013</v>
      </c>
      <c r="B247" s="2">
        <v>1</v>
      </c>
      <c r="C247" s="2" t="s">
        <v>7</v>
      </c>
      <c r="D247" s="2" t="s">
        <v>34</v>
      </c>
      <c r="E247" s="2" t="s">
        <v>14</v>
      </c>
      <c r="F247" s="2">
        <v>1.2E-4</v>
      </c>
      <c r="G247" s="2">
        <v>1</v>
      </c>
      <c r="H247" s="2">
        <v>1E-4</v>
      </c>
      <c r="I247" t="s">
        <v>151</v>
      </c>
    </row>
    <row r="248" spans="1:9">
      <c r="A248" s="2">
        <v>2013</v>
      </c>
      <c r="B248" s="2">
        <v>10</v>
      </c>
      <c r="C248" s="2" t="s">
        <v>7</v>
      </c>
      <c r="D248" s="2" t="s">
        <v>8</v>
      </c>
      <c r="E248" s="2" t="s">
        <v>9</v>
      </c>
      <c r="F248" s="2">
        <v>4286.0704159999996</v>
      </c>
      <c r="G248" s="2">
        <v>2759620</v>
      </c>
      <c r="H248" s="2">
        <v>1.5E-3</v>
      </c>
      <c r="I248" t="s">
        <v>151</v>
      </c>
    </row>
    <row r="249" spans="1:9">
      <c r="A249" s="2">
        <v>2014</v>
      </c>
      <c r="B249" s="2">
        <v>3</v>
      </c>
      <c r="C249" s="2" t="s">
        <v>7</v>
      </c>
      <c r="D249" s="2" t="s">
        <v>50</v>
      </c>
      <c r="E249" s="2" t="s">
        <v>11</v>
      </c>
      <c r="F249" s="2">
        <v>0.718441</v>
      </c>
      <c r="G249" s="2">
        <v>384</v>
      </c>
      <c r="H249" s="2">
        <v>1.8E-3</v>
      </c>
      <c r="I249" t="s">
        <v>151</v>
      </c>
    </row>
    <row r="250" spans="1:9">
      <c r="A250" s="2">
        <v>2014</v>
      </c>
      <c r="B250" s="2">
        <v>4</v>
      </c>
      <c r="C250" s="2" t="s">
        <v>12</v>
      </c>
      <c r="D250" s="2" t="s">
        <v>28</v>
      </c>
      <c r="E250" s="2" t="s">
        <v>14</v>
      </c>
      <c r="F250" s="2">
        <v>32.771718999999997</v>
      </c>
      <c r="G250" s="2">
        <v>9391</v>
      </c>
      <c r="H250" s="2">
        <v>3.3999999999999998E-3</v>
      </c>
      <c r="I250" t="s">
        <v>151</v>
      </c>
    </row>
    <row r="251" spans="1:9">
      <c r="A251" s="2">
        <v>2013</v>
      </c>
      <c r="B251" s="2">
        <v>9</v>
      </c>
      <c r="C251" s="2" t="s">
        <v>7</v>
      </c>
      <c r="D251" s="2" t="s">
        <v>22</v>
      </c>
      <c r="E251" s="2" t="s">
        <v>14</v>
      </c>
      <c r="F251" s="2">
        <v>3.5613450000000002</v>
      </c>
      <c r="G251" s="2">
        <v>3793</v>
      </c>
      <c r="H251" s="2">
        <v>8.9999999999999998E-4</v>
      </c>
      <c r="I251" t="s">
        <v>151</v>
      </c>
    </row>
    <row r="252" spans="1:9">
      <c r="A252" s="2">
        <v>2013</v>
      </c>
      <c r="B252" s="2">
        <v>3</v>
      </c>
      <c r="C252" s="2" t="s">
        <v>12</v>
      </c>
      <c r="D252" s="2" t="s">
        <v>42</v>
      </c>
      <c r="E252" s="2" t="s">
        <v>14</v>
      </c>
      <c r="F252" s="2">
        <v>53.830416</v>
      </c>
      <c r="G252" s="2">
        <v>8887</v>
      </c>
      <c r="H252" s="2">
        <v>6.0000000000000001E-3</v>
      </c>
      <c r="I252" t="s">
        <v>151</v>
      </c>
    </row>
    <row r="253" spans="1:9">
      <c r="A253" s="2">
        <v>2013</v>
      </c>
      <c r="B253" s="2">
        <v>7</v>
      </c>
      <c r="C253" s="2" t="s">
        <v>12</v>
      </c>
      <c r="D253" s="2" t="s">
        <v>87</v>
      </c>
      <c r="E253" s="2" t="s">
        <v>14</v>
      </c>
      <c r="F253" s="2">
        <v>304.45469800000001</v>
      </c>
      <c r="G253" s="2">
        <v>27137</v>
      </c>
      <c r="H253" s="2">
        <v>1.12E-2</v>
      </c>
      <c r="I253" t="s">
        <v>151</v>
      </c>
    </row>
    <row r="254" spans="1:9">
      <c r="A254" s="2">
        <v>2014</v>
      </c>
      <c r="B254" s="2">
        <v>1</v>
      </c>
      <c r="C254" s="2" t="s">
        <v>12</v>
      </c>
      <c r="D254" s="2" t="s">
        <v>60</v>
      </c>
      <c r="E254" s="2" t="s">
        <v>14</v>
      </c>
      <c r="F254" s="2">
        <v>29.892232</v>
      </c>
      <c r="G254" s="2">
        <v>7666</v>
      </c>
      <c r="H254" s="2">
        <v>3.8E-3</v>
      </c>
      <c r="I254" t="s">
        <v>151</v>
      </c>
    </row>
    <row r="255" spans="1:9">
      <c r="A255" s="2">
        <v>2014</v>
      </c>
      <c r="B255" s="2">
        <v>2</v>
      </c>
      <c r="C255" s="2" t="s">
        <v>12</v>
      </c>
      <c r="D255" s="2" t="s">
        <v>60</v>
      </c>
      <c r="E255" s="2" t="s">
        <v>14</v>
      </c>
      <c r="F255" s="2">
        <v>25.917992999999999</v>
      </c>
      <c r="G255" s="2">
        <v>6392</v>
      </c>
      <c r="H255" s="2">
        <v>4.0000000000000001E-3</v>
      </c>
      <c r="I255" t="s">
        <v>151</v>
      </c>
    </row>
    <row r="256" spans="1:9">
      <c r="A256" s="2">
        <v>2013</v>
      </c>
      <c r="B256" s="2">
        <v>11</v>
      </c>
      <c r="C256" s="2" t="s">
        <v>12</v>
      </c>
      <c r="D256" s="2" t="s">
        <v>20</v>
      </c>
      <c r="E256" s="2" t="s">
        <v>14</v>
      </c>
      <c r="F256" s="2">
        <v>2406.0545900000002</v>
      </c>
      <c r="G256" s="2">
        <v>230861</v>
      </c>
      <c r="H256" s="2">
        <v>1.04E-2</v>
      </c>
      <c r="I256" t="s">
        <v>151</v>
      </c>
    </row>
    <row r="257" spans="1:9">
      <c r="A257" s="2">
        <v>2013</v>
      </c>
      <c r="B257" s="2">
        <v>11</v>
      </c>
      <c r="C257" s="2" t="s">
        <v>53</v>
      </c>
      <c r="D257" s="2" t="s">
        <v>20</v>
      </c>
      <c r="E257" s="2" t="s">
        <v>14</v>
      </c>
      <c r="F257" s="2">
        <v>2.2229649999999999</v>
      </c>
      <c r="G257" s="2">
        <v>1</v>
      </c>
      <c r="H257" s="2">
        <v>2.2229000000000001</v>
      </c>
      <c r="I257" t="s">
        <v>151</v>
      </c>
    </row>
    <row r="258" spans="1:9">
      <c r="A258" s="2">
        <v>2014</v>
      </c>
      <c r="B258" s="2">
        <v>3</v>
      </c>
      <c r="C258" s="2" t="s">
        <v>7</v>
      </c>
      <c r="D258" s="2" t="s">
        <v>26</v>
      </c>
      <c r="E258" s="2" t="s">
        <v>14</v>
      </c>
      <c r="F258" s="2">
        <v>12.095879</v>
      </c>
      <c r="G258" s="2">
        <v>13360</v>
      </c>
      <c r="H258" s="2">
        <v>8.9999999999999998E-4</v>
      </c>
      <c r="I258" t="s">
        <v>151</v>
      </c>
    </row>
    <row r="259" spans="1:9">
      <c r="A259" s="2">
        <v>2014</v>
      </c>
      <c r="B259" s="2">
        <v>1</v>
      </c>
      <c r="C259" s="2" t="s">
        <v>7</v>
      </c>
      <c r="D259" s="2" t="s">
        <v>75</v>
      </c>
      <c r="E259" s="2" t="s">
        <v>14</v>
      </c>
      <c r="F259" s="2">
        <v>1.1350960000000001</v>
      </c>
      <c r="G259" s="2">
        <v>425</v>
      </c>
      <c r="H259" s="2">
        <v>2.5999999999999999E-3</v>
      </c>
      <c r="I259" t="s">
        <v>151</v>
      </c>
    </row>
    <row r="260" spans="1:9">
      <c r="A260" s="2">
        <v>2014</v>
      </c>
      <c r="B260" s="2">
        <v>1</v>
      </c>
      <c r="C260" s="2" t="s">
        <v>7</v>
      </c>
      <c r="D260" s="2" t="s">
        <v>81</v>
      </c>
      <c r="E260" s="2" t="s">
        <v>11</v>
      </c>
      <c r="F260" s="2">
        <v>5.5315000000000003</v>
      </c>
      <c r="G260" s="2">
        <v>4255</v>
      </c>
      <c r="H260" s="2">
        <v>1.2999999999999999E-3</v>
      </c>
      <c r="I260" t="s">
        <v>151</v>
      </c>
    </row>
    <row r="261" spans="1:9">
      <c r="A261" s="2">
        <v>2014</v>
      </c>
      <c r="B261" s="2">
        <v>4</v>
      </c>
      <c r="C261" s="2" t="s">
        <v>12</v>
      </c>
      <c r="D261" s="2" t="s">
        <v>91</v>
      </c>
      <c r="E261" s="2" t="s">
        <v>9</v>
      </c>
      <c r="F261" s="2">
        <v>3.7191139999999998</v>
      </c>
      <c r="G261" s="2">
        <v>2251</v>
      </c>
      <c r="H261" s="2">
        <v>1.6000000000000001E-3</v>
      </c>
      <c r="I261" t="s">
        <v>151</v>
      </c>
    </row>
    <row r="262" spans="1:9">
      <c r="A262" s="2">
        <v>2013</v>
      </c>
      <c r="B262" s="2">
        <v>12</v>
      </c>
      <c r="C262" s="2" t="s">
        <v>12</v>
      </c>
      <c r="D262" s="2" t="s">
        <v>72</v>
      </c>
      <c r="E262" s="2" t="s">
        <v>11</v>
      </c>
      <c r="F262" s="2">
        <v>1.3156600000000001</v>
      </c>
      <c r="G262" s="2">
        <v>232</v>
      </c>
      <c r="H262" s="2">
        <v>5.5999999999999999E-3</v>
      </c>
      <c r="I262" t="s">
        <v>151</v>
      </c>
    </row>
    <row r="263" spans="1:9">
      <c r="A263" s="2">
        <v>2014</v>
      </c>
      <c r="B263" s="2">
        <v>2</v>
      </c>
      <c r="C263" s="2" t="s">
        <v>7</v>
      </c>
      <c r="D263" s="2" t="s">
        <v>72</v>
      </c>
      <c r="E263" s="2" t="s">
        <v>11</v>
      </c>
      <c r="F263" s="2">
        <v>176.14651599999999</v>
      </c>
      <c r="G263" s="2">
        <v>90221</v>
      </c>
      <c r="H263" s="2">
        <v>1.9E-3</v>
      </c>
      <c r="I263" t="s">
        <v>151</v>
      </c>
    </row>
    <row r="264" spans="1:9">
      <c r="A264" s="2">
        <v>2013</v>
      </c>
      <c r="B264" s="2">
        <v>9</v>
      </c>
      <c r="C264" s="2" t="s">
        <v>12</v>
      </c>
      <c r="D264" s="2" t="s">
        <v>8</v>
      </c>
      <c r="E264" s="2" t="s">
        <v>9</v>
      </c>
      <c r="F264" s="2">
        <v>30816.441621999998</v>
      </c>
      <c r="G264" s="2">
        <v>3368016</v>
      </c>
      <c r="H264" s="2">
        <v>9.1000000000000004E-3</v>
      </c>
      <c r="I264" t="s">
        <v>151</v>
      </c>
    </row>
    <row r="265" spans="1:9">
      <c r="A265" s="2">
        <v>2013</v>
      </c>
      <c r="B265" s="2">
        <v>8</v>
      </c>
      <c r="C265" s="2" t="s">
        <v>12</v>
      </c>
      <c r="D265" s="2" t="s">
        <v>83</v>
      </c>
      <c r="E265" s="2" t="s">
        <v>14</v>
      </c>
      <c r="F265" s="2">
        <v>8.8055999999999995E-2</v>
      </c>
      <c r="G265" s="2">
        <v>12</v>
      </c>
      <c r="H265" s="2">
        <v>7.3000000000000001E-3</v>
      </c>
      <c r="I265" t="s">
        <v>151</v>
      </c>
    </row>
    <row r="266" spans="1:9">
      <c r="A266" s="2">
        <v>2014</v>
      </c>
      <c r="B266" s="2">
        <v>4</v>
      </c>
      <c r="C266" s="2" t="s">
        <v>7</v>
      </c>
      <c r="D266" s="2" t="s">
        <v>88</v>
      </c>
      <c r="E266" s="2" t="s">
        <v>14</v>
      </c>
      <c r="F266" s="2">
        <v>4.4215070000000001</v>
      </c>
      <c r="G266" s="2">
        <v>1267</v>
      </c>
      <c r="H266" s="2">
        <v>3.3999999999999998E-3</v>
      </c>
      <c r="I266" t="s">
        <v>151</v>
      </c>
    </row>
    <row r="267" spans="1:9">
      <c r="A267" s="2">
        <v>2013</v>
      </c>
      <c r="B267" s="2">
        <v>6</v>
      </c>
      <c r="C267" s="2" t="s">
        <v>12</v>
      </c>
      <c r="D267" s="2" t="s">
        <v>27</v>
      </c>
      <c r="E267" s="2" t="s">
        <v>14</v>
      </c>
      <c r="F267" s="2">
        <v>2.6014819999999999</v>
      </c>
      <c r="G267" s="2">
        <v>702</v>
      </c>
      <c r="H267" s="2">
        <v>3.7000000000000002E-3</v>
      </c>
      <c r="I267" t="s">
        <v>151</v>
      </c>
    </row>
    <row r="268" spans="1:9">
      <c r="A268" s="2">
        <v>2014</v>
      </c>
      <c r="B268" s="2">
        <v>1</v>
      </c>
      <c r="C268" s="2" t="s">
        <v>7</v>
      </c>
      <c r="D268" s="2" t="s">
        <v>42</v>
      </c>
      <c r="E268" s="2" t="s">
        <v>14</v>
      </c>
      <c r="F268" s="2">
        <v>334.09216400000003</v>
      </c>
      <c r="G268" s="2">
        <v>82566</v>
      </c>
      <c r="H268" s="2">
        <v>4.0000000000000001E-3</v>
      </c>
      <c r="I268" t="s">
        <v>151</v>
      </c>
    </row>
    <row r="269" spans="1:9">
      <c r="A269" s="2">
        <v>2013</v>
      </c>
      <c r="B269" s="2">
        <v>10</v>
      </c>
      <c r="C269" s="2" t="s">
        <v>7</v>
      </c>
      <c r="D269" s="2" t="s">
        <v>42</v>
      </c>
      <c r="E269" s="2" t="s">
        <v>14</v>
      </c>
      <c r="F269" s="2">
        <v>66.841577000000001</v>
      </c>
      <c r="G269" s="2">
        <v>38327</v>
      </c>
      <c r="H269" s="2">
        <v>1.6999999999999999E-3</v>
      </c>
      <c r="I269" t="s">
        <v>151</v>
      </c>
    </row>
    <row r="270" spans="1:9">
      <c r="A270" s="2">
        <v>2013</v>
      </c>
      <c r="B270" s="2">
        <v>4</v>
      </c>
      <c r="C270" s="2" t="s">
        <v>12</v>
      </c>
      <c r="D270" s="2" t="s">
        <v>41</v>
      </c>
      <c r="E270" s="2" t="s">
        <v>25</v>
      </c>
      <c r="F270" s="2">
        <v>1.1900000000000001E-2</v>
      </c>
      <c r="G270" s="2">
        <v>2</v>
      </c>
      <c r="H270" s="2">
        <v>5.8999999999999999E-3</v>
      </c>
      <c r="I270" t="s">
        <v>151</v>
      </c>
    </row>
    <row r="271" spans="1:9">
      <c r="A271" s="2">
        <v>2014</v>
      </c>
      <c r="B271" s="2">
        <v>2</v>
      </c>
      <c r="C271" s="2" t="s">
        <v>12</v>
      </c>
      <c r="D271" s="2" t="s">
        <v>87</v>
      </c>
      <c r="E271" s="2" t="s">
        <v>14</v>
      </c>
      <c r="F271" s="2">
        <v>584.06797200000005</v>
      </c>
      <c r="G271" s="2">
        <v>44614</v>
      </c>
      <c r="H271" s="2">
        <v>1.2999999999999999E-2</v>
      </c>
      <c r="I271" t="s">
        <v>151</v>
      </c>
    </row>
    <row r="272" spans="1:9">
      <c r="A272" s="2">
        <v>2013</v>
      </c>
      <c r="B272" s="2">
        <v>9</v>
      </c>
      <c r="C272" s="2" t="s">
        <v>12</v>
      </c>
      <c r="D272" s="2" t="s">
        <v>46</v>
      </c>
      <c r="E272" s="2" t="s">
        <v>25</v>
      </c>
      <c r="F272" s="2">
        <v>54.015842999999997</v>
      </c>
      <c r="G272" s="2">
        <v>5255</v>
      </c>
      <c r="H272" s="2">
        <v>1.0200000000000001E-2</v>
      </c>
      <c r="I272" t="s">
        <v>151</v>
      </c>
    </row>
    <row r="273" spans="1:9">
      <c r="A273" s="2">
        <v>2013</v>
      </c>
      <c r="B273" s="2">
        <v>11</v>
      </c>
      <c r="C273" s="2" t="s">
        <v>7</v>
      </c>
      <c r="D273" s="2" t="s">
        <v>40</v>
      </c>
      <c r="E273" s="2" t="s">
        <v>14</v>
      </c>
      <c r="F273" s="2">
        <v>337.00353000000001</v>
      </c>
      <c r="G273" s="2">
        <v>229115</v>
      </c>
      <c r="H273" s="2">
        <v>1.4E-3</v>
      </c>
      <c r="I273" t="s">
        <v>151</v>
      </c>
    </row>
    <row r="274" spans="1:9">
      <c r="A274" s="2">
        <v>2014</v>
      </c>
      <c r="B274" s="2">
        <v>3</v>
      </c>
      <c r="C274" s="2" t="s">
        <v>12</v>
      </c>
      <c r="D274" s="2" t="s">
        <v>20</v>
      </c>
      <c r="E274" s="2" t="s">
        <v>14</v>
      </c>
      <c r="F274" s="2">
        <v>2481.6393440000002</v>
      </c>
      <c r="G274" s="2">
        <v>246579</v>
      </c>
      <c r="H274" s="2">
        <v>0.01</v>
      </c>
      <c r="I274" t="s">
        <v>151</v>
      </c>
    </row>
    <row r="275" spans="1:9">
      <c r="A275" s="2">
        <v>2013</v>
      </c>
      <c r="B275" s="2">
        <v>12</v>
      </c>
      <c r="C275" s="2" t="s">
        <v>7</v>
      </c>
      <c r="D275" s="2" t="s">
        <v>20</v>
      </c>
      <c r="E275" s="2" t="s">
        <v>14</v>
      </c>
      <c r="F275" s="2">
        <v>79.615539999999996</v>
      </c>
      <c r="G275" s="2">
        <v>56189</v>
      </c>
      <c r="H275" s="2">
        <v>1.4E-3</v>
      </c>
      <c r="I275" t="s">
        <v>151</v>
      </c>
    </row>
    <row r="276" spans="1:9">
      <c r="A276" s="2">
        <v>2013</v>
      </c>
      <c r="B276" s="2">
        <v>1</v>
      </c>
      <c r="C276" s="2" t="s">
        <v>7</v>
      </c>
      <c r="D276" s="2" t="s">
        <v>26</v>
      </c>
      <c r="E276" s="2" t="s">
        <v>14</v>
      </c>
      <c r="F276" s="2">
        <v>4.4722489999999997</v>
      </c>
      <c r="G276" s="2">
        <v>5994</v>
      </c>
      <c r="H276" s="2">
        <v>6.9999999999999999E-4</v>
      </c>
      <c r="I276" t="s">
        <v>151</v>
      </c>
    </row>
    <row r="277" spans="1:9">
      <c r="A277" s="2">
        <v>2014</v>
      </c>
      <c r="B277" s="2">
        <v>3</v>
      </c>
      <c r="C277" s="2" t="s">
        <v>12</v>
      </c>
      <c r="D277" s="2" t="s">
        <v>39</v>
      </c>
      <c r="E277" s="2" t="s">
        <v>14</v>
      </c>
      <c r="F277" s="2">
        <v>4498.137162</v>
      </c>
      <c r="G277" s="2">
        <v>364624</v>
      </c>
      <c r="H277" s="2">
        <v>1.23E-2</v>
      </c>
      <c r="I277" t="s">
        <v>151</v>
      </c>
    </row>
    <row r="278" spans="1:9">
      <c r="A278" s="2">
        <v>2013</v>
      </c>
      <c r="B278" s="2">
        <v>9</v>
      </c>
      <c r="C278" s="2" t="s">
        <v>12</v>
      </c>
      <c r="D278" s="2" t="s">
        <v>55</v>
      </c>
      <c r="E278" s="2" t="s">
        <v>14</v>
      </c>
      <c r="F278" s="2">
        <v>4.6863000000000002E-2</v>
      </c>
      <c r="G278" s="2">
        <v>3</v>
      </c>
      <c r="H278" s="2">
        <v>1.5599999999999999E-2</v>
      </c>
      <c r="I278" t="s">
        <v>151</v>
      </c>
    </row>
    <row r="279" spans="1:9">
      <c r="A279" s="2">
        <v>2013</v>
      </c>
      <c r="B279" s="2">
        <v>3</v>
      </c>
      <c r="C279" s="2" t="s">
        <v>12</v>
      </c>
      <c r="D279" s="2" t="s">
        <v>57</v>
      </c>
      <c r="E279" s="2" t="s">
        <v>14</v>
      </c>
      <c r="F279" s="2">
        <v>9.9410000000000002E-3</v>
      </c>
      <c r="G279" s="2">
        <v>1</v>
      </c>
      <c r="H279" s="2">
        <v>9.9000000000000008E-3</v>
      </c>
      <c r="I279" t="s">
        <v>151</v>
      </c>
    </row>
    <row r="280" spans="1:9">
      <c r="A280" s="2">
        <v>2013</v>
      </c>
      <c r="B280" s="2">
        <v>8</v>
      </c>
      <c r="C280" s="2" t="s">
        <v>7</v>
      </c>
      <c r="D280" s="2" t="s">
        <v>29</v>
      </c>
      <c r="E280" s="2" t="s">
        <v>25</v>
      </c>
      <c r="F280" s="2">
        <v>4.5385910000000003</v>
      </c>
      <c r="G280" s="2">
        <v>4302</v>
      </c>
      <c r="H280" s="2">
        <v>1E-3</v>
      </c>
      <c r="I280" t="s">
        <v>151</v>
      </c>
    </row>
    <row r="281" spans="1:9">
      <c r="A281" s="2">
        <v>2013</v>
      </c>
      <c r="B281" s="2">
        <v>10</v>
      </c>
      <c r="C281" s="2" t="s">
        <v>7</v>
      </c>
      <c r="D281" s="2" t="s">
        <v>28</v>
      </c>
      <c r="E281" s="2" t="s">
        <v>14</v>
      </c>
      <c r="F281" s="2">
        <v>29.215657</v>
      </c>
      <c r="G281" s="2">
        <v>10862</v>
      </c>
      <c r="H281" s="2">
        <v>2.5999999999999999E-3</v>
      </c>
      <c r="I281" t="s">
        <v>151</v>
      </c>
    </row>
    <row r="282" spans="1:9">
      <c r="A282" s="2">
        <v>2013</v>
      </c>
      <c r="B282" s="2">
        <v>1</v>
      </c>
      <c r="C282" s="2" t="s">
        <v>53</v>
      </c>
      <c r="D282" s="2" t="s">
        <v>22</v>
      </c>
      <c r="E282" s="2" t="s">
        <v>14</v>
      </c>
      <c r="F282" s="2">
        <v>9.4183269999999997</v>
      </c>
      <c r="G282" s="2">
        <v>8</v>
      </c>
      <c r="H282" s="2">
        <v>1.1772</v>
      </c>
      <c r="I282" t="s">
        <v>151</v>
      </c>
    </row>
    <row r="283" spans="1:9">
      <c r="A283" s="2">
        <v>2013</v>
      </c>
      <c r="B283" s="2">
        <v>10</v>
      </c>
      <c r="C283" s="2" t="s">
        <v>7</v>
      </c>
      <c r="D283" s="2" t="s">
        <v>31</v>
      </c>
      <c r="E283" s="2" t="s">
        <v>14</v>
      </c>
      <c r="F283" s="2">
        <v>6.7956320000000003</v>
      </c>
      <c r="G283" s="2">
        <v>2647</v>
      </c>
      <c r="H283" s="2">
        <v>2.5000000000000001E-3</v>
      </c>
      <c r="I283" t="s">
        <v>151</v>
      </c>
    </row>
    <row r="284" spans="1:9">
      <c r="A284" s="2">
        <v>2014</v>
      </c>
      <c r="B284" s="2">
        <v>4</v>
      </c>
      <c r="C284" s="2" t="s">
        <v>12</v>
      </c>
      <c r="D284" s="2" t="s">
        <v>63</v>
      </c>
      <c r="E284" s="2" t="s">
        <v>14</v>
      </c>
      <c r="F284" s="2">
        <v>1004.23724</v>
      </c>
      <c r="G284" s="2">
        <v>71473</v>
      </c>
      <c r="H284" s="2">
        <v>1.4E-2</v>
      </c>
      <c r="I284" t="s">
        <v>151</v>
      </c>
    </row>
    <row r="285" spans="1:9">
      <c r="A285" s="2">
        <v>2013</v>
      </c>
      <c r="B285" s="2">
        <v>6</v>
      </c>
      <c r="C285" s="2" t="s">
        <v>12</v>
      </c>
      <c r="D285" s="2" t="s">
        <v>87</v>
      </c>
      <c r="E285" s="2" t="s">
        <v>14</v>
      </c>
      <c r="F285" s="2">
        <v>271.39141000000001</v>
      </c>
      <c r="G285" s="2">
        <v>26061</v>
      </c>
      <c r="H285" s="2">
        <v>1.04E-2</v>
      </c>
      <c r="I285" t="s">
        <v>151</v>
      </c>
    </row>
    <row r="286" spans="1:9">
      <c r="A286" s="2">
        <v>2013</v>
      </c>
      <c r="B286" s="2">
        <v>3</v>
      </c>
      <c r="C286" s="2" t="s">
        <v>12</v>
      </c>
      <c r="D286" s="2" t="s">
        <v>87</v>
      </c>
      <c r="E286" s="2" t="s">
        <v>14</v>
      </c>
      <c r="F286" s="2">
        <v>276.00232</v>
      </c>
      <c r="G286" s="2">
        <v>24057</v>
      </c>
      <c r="H286" s="2">
        <v>1.14E-2</v>
      </c>
      <c r="I286" t="s">
        <v>151</v>
      </c>
    </row>
    <row r="287" spans="1:9">
      <c r="A287" s="2">
        <v>2013</v>
      </c>
      <c r="B287" s="2">
        <v>5</v>
      </c>
      <c r="C287" s="2" t="s">
        <v>12</v>
      </c>
      <c r="D287" s="2" t="s">
        <v>19</v>
      </c>
      <c r="E287" s="2" t="s">
        <v>14</v>
      </c>
      <c r="F287" s="2">
        <v>1810.475878</v>
      </c>
      <c r="G287" s="2">
        <v>179611</v>
      </c>
      <c r="H287" s="2">
        <v>0.01</v>
      </c>
      <c r="I287" t="s">
        <v>151</v>
      </c>
    </row>
    <row r="288" spans="1:9">
      <c r="A288" s="2">
        <v>2013</v>
      </c>
      <c r="B288" s="2">
        <v>6</v>
      </c>
      <c r="C288" s="2" t="s">
        <v>12</v>
      </c>
      <c r="D288" s="2" t="s">
        <v>76</v>
      </c>
      <c r="E288" s="2" t="s">
        <v>25</v>
      </c>
      <c r="F288" s="2">
        <v>9.5580000000000005E-3</v>
      </c>
      <c r="G288" s="2">
        <v>2</v>
      </c>
      <c r="H288" s="2">
        <v>4.7000000000000002E-3</v>
      </c>
      <c r="I288" t="s">
        <v>151</v>
      </c>
    </row>
    <row r="289" spans="1:9">
      <c r="A289" s="2">
        <v>2014</v>
      </c>
      <c r="B289" s="2">
        <v>5</v>
      </c>
      <c r="C289" s="2" t="s">
        <v>12</v>
      </c>
      <c r="D289" s="2" t="s">
        <v>81</v>
      </c>
      <c r="E289" s="2" t="s">
        <v>11</v>
      </c>
      <c r="F289" s="2">
        <v>2.4348999999999998</v>
      </c>
      <c r="G289" s="2">
        <v>1873</v>
      </c>
      <c r="H289" s="2">
        <v>1.2999999999999999E-3</v>
      </c>
      <c r="I289" t="s">
        <v>151</v>
      </c>
    </row>
    <row r="290" spans="1:9">
      <c r="A290" s="2">
        <v>2013</v>
      </c>
      <c r="B290" s="2">
        <v>6</v>
      </c>
      <c r="C290" s="2" t="s">
        <v>7</v>
      </c>
      <c r="D290" s="2" t="s">
        <v>44</v>
      </c>
      <c r="E290" s="2" t="s">
        <v>16</v>
      </c>
      <c r="F290" s="2">
        <v>7.944102</v>
      </c>
      <c r="G290" s="2">
        <v>12792</v>
      </c>
      <c r="H290" s="2">
        <v>5.9999999999999995E-4</v>
      </c>
      <c r="I290" t="s">
        <v>151</v>
      </c>
    </row>
    <row r="291" spans="1:9">
      <c r="A291" s="2">
        <v>2013</v>
      </c>
      <c r="B291" s="2">
        <v>7</v>
      </c>
      <c r="C291" s="2" t="s">
        <v>12</v>
      </c>
      <c r="D291" s="2" t="s">
        <v>23</v>
      </c>
      <c r="E291" s="2" t="s">
        <v>14</v>
      </c>
      <c r="F291" s="2">
        <v>5.5988999999999997E-2</v>
      </c>
      <c r="G291" s="2">
        <v>9</v>
      </c>
      <c r="H291" s="2">
        <v>6.1999999999999998E-3</v>
      </c>
      <c r="I291" t="s">
        <v>151</v>
      </c>
    </row>
    <row r="292" spans="1:9">
      <c r="A292" s="2">
        <v>2013</v>
      </c>
      <c r="B292" s="2">
        <v>11</v>
      </c>
      <c r="C292" s="2" t="s">
        <v>12</v>
      </c>
      <c r="D292" s="2" t="s">
        <v>48</v>
      </c>
      <c r="E292" s="2" t="s">
        <v>14</v>
      </c>
      <c r="F292" s="2">
        <v>17.252936999999999</v>
      </c>
      <c r="G292" s="2">
        <v>2499</v>
      </c>
      <c r="H292" s="2">
        <v>6.8999999999999999E-3</v>
      </c>
      <c r="I292" t="s">
        <v>151</v>
      </c>
    </row>
    <row r="293" spans="1:9">
      <c r="A293" s="2">
        <v>2013</v>
      </c>
      <c r="B293" s="2">
        <v>7</v>
      </c>
      <c r="C293" s="2" t="s">
        <v>12</v>
      </c>
      <c r="D293" s="2" t="s">
        <v>94</v>
      </c>
      <c r="E293" s="2" t="s">
        <v>25</v>
      </c>
      <c r="F293" s="2">
        <v>2.3983999999999998E-2</v>
      </c>
      <c r="G293" s="2">
        <v>2</v>
      </c>
      <c r="H293" s="2">
        <v>1.1900000000000001E-2</v>
      </c>
      <c r="I293" t="s">
        <v>151</v>
      </c>
    </row>
    <row r="294" spans="1:9">
      <c r="A294" s="2">
        <v>2014</v>
      </c>
      <c r="B294" s="2">
        <v>3</v>
      </c>
      <c r="C294" s="2" t="s">
        <v>12</v>
      </c>
      <c r="D294" s="2" t="s">
        <v>59</v>
      </c>
      <c r="E294" s="2" t="s">
        <v>11</v>
      </c>
      <c r="F294" s="2">
        <v>25.035919</v>
      </c>
      <c r="G294" s="2">
        <v>14480</v>
      </c>
      <c r="H294" s="2">
        <v>1.6999999999999999E-3</v>
      </c>
      <c r="I294" t="s">
        <v>151</v>
      </c>
    </row>
    <row r="295" spans="1:9">
      <c r="A295" s="2">
        <v>2014</v>
      </c>
      <c r="B295" s="2">
        <v>4</v>
      </c>
      <c r="C295" s="2" t="s">
        <v>7</v>
      </c>
      <c r="D295" s="2" t="s">
        <v>29</v>
      </c>
      <c r="E295" s="2" t="s">
        <v>25</v>
      </c>
      <c r="F295" s="2">
        <v>9.8312720000000002</v>
      </c>
      <c r="G295" s="2">
        <v>11134</v>
      </c>
      <c r="H295" s="2">
        <v>8.0000000000000004E-4</v>
      </c>
      <c r="I295" t="s">
        <v>151</v>
      </c>
    </row>
    <row r="296" spans="1:9">
      <c r="A296" s="2">
        <v>2014</v>
      </c>
      <c r="B296" s="2">
        <v>1</v>
      </c>
      <c r="C296" s="2" t="s">
        <v>12</v>
      </c>
      <c r="D296" s="2" t="s">
        <v>35</v>
      </c>
      <c r="E296" s="2" t="s">
        <v>9</v>
      </c>
      <c r="F296" s="2">
        <v>1.135715</v>
      </c>
      <c r="G296" s="2">
        <v>5</v>
      </c>
      <c r="H296" s="2">
        <v>0.2271</v>
      </c>
      <c r="I296" t="s">
        <v>151</v>
      </c>
    </row>
    <row r="297" spans="1:9">
      <c r="A297" s="2">
        <v>2014</v>
      </c>
      <c r="B297" s="2">
        <v>1</v>
      </c>
      <c r="C297" s="2" t="s">
        <v>7</v>
      </c>
      <c r="D297" s="2" t="s">
        <v>49</v>
      </c>
      <c r="E297" s="2" t="s">
        <v>11</v>
      </c>
      <c r="F297" s="2">
        <v>3.8304</v>
      </c>
      <c r="G297" s="2">
        <v>2736</v>
      </c>
      <c r="H297" s="2">
        <v>1.4E-3</v>
      </c>
      <c r="I297" t="s">
        <v>151</v>
      </c>
    </row>
    <row r="298" spans="1:9">
      <c r="A298" s="2">
        <v>2013</v>
      </c>
      <c r="B298" s="2">
        <v>12</v>
      </c>
      <c r="C298" s="2" t="s">
        <v>12</v>
      </c>
      <c r="D298" s="2" t="s">
        <v>71</v>
      </c>
      <c r="E298" s="2" t="s">
        <v>14</v>
      </c>
      <c r="F298" s="2">
        <v>34.871935000000001</v>
      </c>
      <c r="G298" s="2">
        <v>2360</v>
      </c>
      <c r="H298" s="2">
        <v>1.47E-2</v>
      </c>
      <c r="I298" t="s">
        <v>151</v>
      </c>
    </row>
    <row r="299" spans="1:9">
      <c r="A299" s="2">
        <v>2014</v>
      </c>
      <c r="B299" s="2">
        <v>3</v>
      </c>
      <c r="C299" s="2" t="s">
        <v>7</v>
      </c>
      <c r="D299" s="2" t="s">
        <v>22</v>
      </c>
      <c r="E299" s="2" t="s">
        <v>14</v>
      </c>
      <c r="F299" s="2">
        <v>9.7061340000000005</v>
      </c>
      <c r="G299" s="2">
        <v>9599</v>
      </c>
      <c r="H299" s="2">
        <v>1E-3</v>
      </c>
      <c r="I299" t="s">
        <v>151</v>
      </c>
    </row>
    <row r="300" spans="1:9">
      <c r="A300" s="2">
        <v>2014</v>
      </c>
      <c r="B300" s="2">
        <v>1</v>
      </c>
      <c r="C300" s="2" t="s">
        <v>7</v>
      </c>
      <c r="D300" s="2" t="s">
        <v>21</v>
      </c>
      <c r="E300" s="2" t="s">
        <v>14</v>
      </c>
      <c r="F300" s="2">
        <v>25.954169</v>
      </c>
      <c r="G300" s="2">
        <v>27791</v>
      </c>
      <c r="H300" s="2">
        <v>8.9999999999999998E-4</v>
      </c>
      <c r="I300" t="s">
        <v>151</v>
      </c>
    </row>
    <row r="301" spans="1:9">
      <c r="A301" s="2">
        <v>2013</v>
      </c>
      <c r="B301" s="2">
        <v>10</v>
      </c>
      <c r="C301" s="2" t="s">
        <v>7</v>
      </c>
      <c r="D301" s="2" t="s">
        <v>21</v>
      </c>
      <c r="E301" s="2" t="s">
        <v>14</v>
      </c>
      <c r="F301" s="2">
        <v>38.388607</v>
      </c>
      <c r="G301" s="2">
        <v>13888</v>
      </c>
      <c r="H301" s="2">
        <v>2.7000000000000001E-3</v>
      </c>
      <c r="I301" t="s">
        <v>151</v>
      </c>
    </row>
    <row r="302" spans="1:9">
      <c r="A302" s="2">
        <v>2014</v>
      </c>
      <c r="B302" s="2">
        <v>1</v>
      </c>
      <c r="C302" s="2" t="s">
        <v>7</v>
      </c>
      <c r="D302" s="2" t="s">
        <v>86</v>
      </c>
      <c r="E302" s="2" t="s">
        <v>9</v>
      </c>
      <c r="F302" s="2">
        <v>2350.5944669999999</v>
      </c>
      <c r="G302" s="2">
        <v>1290422</v>
      </c>
      <c r="H302" s="2">
        <v>1.8E-3</v>
      </c>
      <c r="I302" t="s">
        <v>151</v>
      </c>
    </row>
    <row r="303" spans="1:9">
      <c r="A303" s="2">
        <v>2013</v>
      </c>
      <c r="B303" s="2">
        <v>10</v>
      </c>
      <c r="C303" s="2" t="s">
        <v>7</v>
      </c>
      <c r="D303" s="2" t="s">
        <v>86</v>
      </c>
      <c r="E303" s="2" t="s">
        <v>9</v>
      </c>
      <c r="F303" s="2">
        <v>1026.9112110000001</v>
      </c>
      <c r="G303" s="2">
        <v>758696</v>
      </c>
      <c r="H303" s="2">
        <v>1.2999999999999999E-3</v>
      </c>
      <c r="I303" t="s">
        <v>151</v>
      </c>
    </row>
    <row r="304" spans="1:9">
      <c r="A304" s="2">
        <v>2014</v>
      </c>
      <c r="B304" s="2">
        <v>3</v>
      </c>
      <c r="C304" s="2" t="s">
        <v>12</v>
      </c>
      <c r="D304" s="2" t="s">
        <v>93</v>
      </c>
      <c r="E304" s="2" t="s">
        <v>9</v>
      </c>
      <c r="F304" s="2">
        <v>1.8340000000000001</v>
      </c>
      <c r="G304" s="2">
        <v>1310</v>
      </c>
      <c r="H304" s="2">
        <v>1.4E-3</v>
      </c>
      <c r="I304" t="s">
        <v>151</v>
      </c>
    </row>
    <row r="305" spans="1:9">
      <c r="A305" s="2">
        <v>2014</v>
      </c>
      <c r="B305" s="2">
        <v>5</v>
      </c>
      <c r="C305" s="2" t="s">
        <v>7</v>
      </c>
      <c r="D305" s="2" t="s">
        <v>43</v>
      </c>
      <c r="E305" s="2" t="s">
        <v>11</v>
      </c>
      <c r="F305" s="2">
        <v>153.84979999999999</v>
      </c>
      <c r="G305" s="2">
        <v>118346</v>
      </c>
      <c r="H305" s="2">
        <v>1.2999999999999999E-3</v>
      </c>
      <c r="I305" t="s">
        <v>151</v>
      </c>
    </row>
    <row r="306" spans="1:9">
      <c r="A306" s="2">
        <v>2013</v>
      </c>
      <c r="B306" s="2">
        <v>8</v>
      </c>
      <c r="C306" s="2" t="s">
        <v>7</v>
      </c>
      <c r="D306" s="2" t="s">
        <v>26</v>
      </c>
      <c r="E306" s="2" t="s">
        <v>14</v>
      </c>
      <c r="F306" s="2">
        <v>9.4653620000000007</v>
      </c>
      <c r="G306" s="2">
        <v>4226</v>
      </c>
      <c r="H306" s="2">
        <v>2.2000000000000001E-3</v>
      </c>
      <c r="I306" t="s">
        <v>151</v>
      </c>
    </row>
    <row r="307" spans="1:9">
      <c r="A307" s="2">
        <v>2014</v>
      </c>
      <c r="B307" s="2">
        <v>4</v>
      </c>
      <c r="C307" s="2" t="s">
        <v>12</v>
      </c>
      <c r="D307" s="2" t="s">
        <v>75</v>
      </c>
      <c r="E307" s="2" t="s">
        <v>14</v>
      </c>
      <c r="F307" s="2">
        <v>0.79217099999999996</v>
      </c>
      <c r="G307" s="2">
        <v>227</v>
      </c>
      <c r="H307" s="2">
        <v>3.3999999999999998E-3</v>
      </c>
      <c r="I307" t="s">
        <v>151</v>
      </c>
    </row>
    <row r="308" spans="1:9">
      <c r="A308" s="2">
        <v>2014</v>
      </c>
      <c r="B308" s="2">
        <v>4</v>
      </c>
      <c r="C308" s="2" t="s">
        <v>12</v>
      </c>
      <c r="D308" s="2" t="s">
        <v>81</v>
      </c>
      <c r="E308" s="2" t="s">
        <v>11</v>
      </c>
      <c r="F308" s="2">
        <v>3.277987</v>
      </c>
      <c r="G308" s="2">
        <v>1984</v>
      </c>
      <c r="H308" s="2">
        <v>1.6000000000000001E-3</v>
      </c>
      <c r="I308" t="s">
        <v>151</v>
      </c>
    </row>
    <row r="309" spans="1:9">
      <c r="A309" s="2">
        <v>2013</v>
      </c>
      <c r="B309" s="2">
        <v>1</v>
      </c>
      <c r="C309" s="2" t="s">
        <v>12</v>
      </c>
      <c r="D309" s="2" t="s">
        <v>56</v>
      </c>
      <c r="E309" s="2" t="s">
        <v>14</v>
      </c>
      <c r="F309" s="2">
        <v>5038.5747840000004</v>
      </c>
      <c r="G309" s="2">
        <v>494124</v>
      </c>
      <c r="H309" s="2">
        <v>1.01E-2</v>
      </c>
      <c r="I309" t="s">
        <v>151</v>
      </c>
    </row>
    <row r="310" spans="1:9">
      <c r="A310" s="2">
        <v>2013</v>
      </c>
      <c r="B310" s="2">
        <v>7</v>
      </c>
      <c r="C310" s="2" t="s">
        <v>12</v>
      </c>
      <c r="D310" s="2" t="s">
        <v>44</v>
      </c>
      <c r="E310" s="2" t="s">
        <v>16</v>
      </c>
      <c r="F310" s="2">
        <v>114.12734</v>
      </c>
      <c r="G310" s="2">
        <v>12179</v>
      </c>
      <c r="H310" s="2">
        <v>9.2999999999999992E-3</v>
      </c>
      <c r="I310" t="s">
        <v>151</v>
      </c>
    </row>
    <row r="311" spans="1:9">
      <c r="A311" s="2">
        <v>2013</v>
      </c>
      <c r="B311" s="2">
        <v>8</v>
      </c>
      <c r="C311" s="2" t="s">
        <v>12</v>
      </c>
      <c r="D311" s="2" t="s">
        <v>23</v>
      </c>
      <c r="E311" s="2" t="s">
        <v>14</v>
      </c>
      <c r="F311" s="2">
        <v>8.5775000000000004E-2</v>
      </c>
      <c r="G311" s="2">
        <v>16</v>
      </c>
      <c r="H311" s="2">
        <v>5.3E-3</v>
      </c>
      <c r="I311" t="s">
        <v>151</v>
      </c>
    </row>
    <row r="312" spans="1:9">
      <c r="A312" s="2">
        <v>2014</v>
      </c>
      <c r="B312" s="2">
        <v>2</v>
      </c>
      <c r="C312" s="2" t="s">
        <v>12</v>
      </c>
      <c r="D312" s="2" t="s">
        <v>48</v>
      </c>
      <c r="E312" s="2" t="s">
        <v>14</v>
      </c>
      <c r="F312" s="2">
        <v>14.009149000000001</v>
      </c>
      <c r="G312" s="2">
        <v>1975</v>
      </c>
      <c r="H312" s="2">
        <v>7.0000000000000001E-3</v>
      </c>
      <c r="I312" t="s">
        <v>151</v>
      </c>
    </row>
    <row r="313" spans="1:9">
      <c r="A313" s="2">
        <v>2014</v>
      </c>
      <c r="B313" s="2">
        <v>3</v>
      </c>
      <c r="C313" s="2" t="s">
        <v>12</v>
      </c>
      <c r="D313" s="2" t="s">
        <v>8</v>
      </c>
      <c r="E313" s="2" t="s">
        <v>9</v>
      </c>
      <c r="F313" s="2">
        <v>35692.924746999997</v>
      </c>
      <c r="G313" s="2">
        <v>4610167</v>
      </c>
      <c r="H313" s="2">
        <v>7.7000000000000002E-3</v>
      </c>
      <c r="I313" t="s">
        <v>151</v>
      </c>
    </row>
    <row r="314" spans="1:9">
      <c r="A314" s="2">
        <v>2013</v>
      </c>
      <c r="B314" s="2">
        <v>4</v>
      </c>
      <c r="C314" s="2" t="s">
        <v>12</v>
      </c>
      <c r="D314" s="2" t="s">
        <v>29</v>
      </c>
      <c r="E314" s="2" t="s">
        <v>25</v>
      </c>
      <c r="F314" s="2">
        <v>0.80854700000000002</v>
      </c>
      <c r="G314" s="2">
        <v>391</v>
      </c>
      <c r="H314" s="2">
        <v>2E-3</v>
      </c>
      <c r="I314" t="s">
        <v>151</v>
      </c>
    </row>
    <row r="315" spans="1:9">
      <c r="A315" s="2">
        <v>2013</v>
      </c>
      <c r="B315" s="2">
        <v>12</v>
      </c>
      <c r="C315" s="2" t="s">
        <v>7</v>
      </c>
      <c r="D315" s="2" t="s">
        <v>89</v>
      </c>
      <c r="E315" s="2" t="s">
        <v>9</v>
      </c>
      <c r="F315" s="2">
        <v>7.3125</v>
      </c>
      <c r="G315" s="2">
        <v>5625</v>
      </c>
      <c r="H315" s="2">
        <v>1.2999999999999999E-3</v>
      </c>
      <c r="I315" t="s">
        <v>151</v>
      </c>
    </row>
    <row r="316" spans="1:9">
      <c r="A316" s="2">
        <v>2013</v>
      </c>
      <c r="B316" s="2">
        <v>6</v>
      </c>
      <c r="C316" s="2" t="s">
        <v>7</v>
      </c>
      <c r="D316" s="2" t="s">
        <v>27</v>
      </c>
      <c r="E316" s="2" t="s">
        <v>14</v>
      </c>
      <c r="F316" s="2">
        <v>0.36035699999999998</v>
      </c>
      <c r="G316" s="2">
        <v>1792</v>
      </c>
      <c r="H316" s="2">
        <v>2.0000000000000001E-4</v>
      </c>
      <c r="I316" t="s">
        <v>151</v>
      </c>
    </row>
    <row r="317" spans="1:9">
      <c r="A317" s="2">
        <v>2014</v>
      </c>
      <c r="B317" s="2">
        <v>1</v>
      </c>
      <c r="C317" s="2" t="s">
        <v>12</v>
      </c>
      <c r="D317" s="2" t="s">
        <v>71</v>
      </c>
      <c r="E317" s="2" t="s">
        <v>14</v>
      </c>
      <c r="F317" s="2">
        <v>39.731932</v>
      </c>
      <c r="G317" s="2">
        <v>2852</v>
      </c>
      <c r="H317" s="2">
        <v>1.3899999999999999E-2</v>
      </c>
      <c r="I317" t="s">
        <v>151</v>
      </c>
    </row>
    <row r="318" spans="1:9">
      <c r="A318" s="2">
        <v>2013</v>
      </c>
      <c r="B318" s="2">
        <v>10</v>
      </c>
      <c r="C318" s="2" t="s">
        <v>12</v>
      </c>
      <c r="D318" s="2" t="s">
        <v>71</v>
      </c>
      <c r="E318" s="2" t="s">
        <v>14</v>
      </c>
      <c r="F318" s="2">
        <v>34.573273999999998</v>
      </c>
      <c r="G318" s="2">
        <v>2537</v>
      </c>
      <c r="H318" s="2">
        <v>1.3599999999999999E-2</v>
      </c>
      <c r="I318" t="s">
        <v>151</v>
      </c>
    </row>
    <row r="319" spans="1:9">
      <c r="A319" s="2">
        <v>2013</v>
      </c>
      <c r="B319" s="2">
        <v>9</v>
      </c>
      <c r="C319" s="2" t="s">
        <v>12</v>
      </c>
      <c r="D319" s="2" t="s">
        <v>28</v>
      </c>
      <c r="E319" s="2" t="s">
        <v>14</v>
      </c>
      <c r="F319" s="2">
        <v>11.187405999999999</v>
      </c>
      <c r="G319" s="2">
        <v>4151</v>
      </c>
      <c r="H319" s="2">
        <v>2.5999999999999999E-3</v>
      </c>
      <c r="I319" t="s">
        <v>151</v>
      </c>
    </row>
    <row r="320" spans="1:9">
      <c r="A320" s="2">
        <v>2013</v>
      </c>
      <c r="B320" s="2">
        <v>6</v>
      </c>
      <c r="C320" s="2" t="s">
        <v>12</v>
      </c>
      <c r="D320" s="2" t="s">
        <v>22</v>
      </c>
      <c r="E320" s="2" t="s">
        <v>14</v>
      </c>
      <c r="F320" s="2">
        <v>50.14846</v>
      </c>
      <c r="G320" s="2">
        <v>5652</v>
      </c>
      <c r="H320" s="2">
        <v>8.8000000000000005E-3</v>
      </c>
      <c r="I320" t="s">
        <v>151</v>
      </c>
    </row>
    <row r="321" spans="1:9">
      <c r="A321" s="2">
        <v>2013</v>
      </c>
      <c r="B321" s="2">
        <v>2</v>
      </c>
      <c r="C321" s="2" t="s">
        <v>12</v>
      </c>
      <c r="D321" s="2" t="s">
        <v>47</v>
      </c>
      <c r="E321" s="2" t="s">
        <v>14</v>
      </c>
      <c r="F321" s="2">
        <v>4.9040809999999997</v>
      </c>
      <c r="G321" s="2">
        <v>412</v>
      </c>
      <c r="H321" s="2">
        <v>1.1900000000000001E-2</v>
      </c>
      <c r="I321" t="s">
        <v>151</v>
      </c>
    </row>
    <row r="322" spans="1:9">
      <c r="A322" s="2">
        <v>2014</v>
      </c>
      <c r="B322" s="2">
        <v>2</v>
      </c>
      <c r="C322" s="2" t="s">
        <v>7</v>
      </c>
      <c r="D322" s="2" t="s">
        <v>87</v>
      </c>
      <c r="E322" s="2" t="s">
        <v>14</v>
      </c>
      <c r="F322" s="2">
        <v>14.322084</v>
      </c>
      <c r="G322" s="2">
        <v>17703</v>
      </c>
      <c r="H322" s="2">
        <v>8.0000000000000004E-4</v>
      </c>
      <c r="I322" t="s">
        <v>151</v>
      </c>
    </row>
    <row r="323" spans="1:9">
      <c r="A323" s="2">
        <v>2014</v>
      </c>
      <c r="B323" s="2">
        <v>1</v>
      </c>
      <c r="C323" s="2" t="s">
        <v>7</v>
      </c>
      <c r="D323" s="2" t="s">
        <v>87</v>
      </c>
      <c r="E323" s="2" t="s">
        <v>14</v>
      </c>
      <c r="F323" s="2">
        <v>2.160755</v>
      </c>
      <c r="G323" s="2">
        <v>17156</v>
      </c>
      <c r="H323" s="2">
        <v>1E-4</v>
      </c>
      <c r="I323" t="s">
        <v>151</v>
      </c>
    </row>
    <row r="324" spans="1:9">
      <c r="A324" s="2">
        <v>2013</v>
      </c>
      <c r="B324" s="2">
        <v>10</v>
      </c>
      <c r="C324" s="2" t="s">
        <v>7</v>
      </c>
      <c r="D324" s="2" t="s">
        <v>87</v>
      </c>
      <c r="E324" s="2" t="s">
        <v>14</v>
      </c>
      <c r="F324" s="2">
        <v>15.421658000000001</v>
      </c>
      <c r="G324" s="2">
        <v>6576</v>
      </c>
      <c r="H324" s="2">
        <v>2.3E-3</v>
      </c>
      <c r="I324" t="s">
        <v>151</v>
      </c>
    </row>
    <row r="325" spans="1:9">
      <c r="A325" s="2">
        <v>2013</v>
      </c>
      <c r="B325" s="2">
        <v>1</v>
      </c>
      <c r="C325" s="2" t="s">
        <v>53</v>
      </c>
      <c r="D325" s="2" t="s">
        <v>18</v>
      </c>
      <c r="E325" s="2" t="s">
        <v>14</v>
      </c>
      <c r="F325" s="2">
        <v>3.942374</v>
      </c>
      <c r="G325" s="2">
        <v>4</v>
      </c>
      <c r="H325" s="2">
        <v>0.98550000000000004</v>
      </c>
      <c r="I325" t="s">
        <v>151</v>
      </c>
    </row>
    <row r="326" spans="1:9">
      <c r="A326" s="2">
        <v>2013</v>
      </c>
      <c r="B326" s="2">
        <v>12</v>
      </c>
      <c r="C326" s="2" t="s">
        <v>12</v>
      </c>
      <c r="D326" s="2" t="s">
        <v>93</v>
      </c>
      <c r="E326" s="2" t="s">
        <v>9</v>
      </c>
      <c r="F326" s="2">
        <v>1.26E-2</v>
      </c>
      <c r="G326" s="2">
        <v>9</v>
      </c>
      <c r="H326" s="2">
        <v>1.4E-3</v>
      </c>
      <c r="I326" t="s">
        <v>151</v>
      </c>
    </row>
    <row r="327" spans="1:9">
      <c r="A327" s="2">
        <v>2013</v>
      </c>
      <c r="B327" s="2">
        <v>3</v>
      </c>
      <c r="C327" s="2" t="s">
        <v>12</v>
      </c>
      <c r="D327" s="2" t="s">
        <v>45</v>
      </c>
      <c r="E327" s="2" t="s">
        <v>14</v>
      </c>
      <c r="F327" s="2">
        <v>21.204281999999999</v>
      </c>
      <c r="G327" s="2">
        <v>7863</v>
      </c>
      <c r="H327" s="2">
        <v>2.5999999999999999E-3</v>
      </c>
      <c r="I327" t="s">
        <v>151</v>
      </c>
    </row>
    <row r="328" spans="1:9">
      <c r="A328" s="2">
        <v>2014</v>
      </c>
      <c r="B328" s="2">
        <v>3</v>
      </c>
      <c r="C328" s="2" t="s">
        <v>7</v>
      </c>
      <c r="D328" s="2" t="s">
        <v>64</v>
      </c>
      <c r="E328" s="2" t="s">
        <v>14</v>
      </c>
      <c r="F328" s="2">
        <v>1.6854480000000001</v>
      </c>
      <c r="G328" s="2">
        <v>408</v>
      </c>
      <c r="H328" s="2">
        <v>4.1000000000000003E-3</v>
      </c>
      <c r="I328" t="s">
        <v>151</v>
      </c>
    </row>
    <row r="329" spans="1:9">
      <c r="A329" s="2">
        <v>2014</v>
      </c>
      <c r="B329" s="2">
        <v>5</v>
      </c>
      <c r="C329" s="2" t="s">
        <v>12</v>
      </c>
      <c r="D329" s="2" t="s">
        <v>39</v>
      </c>
      <c r="E329" s="2" t="s">
        <v>14</v>
      </c>
      <c r="F329" s="2">
        <v>4619.069031</v>
      </c>
      <c r="G329" s="2">
        <v>385114</v>
      </c>
      <c r="H329" s="2">
        <v>1.1900000000000001E-2</v>
      </c>
      <c r="I329" t="s">
        <v>151</v>
      </c>
    </row>
    <row r="330" spans="1:9">
      <c r="A330" s="2">
        <v>2013</v>
      </c>
      <c r="B330" s="2">
        <v>12</v>
      </c>
      <c r="C330" s="2" t="s">
        <v>12</v>
      </c>
      <c r="D330" s="2" t="s">
        <v>96</v>
      </c>
      <c r="E330" s="2" t="s">
        <v>9</v>
      </c>
      <c r="F330" s="2">
        <v>0.14280000000000001</v>
      </c>
      <c r="G330" s="2">
        <v>102</v>
      </c>
      <c r="H330" s="2">
        <v>1.4E-3</v>
      </c>
      <c r="I330" t="s">
        <v>151</v>
      </c>
    </row>
    <row r="331" spans="1:9">
      <c r="A331" s="2">
        <v>2013</v>
      </c>
      <c r="B331" s="2">
        <v>11</v>
      </c>
      <c r="C331" s="2" t="s">
        <v>7</v>
      </c>
      <c r="D331" s="2" t="s">
        <v>29</v>
      </c>
      <c r="E331" s="2" t="s">
        <v>25</v>
      </c>
      <c r="F331" s="2">
        <v>28.923248000000001</v>
      </c>
      <c r="G331" s="2">
        <v>7595</v>
      </c>
      <c r="H331" s="2">
        <v>3.8E-3</v>
      </c>
      <c r="I331" t="s">
        <v>151</v>
      </c>
    </row>
    <row r="332" spans="1:9">
      <c r="A332" s="2">
        <v>2013</v>
      </c>
      <c r="B332" s="2">
        <v>9</v>
      </c>
      <c r="C332" s="2" t="s">
        <v>12</v>
      </c>
      <c r="D332" s="2" t="s">
        <v>22</v>
      </c>
      <c r="E332" s="2" t="s">
        <v>14</v>
      </c>
      <c r="F332" s="2">
        <v>82.570024000000004</v>
      </c>
      <c r="G332" s="2">
        <v>7049</v>
      </c>
      <c r="H332" s="2">
        <v>1.17E-2</v>
      </c>
      <c r="I332" t="s">
        <v>151</v>
      </c>
    </row>
    <row r="333" spans="1:9">
      <c r="A333" s="2">
        <v>2013</v>
      </c>
      <c r="B333" s="2">
        <v>8</v>
      </c>
      <c r="C333" s="2" t="s">
        <v>7</v>
      </c>
      <c r="D333" s="2" t="s">
        <v>21</v>
      </c>
      <c r="E333" s="2" t="s">
        <v>14</v>
      </c>
      <c r="F333" s="2">
        <v>14.866548</v>
      </c>
      <c r="G333" s="2">
        <v>11690</v>
      </c>
      <c r="H333" s="2">
        <v>1.1999999999999999E-3</v>
      </c>
      <c r="I333" t="s">
        <v>151</v>
      </c>
    </row>
    <row r="334" spans="1:9">
      <c r="A334" s="2">
        <v>2014</v>
      </c>
      <c r="B334" s="2">
        <v>4</v>
      </c>
      <c r="C334" s="2" t="s">
        <v>7</v>
      </c>
      <c r="D334" s="2" t="s">
        <v>32</v>
      </c>
      <c r="E334" s="2" t="s">
        <v>25</v>
      </c>
      <c r="F334" s="2">
        <v>4.4016909999999996</v>
      </c>
      <c r="G334" s="2">
        <v>5150</v>
      </c>
      <c r="H334" s="2">
        <v>8.0000000000000004E-4</v>
      </c>
      <c r="I334" t="s">
        <v>151</v>
      </c>
    </row>
    <row r="335" spans="1:9">
      <c r="A335" s="2">
        <v>2013</v>
      </c>
      <c r="B335" s="2">
        <v>8</v>
      </c>
      <c r="C335" s="2" t="s">
        <v>7</v>
      </c>
      <c r="D335" s="2" t="s">
        <v>86</v>
      </c>
      <c r="E335" s="2" t="s">
        <v>9</v>
      </c>
      <c r="F335" s="2">
        <v>592.66370400000005</v>
      </c>
      <c r="G335" s="2">
        <v>467948</v>
      </c>
      <c r="H335" s="2">
        <v>1.1999999999999999E-3</v>
      </c>
      <c r="I335" t="s">
        <v>151</v>
      </c>
    </row>
    <row r="336" spans="1:9">
      <c r="A336" s="2">
        <v>2013</v>
      </c>
      <c r="B336" s="2">
        <v>4</v>
      </c>
      <c r="C336" s="2" t="s">
        <v>7</v>
      </c>
      <c r="D336" s="2" t="s">
        <v>87</v>
      </c>
      <c r="E336" s="2" t="s">
        <v>14</v>
      </c>
      <c r="F336" s="2">
        <v>23.104628000000002</v>
      </c>
      <c r="G336" s="2">
        <v>9131</v>
      </c>
      <c r="H336" s="2">
        <v>2.5000000000000001E-3</v>
      </c>
      <c r="I336" t="s">
        <v>151</v>
      </c>
    </row>
    <row r="337" spans="1:9">
      <c r="A337" s="2">
        <v>2014</v>
      </c>
      <c r="B337" s="2">
        <v>2</v>
      </c>
      <c r="C337" s="2" t="s">
        <v>7</v>
      </c>
      <c r="D337" s="2" t="s">
        <v>18</v>
      </c>
      <c r="E337" s="2" t="s">
        <v>14</v>
      </c>
      <c r="F337" s="2">
        <v>52.809882999999999</v>
      </c>
      <c r="G337" s="2">
        <v>63234</v>
      </c>
      <c r="H337" s="2">
        <v>8.0000000000000004E-4</v>
      </c>
      <c r="I337" t="s">
        <v>151</v>
      </c>
    </row>
    <row r="338" spans="1:9">
      <c r="A338" s="2">
        <v>2014</v>
      </c>
      <c r="B338" s="2">
        <v>3</v>
      </c>
      <c r="C338" s="2" t="s">
        <v>7</v>
      </c>
      <c r="D338" s="2" t="s">
        <v>45</v>
      </c>
      <c r="E338" s="2" t="s">
        <v>14</v>
      </c>
      <c r="F338" s="2">
        <v>13.426532</v>
      </c>
      <c r="G338" s="2">
        <v>31058</v>
      </c>
      <c r="H338" s="2">
        <v>4.0000000000000002E-4</v>
      </c>
      <c r="I338" t="s">
        <v>151</v>
      </c>
    </row>
    <row r="339" spans="1:9">
      <c r="A339" s="2">
        <v>2013</v>
      </c>
      <c r="B339" s="2">
        <v>9</v>
      </c>
      <c r="C339" s="2" t="s">
        <v>7</v>
      </c>
      <c r="D339" s="2" t="s">
        <v>17</v>
      </c>
      <c r="E339" s="2" t="s">
        <v>14</v>
      </c>
      <c r="F339" s="2">
        <v>2.7732640000000002</v>
      </c>
      <c r="G339" s="2">
        <v>1029</v>
      </c>
      <c r="H339" s="2">
        <v>2.5999999999999999E-3</v>
      </c>
      <c r="I339" t="s">
        <v>151</v>
      </c>
    </row>
    <row r="340" spans="1:9">
      <c r="A340" s="2">
        <v>2013</v>
      </c>
      <c r="B340" s="2">
        <v>5</v>
      </c>
      <c r="C340" s="2" t="s">
        <v>12</v>
      </c>
      <c r="D340" s="2" t="s">
        <v>44</v>
      </c>
      <c r="E340" s="2" t="s">
        <v>16</v>
      </c>
      <c r="F340" s="2">
        <v>122.923625</v>
      </c>
      <c r="G340" s="2">
        <v>13617</v>
      </c>
      <c r="H340" s="2">
        <v>8.9999999999999993E-3</v>
      </c>
      <c r="I340" t="s">
        <v>151</v>
      </c>
    </row>
    <row r="341" spans="1:9">
      <c r="A341" s="2">
        <v>2014</v>
      </c>
      <c r="B341" s="2">
        <v>2</v>
      </c>
      <c r="C341" s="2" t="s">
        <v>7</v>
      </c>
      <c r="D341" s="2" t="s">
        <v>64</v>
      </c>
      <c r="E341" s="2" t="s">
        <v>14</v>
      </c>
      <c r="F341" s="2">
        <v>1.672639</v>
      </c>
      <c r="G341" s="2">
        <v>404</v>
      </c>
      <c r="H341" s="2">
        <v>4.1000000000000003E-3</v>
      </c>
      <c r="I341" t="s">
        <v>151</v>
      </c>
    </row>
    <row r="342" spans="1:9">
      <c r="A342" s="2">
        <v>2014</v>
      </c>
      <c r="B342" s="2">
        <v>2</v>
      </c>
      <c r="C342" s="2" t="s">
        <v>7</v>
      </c>
      <c r="D342" s="2" t="s">
        <v>30</v>
      </c>
      <c r="E342" s="2" t="s">
        <v>9</v>
      </c>
      <c r="F342" s="2">
        <v>31.3124</v>
      </c>
      <c r="G342" s="2">
        <v>22366</v>
      </c>
      <c r="H342" s="2">
        <v>1.4E-3</v>
      </c>
      <c r="I342" t="s">
        <v>151</v>
      </c>
    </row>
    <row r="343" spans="1:9">
      <c r="A343" s="2">
        <v>2013</v>
      </c>
      <c r="B343" s="2">
        <v>12</v>
      </c>
      <c r="C343" s="2" t="s">
        <v>12</v>
      </c>
      <c r="D343" s="2" t="s">
        <v>23</v>
      </c>
      <c r="E343" s="2" t="s">
        <v>14</v>
      </c>
      <c r="F343" s="2">
        <v>8.0165E-2</v>
      </c>
      <c r="G343" s="2">
        <v>36</v>
      </c>
      <c r="H343" s="2">
        <v>2.2000000000000001E-3</v>
      </c>
      <c r="I343" t="s">
        <v>151</v>
      </c>
    </row>
    <row r="344" spans="1:9">
      <c r="A344" s="2">
        <v>2013</v>
      </c>
      <c r="B344" s="2">
        <v>10</v>
      </c>
      <c r="C344" s="2" t="s">
        <v>12</v>
      </c>
      <c r="D344" s="2" t="s">
        <v>36</v>
      </c>
      <c r="E344" s="2" t="s">
        <v>9</v>
      </c>
      <c r="F344" s="2">
        <v>9.1854000000000005E-2</v>
      </c>
      <c r="G344" s="2">
        <v>9</v>
      </c>
      <c r="H344" s="2">
        <v>1.0200000000000001E-2</v>
      </c>
      <c r="I344" t="s">
        <v>151</v>
      </c>
    </row>
    <row r="345" spans="1:9">
      <c r="A345" s="2">
        <v>2014</v>
      </c>
      <c r="B345" s="2">
        <v>5</v>
      </c>
      <c r="C345" s="2" t="s">
        <v>7</v>
      </c>
      <c r="D345" s="2" t="s">
        <v>8</v>
      </c>
      <c r="E345" s="2" t="s">
        <v>9</v>
      </c>
      <c r="F345" s="2">
        <v>8684.1895619999996</v>
      </c>
      <c r="G345" s="2">
        <v>7287981</v>
      </c>
      <c r="H345" s="2">
        <v>1.1000000000000001E-3</v>
      </c>
      <c r="I345" t="s">
        <v>151</v>
      </c>
    </row>
    <row r="346" spans="1:9">
      <c r="A346" s="2">
        <v>2013</v>
      </c>
      <c r="B346" s="2">
        <v>12</v>
      </c>
      <c r="C346" s="2" t="s">
        <v>7</v>
      </c>
      <c r="D346" s="2" t="s">
        <v>33</v>
      </c>
      <c r="E346" s="2" t="s">
        <v>11</v>
      </c>
      <c r="F346" s="2">
        <v>5.3365</v>
      </c>
      <c r="G346" s="2">
        <v>4105</v>
      </c>
      <c r="H346" s="2">
        <v>1.2999999999999999E-3</v>
      </c>
      <c r="I346" t="s">
        <v>151</v>
      </c>
    </row>
    <row r="347" spans="1:9">
      <c r="A347" s="2">
        <v>2014</v>
      </c>
      <c r="B347" s="2">
        <v>5</v>
      </c>
      <c r="C347" s="2" t="s">
        <v>7</v>
      </c>
      <c r="D347" s="2" t="s">
        <v>59</v>
      </c>
      <c r="E347" s="2" t="s">
        <v>11</v>
      </c>
      <c r="F347" s="2">
        <v>361.87164799999999</v>
      </c>
      <c r="G347" s="2">
        <v>209180</v>
      </c>
      <c r="H347" s="2">
        <v>1.6999999999999999E-3</v>
      </c>
      <c r="I347" t="s">
        <v>151</v>
      </c>
    </row>
    <row r="348" spans="1:9">
      <c r="A348" s="2">
        <v>2013</v>
      </c>
      <c r="B348" s="2">
        <v>5</v>
      </c>
      <c r="C348" s="2" t="s">
        <v>12</v>
      </c>
      <c r="D348" s="2" t="s">
        <v>29</v>
      </c>
      <c r="E348" s="2" t="s">
        <v>25</v>
      </c>
      <c r="F348" s="2">
        <v>5.5739150000000004</v>
      </c>
      <c r="G348" s="2">
        <v>1637</v>
      </c>
      <c r="H348" s="2">
        <v>3.3999999999999998E-3</v>
      </c>
      <c r="I348" t="s">
        <v>151</v>
      </c>
    </row>
    <row r="349" spans="1:9">
      <c r="A349" s="2">
        <v>2014</v>
      </c>
      <c r="B349" s="2">
        <v>3</v>
      </c>
      <c r="C349" s="2" t="s">
        <v>7</v>
      </c>
      <c r="D349" s="2" t="s">
        <v>88</v>
      </c>
      <c r="E349" s="2" t="s">
        <v>14</v>
      </c>
      <c r="F349" s="2">
        <v>2.369151</v>
      </c>
      <c r="G349" s="2">
        <v>869</v>
      </c>
      <c r="H349" s="2">
        <v>2.7000000000000001E-3</v>
      </c>
      <c r="I349" t="s">
        <v>151</v>
      </c>
    </row>
    <row r="350" spans="1:9">
      <c r="A350" s="2">
        <v>2014</v>
      </c>
      <c r="B350" s="2">
        <v>4</v>
      </c>
      <c r="C350" s="2" t="s">
        <v>12</v>
      </c>
      <c r="D350" s="2" t="s">
        <v>51</v>
      </c>
      <c r="E350" s="2" t="s">
        <v>11</v>
      </c>
      <c r="F350" s="2">
        <v>0.57826299999999997</v>
      </c>
      <c r="G350" s="2">
        <v>325</v>
      </c>
      <c r="H350" s="2">
        <v>1.6999999999999999E-3</v>
      </c>
      <c r="I350" t="s">
        <v>151</v>
      </c>
    </row>
    <row r="351" spans="1:9">
      <c r="A351" s="2">
        <v>2014</v>
      </c>
      <c r="B351" s="2">
        <v>1</v>
      </c>
      <c r="C351" s="2" t="s">
        <v>12</v>
      </c>
      <c r="D351" s="2" t="s">
        <v>22</v>
      </c>
      <c r="E351" s="2" t="s">
        <v>14</v>
      </c>
      <c r="F351" s="2">
        <v>81.641937999999996</v>
      </c>
      <c r="G351" s="2">
        <v>8621</v>
      </c>
      <c r="H351" s="2">
        <v>9.4000000000000004E-3</v>
      </c>
      <c r="I351" t="s">
        <v>151</v>
      </c>
    </row>
    <row r="352" spans="1:9">
      <c r="A352" s="2">
        <v>2013</v>
      </c>
      <c r="B352" s="2">
        <v>10</v>
      </c>
      <c r="C352" s="2" t="s">
        <v>12</v>
      </c>
      <c r="D352" s="2" t="s">
        <v>22</v>
      </c>
      <c r="E352" s="2" t="s">
        <v>14</v>
      </c>
      <c r="F352" s="2">
        <v>76.438400999999999</v>
      </c>
      <c r="G352" s="2">
        <v>7269</v>
      </c>
      <c r="H352" s="2">
        <v>1.0500000000000001E-2</v>
      </c>
      <c r="I352" t="s">
        <v>151</v>
      </c>
    </row>
    <row r="353" spans="1:9">
      <c r="A353" s="2">
        <v>2013</v>
      </c>
      <c r="B353" s="2">
        <v>6</v>
      </c>
      <c r="C353" s="2" t="s">
        <v>7</v>
      </c>
      <c r="D353" s="2" t="s">
        <v>42</v>
      </c>
      <c r="E353" s="2" t="s">
        <v>14</v>
      </c>
      <c r="F353" s="2">
        <v>65.591835000000003</v>
      </c>
      <c r="G353" s="2">
        <v>53294</v>
      </c>
      <c r="H353" s="2">
        <v>1.1999999999999999E-3</v>
      </c>
      <c r="I353" t="s">
        <v>151</v>
      </c>
    </row>
    <row r="354" spans="1:9">
      <c r="A354" s="2">
        <v>2013</v>
      </c>
      <c r="B354" s="2">
        <v>7</v>
      </c>
      <c r="C354" s="2" t="s">
        <v>12</v>
      </c>
      <c r="D354" s="2" t="s">
        <v>42</v>
      </c>
      <c r="E354" s="2" t="s">
        <v>14</v>
      </c>
      <c r="F354" s="2">
        <v>156.393866</v>
      </c>
      <c r="G354" s="2">
        <v>15950</v>
      </c>
      <c r="H354" s="2">
        <v>9.7999999999999997E-3</v>
      </c>
      <c r="I354" t="s">
        <v>151</v>
      </c>
    </row>
    <row r="355" spans="1:9">
      <c r="A355" s="2">
        <v>2013</v>
      </c>
      <c r="B355" s="2">
        <v>12</v>
      </c>
      <c r="C355" s="2" t="s">
        <v>12</v>
      </c>
      <c r="D355" s="2" t="s">
        <v>47</v>
      </c>
      <c r="E355" s="2" t="s">
        <v>14</v>
      </c>
      <c r="F355" s="2">
        <v>16.535299999999999</v>
      </c>
      <c r="G355" s="2">
        <v>1413</v>
      </c>
      <c r="H355" s="2">
        <v>1.17E-2</v>
      </c>
      <c r="I355" t="s">
        <v>151</v>
      </c>
    </row>
    <row r="356" spans="1:9">
      <c r="A356" s="2">
        <v>2013</v>
      </c>
      <c r="B356" s="2">
        <v>12</v>
      </c>
      <c r="C356" s="2" t="s">
        <v>12</v>
      </c>
      <c r="D356" s="2" t="s">
        <v>18</v>
      </c>
      <c r="E356" s="2" t="s">
        <v>14</v>
      </c>
      <c r="F356" s="2">
        <v>785.77609800000005</v>
      </c>
      <c r="G356" s="2">
        <v>78165</v>
      </c>
      <c r="H356" s="2">
        <v>0.01</v>
      </c>
      <c r="I356" t="s">
        <v>151</v>
      </c>
    </row>
    <row r="357" spans="1:9">
      <c r="A357" s="2">
        <v>2014</v>
      </c>
      <c r="B357" s="2">
        <v>5</v>
      </c>
      <c r="C357" s="2" t="s">
        <v>12</v>
      </c>
      <c r="D357" s="2" t="s">
        <v>58</v>
      </c>
      <c r="E357" s="2" t="s">
        <v>9</v>
      </c>
      <c r="F357" s="2">
        <v>1.2269E-2</v>
      </c>
      <c r="G357" s="2">
        <v>3</v>
      </c>
      <c r="H357" s="2">
        <v>4.0000000000000001E-3</v>
      </c>
      <c r="I357" t="s">
        <v>151</v>
      </c>
    </row>
    <row r="358" spans="1:9">
      <c r="A358" s="2">
        <v>2013</v>
      </c>
      <c r="B358" s="2">
        <v>1</v>
      </c>
      <c r="C358" s="2" t="s">
        <v>12</v>
      </c>
      <c r="D358" s="2" t="s">
        <v>40</v>
      </c>
      <c r="E358" s="2" t="s">
        <v>14</v>
      </c>
      <c r="F358" s="2">
        <v>1749.9202029999999</v>
      </c>
      <c r="G358" s="2">
        <v>270303</v>
      </c>
      <c r="H358" s="2">
        <v>6.4000000000000003E-3</v>
      </c>
      <c r="I358" t="s">
        <v>151</v>
      </c>
    </row>
    <row r="359" spans="1:9">
      <c r="A359" s="2">
        <v>2013</v>
      </c>
      <c r="B359" s="2">
        <v>2</v>
      </c>
      <c r="C359" s="2" t="s">
        <v>12</v>
      </c>
      <c r="D359" s="2" t="s">
        <v>40</v>
      </c>
      <c r="E359" s="2" t="s">
        <v>14</v>
      </c>
      <c r="F359" s="2">
        <v>1758.042332</v>
      </c>
      <c r="G359" s="2">
        <v>252330</v>
      </c>
      <c r="H359" s="2">
        <v>6.8999999999999999E-3</v>
      </c>
      <c r="I359" t="s">
        <v>151</v>
      </c>
    </row>
    <row r="360" spans="1:9">
      <c r="A360" s="2">
        <v>2013</v>
      </c>
      <c r="B360" s="2">
        <v>1</v>
      </c>
      <c r="C360" s="2" t="s">
        <v>53</v>
      </c>
      <c r="D360" s="2" t="s">
        <v>40</v>
      </c>
      <c r="E360" s="2" t="s">
        <v>14</v>
      </c>
      <c r="F360" s="2">
        <v>10.691706999999999</v>
      </c>
      <c r="G360" s="2">
        <v>7</v>
      </c>
      <c r="H360" s="2">
        <v>1.5273000000000001</v>
      </c>
      <c r="I360" t="s">
        <v>151</v>
      </c>
    </row>
    <row r="361" spans="1:9">
      <c r="A361" s="2">
        <v>2014</v>
      </c>
      <c r="B361" s="2">
        <v>2</v>
      </c>
      <c r="C361" s="2" t="s">
        <v>12</v>
      </c>
      <c r="D361" s="2" t="s">
        <v>45</v>
      </c>
      <c r="E361" s="2" t="s">
        <v>14</v>
      </c>
      <c r="F361" s="2">
        <v>36.382904000000003</v>
      </c>
      <c r="G361" s="2">
        <v>21133</v>
      </c>
      <c r="H361" s="2">
        <v>1.6999999999999999E-3</v>
      </c>
      <c r="I361" t="s">
        <v>151</v>
      </c>
    </row>
    <row r="362" spans="1:9">
      <c r="A362" s="2">
        <v>2013</v>
      </c>
      <c r="B362" s="2">
        <v>1</v>
      </c>
      <c r="C362" s="2" t="s">
        <v>7</v>
      </c>
      <c r="D362" s="2" t="s">
        <v>13</v>
      </c>
      <c r="E362" s="2" t="s">
        <v>14</v>
      </c>
      <c r="F362" s="2">
        <v>21.039559000000001</v>
      </c>
      <c r="G362" s="2">
        <v>19284</v>
      </c>
      <c r="H362" s="2">
        <v>1E-3</v>
      </c>
      <c r="I362" t="s">
        <v>151</v>
      </c>
    </row>
    <row r="363" spans="1:9">
      <c r="A363" s="2">
        <v>2013</v>
      </c>
      <c r="B363" s="2">
        <v>2</v>
      </c>
      <c r="C363" s="2" t="s">
        <v>7</v>
      </c>
      <c r="D363" s="2" t="s">
        <v>13</v>
      </c>
      <c r="E363" s="2" t="s">
        <v>14</v>
      </c>
      <c r="F363" s="2">
        <v>25.143279</v>
      </c>
      <c r="G363" s="2">
        <v>16347</v>
      </c>
      <c r="H363" s="2">
        <v>1.5E-3</v>
      </c>
      <c r="I363" t="s">
        <v>151</v>
      </c>
    </row>
    <row r="364" spans="1:9">
      <c r="A364" s="2">
        <v>2013</v>
      </c>
      <c r="B364" s="2">
        <v>3</v>
      </c>
      <c r="C364" s="2" t="s">
        <v>7</v>
      </c>
      <c r="D364" s="2" t="s">
        <v>54</v>
      </c>
      <c r="E364" s="2" t="s">
        <v>14</v>
      </c>
      <c r="F364" s="2">
        <v>9.8650000000000005E-3</v>
      </c>
      <c r="G364" s="2">
        <v>59</v>
      </c>
      <c r="H364" s="2">
        <v>1E-4</v>
      </c>
      <c r="I364" t="s">
        <v>151</v>
      </c>
    </row>
    <row r="365" spans="1:9">
      <c r="A365" s="2">
        <v>2013</v>
      </c>
      <c r="B365" s="2">
        <v>1</v>
      </c>
      <c r="C365" s="2" t="s">
        <v>12</v>
      </c>
      <c r="D365" s="2" t="s">
        <v>54</v>
      </c>
      <c r="E365" s="2" t="s">
        <v>14</v>
      </c>
      <c r="F365" s="2">
        <v>2.1887E-2</v>
      </c>
      <c r="G365" s="2">
        <v>1</v>
      </c>
      <c r="H365" s="2">
        <v>2.18E-2</v>
      </c>
      <c r="I365" t="s">
        <v>151</v>
      </c>
    </row>
    <row r="366" spans="1:9">
      <c r="A366" s="2">
        <v>2013</v>
      </c>
      <c r="B366" s="2">
        <v>4</v>
      </c>
      <c r="C366" s="2" t="s">
        <v>12</v>
      </c>
      <c r="D366" s="2" t="s">
        <v>64</v>
      </c>
      <c r="E366" s="2" t="s">
        <v>14</v>
      </c>
      <c r="F366" s="2">
        <v>5.8382000000000003E-2</v>
      </c>
      <c r="G366" s="2">
        <v>30</v>
      </c>
      <c r="H366" s="2">
        <v>1.9E-3</v>
      </c>
      <c r="I366" t="s">
        <v>151</v>
      </c>
    </row>
    <row r="367" spans="1:9">
      <c r="A367" s="2">
        <v>2013</v>
      </c>
      <c r="B367" s="2">
        <v>12</v>
      </c>
      <c r="C367" s="2" t="s">
        <v>12</v>
      </c>
      <c r="D367" s="2" t="s">
        <v>30</v>
      </c>
      <c r="E367" s="2" t="s">
        <v>9</v>
      </c>
      <c r="F367" s="2">
        <v>5.6000000000000001E-2</v>
      </c>
      <c r="G367" s="2">
        <v>40</v>
      </c>
      <c r="H367" s="2">
        <v>1.4E-3</v>
      </c>
      <c r="I367" t="s">
        <v>151</v>
      </c>
    </row>
    <row r="368" spans="1:9">
      <c r="A368" s="2">
        <v>2013</v>
      </c>
      <c r="B368" s="2">
        <v>4</v>
      </c>
      <c r="C368" s="2" t="s">
        <v>12</v>
      </c>
      <c r="D368" s="2" t="s">
        <v>55</v>
      </c>
      <c r="E368" s="2" t="s">
        <v>14</v>
      </c>
      <c r="F368" s="2">
        <v>4.7388E-2</v>
      </c>
      <c r="G368" s="2">
        <v>12</v>
      </c>
      <c r="H368" s="2">
        <v>3.8999999999999998E-3</v>
      </c>
      <c r="I368" t="s">
        <v>151</v>
      </c>
    </row>
    <row r="369" spans="1:9">
      <c r="A369" s="2">
        <v>2013</v>
      </c>
      <c r="B369" s="2">
        <v>6</v>
      </c>
      <c r="C369" s="2" t="s">
        <v>12</v>
      </c>
      <c r="D369" s="2" t="s">
        <v>50</v>
      </c>
      <c r="E369" s="2" t="s">
        <v>11</v>
      </c>
      <c r="F369" s="2">
        <v>0.118768</v>
      </c>
      <c r="G369" s="2">
        <v>16</v>
      </c>
      <c r="H369" s="2">
        <v>7.4000000000000003E-3</v>
      </c>
      <c r="I369" t="s">
        <v>151</v>
      </c>
    </row>
    <row r="370" spans="1:9">
      <c r="A370" s="2">
        <v>2013</v>
      </c>
      <c r="B370" s="2">
        <v>10</v>
      </c>
      <c r="C370" s="2" t="s">
        <v>12</v>
      </c>
      <c r="D370" s="2" t="s">
        <v>24</v>
      </c>
      <c r="E370" s="2" t="s">
        <v>25</v>
      </c>
      <c r="F370" s="2">
        <v>73.358142999999998</v>
      </c>
      <c r="G370" s="2">
        <v>8135</v>
      </c>
      <c r="H370" s="2">
        <v>8.9999999999999993E-3</v>
      </c>
      <c r="I370" t="s">
        <v>151</v>
      </c>
    </row>
    <row r="371" spans="1:9">
      <c r="A371" s="2">
        <v>2014</v>
      </c>
      <c r="B371" s="2">
        <v>3</v>
      </c>
      <c r="C371" s="2" t="s">
        <v>12</v>
      </c>
      <c r="D371" s="2" t="s">
        <v>28</v>
      </c>
      <c r="E371" s="2" t="s">
        <v>14</v>
      </c>
      <c r="F371" s="2">
        <v>24.226547</v>
      </c>
      <c r="G371" s="2">
        <v>8886</v>
      </c>
      <c r="H371" s="2">
        <v>2.7000000000000001E-3</v>
      </c>
      <c r="I371" t="s">
        <v>151</v>
      </c>
    </row>
    <row r="372" spans="1:9">
      <c r="A372" s="2">
        <v>2014</v>
      </c>
      <c r="B372" s="2">
        <v>5</v>
      </c>
      <c r="C372" s="2" t="s">
        <v>7</v>
      </c>
      <c r="D372" s="2" t="s">
        <v>32</v>
      </c>
      <c r="E372" s="2" t="s">
        <v>25</v>
      </c>
      <c r="F372" s="2">
        <v>14.638348000000001</v>
      </c>
      <c r="G372" s="2">
        <v>21388</v>
      </c>
      <c r="H372" s="2">
        <v>5.9999999999999995E-4</v>
      </c>
      <c r="I372" t="s">
        <v>151</v>
      </c>
    </row>
    <row r="373" spans="1:9">
      <c r="A373" s="2">
        <v>2013</v>
      </c>
      <c r="B373" s="2">
        <v>2</v>
      </c>
      <c r="C373" s="2" t="s">
        <v>7</v>
      </c>
      <c r="D373" s="2" t="s">
        <v>42</v>
      </c>
      <c r="E373" s="2" t="s">
        <v>14</v>
      </c>
      <c r="F373" s="2">
        <v>51.912816999999997</v>
      </c>
      <c r="G373" s="2">
        <v>21610</v>
      </c>
      <c r="H373" s="2">
        <v>2.3999999999999998E-3</v>
      </c>
      <c r="I373" t="s">
        <v>151</v>
      </c>
    </row>
    <row r="374" spans="1:9">
      <c r="A374" s="2">
        <v>2013</v>
      </c>
      <c r="B374" s="2">
        <v>9</v>
      </c>
      <c r="C374" s="2" t="s">
        <v>12</v>
      </c>
      <c r="D374" s="2" t="s">
        <v>63</v>
      </c>
      <c r="E374" s="2" t="s">
        <v>14</v>
      </c>
      <c r="F374" s="2">
        <v>812.91683499999999</v>
      </c>
      <c r="G374" s="2">
        <v>69030</v>
      </c>
      <c r="H374" s="2">
        <v>1.17E-2</v>
      </c>
      <c r="I374" t="s">
        <v>151</v>
      </c>
    </row>
    <row r="375" spans="1:9">
      <c r="A375" s="2">
        <v>2013</v>
      </c>
      <c r="B375" s="2">
        <v>5</v>
      </c>
      <c r="C375" s="2" t="s">
        <v>7</v>
      </c>
      <c r="D375" s="2" t="s">
        <v>86</v>
      </c>
      <c r="E375" s="2" t="s">
        <v>9</v>
      </c>
      <c r="F375" s="2">
        <v>217.708292</v>
      </c>
      <c r="G375" s="2">
        <v>193185</v>
      </c>
      <c r="H375" s="2">
        <v>1.1000000000000001E-3</v>
      </c>
      <c r="I375" t="s">
        <v>151</v>
      </c>
    </row>
    <row r="376" spans="1:9">
      <c r="A376" s="2">
        <v>2014</v>
      </c>
      <c r="B376" s="2">
        <v>4</v>
      </c>
      <c r="C376" s="2" t="s">
        <v>12</v>
      </c>
      <c r="D376" s="2" t="s">
        <v>87</v>
      </c>
      <c r="E376" s="2" t="s">
        <v>14</v>
      </c>
      <c r="F376" s="2">
        <v>771.57637799999998</v>
      </c>
      <c r="G376" s="2">
        <v>48827</v>
      </c>
      <c r="H376" s="2">
        <v>1.5800000000000002E-2</v>
      </c>
      <c r="I376" t="s">
        <v>151</v>
      </c>
    </row>
    <row r="377" spans="1:9">
      <c r="A377" s="2">
        <v>2013</v>
      </c>
      <c r="B377" s="2">
        <v>9</v>
      </c>
      <c r="C377" s="2" t="s">
        <v>7</v>
      </c>
      <c r="D377" s="2" t="s">
        <v>19</v>
      </c>
      <c r="E377" s="2" t="s">
        <v>14</v>
      </c>
      <c r="F377" s="2">
        <v>54.062658999999996</v>
      </c>
      <c r="G377" s="2">
        <v>11943</v>
      </c>
      <c r="H377" s="2">
        <v>4.4999999999999997E-3</v>
      </c>
      <c r="I377" t="s">
        <v>151</v>
      </c>
    </row>
    <row r="378" spans="1:9">
      <c r="A378" s="2">
        <v>2013</v>
      </c>
      <c r="B378" s="2">
        <v>2</v>
      </c>
      <c r="C378" s="2" t="s">
        <v>12</v>
      </c>
      <c r="D378" s="2" t="s">
        <v>70</v>
      </c>
      <c r="E378" s="2" t="s">
        <v>14</v>
      </c>
      <c r="F378" s="2">
        <v>794.73444400000005</v>
      </c>
      <c r="G378" s="2">
        <v>88980</v>
      </c>
      <c r="H378" s="2">
        <v>8.8999999999999999E-3</v>
      </c>
      <c r="I378" t="s">
        <v>151</v>
      </c>
    </row>
    <row r="379" spans="1:9">
      <c r="A379" s="2">
        <v>2013</v>
      </c>
      <c r="B379" s="2">
        <v>8</v>
      </c>
      <c r="C379" s="2" t="s">
        <v>7</v>
      </c>
      <c r="D379" s="2" t="s">
        <v>40</v>
      </c>
      <c r="E379" s="2" t="s">
        <v>14</v>
      </c>
      <c r="F379" s="2">
        <v>154.62138200000001</v>
      </c>
      <c r="G379" s="2">
        <v>218115</v>
      </c>
      <c r="H379" s="2">
        <v>6.9999999999999999E-4</v>
      </c>
      <c r="I379" t="s">
        <v>151</v>
      </c>
    </row>
    <row r="380" spans="1:9">
      <c r="A380" s="2">
        <v>2013</v>
      </c>
      <c r="B380" s="2">
        <v>7</v>
      </c>
      <c r="C380" s="2" t="s">
        <v>12</v>
      </c>
      <c r="D380" s="2" t="s">
        <v>45</v>
      </c>
      <c r="E380" s="2" t="s">
        <v>14</v>
      </c>
      <c r="F380" s="2">
        <v>44.965243999999998</v>
      </c>
      <c r="G380" s="2">
        <v>12013</v>
      </c>
      <c r="H380" s="2">
        <v>3.7000000000000002E-3</v>
      </c>
      <c r="I380" t="s">
        <v>151</v>
      </c>
    </row>
    <row r="381" spans="1:9">
      <c r="A381" s="2">
        <v>2013</v>
      </c>
      <c r="B381" s="2">
        <v>11</v>
      </c>
      <c r="C381" s="2" t="s">
        <v>12</v>
      </c>
      <c r="D381" s="2" t="s">
        <v>79</v>
      </c>
      <c r="E381" s="2" t="s">
        <v>14</v>
      </c>
      <c r="F381" s="2">
        <v>6.2333E-2</v>
      </c>
      <c r="G381" s="2">
        <v>1</v>
      </c>
      <c r="H381" s="2">
        <v>6.2300000000000001E-2</v>
      </c>
      <c r="I381" t="s">
        <v>151</v>
      </c>
    </row>
    <row r="382" spans="1:9">
      <c r="A382" s="2">
        <v>2013</v>
      </c>
      <c r="B382" s="2">
        <v>6</v>
      </c>
      <c r="C382" s="2" t="s">
        <v>12</v>
      </c>
      <c r="D382" s="2" t="s">
        <v>26</v>
      </c>
      <c r="E382" s="2" t="s">
        <v>14</v>
      </c>
      <c r="F382" s="2">
        <v>66.037914999999998</v>
      </c>
      <c r="G382" s="2">
        <v>6404</v>
      </c>
      <c r="H382" s="2">
        <v>1.03E-2</v>
      </c>
      <c r="I382" t="s">
        <v>151</v>
      </c>
    </row>
    <row r="383" spans="1:9">
      <c r="A383" s="2">
        <v>2013</v>
      </c>
      <c r="B383" s="2">
        <v>5</v>
      </c>
      <c r="C383" s="2" t="s">
        <v>12</v>
      </c>
      <c r="D383" s="2" t="s">
        <v>56</v>
      </c>
      <c r="E383" s="2" t="s">
        <v>14</v>
      </c>
      <c r="F383" s="2">
        <v>3985.0027209999998</v>
      </c>
      <c r="G383" s="2">
        <v>466241</v>
      </c>
      <c r="H383" s="2">
        <v>8.5000000000000006E-3</v>
      </c>
      <c r="I383" t="s">
        <v>151</v>
      </c>
    </row>
    <row r="384" spans="1:9">
      <c r="A384" s="2">
        <v>2013</v>
      </c>
      <c r="B384" s="2">
        <v>12</v>
      </c>
      <c r="C384" s="2" t="s">
        <v>12</v>
      </c>
      <c r="D384" s="2" t="s">
        <v>73</v>
      </c>
      <c r="E384" s="2" t="s">
        <v>14</v>
      </c>
      <c r="F384" s="2">
        <v>8.2450000000000006E-3</v>
      </c>
      <c r="G384" s="2">
        <v>5</v>
      </c>
      <c r="H384" s="2">
        <v>1.6000000000000001E-3</v>
      </c>
      <c r="I384" t="s">
        <v>151</v>
      </c>
    </row>
    <row r="385" spans="1:9">
      <c r="A385" s="2">
        <v>2014</v>
      </c>
      <c r="B385" s="2">
        <v>2</v>
      </c>
      <c r="C385" s="2" t="s">
        <v>7</v>
      </c>
      <c r="D385" s="2" t="s">
        <v>44</v>
      </c>
      <c r="E385" s="2" t="s">
        <v>16</v>
      </c>
      <c r="F385" s="2">
        <v>1.00204</v>
      </c>
      <c r="G385" s="2">
        <v>14598</v>
      </c>
      <c r="H385" s="2">
        <v>0</v>
      </c>
      <c r="I385" t="s">
        <v>151</v>
      </c>
    </row>
    <row r="386" spans="1:9">
      <c r="A386" s="2">
        <v>2013</v>
      </c>
      <c r="B386" s="2">
        <v>10</v>
      </c>
      <c r="C386" s="2" t="s">
        <v>7</v>
      </c>
      <c r="D386" s="2" t="s">
        <v>44</v>
      </c>
      <c r="E386" s="2" t="s">
        <v>16</v>
      </c>
      <c r="F386" s="2">
        <v>9.4402670000000004</v>
      </c>
      <c r="G386" s="2">
        <v>13567</v>
      </c>
      <c r="H386" s="2">
        <v>5.9999999999999995E-4</v>
      </c>
      <c r="I386" t="s">
        <v>151</v>
      </c>
    </row>
    <row r="387" spans="1:9">
      <c r="A387" s="2">
        <v>2013</v>
      </c>
      <c r="B387" s="2">
        <v>8</v>
      </c>
      <c r="C387" s="2" t="s">
        <v>7</v>
      </c>
      <c r="D387" s="2" t="s">
        <v>39</v>
      </c>
      <c r="E387" s="2" t="s">
        <v>14</v>
      </c>
      <c r="F387" s="2">
        <v>295.86268000000001</v>
      </c>
      <c r="G387" s="2">
        <v>60594</v>
      </c>
      <c r="H387" s="2">
        <v>4.7999999999999996E-3</v>
      </c>
      <c r="I387" t="s">
        <v>151</v>
      </c>
    </row>
    <row r="388" spans="1:9">
      <c r="A388" s="2">
        <v>2013</v>
      </c>
      <c r="B388" s="2">
        <v>12</v>
      </c>
      <c r="C388" s="2" t="s">
        <v>7</v>
      </c>
      <c r="D388" s="2" t="s">
        <v>91</v>
      </c>
      <c r="E388" s="2" t="s">
        <v>9</v>
      </c>
      <c r="F388" s="2">
        <v>4.0754999999999999</v>
      </c>
      <c r="G388" s="2">
        <v>3135</v>
      </c>
      <c r="H388" s="2">
        <v>1.2999999999999999E-3</v>
      </c>
      <c r="I388" t="s">
        <v>151</v>
      </c>
    </row>
    <row r="389" spans="1:9">
      <c r="A389" s="2">
        <v>2014</v>
      </c>
      <c r="B389" s="2">
        <v>3</v>
      </c>
      <c r="C389" s="2" t="s">
        <v>12</v>
      </c>
      <c r="D389" s="2" t="s">
        <v>91</v>
      </c>
      <c r="E389" s="2" t="s">
        <v>9</v>
      </c>
      <c r="F389" s="2">
        <v>1.8304</v>
      </c>
      <c r="G389" s="2">
        <v>1408</v>
      </c>
      <c r="H389" s="2">
        <v>1.2999999999999999E-3</v>
      </c>
      <c r="I389" t="s">
        <v>151</v>
      </c>
    </row>
    <row r="390" spans="1:9">
      <c r="A390" s="2">
        <v>2014</v>
      </c>
      <c r="B390" s="2">
        <v>1</v>
      </c>
      <c r="C390" s="2" t="s">
        <v>12</v>
      </c>
      <c r="D390" s="2" t="s">
        <v>33</v>
      </c>
      <c r="E390" s="2" t="s">
        <v>11</v>
      </c>
      <c r="F390" s="2">
        <v>1.0062</v>
      </c>
      <c r="G390" s="2">
        <v>774</v>
      </c>
      <c r="H390" s="2">
        <v>1.2999999999999999E-3</v>
      </c>
      <c r="I390" t="s">
        <v>151</v>
      </c>
    </row>
    <row r="391" spans="1:9">
      <c r="A391" s="2">
        <v>2014</v>
      </c>
      <c r="B391" s="2">
        <v>2</v>
      </c>
      <c r="C391" s="2" t="s">
        <v>7</v>
      </c>
      <c r="D391" s="2" t="s">
        <v>10</v>
      </c>
      <c r="E391" s="2" t="s">
        <v>11</v>
      </c>
      <c r="F391" s="2">
        <v>54.215178000000002</v>
      </c>
      <c r="G391" s="2">
        <v>68127</v>
      </c>
      <c r="H391" s="2">
        <v>6.9999999999999999E-4</v>
      </c>
      <c r="I391" t="s">
        <v>151</v>
      </c>
    </row>
    <row r="392" spans="1:9">
      <c r="A392" s="2">
        <v>2014</v>
      </c>
      <c r="B392" s="2">
        <v>1</v>
      </c>
      <c r="C392" s="2" t="s">
        <v>7</v>
      </c>
      <c r="D392" s="2" t="s">
        <v>10</v>
      </c>
      <c r="E392" s="2" t="s">
        <v>11</v>
      </c>
      <c r="F392" s="2">
        <v>81.145499999999998</v>
      </c>
      <c r="G392" s="2">
        <v>58414</v>
      </c>
      <c r="H392" s="2">
        <v>1.2999999999999999E-3</v>
      </c>
      <c r="I392" t="s">
        <v>151</v>
      </c>
    </row>
    <row r="393" spans="1:9">
      <c r="A393" s="2">
        <v>2014</v>
      </c>
      <c r="B393" s="2">
        <v>4</v>
      </c>
      <c r="C393" s="2" t="s">
        <v>12</v>
      </c>
      <c r="D393" s="2" t="s">
        <v>24</v>
      </c>
      <c r="E393" s="2" t="s">
        <v>25</v>
      </c>
      <c r="F393" s="2">
        <v>98.803263999999999</v>
      </c>
      <c r="G393" s="2">
        <v>10526</v>
      </c>
      <c r="H393" s="2">
        <v>9.2999999999999992E-3</v>
      </c>
      <c r="I393" t="s">
        <v>151</v>
      </c>
    </row>
    <row r="394" spans="1:9">
      <c r="A394" s="2">
        <v>2014</v>
      </c>
      <c r="B394" s="2">
        <v>4</v>
      </c>
      <c r="C394" s="2" t="s">
        <v>12</v>
      </c>
      <c r="D394" s="2" t="s">
        <v>65</v>
      </c>
      <c r="E394" s="2" t="s">
        <v>25</v>
      </c>
      <c r="F394" s="2">
        <v>2.8840999999999999E-2</v>
      </c>
      <c r="G394" s="2">
        <v>5</v>
      </c>
      <c r="H394" s="2">
        <v>5.7000000000000002E-3</v>
      </c>
      <c r="I394" t="s">
        <v>151</v>
      </c>
    </row>
    <row r="395" spans="1:9">
      <c r="A395" s="2">
        <v>2013</v>
      </c>
      <c r="B395" s="2">
        <v>1</v>
      </c>
      <c r="C395" s="2" t="s">
        <v>7</v>
      </c>
      <c r="D395" s="2" t="s">
        <v>21</v>
      </c>
      <c r="E395" s="2" t="s">
        <v>14</v>
      </c>
      <c r="F395" s="2">
        <v>22.749431999999999</v>
      </c>
      <c r="G395" s="2">
        <v>23001</v>
      </c>
      <c r="H395" s="2">
        <v>8.9999999999999998E-4</v>
      </c>
      <c r="I395" t="s">
        <v>151</v>
      </c>
    </row>
    <row r="396" spans="1:9">
      <c r="A396" s="2">
        <v>2013</v>
      </c>
      <c r="B396" s="2">
        <v>2</v>
      </c>
      <c r="C396" s="2" t="s">
        <v>7</v>
      </c>
      <c r="D396" s="2" t="s">
        <v>21</v>
      </c>
      <c r="E396" s="2" t="s">
        <v>14</v>
      </c>
      <c r="F396" s="2">
        <v>34.512757999999998</v>
      </c>
      <c r="G396" s="2">
        <v>20720</v>
      </c>
      <c r="H396" s="2">
        <v>1.6000000000000001E-3</v>
      </c>
      <c r="I396" t="s">
        <v>151</v>
      </c>
    </row>
    <row r="397" spans="1:9">
      <c r="A397" s="2">
        <v>2014</v>
      </c>
      <c r="B397" s="2">
        <v>2</v>
      </c>
      <c r="C397" s="2" t="s">
        <v>12</v>
      </c>
      <c r="D397" s="2" t="s">
        <v>63</v>
      </c>
      <c r="E397" s="2" t="s">
        <v>14</v>
      </c>
      <c r="F397" s="2">
        <v>915.81063400000005</v>
      </c>
      <c r="G397" s="2">
        <v>73599</v>
      </c>
      <c r="H397" s="2">
        <v>1.24E-2</v>
      </c>
      <c r="I397" t="s">
        <v>151</v>
      </c>
    </row>
    <row r="398" spans="1:9">
      <c r="A398" s="2">
        <v>2014</v>
      </c>
      <c r="B398" s="2">
        <v>2</v>
      </c>
      <c r="C398" s="2" t="s">
        <v>7</v>
      </c>
      <c r="D398" s="2" t="s">
        <v>19</v>
      </c>
      <c r="E398" s="2" t="s">
        <v>14</v>
      </c>
      <c r="F398" s="2">
        <v>48.528368</v>
      </c>
      <c r="G398" s="2">
        <v>23802</v>
      </c>
      <c r="H398" s="2">
        <v>2E-3</v>
      </c>
      <c r="I398" t="s">
        <v>151</v>
      </c>
    </row>
    <row r="399" spans="1:9">
      <c r="A399" s="2">
        <v>2014</v>
      </c>
      <c r="B399" s="2">
        <v>4</v>
      </c>
      <c r="C399" s="2" t="s">
        <v>7</v>
      </c>
      <c r="D399" s="2" t="s">
        <v>19</v>
      </c>
      <c r="E399" s="2" t="s">
        <v>14</v>
      </c>
      <c r="F399" s="2">
        <v>65.733438000000007</v>
      </c>
      <c r="G399" s="2">
        <v>27385</v>
      </c>
      <c r="H399" s="2">
        <v>2.3999999999999998E-3</v>
      </c>
      <c r="I399" t="s">
        <v>151</v>
      </c>
    </row>
    <row r="400" spans="1:9">
      <c r="A400" s="2">
        <v>2013</v>
      </c>
      <c r="B400" s="2">
        <v>6</v>
      </c>
      <c r="C400" s="2" t="s">
        <v>12</v>
      </c>
      <c r="D400" s="2" t="s">
        <v>15</v>
      </c>
      <c r="E400" s="2" t="s">
        <v>16</v>
      </c>
      <c r="F400" s="2">
        <v>569.08710499999995</v>
      </c>
      <c r="G400" s="2">
        <v>56810</v>
      </c>
      <c r="H400" s="2">
        <v>0.01</v>
      </c>
      <c r="I400" t="s">
        <v>151</v>
      </c>
    </row>
    <row r="401" spans="1:9">
      <c r="A401" s="2">
        <v>2013</v>
      </c>
      <c r="B401" s="2">
        <v>5</v>
      </c>
      <c r="C401" s="2" t="s">
        <v>12</v>
      </c>
      <c r="D401" s="2" t="s">
        <v>40</v>
      </c>
      <c r="E401" s="2" t="s">
        <v>14</v>
      </c>
      <c r="F401" s="2">
        <v>1593.061213</v>
      </c>
      <c r="G401" s="2">
        <v>289520</v>
      </c>
      <c r="H401" s="2">
        <v>5.4999999999999997E-3</v>
      </c>
      <c r="I401" t="s">
        <v>151</v>
      </c>
    </row>
    <row r="402" spans="1:9">
      <c r="A402" s="2">
        <v>2013</v>
      </c>
      <c r="B402" s="2">
        <v>11</v>
      </c>
      <c r="C402" s="2" t="s">
        <v>7</v>
      </c>
      <c r="D402" s="2" t="s">
        <v>17</v>
      </c>
      <c r="E402" s="2" t="s">
        <v>14</v>
      </c>
      <c r="F402" s="2">
        <v>27.121628000000001</v>
      </c>
      <c r="G402" s="2">
        <v>10078</v>
      </c>
      <c r="H402" s="2">
        <v>2.5999999999999999E-3</v>
      </c>
      <c r="I402" t="s">
        <v>151</v>
      </c>
    </row>
    <row r="403" spans="1:9">
      <c r="A403" s="2">
        <v>2013</v>
      </c>
      <c r="B403" s="2">
        <v>3</v>
      </c>
      <c r="C403" s="2" t="s">
        <v>7</v>
      </c>
      <c r="D403" s="2" t="s">
        <v>56</v>
      </c>
      <c r="E403" s="2" t="s">
        <v>14</v>
      </c>
      <c r="F403" s="2">
        <v>114.42544599999999</v>
      </c>
      <c r="G403" s="2">
        <v>49118</v>
      </c>
      <c r="H403" s="2">
        <v>2.3E-3</v>
      </c>
      <c r="I403" t="s">
        <v>151</v>
      </c>
    </row>
    <row r="404" spans="1:9">
      <c r="A404" s="2">
        <v>2014</v>
      </c>
      <c r="B404" s="2">
        <v>4</v>
      </c>
      <c r="C404" s="2" t="s">
        <v>7</v>
      </c>
      <c r="D404" s="2" t="s">
        <v>82</v>
      </c>
      <c r="E404" s="2" t="s">
        <v>14</v>
      </c>
      <c r="F404" s="2">
        <v>12.852767</v>
      </c>
      <c r="G404" s="2">
        <v>5402</v>
      </c>
      <c r="H404" s="2">
        <v>2.3E-3</v>
      </c>
      <c r="I404" t="s">
        <v>151</v>
      </c>
    </row>
    <row r="405" spans="1:9">
      <c r="A405" s="2">
        <v>2014</v>
      </c>
      <c r="B405" s="2">
        <v>4</v>
      </c>
      <c r="C405" s="2" t="s">
        <v>12</v>
      </c>
      <c r="D405" s="2" t="s">
        <v>48</v>
      </c>
      <c r="E405" s="2" t="s">
        <v>14</v>
      </c>
      <c r="F405" s="2">
        <v>9.5432330000000007</v>
      </c>
      <c r="G405" s="2">
        <v>2835</v>
      </c>
      <c r="H405" s="2">
        <v>3.3E-3</v>
      </c>
      <c r="I405" t="s">
        <v>151</v>
      </c>
    </row>
    <row r="406" spans="1:9">
      <c r="A406" s="2">
        <v>2013</v>
      </c>
      <c r="B406" s="2">
        <v>4</v>
      </c>
      <c r="C406" s="2" t="s">
        <v>12</v>
      </c>
      <c r="D406" s="2" t="s">
        <v>52</v>
      </c>
      <c r="E406" s="2" t="s">
        <v>25</v>
      </c>
      <c r="F406" s="2">
        <v>2.4190000000000001E-3</v>
      </c>
      <c r="G406" s="2">
        <v>1</v>
      </c>
      <c r="H406" s="2">
        <v>2.3999999999999998E-3</v>
      </c>
      <c r="I406" t="s">
        <v>151</v>
      </c>
    </row>
    <row r="407" spans="1:9">
      <c r="A407" s="2">
        <v>2014</v>
      </c>
      <c r="B407" s="2">
        <v>2</v>
      </c>
      <c r="C407" s="2" t="s">
        <v>7</v>
      </c>
      <c r="D407" s="2" t="s">
        <v>50</v>
      </c>
      <c r="E407" s="2" t="s">
        <v>11</v>
      </c>
      <c r="F407" s="2">
        <v>0.92600400000000005</v>
      </c>
      <c r="G407" s="2">
        <v>510</v>
      </c>
      <c r="H407" s="2">
        <v>1.8E-3</v>
      </c>
      <c r="I407" t="s">
        <v>151</v>
      </c>
    </row>
    <row r="408" spans="1:9">
      <c r="A408" s="2">
        <v>2013</v>
      </c>
      <c r="B408" s="2">
        <v>4</v>
      </c>
      <c r="C408" s="2" t="s">
        <v>12</v>
      </c>
      <c r="D408" s="2" t="s">
        <v>10</v>
      </c>
      <c r="E408" s="2" t="s">
        <v>11</v>
      </c>
      <c r="F408" s="2">
        <v>1.4102E-2</v>
      </c>
      <c r="G408" s="2">
        <v>7</v>
      </c>
      <c r="H408" s="2">
        <v>2E-3</v>
      </c>
      <c r="I408" t="s">
        <v>151</v>
      </c>
    </row>
    <row r="409" spans="1:9">
      <c r="A409" s="2">
        <v>2013</v>
      </c>
      <c r="B409" s="2">
        <v>12</v>
      </c>
      <c r="C409" s="2" t="s">
        <v>12</v>
      </c>
      <c r="D409" s="2" t="s">
        <v>10</v>
      </c>
      <c r="E409" s="2" t="s">
        <v>11</v>
      </c>
      <c r="F409" s="2">
        <v>23.222252999999998</v>
      </c>
      <c r="G409" s="2">
        <v>13589</v>
      </c>
      <c r="H409" s="2">
        <v>1.6999999999999999E-3</v>
      </c>
      <c r="I409" t="s">
        <v>151</v>
      </c>
    </row>
    <row r="410" spans="1:9">
      <c r="A410" s="2">
        <v>2014</v>
      </c>
      <c r="B410" s="2">
        <v>2</v>
      </c>
      <c r="C410" s="2" t="s">
        <v>7</v>
      </c>
      <c r="D410" s="2" t="s">
        <v>49</v>
      </c>
      <c r="E410" s="2" t="s">
        <v>11</v>
      </c>
      <c r="F410" s="2">
        <v>5.0568</v>
      </c>
      <c r="G410" s="2">
        <v>3612</v>
      </c>
      <c r="H410" s="2">
        <v>1.4E-3</v>
      </c>
      <c r="I410" t="s">
        <v>151</v>
      </c>
    </row>
    <row r="411" spans="1:9">
      <c r="A411" s="2">
        <v>2014</v>
      </c>
      <c r="B411" s="2">
        <v>4</v>
      </c>
      <c r="C411" s="2" t="s">
        <v>12</v>
      </c>
      <c r="D411" s="2" t="s">
        <v>41</v>
      </c>
      <c r="E411" s="2" t="s">
        <v>25</v>
      </c>
      <c r="F411" s="2">
        <v>24.229462999999999</v>
      </c>
      <c r="G411" s="2">
        <v>11505</v>
      </c>
      <c r="H411" s="2">
        <v>2.0999999999999999E-3</v>
      </c>
      <c r="I411" t="s">
        <v>151</v>
      </c>
    </row>
    <row r="412" spans="1:9">
      <c r="A412" s="2">
        <v>2014</v>
      </c>
      <c r="B412" s="2">
        <v>3</v>
      </c>
      <c r="C412" s="2" t="s">
        <v>7</v>
      </c>
      <c r="D412" s="2" t="s">
        <v>18</v>
      </c>
      <c r="E412" s="2" t="s">
        <v>14</v>
      </c>
      <c r="F412" s="2">
        <v>117.64967300000001</v>
      </c>
      <c r="G412" s="2">
        <v>73335</v>
      </c>
      <c r="H412" s="2">
        <v>1.6000000000000001E-3</v>
      </c>
      <c r="I412" t="s">
        <v>151</v>
      </c>
    </row>
    <row r="413" spans="1:9">
      <c r="A413" s="2">
        <v>2013</v>
      </c>
      <c r="B413" s="2">
        <v>12</v>
      </c>
      <c r="C413" s="2" t="s">
        <v>12</v>
      </c>
      <c r="D413" s="2" t="s">
        <v>19</v>
      </c>
      <c r="E413" s="2" t="s">
        <v>14</v>
      </c>
      <c r="F413" s="2">
        <v>2490.1881490000001</v>
      </c>
      <c r="G413" s="2">
        <v>194713</v>
      </c>
      <c r="H413" s="2">
        <v>1.2699999999999999E-2</v>
      </c>
      <c r="I413" t="s">
        <v>151</v>
      </c>
    </row>
    <row r="414" spans="1:9">
      <c r="A414" s="2">
        <v>2013</v>
      </c>
      <c r="B414" s="2">
        <v>5</v>
      </c>
      <c r="C414" s="2" t="s">
        <v>7</v>
      </c>
      <c r="D414" s="2" t="s">
        <v>46</v>
      </c>
      <c r="E414" s="2" t="s">
        <v>25</v>
      </c>
      <c r="F414" s="2">
        <v>5.6237550000000001</v>
      </c>
      <c r="G414" s="2">
        <v>3341</v>
      </c>
      <c r="H414" s="2">
        <v>1.6000000000000001E-3</v>
      </c>
      <c r="I414" t="s">
        <v>151</v>
      </c>
    </row>
    <row r="415" spans="1:9">
      <c r="A415" s="2">
        <v>2014</v>
      </c>
      <c r="B415" s="2">
        <v>5</v>
      </c>
      <c r="C415" s="2" t="s">
        <v>12</v>
      </c>
      <c r="D415" s="2" t="s">
        <v>60</v>
      </c>
      <c r="E415" s="2" t="s">
        <v>14</v>
      </c>
      <c r="F415" s="2">
        <v>41.581122000000001</v>
      </c>
      <c r="G415" s="2">
        <v>10774</v>
      </c>
      <c r="H415" s="2">
        <v>3.8E-3</v>
      </c>
      <c r="I415" t="s">
        <v>151</v>
      </c>
    </row>
    <row r="416" spans="1:9">
      <c r="A416" s="2">
        <v>2014</v>
      </c>
      <c r="B416" s="2">
        <v>5</v>
      </c>
      <c r="C416" s="2" t="s">
        <v>7</v>
      </c>
      <c r="D416" s="2" t="s">
        <v>13</v>
      </c>
      <c r="E416" s="2" t="s">
        <v>14</v>
      </c>
      <c r="F416" s="2">
        <v>18.939692000000001</v>
      </c>
      <c r="G416" s="2">
        <v>27787</v>
      </c>
      <c r="H416" s="2">
        <v>5.9999999999999995E-4</v>
      </c>
      <c r="I416" t="s">
        <v>151</v>
      </c>
    </row>
    <row r="417" spans="1:9">
      <c r="A417" s="2">
        <v>2013</v>
      </c>
      <c r="B417" s="2">
        <v>5</v>
      </c>
      <c r="C417" s="2" t="s">
        <v>12</v>
      </c>
      <c r="D417" s="2" t="s">
        <v>17</v>
      </c>
      <c r="E417" s="2" t="s">
        <v>14</v>
      </c>
      <c r="F417" s="2">
        <v>7.1029999999999999E-3</v>
      </c>
      <c r="G417" s="2">
        <v>1</v>
      </c>
      <c r="H417" s="2">
        <v>7.1000000000000004E-3</v>
      </c>
      <c r="I417" t="s">
        <v>151</v>
      </c>
    </row>
    <row r="418" spans="1:9">
      <c r="A418" s="2">
        <v>2014</v>
      </c>
      <c r="B418" s="2">
        <v>2</v>
      </c>
      <c r="C418" s="2" t="s">
        <v>7</v>
      </c>
      <c r="D418" s="2" t="s">
        <v>26</v>
      </c>
      <c r="E418" s="2" t="s">
        <v>14</v>
      </c>
      <c r="F418" s="2">
        <v>11.784837</v>
      </c>
      <c r="G418" s="2">
        <v>12602</v>
      </c>
      <c r="H418" s="2">
        <v>8.9999999999999998E-4</v>
      </c>
      <c r="I418" t="s">
        <v>151</v>
      </c>
    </row>
    <row r="419" spans="1:9">
      <c r="A419" s="2">
        <v>2014</v>
      </c>
      <c r="B419" s="2">
        <v>1</v>
      </c>
      <c r="C419" s="2" t="s">
        <v>7</v>
      </c>
      <c r="D419" s="2" t="s">
        <v>26</v>
      </c>
      <c r="E419" s="2" t="s">
        <v>14</v>
      </c>
      <c r="F419" s="2">
        <v>8.8576949999999997</v>
      </c>
      <c r="G419" s="2">
        <v>12189</v>
      </c>
      <c r="H419" s="2">
        <v>6.9999999999999999E-4</v>
      </c>
      <c r="I419" t="s">
        <v>151</v>
      </c>
    </row>
    <row r="420" spans="1:9">
      <c r="A420" s="2">
        <v>2013</v>
      </c>
      <c r="B420" s="2">
        <v>2</v>
      </c>
      <c r="C420" s="2" t="s">
        <v>12</v>
      </c>
      <c r="D420" s="2" t="s">
        <v>56</v>
      </c>
      <c r="E420" s="2" t="s">
        <v>14</v>
      </c>
      <c r="F420" s="2">
        <v>4921.0655559999996</v>
      </c>
      <c r="G420" s="2">
        <v>488289</v>
      </c>
      <c r="H420" s="2">
        <v>0.01</v>
      </c>
      <c r="I420" t="s">
        <v>151</v>
      </c>
    </row>
    <row r="421" spans="1:9">
      <c r="A421" s="2">
        <v>2013</v>
      </c>
      <c r="B421" s="2">
        <v>1</v>
      </c>
      <c r="C421" s="2" t="s">
        <v>53</v>
      </c>
      <c r="D421" s="2" t="s">
        <v>56</v>
      </c>
      <c r="E421" s="2" t="s">
        <v>14</v>
      </c>
      <c r="F421" s="2">
        <v>13.287106</v>
      </c>
      <c r="G421" s="2">
        <v>11</v>
      </c>
      <c r="H421" s="2">
        <v>1.2079</v>
      </c>
      <c r="I421" t="s">
        <v>151</v>
      </c>
    </row>
    <row r="422" spans="1:9">
      <c r="A422" s="2">
        <v>2013</v>
      </c>
      <c r="B422" s="2">
        <v>8</v>
      </c>
      <c r="C422" s="2" t="s">
        <v>12</v>
      </c>
      <c r="D422" s="2" t="s">
        <v>44</v>
      </c>
      <c r="E422" s="2" t="s">
        <v>16</v>
      </c>
      <c r="F422" s="2">
        <v>122.56314399999999</v>
      </c>
      <c r="G422" s="2">
        <v>13917</v>
      </c>
      <c r="H422" s="2">
        <v>8.8000000000000005E-3</v>
      </c>
      <c r="I422" t="s">
        <v>151</v>
      </c>
    </row>
    <row r="423" spans="1:9">
      <c r="A423" s="2">
        <v>2013</v>
      </c>
      <c r="B423" s="2">
        <v>6</v>
      </c>
      <c r="C423" s="2" t="s">
        <v>7</v>
      </c>
      <c r="D423" s="2" t="s">
        <v>39</v>
      </c>
      <c r="E423" s="2" t="s">
        <v>14</v>
      </c>
      <c r="F423" s="2">
        <v>305.01408400000003</v>
      </c>
      <c r="G423" s="2">
        <v>71432</v>
      </c>
      <c r="H423" s="2">
        <v>4.1999999999999997E-3</v>
      </c>
      <c r="I423" t="s">
        <v>151</v>
      </c>
    </row>
    <row r="424" spans="1:9">
      <c r="A424" s="2">
        <v>2013</v>
      </c>
      <c r="B424" s="2">
        <v>7</v>
      </c>
      <c r="C424" s="2" t="s">
        <v>12</v>
      </c>
      <c r="D424" s="2" t="s">
        <v>39</v>
      </c>
      <c r="E424" s="2" t="s">
        <v>14</v>
      </c>
      <c r="F424" s="2">
        <v>2877.8732709999999</v>
      </c>
      <c r="G424" s="2">
        <v>277521</v>
      </c>
      <c r="H424" s="2">
        <v>1.03E-2</v>
      </c>
      <c r="I424" t="s">
        <v>151</v>
      </c>
    </row>
    <row r="425" spans="1:9">
      <c r="A425" s="2">
        <v>2014</v>
      </c>
      <c r="B425" s="2">
        <v>1</v>
      </c>
      <c r="C425" s="2" t="s">
        <v>12</v>
      </c>
      <c r="D425" s="2" t="s">
        <v>23</v>
      </c>
      <c r="E425" s="2" t="s">
        <v>14</v>
      </c>
      <c r="F425" s="2">
        <v>1.035695</v>
      </c>
      <c r="G425" s="2">
        <v>474</v>
      </c>
      <c r="H425" s="2">
        <v>2.0999999999999999E-3</v>
      </c>
      <c r="I425" t="s">
        <v>151</v>
      </c>
    </row>
    <row r="426" spans="1:9">
      <c r="A426" s="2">
        <v>2014</v>
      </c>
      <c r="B426" s="2">
        <v>5</v>
      </c>
      <c r="C426" s="2" t="s">
        <v>7</v>
      </c>
      <c r="D426" s="2" t="s">
        <v>72</v>
      </c>
      <c r="E426" s="2" t="s">
        <v>11</v>
      </c>
      <c r="F426" s="2">
        <v>395.53231799999998</v>
      </c>
      <c r="G426" s="2">
        <v>188021</v>
      </c>
      <c r="H426" s="2">
        <v>2.0999999999999999E-3</v>
      </c>
      <c r="I426" t="s">
        <v>151</v>
      </c>
    </row>
    <row r="427" spans="1:9">
      <c r="A427" s="2">
        <v>2014</v>
      </c>
      <c r="B427" s="2">
        <v>4</v>
      </c>
      <c r="C427" s="2" t="s">
        <v>7</v>
      </c>
      <c r="D427" s="2" t="s">
        <v>96</v>
      </c>
      <c r="E427" s="2" t="s">
        <v>9</v>
      </c>
      <c r="F427" s="2">
        <v>27.127673000000001</v>
      </c>
      <c r="G427" s="2">
        <v>15246</v>
      </c>
      <c r="H427" s="2">
        <v>1.6999999999999999E-3</v>
      </c>
      <c r="I427" t="s">
        <v>151</v>
      </c>
    </row>
    <row r="428" spans="1:9">
      <c r="A428" s="2">
        <v>2013</v>
      </c>
      <c r="B428" s="2">
        <v>1</v>
      </c>
      <c r="C428" s="2" t="s">
        <v>12</v>
      </c>
      <c r="D428" s="2" t="s">
        <v>83</v>
      </c>
      <c r="E428" s="2" t="s">
        <v>14</v>
      </c>
      <c r="F428" s="2">
        <v>4.1526E-2</v>
      </c>
      <c r="G428" s="2">
        <v>3</v>
      </c>
      <c r="H428" s="2">
        <v>1.38E-2</v>
      </c>
      <c r="I428" t="s">
        <v>151</v>
      </c>
    </row>
    <row r="429" spans="1:9">
      <c r="A429" s="2">
        <v>2014</v>
      </c>
      <c r="B429" s="2">
        <v>1</v>
      </c>
      <c r="C429" s="2" t="s">
        <v>12</v>
      </c>
      <c r="D429" s="2" t="s">
        <v>50</v>
      </c>
      <c r="E429" s="2" t="s">
        <v>11</v>
      </c>
      <c r="F429" s="2">
        <v>5.4615999999999998E-2</v>
      </c>
      <c r="G429" s="2">
        <v>31</v>
      </c>
      <c r="H429" s="2">
        <v>1.6999999999999999E-3</v>
      </c>
      <c r="I429" t="s">
        <v>151</v>
      </c>
    </row>
    <row r="430" spans="1:9">
      <c r="A430" s="2">
        <v>2013</v>
      </c>
      <c r="B430" s="2">
        <v>10</v>
      </c>
      <c r="C430" s="2" t="s">
        <v>12</v>
      </c>
      <c r="D430" s="2" t="s">
        <v>50</v>
      </c>
      <c r="E430" s="2" t="s">
        <v>11</v>
      </c>
      <c r="F430" s="2">
        <v>0.63907700000000001</v>
      </c>
      <c r="G430" s="2">
        <v>64</v>
      </c>
      <c r="H430" s="2">
        <v>9.9000000000000008E-3</v>
      </c>
      <c r="I430" t="s">
        <v>151</v>
      </c>
    </row>
    <row r="431" spans="1:9">
      <c r="A431" s="2">
        <v>2014</v>
      </c>
      <c r="B431" s="2">
        <v>1</v>
      </c>
      <c r="C431" s="2" t="s">
        <v>7</v>
      </c>
      <c r="D431" s="2" t="s">
        <v>51</v>
      </c>
      <c r="E431" s="2" t="s">
        <v>11</v>
      </c>
      <c r="F431" s="2">
        <v>2.2917999999999998</v>
      </c>
      <c r="G431" s="2">
        <v>1637</v>
      </c>
      <c r="H431" s="2">
        <v>1.4E-3</v>
      </c>
      <c r="I431" t="s">
        <v>151</v>
      </c>
    </row>
    <row r="432" spans="1:9">
      <c r="A432" s="2">
        <v>2014</v>
      </c>
      <c r="B432" s="2">
        <v>2</v>
      </c>
      <c r="C432" s="2" t="s">
        <v>7</v>
      </c>
      <c r="D432" s="2" t="s">
        <v>51</v>
      </c>
      <c r="E432" s="2" t="s">
        <v>11</v>
      </c>
      <c r="F432" s="2">
        <v>3.0771999999999999</v>
      </c>
      <c r="G432" s="2">
        <v>2198</v>
      </c>
      <c r="H432" s="2">
        <v>1.4E-3</v>
      </c>
      <c r="I432" t="s">
        <v>151</v>
      </c>
    </row>
    <row r="433" spans="1:9">
      <c r="A433" s="2">
        <v>2013</v>
      </c>
      <c r="B433" s="2">
        <v>12</v>
      </c>
      <c r="C433" s="2" t="s">
        <v>12</v>
      </c>
      <c r="D433" s="2" t="s">
        <v>100</v>
      </c>
      <c r="E433" s="2" t="s">
        <v>14</v>
      </c>
      <c r="F433" s="2">
        <v>4.2462E-2</v>
      </c>
      <c r="G433" s="2">
        <v>1</v>
      </c>
      <c r="H433" s="2">
        <v>4.24E-2</v>
      </c>
      <c r="I433" t="s">
        <v>151</v>
      </c>
    </row>
    <row r="434" spans="1:9">
      <c r="A434" s="2">
        <v>2014</v>
      </c>
      <c r="B434" s="2">
        <v>5</v>
      </c>
      <c r="C434" s="2" t="s">
        <v>12</v>
      </c>
      <c r="D434" s="2" t="s">
        <v>87</v>
      </c>
      <c r="E434" s="2" t="s">
        <v>14</v>
      </c>
      <c r="F434" s="2">
        <v>641.50212199999999</v>
      </c>
      <c r="G434" s="2">
        <v>55384</v>
      </c>
      <c r="H434" s="2">
        <v>1.15E-2</v>
      </c>
      <c r="I434" t="s">
        <v>151</v>
      </c>
    </row>
    <row r="435" spans="1:9">
      <c r="A435" s="2">
        <v>2013</v>
      </c>
      <c r="B435" s="2">
        <v>7</v>
      </c>
      <c r="C435" s="2" t="s">
        <v>7</v>
      </c>
      <c r="D435" s="2" t="s">
        <v>19</v>
      </c>
      <c r="E435" s="2" t="s">
        <v>14</v>
      </c>
      <c r="F435" s="2">
        <v>33.349609000000001</v>
      </c>
      <c r="G435" s="2">
        <v>9336</v>
      </c>
      <c r="H435" s="2">
        <v>3.5000000000000001E-3</v>
      </c>
      <c r="I435" t="s">
        <v>151</v>
      </c>
    </row>
    <row r="436" spans="1:9">
      <c r="A436" s="2">
        <v>2014</v>
      </c>
      <c r="B436" s="2">
        <v>4</v>
      </c>
      <c r="C436" s="2" t="s">
        <v>7</v>
      </c>
      <c r="D436" s="2" t="s">
        <v>46</v>
      </c>
      <c r="E436" s="2" t="s">
        <v>25</v>
      </c>
      <c r="F436" s="2">
        <v>6.1548069999999999</v>
      </c>
      <c r="G436" s="2">
        <v>11530</v>
      </c>
      <c r="H436" s="2">
        <v>5.0000000000000001E-4</v>
      </c>
      <c r="I436" t="s">
        <v>151</v>
      </c>
    </row>
    <row r="437" spans="1:9">
      <c r="A437" s="2">
        <v>2013</v>
      </c>
      <c r="B437" s="2">
        <v>4</v>
      </c>
      <c r="C437" s="2" t="s">
        <v>12</v>
      </c>
      <c r="D437" s="2" t="s">
        <v>15</v>
      </c>
      <c r="E437" s="2" t="s">
        <v>16</v>
      </c>
      <c r="F437" s="2">
        <v>556.35170800000003</v>
      </c>
      <c r="G437" s="2">
        <v>53344</v>
      </c>
      <c r="H437" s="2">
        <v>1.04E-2</v>
      </c>
      <c r="I437" t="s">
        <v>151</v>
      </c>
    </row>
    <row r="438" spans="1:9">
      <c r="A438" s="2">
        <v>2013</v>
      </c>
      <c r="B438" s="2">
        <v>2</v>
      </c>
      <c r="C438" s="2" t="s">
        <v>12</v>
      </c>
      <c r="D438" s="2" t="s">
        <v>15</v>
      </c>
      <c r="E438" s="2" t="s">
        <v>16</v>
      </c>
      <c r="F438" s="2">
        <v>525.12761499999999</v>
      </c>
      <c r="G438" s="2">
        <v>42265</v>
      </c>
      <c r="H438" s="2">
        <v>1.24E-2</v>
      </c>
      <c r="I438" t="s">
        <v>151</v>
      </c>
    </row>
    <row r="439" spans="1:9">
      <c r="A439" s="2">
        <v>2013</v>
      </c>
      <c r="B439" s="2">
        <v>5</v>
      </c>
      <c r="C439" s="2" t="s">
        <v>12</v>
      </c>
      <c r="D439" s="2" t="s">
        <v>70</v>
      </c>
      <c r="E439" s="2" t="s">
        <v>14</v>
      </c>
      <c r="F439" s="2">
        <v>806.50925400000006</v>
      </c>
      <c r="G439" s="2">
        <v>102169</v>
      </c>
      <c r="H439" s="2">
        <v>7.7999999999999996E-3</v>
      </c>
      <c r="I439" t="s">
        <v>151</v>
      </c>
    </row>
    <row r="440" spans="1:9">
      <c r="A440" s="2">
        <v>2014</v>
      </c>
      <c r="B440" s="2">
        <v>1</v>
      </c>
      <c r="C440" s="2" t="s">
        <v>7</v>
      </c>
      <c r="D440" s="2" t="s">
        <v>45</v>
      </c>
      <c r="E440" s="2" t="s">
        <v>14</v>
      </c>
      <c r="F440" s="2">
        <v>48.031534000000001</v>
      </c>
      <c r="G440" s="2">
        <v>29166</v>
      </c>
      <c r="H440" s="2">
        <v>1.6000000000000001E-3</v>
      </c>
      <c r="I440" t="s">
        <v>151</v>
      </c>
    </row>
    <row r="441" spans="1:9">
      <c r="A441" s="2">
        <v>2013</v>
      </c>
      <c r="B441" s="2">
        <v>12</v>
      </c>
      <c r="C441" s="2" t="s">
        <v>12</v>
      </c>
      <c r="D441" s="2" t="s">
        <v>13</v>
      </c>
      <c r="E441" s="2" t="s">
        <v>14</v>
      </c>
      <c r="F441" s="2">
        <v>744.318399</v>
      </c>
      <c r="G441" s="2">
        <v>60230</v>
      </c>
      <c r="H441" s="2">
        <v>1.23E-2</v>
      </c>
      <c r="I441" t="s">
        <v>151</v>
      </c>
    </row>
    <row r="442" spans="1:9">
      <c r="A442" s="2">
        <v>2013</v>
      </c>
      <c r="B442" s="2">
        <v>5</v>
      </c>
      <c r="C442" s="2" t="s">
        <v>7</v>
      </c>
      <c r="D442" s="2" t="s">
        <v>26</v>
      </c>
      <c r="E442" s="2" t="s">
        <v>14</v>
      </c>
      <c r="F442" s="2">
        <v>6.161829</v>
      </c>
      <c r="G442" s="2">
        <v>7064</v>
      </c>
      <c r="H442" s="2">
        <v>8.0000000000000004E-4</v>
      </c>
      <c r="I442" t="s">
        <v>151</v>
      </c>
    </row>
    <row r="443" spans="1:9">
      <c r="A443" s="2">
        <v>2014</v>
      </c>
      <c r="B443" s="2">
        <v>2</v>
      </c>
      <c r="C443" s="2" t="s">
        <v>12</v>
      </c>
      <c r="D443" s="2" t="s">
        <v>17</v>
      </c>
      <c r="E443" s="2" t="s">
        <v>14</v>
      </c>
      <c r="F443" s="2">
        <v>58.156492999999998</v>
      </c>
      <c r="G443" s="2">
        <v>4331</v>
      </c>
      <c r="H443" s="2">
        <v>1.34E-2</v>
      </c>
      <c r="I443" t="s">
        <v>151</v>
      </c>
    </row>
    <row r="444" spans="1:9">
      <c r="A444" s="2">
        <v>2014</v>
      </c>
      <c r="B444" s="2">
        <v>4</v>
      </c>
      <c r="C444" s="2" t="s">
        <v>12</v>
      </c>
      <c r="D444" s="2" t="s">
        <v>17</v>
      </c>
      <c r="E444" s="2" t="s">
        <v>14</v>
      </c>
      <c r="F444" s="2">
        <v>30.010971000000001</v>
      </c>
      <c r="G444" s="2">
        <v>4456</v>
      </c>
      <c r="H444" s="2">
        <v>6.7000000000000002E-3</v>
      </c>
      <c r="I444" t="s">
        <v>151</v>
      </c>
    </row>
    <row r="445" spans="1:9">
      <c r="A445" s="2">
        <v>2013</v>
      </c>
      <c r="B445" s="2">
        <v>1</v>
      </c>
      <c r="C445" s="2" t="s">
        <v>7</v>
      </c>
      <c r="D445" s="2" t="s">
        <v>64</v>
      </c>
      <c r="E445" s="2" t="s">
        <v>14</v>
      </c>
      <c r="F445" s="2">
        <v>9.8766999999999994E-2</v>
      </c>
      <c r="G445" s="2">
        <v>510</v>
      </c>
      <c r="H445" s="2">
        <v>1E-4</v>
      </c>
      <c r="I445" t="s">
        <v>151</v>
      </c>
    </row>
    <row r="446" spans="1:9">
      <c r="A446" s="2">
        <v>2014</v>
      </c>
      <c r="B446" s="2">
        <v>1</v>
      </c>
      <c r="C446" s="2" t="s">
        <v>12</v>
      </c>
      <c r="D446" s="2" t="s">
        <v>96</v>
      </c>
      <c r="E446" s="2" t="s">
        <v>9</v>
      </c>
      <c r="F446" s="2">
        <v>0.96599999999999997</v>
      </c>
      <c r="G446" s="2">
        <v>690</v>
      </c>
      <c r="H446" s="2">
        <v>1.4E-3</v>
      </c>
      <c r="I446" t="s">
        <v>151</v>
      </c>
    </row>
    <row r="447" spans="1:9">
      <c r="A447" s="2">
        <v>2014</v>
      </c>
      <c r="B447" s="2">
        <v>2</v>
      </c>
      <c r="C447" s="2" t="s">
        <v>12</v>
      </c>
      <c r="D447" s="2" t="s">
        <v>96</v>
      </c>
      <c r="E447" s="2" t="s">
        <v>9</v>
      </c>
      <c r="F447" s="2">
        <v>2.2218</v>
      </c>
      <c r="G447" s="2">
        <v>1587</v>
      </c>
      <c r="H447" s="2">
        <v>1.4E-3</v>
      </c>
      <c r="I447" t="s">
        <v>151</v>
      </c>
    </row>
    <row r="448" spans="1:9">
      <c r="A448" s="2">
        <v>2013</v>
      </c>
      <c r="B448" s="2">
        <v>5</v>
      </c>
      <c r="C448" s="2" t="s">
        <v>12</v>
      </c>
      <c r="D448" s="2" t="s">
        <v>50</v>
      </c>
      <c r="E448" s="2" t="s">
        <v>11</v>
      </c>
      <c r="F448" s="2">
        <v>4.6927999999999997E-2</v>
      </c>
      <c r="G448" s="2">
        <v>7</v>
      </c>
      <c r="H448" s="2">
        <v>6.7000000000000002E-3</v>
      </c>
      <c r="I448" t="s">
        <v>151</v>
      </c>
    </row>
    <row r="449" spans="1:9">
      <c r="A449" s="2">
        <v>2014</v>
      </c>
      <c r="B449" s="2">
        <v>5</v>
      </c>
      <c r="C449" s="2" t="s">
        <v>12</v>
      </c>
      <c r="D449" s="2" t="s">
        <v>88</v>
      </c>
      <c r="E449" s="2" t="s">
        <v>14</v>
      </c>
      <c r="F449" s="2">
        <v>2.089118</v>
      </c>
      <c r="G449" s="2">
        <v>774</v>
      </c>
      <c r="H449" s="2">
        <v>2.5999999999999999E-3</v>
      </c>
      <c r="I449" t="s">
        <v>151</v>
      </c>
    </row>
    <row r="450" spans="1:9">
      <c r="A450" s="2">
        <v>2013</v>
      </c>
      <c r="B450" s="2">
        <v>6</v>
      </c>
      <c r="C450" s="2" t="s">
        <v>12</v>
      </c>
      <c r="D450" s="2" t="s">
        <v>24</v>
      </c>
      <c r="E450" s="2" t="s">
        <v>25</v>
      </c>
      <c r="F450" s="2">
        <v>30.623311999999999</v>
      </c>
      <c r="G450" s="2">
        <v>4720</v>
      </c>
      <c r="H450" s="2">
        <v>6.4000000000000003E-3</v>
      </c>
      <c r="I450" t="s">
        <v>151</v>
      </c>
    </row>
    <row r="451" spans="1:9">
      <c r="A451" s="2">
        <v>2013</v>
      </c>
      <c r="B451" s="2">
        <v>8</v>
      </c>
      <c r="C451" s="2" t="s">
        <v>12</v>
      </c>
      <c r="D451" s="2" t="s">
        <v>71</v>
      </c>
      <c r="E451" s="2" t="s">
        <v>14</v>
      </c>
      <c r="F451" s="2">
        <v>14.510282</v>
      </c>
      <c r="G451" s="2">
        <v>1381</v>
      </c>
      <c r="H451" s="2">
        <v>1.0500000000000001E-2</v>
      </c>
      <c r="I451" t="s">
        <v>151</v>
      </c>
    </row>
    <row r="452" spans="1:9">
      <c r="A452" s="2">
        <v>2013</v>
      </c>
      <c r="B452" s="2">
        <v>11</v>
      </c>
      <c r="C452" s="2" t="s">
        <v>7</v>
      </c>
      <c r="D452" s="2" t="s">
        <v>21</v>
      </c>
      <c r="E452" s="2" t="s">
        <v>14</v>
      </c>
      <c r="F452" s="2">
        <v>35.334586999999999</v>
      </c>
      <c r="G452" s="2">
        <v>13451</v>
      </c>
      <c r="H452" s="2">
        <v>2.5999999999999999E-3</v>
      </c>
      <c r="I452" t="s">
        <v>151</v>
      </c>
    </row>
    <row r="453" spans="1:9">
      <c r="A453" s="2">
        <v>2013</v>
      </c>
      <c r="B453" s="2">
        <v>1</v>
      </c>
      <c r="C453" s="2" t="s">
        <v>7</v>
      </c>
      <c r="D453" s="2" t="s">
        <v>63</v>
      </c>
      <c r="E453" s="2" t="s">
        <v>14</v>
      </c>
      <c r="F453" s="2">
        <v>22.965055</v>
      </c>
      <c r="G453" s="2">
        <v>18381</v>
      </c>
      <c r="H453" s="2">
        <v>1.1999999999999999E-3</v>
      </c>
      <c r="I453" t="s">
        <v>151</v>
      </c>
    </row>
    <row r="454" spans="1:9">
      <c r="A454" s="2">
        <v>2013</v>
      </c>
      <c r="B454" s="2">
        <v>2</v>
      </c>
      <c r="C454" s="2" t="s">
        <v>7</v>
      </c>
      <c r="D454" s="2" t="s">
        <v>63</v>
      </c>
      <c r="E454" s="2" t="s">
        <v>14</v>
      </c>
      <c r="F454" s="2">
        <v>19.873466000000001</v>
      </c>
      <c r="G454" s="2">
        <v>16444</v>
      </c>
      <c r="H454" s="2">
        <v>1.1999999999999999E-3</v>
      </c>
      <c r="I454" t="s">
        <v>151</v>
      </c>
    </row>
    <row r="455" spans="1:9">
      <c r="A455" s="2">
        <v>2013</v>
      </c>
      <c r="B455" s="2">
        <v>8</v>
      </c>
      <c r="C455" s="2" t="s">
        <v>7</v>
      </c>
      <c r="D455" s="2" t="s">
        <v>87</v>
      </c>
      <c r="E455" s="2" t="s">
        <v>14</v>
      </c>
      <c r="F455" s="2">
        <v>17.508635000000002</v>
      </c>
      <c r="G455" s="2">
        <v>6349</v>
      </c>
      <c r="H455" s="2">
        <v>2.7000000000000001E-3</v>
      </c>
      <c r="I455" t="s">
        <v>151</v>
      </c>
    </row>
    <row r="456" spans="1:9">
      <c r="A456" s="2">
        <v>2013</v>
      </c>
      <c r="B456" s="2">
        <v>2</v>
      </c>
      <c r="C456" s="2" t="s">
        <v>12</v>
      </c>
      <c r="D456" s="2" t="s">
        <v>18</v>
      </c>
      <c r="E456" s="2" t="s">
        <v>14</v>
      </c>
      <c r="F456" s="2">
        <v>640.86962300000005</v>
      </c>
      <c r="G456" s="2">
        <v>77173</v>
      </c>
      <c r="H456" s="2">
        <v>8.3000000000000001E-3</v>
      </c>
      <c r="I456" t="s">
        <v>151</v>
      </c>
    </row>
    <row r="457" spans="1:9">
      <c r="A457" s="2">
        <v>2013</v>
      </c>
      <c r="B457" s="2">
        <v>7</v>
      </c>
      <c r="C457" s="2" t="s">
        <v>12</v>
      </c>
      <c r="D457" s="2" t="s">
        <v>19</v>
      </c>
      <c r="E457" s="2" t="s">
        <v>14</v>
      </c>
      <c r="F457" s="2">
        <v>1742.8693040000001</v>
      </c>
      <c r="G457" s="2">
        <v>148885</v>
      </c>
      <c r="H457" s="2">
        <v>1.17E-2</v>
      </c>
      <c r="I457" t="s">
        <v>151</v>
      </c>
    </row>
    <row r="458" spans="1:9">
      <c r="A458" s="2">
        <v>2013</v>
      </c>
      <c r="B458" s="2">
        <v>8</v>
      </c>
      <c r="C458" s="2" t="s">
        <v>12</v>
      </c>
      <c r="D458" s="2" t="s">
        <v>19</v>
      </c>
      <c r="E458" s="2" t="s">
        <v>14</v>
      </c>
      <c r="F458" s="2">
        <v>1919.449895</v>
      </c>
      <c r="G458" s="2">
        <v>167350</v>
      </c>
      <c r="H458" s="2">
        <v>1.14E-2</v>
      </c>
      <c r="I458" t="s">
        <v>151</v>
      </c>
    </row>
    <row r="459" spans="1:9">
      <c r="A459" s="2">
        <v>2014</v>
      </c>
      <c r="B459" s="2">
        <v>1</v>
      </c>
      <c r="C459" s="2" t="s">
        <v>12</v>
      </c>
      <c r="D459" s="2" t="s">
        <v>46</v>
      </c>
      <c r="E459" s="2" t="s">
        <v>25</v>
      </c>
      <c r="F459" s="2">
        <v>34.924774999999997</v>
      </c>
      <c r="G459" s="2">
        <v>5522</v>
      </c>
      <c r="H459" s="2">
        <v>6.3E-3</v>
      </c>
      <c r="I459" t="s">
        <v>151</v>
      </c>
    </row>
    <row r="460" spans="1:9">
      <c r="A460" s="2">
        <v>2014</v>
      </c>
      <c r="B460" s="2">
        <v>2</v>
      </c>
      <c r="C460" s="2" t="s">
        <v>12</v>
      </c>
      <c r="D460" s="2" t="s">
        <v>46</v>
      </c>
      <c r="E460" s="2" t="s">
        <v>25</v>
      </c>
      <c r="F460" s="2">
        <v>40.268179000000003</v>
      </c>
      <c r="G460" s="2">
        <v>5880</v>
      </c>
      <c r="H460" s="2">
        <v>6.7999999999999996E-3</v>
      </c>
      <c r="I460" t="s">
        <v>151</v>
      </c>
    </row>
    <row r="461" spans="1:9">
      <c r="A461" s="2">
        <v>2014</v>
      </c>
      <c r="B461" s="2">
        <v>3</v>
      </c>
      <c r="C461" s="2" t="s">
        <v>12</v>
      </c>
      <c r="D461" s="2" t="s">
        <v>15</v>
      </c>
      <c r="E461" s="2" t="s">
        <v>16</v>
      </c>
      <c r="F461" s="2">
        <v>997.71287800000005</v>
      </c>
      <c r="G461" s="2">
        <v>99850</v>
      </c>
      <c r="H461" s="2">
        <v>9.9000000000000008E-3</v>
      </c>
      <c r="I461" t="s">
        <v>151</v>
      </c>
    </row>
    <row r="462" spans="1:9">
      <c r="A462" s="2">
        <v>2013</v>
      </c>
      <c r="B462" s="2">
        <v>9</v>
      </c>
      <c r="C462" s="2" t="s">
        <v>12</v>
      </c>
      <c r="D462" s="2" t="s">
        <v>40</v>
      </c>
      <c r="E462" s="2" t="s">
        <v>14</v>
      </c>
      <c r="F462" s="2">
        <v>1970.2151329999999</v>
      </c>
      <c r="G462" s="2">
        <v>262026</v>
      </c>
      <c r="H462" s="2">
        <v>7.4999999999999997E-3</v>
      </c>
      <c r="I462" t="s">
        <v>151</v>
      </c>
    </row>
    <row r="463" spans="1:9">
      <c r="A463" s="2">
        <v>2013</v>
      </c>
      <c r="B463" s="2">
        <v>5</v>
      </c>
      <c r="C463" s="2" t="s">
        <v>7</v>
      </c>
      <c r="D463" s="2" t="s">
        <v>45</v>
      </c>
      <c r="E463" s="2" t="s">
        <v>14</v>
      </c>
      <c r="F463" s="2">
        <v>14.735220999999999</v>
      </c>
      <c r="G463" s="2">
        <v>20175</v>
      </c>
      <c r="H463" s="2">
        <v>6.9999999999999999E-4</v>
      </c>
      <c r="I463" t="s">
        <v>151</v>
      </c>
    </row>
    <row r="464" spans="1:9">
      <c r="A464" s="2">
        <v>2013</v>
      </c>
      <c r="B464" s="2">
        <v>9</v>
      </c>
      <c r="C464" s="2" t="s">
        <v>7</v>
      </c>
      <c r="D464" s="2" t="s">
        <v>13</v>
      </c>
      <c r="E464" s="2" t="s">
        <v>14</v>
      </c>
      <c r="F464" s="2">
        <v>11.609660999999999</v>
      </c>
      <c r="G464" s="2">
        <v>10590</v>
      </c>
      <c r="H464" s="2">
        <v>1E-3</v>
      </c>
      <c r="I464" t="s">
        <v>151</v>
      </c>
    </row>
    <row r="465" spans="1:9">
      <c r="A465" s="2">
        <v>2013</v>
      </c>
      <c r="B465" s="2">
        <v>6</v>
      </c>
      <c r="C465" s="2" t="s">
        <v>7</v>
      </c>
      <c r="D465" s="2" t="s">
        <v>20</v>
      </c>
      <c r="E465" s="2" t="s">
        <v>14</v>
      </c>
      <c r="F465" s="2">
        <v>66.865830000000003</v>
      </c>
      <c r="G465" s="2">
        <v>39911</v>
      </c>
      <c r="H465" s="2">
        <v>1.6000000000000001E-3</v>
      </c>
      <c r="I465" t="s">
        <v>151</v>
      </c>
    </row>
    <row r="466" spans="1:9">
      <c r="A466" s="2">
        <v>2013</v>
      </c>
      <c r="B466" s="2">
        <v>5</v>
      </c>
      <c r="C466" s="2" t="s">
        <v>12</v>
      </c>
      <c r="D466" s="2" t="s">
        <v>26</v>
      </c>
      <c r="E466" s="2" t="s">
        <v>14</v>
      </c>
      <c r="F466" s="2">
        <v>72.050043000000002</v>
      </c>
      <c r="G466" s="2">
        <v>7696</v>
      </c>
      <c r="H466" s="2">
        <v>9.2999999999999992E-3</v>
      </c>
      <c r="I466" t="s">
        <v>151</v>
      </c>
    </row>
    <row r="467" spans="1:9">
      <c r="A467" s="2">
        <v>2013</v>
      </c>
      <c r="B467" s="2">
        <v>10</v>
      </c>
      <c r="C467" s="2" t="s">
        <v>12</v>
      </c>
      <c r="D467" s="2" t="s">
        <v>64</v>
      </c>
      <c r="E467" s="2" t="s">
        <v>14</v>
      </c>
      <c r="F467" s="2">
        <v>1.1482650000000001</v>
      </c>
      <c r="G467" s="2">
        <v>85</v>
      </c>
      <c r="H467" s="2">
        <v>1.35E-2</v>
      </c>
      <c r="I467" t="s">
        <v>151</v>
      </c>
    </row>
    <row r="468" spans="1:9">
      <c r="A468" s="2">
        <v>2013</v>
      </c>
      <c r="B468" s="2">
        <v>3</v>
      </c>
      <c r="C468" s="2" t="s">
        <v>7</v>
      </c>
      <c r="D468" s="2" t="s">
        <v>39</v>
      </c>
      <c r="E468" s="2" t="s">
        <v>14</v>
      </c>
      <c r="F468" s="2">
        <v>487.87906400000003</v>
      </c>
      <c r="G468" s="2">
        <v>111140</v>
      </c>
      <c r="H468" s="2">
        <v>4.3E-3</v>
      </c>
      <c r="I468" t="s">
        <v>151</v>
      </c>
    </row>
    <row r="469" spans="1:9">
      <c r="A469" s="2">
        <v>2013</v>
      </c>
      <c r="B469" s="2">
        <v>3</v>
      </c>
      <c r="C469" s="2" t="s">
        <v>12</v>
      </c>
      <c r="D469" s="2" t="s">
        <v>55</v>
      </c>
      <c r="E469" s="2" t="s">
        <v>14</v>
      </c>
      <c r="F469" s="2">
        <v>3.4007999999999997E-2</v>
      </c>
      <c r="G469" s="2">
        <v>6</v>
      </c>
      <c r="H469" s="2">
        <v>5.5999999999999999E-3</v>
      </c>
      <c r="I469" t="s">
        <v>151</v>
      </c>
    </row>
    <row r="470" spans="1:9">
      <c r="A470" s="2">
        <v>2014</v>
      </c>
      <c r="B470" s="2">
        <v>3</v>
      </c>
      <c r="C470" s="2" t="s">
        <v>7</v>
      </c>
      <c r="D470" s="2" t="s">
        <v>67</v>
      </c>
      <c r="E470" s="2" t="s">
        <v>9</v>
      </c>
      <c r="F470" s="2">
        <v>6.6468999999999996</v>
      </c>
      <c r="G470" s="2">
        <v>5113</v>
      </c>
      <c r="H470" s="2">
        <v>1.2999999999999999E-3</v>
      </c>
      <c r="I470" t="s">
        <v>151</v>
      </c>
    </row>
    <row r="471" spans="1:9">
      <c r="A471" s="2">
        <v>2013</v>
      </c>
      <c r="B471" s="2">
        <v>7</v>
      </c>
      <c r="C471" s="2" t="s">
        <v>12</v>
      </c>
      <c r="D471" s="2" t="s">
        <v>29</v>
      </c>
      <c r="E471" s="2" t="s">
        <v>25</v>
      </c>
      <c r="F471" s="2">
        <v>10.230646</v>
      </c>
      <c r="G471" s="2">
        <v>2490</v>
      </c>
      <c r="H471" s="2">
        <v>4.1000000000000003E-3</v>
      </c>
      <c r="I471" t="s">
        <v>151</v>
      </c>
    </row>
    <row r="472" spans="1:9">
      <c r="A472" s="2">
        <v>2013</v>
      </c>
      <c r="B472" s="2">
        <v>8</v>
      </c>
      <c r="C472" s="2" t="s">
        <v>12</v>
      </c>
      <c r="D472" s="2" t="s">
        <v>29</v>
      </c>
      <c r="E472" s="2" t="s">
        <v>25</v>
      </c>
      <c r="F472" s="2">
        <v>14.164514</v>
      </c>
      <c r="G472" s="2">
        <v>3257</v>
      </c>
      <c r="H472" s="2">
        <v>4.3E-3</v>
      </c>
      <c r="I472" t="s">
        <v>151</v>
      </c>
    </row>
    <row r="473" spans="1:9">
      <c r="A473" s="2">
        <v>2013</v>
      </c>
      <c r="B473" s="2">
        <v>2</v>
      </c>
      <c r="C473" s="2" t="s">
        <v>12</v>
      </c>
      <c r="D473" s="2" t="s">
        <v>28</v>
      </c>
      <c r="E473" s="2" t="s">
        <v>14</v>
      </c>
      <c r="F473" s="2">
        <v>1.563229</v>
      </c>
      <c r="G473" s="2">
        <v>634</v>
      </c>
      <c r="H473" s="2">
        <v>2.3999999999999998E-3</v>
      </c>
      <c r="I473" t="s">
        <v>151</v>
      </c>
    </row>
    <row r="474" spans="1:9">
      <c r="A474" s="2">
        <v>2014</v>
      </c>
      <c r="B474" s="2">
        <v>4</v>
      </c>
      <c r="C474" s="2" t="s">
        <v>7</v>
      </c>
      <c r="D474" s="2" t="s">
        <v>21</v>
      </c>
      <c r="E474" s="2" t="s">
        <v>14</v>
      </c>
      <c r="F474" s="2">
        <v>33.322445000000002</v>
      </c>
      <c r="G474" s="2">
        <v>28683</v>
      </c>
      <c r="H474" s="2">
        <v>1.1000000000000001E-3</v>
      </c>
      <c r="I474" t="s">
        <v>151</v>
      </c>
    </row>
    <row r="475" spans="1:9">
      <c r="A475" s="2">
        <v>2014</v>
      </c>
      <c r="B475" s="2">
        <v>3</v>
      </c>
      <c r="C475" s="2" t="s">
        <v>7</v>
      </c>
      <c r="D475" s="2" t="s">
        <v>31</v>
      </c>
      <c r="E475" s="2" t="s">
        <v>14</v>
      </c>
      <c r="F475" s="2">
        <v>7.3993500000000001</v>
      </c>
      <c r="G475" s="2">
        <v>2843</v>
      </c>
      <c r="H475" s="2">
        <v>2.5999999999999999E-3</v>
      </c>
      <c r="I475" t="s">
        <v>151</v>
      </c>
    </row>
    <row r="476" spans="1:9">
      <c r="A476" s="2">
        <v>2013</v>
      </c>
      <c r="B476" s="2">
        <v>1</v>
      </c>
      <c r="C476" s="2" t="s">
        <v>12</v>
      </c>
      <c r="D476" s="2" t="s">
        <v>31</v>
      </c>
      <c r="E476" s="2" t="s">
        <v>14</v>
      </c>
      <c r="F476" s="2">
        <v>0.52820100000000003</v>
      </c>
      <c r="G476" s="2">
        <v>81</v>
      </c>
      <c r="H476" s="2">
        <v>6.4999999999999997E-3</v>
      </c>
      <c r="I476" t="s">
        <v>151</v>
      </c>
    </row>
    <row r="477" spans="1:9">
      <c r="A477" s="2">
        <v>2013</v>
      </c>
      <c r="B477" s="2">
        <v>8</v>
      </c>
      <c r="C477" s="2" t="s">
        <v>12</v>
      </c>
      <c r="D477" s="2" t="s">
        <v>47</v>
      </c>
      <c r="E477" s="2" t="s">
        <v>14</v>
      </c>
      <c r="F477" s="2">
        <v>10.525423999999999</v>
      </c>
      <c r="G477" s="2">
        <v>936</v>
      </c>
      <c r="H477" s="2">
        <v>1.12E-2</v>
      </c>
      <c r="I477" t="s">
        <v>151</v>
      </c>
    </row>
    <row r="478" spans="1:9">
      <c r="A478" s="2">
        <v>2014</v>
      </c>
      <c r="B478" s="2">
        <v>2</v>
      </c>
      <c r="C478" s="2" t="s">
        <v>7</v>
      </c>
      <c r="D478" s="2" t="s">
        <v>86</v>
      </c>
      <c r="E478" s="2" t="s">
        <v>9</v>
      </c>
      <c r="F478" s="2">
        <v>2778.5281289999998</v>
      </c>
      <c r="G478" s="2">
        <v>1513229</v>
      </c>
      <c r="H478" s="2">
        <v>1.8E-3</v>
      </c>
      <c r="I478" t="s">
        <v>151</v>
      </c>
    </row>
    <row r="479" spans="1:9">
      <c r="A479" s="2">
        <v>2013</v>
      </c>
      <c r="B479" s="2">
        <v>11</v>
      </c>
      <c r="C479" s="2" t="s">
        <v>7</v>
      </c>
      <c r="D479" s="2" t="s">
        <v>87</v>
      </c>
      <c r="E479" s="2" t="s">
        <v>14</v>
      </c>
      <c r="F479" s="2">
        <v>12.963537000000001</v>
      </c>
      <c r="G479" s="2">
        <v>6882</v>
      </c>
      <c r="H479" s="2">
        <v>1.8E-3</v>
      </c>
      <c r="I479" t="s">
        <v>151</v>
      </c>
    </row>
    <row r="480" spans="1:9">
      <c r="A480" s="2">
        <v>2013</v>
      </c>
      <c r="B480" s="2">
        <v>5</v>
      </c>
      <c r="C480" s="2" t="s">
        <v>12</v>
      </c>
      <c r="D480" s="2" t="s">
        <v>15</v>
      </c>
      <c r="E480" s="2" t="s">
        <v>16</v>
      </c>
      <c r="F480" s="2">
        <v>565.36524199999997</v>
      </c>
      <c r="G480" s="2">
        <v>56820</v>
      </c>
      <c r="H480" s="2">
        <v>9.9000000000000008E-3</v>
      </c>
      <c r="I480" t="s">
        <v>151</v>
      </c>
    </row>
    <row r="481" spans="1:9">
      <c r="A481" s="2">
        <v>2013</v>
      </c>
      <c r="B481" s="2">
        <v>4</v>
      </c>
      <c r="C481" s="2" t="s">
        <v>7</v>
      </c>
      <c r="D481" s="2" t="s">
        <v>70</v>
      </c>
      <c r="E481" s="2" t="s">
        <v>14</v>
      </c>
      <c r="F481" s="2">
        <v>139.920883</v>
      </c>
      <c r="G481" s="2">
        <v>102705</v>
      </c>
      <c r="H481" s="2">
        <v>1.2999999999999999E-3</v>
      </c>
      <c r="I481" t="s">
        <v>151</v>
      </c>
    </row>
    <row r="482" spans="1:9">
      <c r="A482" s="2">
        <v>2014</v>
      </c>
      <c r="B482" s="2">
        <v>5</v>
      </c>
      <c r="C482" s="2" t="s">
        <v>12</v>
      </c>
      <c r="D482" s="2" t="s">
        <v>40</v>
      </c>
      <c r="E482" s="2" t="s">
        <v>14</v>
      </c>
      <c r="F482" s="2">
        <v>1362.0093899999999</v>
      </c>
      <c r="G482" s="2">
        <v>304225</v>
      </c>
      <c r="H482" s="2">
        <v>4.4000000000000003E-3</v>
      </c>
      <c r="I482" t="s">
        <v>151</v>
      </c>
    </row>
    <row r="483" spans="1:9">
      <c r="A483" s="2">
        <v>2014</v>
      </c>
      <c r="B483" s="2">
        <v>5</v>
      </c>
      <c r="C483" s="2" t="s">
        <v>12</v>
      </c>
      <c r="D483" s="2" t="s">
        <v>17</v>
      </c>
      <c r="E483" s="2" t="s">
        <v>14</v>
      </c>
      <c r="F483" s="2">
        <v>18.000924999999999</v>
      </c>
      <c r="G483" s="2">
        <v>3930</v>
      </c>
      <c r="H483" s="2">
        <v>4.4999999999999997E-3</v>
      </c>
      <c r="I483" t="s">
        <v>151</v>
      </c>
    </row>
    <row r="484" spans="1:9">
      <c r="A484" s="2">
        <v>2013</v>
      </c>
      <c r="B484" s="2">
        <v>10</v>
      </c>
      <c r="C484" s="2" t="s">
        <v>12</v>
      </c>
      <c r="D484" s="2" t="s">
        <v>56</v>
      </c>
      <c r="E484" s="2" t="s">
        <v>14</v>
      </c>
      <c r="F484" s="2">
        <v>5481.2072129999997</v>
      </c>
      <c r="G484" s="2">
        <v>501542</v>
      </c>
      <c r="H484" s="2">
        <v>1.09E-2</v>
      </c>
      <c r="I484" t="s">
        <v>151</v>
      </c>
    </row>
    <row r="485" spans="1:9">
      <c r="A485" s="2">
        <v>2013</v>
      </c>
      <c r="B485" s="2">
        <v>1</v>
      </c>
      <c r="C485" s="2" t="s">
        <v>12</v>
      </c>
      <c r="D485" s="2" t="s">
        <v>57</v>
      </c>
      <c r="E485" s="2" t="s">
        <v>14</v>
      </c>
      <c r="F485" s="2">
        <v>7.835E-3</v>
      </c>
      <c r="G485" s="2">
        <v>1</v>
      </c>
      <c r="H485" s="2">
        <v>7.7999999999999996E-3</v>
      </c>
      <c r="I485" t="s">
        <v>151</v>
      </c>
    </row>
    <row r="486" spans="1:9">
      <c r="A486" s="2">
        <v>2014</v>
      </c>
      <c r="B486" s="2">
        <v>3</v>
      </c>
      <c r="C486" s="2" t="s">
        <v>7</v>
      </c>
      <c r="D486" s="2" t="s">
        <v>87</v>
      </c>
      <c r="E486" s="2" t="s">
        <v>14</v>
      </c>
      <c r="F486" s="2">
        <v>18.868328000000002</v>
      </c>
      <c r="G486" s="2">
        <v>21523</v>
      </c>
      <c r="H486" s="2">
        <v>8.0000000000000004E-4</v>
      </c>
      <c r="I486" t="s">
        <v>151</v>
      </c>
    </row>
    <row r="487" spans="1:9">
      <c r="A487" s="2">
        <v>2013</v>
      </c>
      <c r="B487" s="2">
        <v>7</v>
      </c>
      <c r="C487" s="2" t="s">
        <v>7</v>
      </c>
      <c r="D487" s="2" t="s">
        <v>18</v>
      </c>
      <c r="E487" s="2" t="s">
        <v>14</v>
      </c>
      <c r="F487" s="2">
        <v>40.500622999999997</v>
      </c>
      <c r="G487" s="2">
        <v>24684</v>
      </c>
      <c r="H487" s="2">
        <v>1.6000000000000001E-3</v>
      </c>
      <c r="I487" t="s">
        <v>151</v>
      </c>
    </row>
    <row r="488" spans="1:9">
      <c r="A488" s="2">
        <v>2014</v>
      </c>
      <c r="B488" s="2">
        <v>5</v>
      </c>
      <c r="C488" s="2" t="s">
        <v>7</v>
      </c>
      <c r="D488" s="2" t="s">
        <v>19</v>
      </c>
      <c r="E488" s="2" t="s">
        <v>14</v>
      </c>
      <c r="F488" s="2">
        <v>42.572564999999997</v>
      </c>
      <c r="G488" s="2">
        <v>30369</v>
      </c>
      <c r="H488" s="2">
        <v>1.4E-3</v>
      </c>
      <c r="I488" t="s">
        <v>151</v>
      </c>
    </row>
    <row r="489" spans="1:9">
      <c r="A489" s="2">
        <v>2014</v>
      </c>
      <c r="B489" s="2">
        <v>1</v>
      </c>
      <c r="C489" s="2" t="s">
        <v>12</v>
      </c>
      <c r="D489" s="2" t="s">
        <v>93</v>
      </c>
      <c r="E489" s="2" t="s">
        <v>9</v>
      </c>
      <c r="F489" s="2">
        <v>0.252</v>
      </c>
      <c r="G489" s="2">
        <v>180</v>
      </c>
      <c r="H489" s="2">
        <v>1.4E-3</v>
      </c>
      <c r="I489" t="s">
        <v>151</v>
      </c>
    </row>
    <row r="490" spans="1:9">
      <c r="A490" s="2">
        <v>2014</v>
      </c>
      <c r="B490" s="2">
        <v>2</v>
      </c>
      <c r="C490" s="2" t="s">
        <v>12</v>
      </c>
      <c r="D490" s="2" t="s">
        <v>93</v>
      </c>
      <c r="E490" s="2" t="s">
        <v>9</v>
      </c>
      <c r="F490" s="2">
        <v>1.1564000000000001</v>
      </c>
      <c r="G490" s="2">
        <v>826</v>
      </c>
      <c r="H490" s="2">
        <v>1.4E-3</v>
      </c>
      <c r="I490" t="s">
        <v>151</v>
      </c>
    </row>
    <row r="491" spans="1:9">
      <c r="A491" s="2">
        <v>2013</v>
      </c>
      <c r="B491" s="2">
        <v>8</v>
      </c>
      <c r="C491" s="2" t="s">
        <v>12</v>
      </c>
      <c r="D491" s="2" t="s">
        <v>15</v>
      </c>
      <c r="E491" s="2" t="s">
        <v>16</v>
      </c>
      <c r="F491" s="2">
        <v>592.52278799999999</v>
      </c>
      <c r="G491" s="2">
        <v>65083</v>
      </c>
      <c r="H491" s="2">
        <v>9.1000000000000004E-3</v>
      </c>
      <c r="I491" t="s">
        <v>151</v>
      </c>
    </row>
    <row r="492" spans="1:9">
      <c r="A492" s="2">
        <v>2013</v>
      </c>
      <c r="B492" s="2">
        <v>6</v>
      </c>
      <c r="C492" s="2" t="s">
        <v>7</v>
      </c>
      <c r="D492" s="2" t="s">
        <v>70</v>
      </c>
      <c r="E492" s="2" t="s">
        <v>14</v>
      </c>
      <c r="F492" s="2">
        <v>162.36319800000001</v>
      </c>
      <c r="G492" s="2">
        <v>89915</v>
      </c>
      <c r="H492" s="2">
        <v>1.8E-3</v>
      </c>
      <c r="I492" t="s">
        <v>151</v>
      </c>
    </row>
    <row r="493" spans="1:9">
      <c r="A493" s="2">
        <v>2013</v>
      </c>
      <c r="B493" s="2">
        <v>3</v>
      </c>
      <c r="C493" s="2" t="s">
        <v>7</v>
      </c>
      <c r="D493" s="2" t="s">
        <v>70</v>
      </c>
      <c r="E493" s="2" t="s">
        <v>14</v>
      </c>
      <c r="F493" s="2">
        <v>133.15188900000001</v>
      </c>
      <c r="G493" s="2">
        <v>128055</v>
      </c>
      <c r="H493" s="2">
        <v>1E-3</v>
      </c>
      <c r="I493" t="s">
        <v>151</v>
      </c>
    </row>
    <row r="494" spans="1:9">
      <c r="A494" s="2">
        <v>2014</v>
      </c>
      <c r="B494" s="2">
        <v>4</v>
      </c>
      <c r="C494" s="2" t="s">
        <v>7</v>
      </c>
      <c r="D494" s="2" t="s">
        <v>45</v>
      </c>
      <c r="E494" s="2" t="s">
        <v>14</v>
      </c>
      <c r="F494" s="2">
        <v>72.628996000000001</v>
      </c>
      <c r="G494" s="2">
        <v>33376</v>
      </c>
      <c r="H494" s="2">
        <v>2.0999999999999999E-3</v>
      </c>
      <c r="I494" t="s">
        <v>151</v>
      </c>
    </row>
    <row r="495" spans="1:9">
      <c r="A495" s="2">
        <v>2013</v>
      </c>
      <c r="B495" s="2">
        <v>6</v>
      </c>
      <c r="C495" s="2" t="s">
        <v>7</v>
      </c>
      <c r="D495" s="2" t="s">
        <v>13</v>
      </c>
      <c r="E495" s="2" t="s">
        <v>14</v>
      </c>
      <c r="F495" s="2">
        <v>19.007472</v>
      </c>
      <c r="G495" s="2">
        <v>11922</v>
      </c>
      <c r="H495" s="2">
        <v>1.5E-3</v>
      </c>
      <c r="I495" t="s">
        <v>151</v>
      </c>
    </row>
    <row r="496" spans="1:9">
      <c r="A496" s="2">
        <v>2013</v>
      </c>
      <c r="B496" s="2">
        <v>7</v>
      </c>
      <c r="C496" s="2" t="s">
        <v>12</v>
      </c>
      <c r="D496" s="2" t="s">
        <v>13</v>
      </c>
      <c r="E496" s="2" t="s">
        <v>14</v>
      </c>
      <c r="F496" s="2">
        <v>553.93224399999997</v>
      </c>
      <c r="G496" s="2">
        <v>44519</v>
      </c>
      <c r="H496" s="2">
        <v>1.24E-2</v>
      </c>
      <c r="I496" t="s">
        <v>151</v>
      </c>
    </row>
    <row r="497" spans="1:9">
      <c r="A497" s="2">
        <v>2014</v>
      </c>
      <c r="B497" s="2">
        <v>5</v>
      </c>
      <c r="C497" s="2" t="s">
        <v>12</v>
      </c>
      <c r="D497" s="2" t="s">
        <v>68</v>
      </c>
      <c r="E497" s="2" t="s">
        <v>14</v>
      </c>
      <c r="F497" s="2">
        <v>2.2665999999999999E-2</v>
      </c>
      <c r="G497" s="2">
        <v>2</v>
      </c>
      <c r="H497" s="2">
        <v>1.1299999999999999E-2</v>
      </c>
      <c r="I497" t="s">
        <v>151</v>
      </c>
    </row>
    <row r="498" spans="1:9">
      <c r="A498" s="2">
        <v>2013</v>
      </c>
      <c r="B498" s="2">
        <v>3</v>
      </c>
      <c r="C498" s="2" t="s">
        <v>12</v>
      </c>
      <c r="D498" s="2" t="s">
        <v>64</v>
      </c>
      <c r="E498" s="2" t="s">
        <v>14</v>
      </c>
      <c r="F498" s="2">
        <v>0.58749200000000001</v>
      </c>
      <c r="G498" s="2">
        <v>43</v>
      </c>
      <c r="H498" s="2">
        <v>1.3599999999999999E-2</v>
      </c>
      <c r="I498" t="s">
        <v>151</v>
      </c>
    </row>
    <row r="499" spans="1:9">
      <c r="A499" s="2">
        <v>2014</v>
      </c>
      <c r="B499" s="2">
        <v>1</v>
      </c>
      <c r="C499" s="2" t="s">
        <v>7</v>
      </c>
      <c r="D499" s="2" t="s">
        <v>74</v>
      </c>
      <c r="E499" s="2" t="s">
        <v>9</v>
      </c>
      <c r="F499" s="2">
        <v>18.1342</v>
      </c>
      <c r="G499" s="2">
        <v>12953</v>
      </c>
      <c r="H499" s="2">
        <v>1.4E-3</v>
      </c>
      <c r="I499" t="s">
        <v>151</v>
      </c>
    </row>
    <row r="500" spans="1:9">
      <c r="A500" s="2">
        <v>2013</v>
      </c>
      <c r="B500" s="2">
        <v>5</v>
      </c>
      <c r="C500" s="2" t="s">
        <v>12</v>
      </c>
      <c r="D500" s="2" t="s">
        <v>48</v>
      </c>
      <c r="E500" s="2" t="s">
        <v>14</v>
      </c>
      <c r="F500" s="2">
        <v>6.3980009999999998</v>
      </c>
      <c r="G500" s="2">
        <v>1667</v>
      </c>
      <c r="H500" s="2">
        <v>3.8E-3</v>
      </c>
      <c r="I500" t="s">
        <v>151</v>
      </c>
    </row>
    <row r="501" spans="1:9">
      <c r="A501" s="2">
        <v>2014</v>
      </c>
      <c r="B501" s="2">
        <v>1</v>
      </c>
      <c r="C501" s="2" t="s">
        <v>12</v>
      </c>
      <c r="D501" s="2" t="s">
        <v>29</v>
      </c>
      <c r="E501" s="2" t="s">
        <v>25</v>
      </c>
      <c r="F501" s="2">
        <v>21.930731999999999</v>
      </c>
      <c r="G501" s="2">
        <v>4286</v>
      </c>
      <c r="H501" s="2">
        <v>5.1000000000000004E-3</v>
      </c>
      <c r="I501" t="s">
        <v>151</v>
      </c>
    </row>
    <row r="502" spans="1:9">
      <c r="A502" s="2">
        <v>2014</v>
      </c>
      <c r="B502" s="2">
        <v>4</v>
      </c>
      <c r="C502" s="2" t="s">
        <v>7</v>
      </c>
      <c r="D502" s="2" t="s">
        <v>89</v>
      </c>
      <c r="E502" s="2" t="s">
        <v>9</v>
      </c>
      <c r="F502" s="2">
        <v>56.580872999999997</v>
      </c>
      <c r="G502" s="2">
        <v>34245</v>
      </c>
      <c r="H502" s="2">
        <v>1.6000000000000001E-3</v>
      </c>
      <c r="I502" t="s">
        <v>151</v>
      </c>
    </row>
    <row r="503" spans="1:9">
      <c r="A503" s="2">
        <v>2013</v>
      </c>
      <c r="B503" s="2">
        <v>12</v>
      </c>
      <c r="C503" s="2" t="s">
        <v>12</v>
      </c>
      <c r="D503" s="2" t="s">
        <v>50</v>
      </c>
      <c r="E503" s="2" t="s">
        <v>11</v>
      </c>
      <c r="F503" s="2">
        <v>0.44506899999999999</v>
      </c>
      <c r="G503" s="2">
        <v>39</v>
      </c>
      <c r="H503" s="2">
        <v>1.14E-2</v>
      </c>
      <c r="I503" t="s">
        <v>151</v>
      </c>
    </row>
    <row r="504" spans="1:9">
      <c r="A504" s="2">
        <v>2013</v>
      </c>
      <c r="B504" s="2">
        <v>7</v>
      </c>
      <c r="C504" s="2" t="s">
        <v>12</v>
      </c>
      <c r="D504" s="2" t="s">
        <v>27</v>
      </c>
      <c r="E504" s="2" t="s">
        <v>14</v>
      </c>
      <c r="F504" s="2">
        <v>3.8470260000000001</v>
      </c>
      <c r="G504" s="2">
        <v>936</v>
      </c>
      <c r="H504" s="2">
        <v>4.1000000000000003E-3</v>
      </c>
      <c r="I504" t="s">
        <v>151</v>
      </c>
    </row>
    <row r="505" spans="1:9">
      <c r="A505" s="2">
        <v>2013</v>
      </c>
      <c r="B505" s="2">
        <v>4</v>
      </c>
      <c r="C505" s="2" t="s">
        <v>7</v>
      </c>
      <c r="D505" s="2" t="s">
        <v>22</v>
      </c>
      <c r="E505" s="2" t="s">
        <v>14</v>
      </c>
      <c r="F505" s="2">
        <v>3.5313150000000002</v>
      </c>
      <c r="G505" s="2">
        <v>4932</v>
      </c>
      <c r="H505" s="2">
        <v>6.9999999999999999E-4</v>
      </c>
      <c r="I505" t="s">
        <v>151</v>
      </c>
    </row>
    <row r="506" spans="1:9">
      <c r="A506" s="2">
        <v>2014</v>
      </c>
      <c r="B506" s="2">
        <v>4</v>
      </c>
      <c r="C506" s="2" t="s">
        <v>12</v>
      </c>
      <c r="D506" s="2" t="s">
        <v>42</v>
      </c>
      <c r="E506" s="2" t="s">
        <v>14</v>
      </c>
      <c r="F506" s="2">
        <v>157.33880500000001</v>
      </c>
      <c r="G506" s="2">
        <v>29505</v>
      </c>
      <c r="H506" s="2">
        <v>5.3E-3</v>
      </c>
      <c r="I506" t="s">
        <v>151</v>
      </c>
    </row>
    <row r="507" spans="1:9">
      <c r="A507" s="2">
        <v>2013</v>
      </c>
      <c r="B507" s="2">
        <v>5</v>
      </c>
      <c r="C507" s="2" t="s">
        <v>12</v>
      </c>
      <c r="D507" s="2" t="s">
        <v>63</v>
      </c>
      <c r="E507" s="2" t="s">
        <v>14</v>
      </c>
      <c r="F507" s="2">
        <v>591.546469</v>
      </c>
      <c r="G507" s="2">
        <v>60487</v>
      </c>
      <c r="H507" s="2">
        <v>9.7000000000000003E-3</v>
      </c>
      <c r="I507" t="s">
        <v>151</v>
      </c>
    </row>
    <row r="508" spans="1:9">
      <c r="A508" s="2">
        <v>2014</v>
      </c>
      <c r="B508" s="2">
        <v>1</v>
      </c>
      <c r="C508" s="2" t="s">
        <v>12</v>
      </c>
      <c r="D508" s="2" t="s">
        <v>47</v>
      </c>
      <c r="E508" s="2" t="s">
        <v>14</v>
      </c>
      <c r="F508" s="2">
        <v>8.6788810000000005</v>
      </c>
      <c r="G508" s="2">
        <v>784</v>
      </c>
      <c r="H508" s="2">
        <v>1.0999999999999999E-2</v>
      </c>
      <c r="I508" t="s">
        <v>151</v>
      </c>
    </row>
    <row r="509" spans="1:9">
      <c r="A509" s="2">
        <v>2014</v>
      </c>
      <c r="B509" s="2">
        <v>2</v>
      </c>
      <c r="C509" s="2" t="s">
        <v>12</v>
      </c>
      <c r="D509" s="2" t="s">
        <v>47</v>
      </c>
      <c r="E509" s="2" t="s">
        <v>14</v>
      </c>
      <c r="F509" s="2">
        <v>18.252932000000001</v>
      </c>
      <c r="G509" s="2">
        <v>1436</v>
      </c>
      <c r="H509" s="2">
        <v>1.2699999999999999E-2</v>
      </c>
      <c r="I509" t="s">
        <v>151</v>
      </c>
    </row>
    <row r="510" spans="1:9">
      <c r="A510" s="2">
        <v>2013</v>
      </c>
      <c r="B510" s="2">
        <v>1</v>
      </c>
      <c r="C510" s="2" t="s">
        <v>12</v>
      </c>
      <c r="D510" s="2" t="s">
        <v>87</v>
      </c>
      <c r="E510" s="2" t="s">
        <v>14</v>
      </c>
      <c r="F510" s="2">
        <v>228.63852299999999</v>
      </c>
      <c r="G510" s="2">
        <v>19518</v>
      </c>
      <c r="H510" s="2">
        <v>1.17E-2</v>
      </c>
      <c r="I510" t="s">
        <v>151</v>
      </c>
    </row>
    <row r="511" spans="1:9">
      <c r="A511" s="2">
        <v>2013</v>
      </c>
      <c r="B511" s="2">
        <v>1</v>
      </c>
      <c r="C511" s="2" t="s">
        <v>53</v>
      </c>
      <c r="D511" s="2" t="s">
        <v>87</v>
      </c>
      <c r="E511" s="2" t="s">
        <v>14</v>
      </c>
      <c r="F511" s="2">
        <v>46.261454999999998</v>
      </c>
      <c r="G511" s="2">
        <v>31</v>
      </c>
      <c r="H511" s="2">
        <v>1.4923</v>
      </c>
      <c r="I511" t="s">
        <v>151</v>
      </c>
    </row>
    <row r="512" spans="1:9">
      <c r="A512" s="2">
        <v>2014</v>
      </c>
      <c r="B512" s="2">
        <v>1</v>
      </c>
      <c r="C512" s="2" t="s">
        <v>12</v>
      </c>
      <c r="D512" s="2" t="s">
        <v>19</v>
      </c>
      <c r="E512" s="2" t="s">
        <v>14</v>
      </c>
      <c r="F512" s="2">
        <v>2258.7609809999999</v>
      </c>
      <c r="G512" s="2">
        <v>199390</v>
      </c>
      <c r="H512" s="2">
        <v>1.1299999999999999E-2</v>
      </c>
      <c r="I512" t="s">
        <v>151</v>
      </c>
    </row>
    <row r="513" spans="1:9">
      <c r="A513" s="2">
        <v>2013</v>
      </c>
      <c r="B513" s="2">
        <v>9</v>
      </c>
      <c r="C513" s="2" t="s">
        <v>7</v>
      </c>
      <c r="D513" s="2" t="s">
        <v>70</v>
      </c>
      <c r="E513" s="2" t="s">
        <v>14</v>
      </c>
      <c r="F513" s="2">
        <v>192.04833600000001</v>
      </c>
      <c r="G513" s="2">
        <v>76049</v>
      </c>
      <c r="H513" s="2">
        <v>2.5000000000000001E-3</v>
      </c>
      <c r="I513" t="s">
        <v>151</v>
      </c>
    </row>
    <row r="514" spans="1:9">
      <c r="A514" s="2">
        <v>2013</v>
      </c>
      <c r="B514" s="2">
        <v>8</v>
      </c>
      <c r="C514" s="2" t="s">
        <v>7</v>
      </c>
      <c r="D514" s="2" t="s">
        <v>45</v>
      </c>
      <c r="E514" s="2" t="s">
        <v>14</v>
      </c>
      <c r="F514" s="2">
        <v>8.0145630000000008</v>
      </c>
      <c r="G514" s="2">
        <v>17099</v>
      </c>
      <c r="H514" s="2">
        <v>4.0000000000000002E-4</v>
      </c>
      <c r="I514" t="s">
        <v>151</v>
      </c>
    </row>
    <row r="515" spans="1:9">
      <c r="A515" s="2">
        <v>2013</v>
      </c>
      <c r="B515" s="2">
        <v>12</v>
      </c>
      <c r="C515" s="2" t="s">
        <v>12</v>
      </c>
      <c r="D515" s="2" t="s">
        <v>26</v>
      </c>
      <c r="E515" s="2" t="s">
        <v>14</v>
      </c>
      <c r="F515" s="2">
        <v>145.20035200000001</v>
      </c>
      <c r="G515" s="2">
        <v>11787</v>
      </c>
      <c r="H515" s="2">
        <v>1.23E-2</v>
      </c>
      <c r="I515" t="s">
        <v>151</v>
      </c>
    </row>
    <row r="516" spans="1:9">
      <c r="A516" s="2">
        <v>2014</v>
      </c>
      <c r="B516" s="2">
        <v>5</v>
      </c>
      <c r="C516" s="2" t="s">
        <v>7</v>
      </c>
      <c r="D516" s="2" t="s">
        <v>75</v>
      </c>
      <c r="E516" s="2" t="s">
        <v>14</v>
      </c>
      <c r="F516" s="2">
        <v>1.7948949999999999</v>
      </c>
      <c r="G516" s="2">
        <v>665</v>
      </c>
      <c r="H516" s="2">
        <v>2.5999999999999999E-3</v>
      </c>
      <c r="I516" t="s">
        <v>151</v>
      </c>
    </row>
    <row r="517" spans="1:9">
      <c r="A517" s="2">
        <v>2014</v>
      </c>
      <c r="B517" s="2">
        <v>5</v>
      </c>
      <c r="C517" s="2" t="s">
        <v>7</v>
      </c>
      <c r="D517" s="2" t="s">
        <v>81</v>
      </c>
      <c r="E517" s="2" t="s">
        <v>11</v>
      </c>
      <c r="F517" s="2">
        <v>15.9055</v>
      </c>
      <c r="G517" s="2">
        <v>12235</v>
      </c>
      <c r="H517" s="2">
        <v>1.2999999999999999E-3</v>
      </c>
      <c r="I517" t="s">
        <v>151</v>
      </c>
    </row>
    <row r="518" spans="1:9">
      <c r="A518" s="2">
        <v>2014</v>
      </c>
      <c r="B518" s="2">
        <v>2</v>
      </c>
      <c r="C518" s="2" t="s">
        <v>7</v>
      </c>
      <c r="D518" s="2" t="s">
        <v>80</v>
      </c>
      <c r="E518" s="2" t="s">
        <v>14</v>
      </c>
      <c r="F518" s="2">
        <v>4.6243359999999996</v>
      </c>
      <c r="G518" s="2">
        <v>2343</v>
      </c>
      <c r="H518" s="2">
        <v>1.9E-3</v>
      </c>
      <c r="I518" t="s">
        <v>151</v>
      </c>
    </row>
    <row r="519" spans="1:9">
      <c r="A519" s="2">
        <v>2014</v>
      </c>
      <c r="B519" s="2">
        <v>4</v>
      </c>
      <c r="C519" s="2" t="s">
        <v>12</v>
      </c>
      <c r="D519" s="2" t="s">
        <v>10</v>
      </c>
      <c r="E519" s="2" t="s">
        <v>11</v>
      </c>
      <c r="F519" s="2">
        <v>42.070611999999997</v>
      </c>
      <c r="G519" s="2">
        <v>23771</v>
      </c>
      <c r="H519" s="2">
        <v>1.6999999999999999E-3</v>
      </c>
      <c r="I519" t="s">
        <v>151</v>
      </c>
    </row>
    <row r="520" spans="1:9">
      <c r="A520" s="2">
        <v>2013</v>
      </c>
      <c r="B520" s="2">
        <v>3</v>
      </c>
      <c r="C520" s="2" t="s">
        <v>12</v>
      </c>
      <c r="D520" s="2" t="s">
        <v>88</v>
      </c>
      <c r="E520" s="2" t="s">
        <v>14</v>
      </c>
      <c r="F520" s="2">
        <v>4.1716000000000003E-2</v>
      </c>
      <c r="G520" s="2">
        <v>1</v>
      </c>
      <c r="H520" s="2">
        <v>4.1700000000000001E-2</v>
      </c>
      <c r="I520" t="s">
        <v>151</v>
      </c>
    </row>
    <row r="521" spans="1:9">
      <c r="A521" s="2">
        <v>2013</v>
      </c>
      <c r="B521" s="2">
        <v>4</v>
      </c>
      <c r="C521" s="2" t="s">
        <v>12</v>
      </c>
      <c r="D521" s="2" t="s">
        <v>21</v>
      </c>
      <c r="E521" s="2" t="s">
        <v>14</v>
      </c>
      <c r="F521" s="2">
        <v>226.89384899999999</v>
      </c>
      <c r="G521" s="2">
        <v>24633</v>
      </c>
      <c r="H521" s="2">
        <v>9.1999999999999998E-3</v>
      </c>
      <c r="I521" t="s">
        <v>151</v>
      </c>
    </row>
    <row r="522" spans="1:9">
      <c r="A522" s="2">
        <v>2013</v>
      </c>
      <c r="B522" s="2">
        <v>10</v>
      </c>
      <c r="C522" s="2" t="s">
        <v>12</v>
      </c>
      <c r="D522" s="2" t="s">
        <v>31</v>
      </c>
      <c r="E522" s="2" t="s">
        <v>14</v>
      </c>
      <c r="F522" s="2">
        <v>2.4646020000000002</v>
      </c>
      <c r="G522" s="2">
        <v>960</v>
      </c>
      <c r="H522" s="2">
        <v>2.5000000000000001E-3</v>
      </c>
      <c r="I522" t="s">
        <v>151</v>
      </c>
    </row>
    <row r="523" spans="1:9">
      <c r="A523" s="2">
        <v>2013</v>
      </c>
      <c r="B523" s="2">
        <v>5</v>
      </c>
      <c r="C523" s="2" t="s">
        <v>7</v>
      </c>
      <c r="D523" s="2" t="s">
        <v>18</v>
      </c>
      <c r="E523" s="2" t="s">
        <v>14</v>
      </c>
      <c r="F523" s="2">
        <v>58.434882999999999</v>
      </c>
      <c r="G523" s="2">
        <v>35744</v>
      </c>
      <c r="H523" s="2">
        <v>1.6000000000000001E-3</v>
      </c>
      <c r="I523" t="s">
        <v>151</v>
      </c>
    </row>
    <row r="524" spans="1:9">
      <c r="A524" s="2">
        <v>2014</v>
      </c>
      <c r="B524" s="2">
        <v>3</v>
      </c>
      <c r="C524" s="2" t="s">
        <v>7</v>
      </c>
      <c r="D524" s="2" t="s">
        <v>60</v>
      </c>
      <c r="E524" s="2" t="s">
        <v>14</v>
      </c>
      <c r="F524" s="2">
        <v>12.818155000000001</v>
      </c>
      <c r="G524" s="2">
        <v>13798</v>
      </c>
      <c r="H524" s="2">
        <v>8.9999999999999998E-4</v>
      </c>
      <c r="I524" t="s">
        <v>151</v>
      </c>
    </row>
    <row r="525" spans="1:9">
      <c r="A525" s="2">
        <v>2013</v>
      </c>
      <c r="B525" s="2">
        <v>5</v>
      </c>
      <c r="C525" s="2" t="s">
        <v>12</v>
      </c>
      <c r="D525" s="2" t="s">
        <v>13</v>
      </c>
      <c r="E525" s="2" t="s">
        <v>14</v>
      </c>
      <c r="F525" s="2">
        <v>569.44593299999997</v>
      </c>
      <c r="G525" s="2">
        <v>55330</v>
      </c>
      <c r="H525" s="2">
        <v>1.0200000000000001E-2</v>
      </c>
      <c r="I525" t="s">
        <v>151</v>
      </c>
    </row>
    <row r="526" spans="1:9">
      <c r="A526" s="2">
        <v>2014</v>
      </c>
      <c r="B526" s="2">
        <v>5</v>
      </c>
      <c r="C526" s="2" t="s">
        <v>12</v>
      </c>
      <c r="D526" s="2" t="s">
        <v>20</v>
      </c>
      <c r="E526" s="2" t="s">
        <v>14</v>
      </c>
      <c r="F526" s="2">
        <v>2347.9900029999999</v>
      </c>
      <c r="G526" s="2">
        <v>241205</v>
      </c>
      <c r="H526" s="2">
        <v>9.7000000000000003E-3</v>
      </c>
      <c r="I526" t="s">
        <v>151</v>
      </c>
    </row>
    <row r="527" spans="1:9">
      <c r="A527" s="2">
        <v>2013</v>
      </c>
      <c r="B527" s="2">
        <v>6</v>
      </c>
      <c r="C527" s="2" t="s">
        <v>12</v>
      </c>
      <c r="D527" s="2" t="s">
        <v>44</v>
      </c>
      <c r="E527" s="2" t="s">
        <v>16</v>
      </c>
      <c r="F527" s="2">
        <v>119.478105</v>
      </c>
      <c r="G527" s="2">
        <v>12933</v>
      </c>
      <c r="H527" s="2">
        <v>9.1999999999999998E-3</v>
      </c>
      <c r="I527" t="s">
        <v>151</v>
      </c>
    </row>
    <row r="528" spans="1:9">
      <c r="A528" s="2">
        <v>2013</v>
      </c>
      <c r="B528" s="2">
        <v>7</v>
      </c>
      <c r="C528" s="2" t="s">
        <v>12</v>
      </c>
      <c r="D528" s="2" t="s">
        <v>34</v>
      </c>
      <c r="E528" s="2" t="s">
        <v>14</v>
      </c>
      <c r="F528" s="2">
        <v>0.10100000000000001</v>
      </c>
      <c r="G528" s="2">
        <v>8</v>
      </c>
      <c r="H528" s="2">
        <v>1.26E-2</v>
      </c>
      <c r="I528" t="s">
        <v>151</v>
      </c>
    </row>
    <row r="529" spans="1:9">
      <c r="A529" s="2">
        <v>2014</v>
      </c>
      <c r="B529" s="2">
        <v>5</v>
      </c>
      <c r="C529" s="2" t="s">
        <v>12</v>
      </c>
      <c r="D529" s="2" t="s">
        <v>82</v>
      </c>
      <c r="E529" s="2" t="s">
        <v>14</v>
      </c>
      <c r="F529" s="2">
        <v>3.662048</v>
      </c>
      <c r="G529" s="2">
        <v>1990</v>
      </c>
      <c r="H529" s="2">
        <v>1.8E-3</v>
      </c>
      <c r="I529" t="s">
        <v>151</v>
      </c>
    </row>
    <row r="530" spans="1:9">
      <c r="A530" s="2">
        <v>2013</v>
      </c>
      <c r="B530" s="2">
        <v>9</v>
      </c>
      <c r="C530" s="2" t="s">
        <v>7</v>
      </c>
      <c r="D530" s="2" t="s">
        <v>48</v>
      </c>
      <c r="E530" s="2" t="s">
        <v>14</v>
      </c>
      <c r="F530" s="2">
        <v>1.0485960000000001</v>
      </c>
      <c r="G530" s="2">
        <v>2076</v>
      </c>
      <c r="H530" s="2">
        <v>5.0000000000000001E-4</v>
      </c>
      <c r="I530" t="s">
        <v>151</v>
      </c>
    </row>
    <row r="531" spans="1:9">
      <c r="A531" s="2">
        <v>2014</v>
      </c>
      <c r="B531" s="2">
        <v>3</v>
      </c>
      <c r="C531" s="2" t="s">
        <v>12</v>
      </c>
      <c r="D531" s="2" t="s">
        <v>10</v>
      </c>
      <c r="E531" s="2" t="s">
        <v>11</v>
      </c>
      <c r="F531" s="2">
        <v>160.11198099999999</v>
      </c>
      <c r="G531" s="2">
        <v>21223</v>
      </c>
      <c r="H531" s="2">
        <v>7.4999999999999997E-3</v>
      </c>
      <c r="I531" t="s">
        <v>151</v>
      </c>
    </row>
    <row r="532" spans="1:9">
      <c r="A532" s="2">
        <v>2013</v>
      </c>
      <c r="B532" s="2">
        <v>6</v>
      </c>
      <c r="C532" s="2" t="s">
        <v>7</v>
      </c>
      <c r="D532" s="2" t="s">
        <v>24</v>
      </c>
      <c r="E532" s="2" t="s">
        <v>25</v>
      </c>
      <c r="F532" s="2">
        <v>11.473597</v>
      </c>
      <c r="G532" s="2">
        <v>4982</v>
      </c>
      <c r="H532" s="2">
        <v>2.3E-3</v>
      </c>
      <c r="I532" t="s">
        <v>151</v>
      </c>
    </row>
    <row r="533" spans="1:9">
      <c r="A533" s="2">
        <v>2013</v>
      </c>
      <c r="B533" s="2">
        <v>7</v>
      </c>
      <c r="C533" s="2" t="s">
        <v>12</v>
      </c>
      <c r="D533" s="2" t="s">
        <v>24</v>
      </c>
      <c r="E533" s="2" t="s">
        <v>25</v>
      </c>
      <c r="F533" s="2">
        <v>32.682803</v>
      </c>
      <c r="G533" s="2">
        <v>5358</v>
      </c>
      <c r="H533" s="2">
        <v>6.0000000000000001E-3</v>
      </c>
      <c r="I533" t="s">
        <v>151</v>
      </c>
    </row>
    <row r="534" spans="1:9">
      <c r="A534" s="2">
        <v>2013</v>
      </c>
      <c r="B534" s="2">
        <v>8</v>
      </c>
      <c r="C534" s="2" t="s">
        <v>7</v>
      </c>
      <c r="D534" s="2" t="s">
        <v>71</v>
      </c>
      <c r="E534" s="2" t="s">
        <v>14</v>
      </c>
      <c r="F534" s="2">
        <v>0.79893400000000003</v>
      </c>
      <c r="G534" s="2">
        <v>1072</v>
      </c>
      <c r="H534" s="2">
        <v>6.9999999999999999E-4</v>
      </c>
      <c r="I534" t="s">
        <v>151</v>
      </c>
    </row>
    <row r="535" spans="1:9">
      <c r="A535" s="2">
        <v>2013</v>
      </c>
      <c r="B535" s="2">
        <v>3</v>
      </c>
      <c r="C535" s="2" t="s">
        <v>12</v>
      </c>
      <c r="D535" s="2" t="s">
        <v>21</v>
      </c>
      <c r="E535" s="2" t="s">
        <v>14</v>
      </c>
      <c r="F535" s="2">
        <v>297.94856299999998</v>
      </c>
      <c r="G535" s="2">
        <v>31070</v>
      </c>
      <c r="H535" s="2">
        <v>9.4999999999999998E-3</v>
      </c>
      <c r="I535" t="s">
        <v>151</v>
      </c>
    </row>
    <row r="536" spans="1:9">
      <c r="A536" s="2">
        <v>2014</v>
      </c>
      <c r="B536" s="2">
        <v>4</v>
      </c>
      <c r="C536" s="2" t="s">
        <v>12</v>
      </c>
      <c r="D536" s="2" t="s">
        <v>43</v>
      </c>
      <c r="E536" s="2" t="s">
        <v>11</v>
      </c>
      <c r="F536" s="2">
        <v>19.195526000000001</v>
      </c>
      <c r="G536" s="2">
        <v>11618</v>
      </c>
      <c r="H536" s="2">
        <v>1.6000000000000001E-3</v>
      </c>
      <c r="I536" t="s">
        <v>151</v>
      </c>
    </row>
    <row r="537" spans="1:9">
      <c r="A537" s="2">
        <v>2014</v>
      </c>
      <c r="B537" s="2">
        <v>1</v>
      </c>
      <c r="C537" s="2" t="s">
        <v>12</v>
      </c>
      <c r="D537" s="2" t="s">
        <v>15</v>
      </c>
      <c r="E537" s="2" t="s">
        <v>16</v>
      </c>
      <c r="F537" s="2">
        <v>815.52749600000004</v>
      </c>
      <c r="G537" s="2">
        <v>82779</v>
      </c>
      <c r="H537" s="2">
        <v>9.7999999999999997E-3</v>
      </c>
      <c r="I537" t="s">
        <v>151</v>
      </c>
    </row>
    <row r="538" spans="1:9">
      <c r="A538" s="2">
        <v>2014</v>
      </c>
      <c r="B538" s="2">
        <v>3</v>
      </c>
      <c r="C538" s="2" t="s">
        <v>7</v>
      </c>
      <c r="D538" s="2" t="s">
        <v>15</v>
      </c>
      <c r="E538" s="2" t="s">
        <v>16</v>
      </c>
      <c r="F538" s="2">
        <v>190.75205600000001</v>
      </c>
      <c r="G538" s="2">
        <v>70883</v>
      </c>
      <c r="H538" s="2">
        <v>2.5999999999999999E-3</v>
      </c>
      <c r="I538" t="s">
        <v>151</v>
      </c>
    </row>
    <row r="539" spans="1:9">
      <c r="A539" s="2">
        <v>2013</v>
      </c>
      <c r="B539" s="2">
        <v>10</v>
      </c>
      <c r="C539" s="2" t="s">
        <v>12</v>
      </c>
      <c r="D539" s="2" t="s">
        <v>15</v>
      </c>
      <c r="E539" s="2" t="s">
        <v>16</v>
      </c>
      <c r="F539" s="2">
        <v>757.198578</v>
      </c>
      <c r="G539" s="2">
        <v>68762</v>
      </c>
      <c r="H539" s="2">
        <v>1.0999999999999999E-2</v>
      </c>
      <c r="I539" t="s">
        <v>151</v>
      </c>
    </row>
    <row r="540" spans="1:9">
      <c r="A540" s="2">
        <v>2013</v>
      </c>
      <c r="B540" s="2">
        <v>9</v>
      </c>
      <c r="C540" s="2" t="s">
        <v>7</v>
      </c>
      <c r="D540" s="2" t="s">
        <v>40</v>
      </c>
      <c r="E540" s="2" t="s">
        <v>14</v>
      </c>
      <c r="F540" s="2">
        <v>281.666473</v>
      </c>
      <c r="G540" s="2">
        <v>215512</v>
      </c>
      <c r="H540" s="2">
        <v>1.2999999999999999E-3</v>
      </c>
      <c r="I540" t="s">
        <v>151</v>
      </c>
    </row>
    <row r="541" spans="1:9">
      <c r="A541" s="2">
        <v>2014</v>
      </c>
      <c r="B541" s="2">
        <v>2</v>
      </c>
      <c r="C541" s="2" t="s">
        <v>12</v>
      </c>
      <c r="D541" s="2" t="s">
        <v>20</v>
      </c>
      <c r="E541" s="2" t="s">
        <v>14</v>
      </c>
      <c r="F541" s="2">
        <v>2481.4167849999999</v>
      </c>
      <c r="G541" s="2">
        <v>223757</v>
      </c>
      <c r="H541" s="2">
        <v>1.0999999999999999E-2</v>
      </c>
      <c r="I541" t="s">
        <v>151</v>
      </c>
    </row>
    <row r="542" spans="1:9">
      <c r="A542" s="2">
        <v>2013</v>
      </c>
      <c r="B542" s="2">
        <v>2</v>
      </c>
      <c r="C542" s="2" t="s">
        <v>7</v>
      </c>
      <c r="D542" s="2" t="s">
        <v>56</v>
      </c>
      <c r="E542" s="2" t="s">
        <v>14</v>
      </c>
      <c r="F542" s="2">
        <v>95.520079999999993</v>
      </c>
      <c r="G542" s="2">
        <v>47500</v>
      </c>
      <c r="H542" s="2">
        <v>2E-3</v>
      </c>
      <c r="I542" t="s">
        <v>151</v>
      </c>
    </row>
    <row r="543" spans="1:9">
      <c r="A543" s="2">
        <v>2014</v>
      </c>
      <c r="B543" s="2">
        <v>4</v>
      </c>
      <c r="C543" s="2" t="s">
        <v>12</v>
      </c>
      <c r="D543" s="2" t="s">
        <v>34</v>
      </c>
      <c r="E543" s="2" t="s">
        <v>14</v>
      </c>
      <c r="F543" s="2">
        <v>0.66876400000000003</v>
      </c>
      <c r="G543" s="2">
        <v>27</v>
      </c>
      <c r="H543" s="2">
        <v>2.47E-2</v>
      </c>
      <c r="I543" t="s">
        <v>151</v>
      </c>
    </row>
    <row r="544" spans="1:9">
      <c r="A544" s="2">
        <v>2014</v>
      </c>
      <c r="B544" s="2">
        <v>2</v>
      </c>
      <c r="C544" s="2" t="s">
        <v>12</v>
      </c>
      <c r="D544" s="2" t="s">
        <v>8</v>
      </c>
      <c r="E544" s="2" t="s">
        <v>9</v>
      </c>
      <c r="F544" s="2">
        <v>33904.519774</v>
      </c>
      <c r="G544" s="2">
        <v>3938575</v>
      </c>
      <c r="H544" s="2">
        <v>8.6E-3</v>
      </c>
      <c r="I544" t="s">
        <v>151</v>
      </c>
    </row>
    <row r="545" spans="1:9">
      <c r="A545" s="2">
        <v>2013</v>
      </c>
      <c r="B545" s="2">
        <v>10</v>
      </c>
      <c r="C545" s="2" t="s">
        <v>12</v>
      </c>
      <c r="D545" s="2" t="s">
        <v>29</v>
      </c>
      <c r="E545" s="2" t="s">
        <v>25</v>
      </c>
      <c r="F545" s="2">
        <v>21.657093</v>
      </c>
      <c r="G545" s="2">
        <v>4035</v>
      </c>
      <c r="H545" s="2">
        <v>5.3E-3</v>
      </c>
      <c r="I545" t="s">
        <v>151</v>
      </c>
    </row>
    <row r="546" spans="1:9">
      <c r="A546" s="2">
        <v>2014</v>
      </c>
      <c r="B546" s="2">
        <v>2</v>
      </c>
      <c r="C546" s="2" t="s">
        <v>12</v>
      </c>
      <c r="D546" s="2" t="s">
        <v>35</v>
      </c>
      <c r="E546" s="2" t="s">
        <v>9</v>
      </c>
      <c r="F546" s="2">
        <v>1.51111</v>
      </c>
      <c r="G546" s="2">
        <v>10</v>
      </c>
      <c r="H546" s="2">
        <v>0.15110000000000001</v>
      </c>
      <c r="I546" t="s">
        <v>151</v>
      </c>
    </row>
    <row r="547" spans="1:9">
      <c r="A547" s="2">
        <v>2013</v>
      </c>
      <c r="B547" s="2">
        <v>11</v>
      </c>
      <c r="C547" s="2" t="s">
        <v>12</v>
      </c>
      <c r="D547" s="2" t="s">
        <v>10</v>
      </c>
      <c r="E547" s="2" t="s">
        <v>11</v>
      </c>
      <c r="F547" s="2">
        <v>49.958421000000001</v>
      </c>
      <c r="G547" s="2">
        <v>9006</v>
      </c>
      <c r="H547" s="2">
        <v>5.4999999999999997E-3</v>
      </c>
      <c r="I547" t="s">
        <v>151</v>
      </c>
    </row>
    <row r="548" spans="1:9">
      <c r="A548" s="2">
        <v>2013</v>
      </c>
      <c r="B548" s="2">
        <v>12</v>
      </c>
      <c r="C548" s="2" t="s">
        <v>12</v>
      </c>
      <c r="D548" s="2" t="s">
        <v>49</v>
      </c>
      <c r="E548" s="2" t="s">
        <v>11</v>
      </c>
      <c r="F548" s="2">
        <v>1.4E-3</v>
      </c>
      <c r="G548" s="2">
        <v>1</v>
      </c>
      <c r="H548" s="2">
        <v>1.4E-3</v>
      </c>
      <c r="I548" t="s">
        <v>151</v>
      </c>
    </row>
    <row r="549" spans="1:9">
      <c r="A549" s="2">
        <v>2013</v>
      </c>
      <c r="B549" s="2">
        <v>5</v>
      </c>
      <c r="C549" s="2" t="s">
        <v>12</v>
      </c>
      <c r="D549" s="2" t="s">
        <v>27</v>
      </c>
      <c r="E549" s="2" t="s">
        <v>14</v>
      </c>
      <c r="F549" s="2">
        <v>3.0613000000000001</v>
      </c>
      <c r="G549" s="2">
        <v>990</v>
      </c>
      <c r="H549" s="2">
        <v>3.0000000000000001E-3</v>
      </c>
      <c r="I549" t="s">
        <v>151</v>
      </c>
    </row>
    <row r="550" spans="1:9">
      <c r="A550" s="2">
        <v>2014</v>
      </c>
      <c r="B550" s="2">
        <v>2</v>
      </c>
      <c r="C550" s="2" t="s">
        <v>7</v>
      </c>
      <c r="D550" s="2" t="s">
        <v>21</v>
      </c>
      <c r="E550" s="2" t="s">
        <v>14</v>
      </c>
      <c r="F550" s="2">
        <v>18.408950000000001</v>
      </c>
      <c r="G550" s="2">
        <v>27323</v>
      </c>
      <c r="H550" s="2">
        <v>5.9999999999999995E-4</v>
      </c>
      <c r="I550" t="s">
        <v>151</v>
      </c>
    </row>
    <row r="551" spans="1:9">
      <c r="A551" s="2">
        <v>2013</v>
      </c>
      <c r="B551" s="2">
        <v>12</v>
      </c>
      <c r="C551" s="2" t="s">
        <v>12</v>
      </c>
      <c r="D551" s="2" t="s">
        <v>21</v>
      </c>
      <c r="E551" s="2" t="s">
        <v>14</v>
      </c>
      <c r="F551" s="2">
        <v>438.04672799999997</v>
      </c>
      <c r="G551" s="2">
        <v>35997</v>
      </c>
      <c r="H551" s="2">
        <v>1.21E-2</v>
      </c>
      <c r="I551" t="s">
        <v>151</v>
      </c>
    </row>
    <row r="552" spans="1:9">
      <c r="A552" s="2">
        <v>2013</v>
      </c>
      <c r="B552" s="2">
        <v>10</v>
      </c>
      <c r="C552" s="2" t="s">
        <v>12</v>
      </c>
      <c r="D552" s="2" t="s">
        <v>18</v>
      </c>
      <c r="E552" s="2" t="s">
        <v>14</v>
      </c>
      <c r="F552" s="2">
        <v>727.02566100000001</v>
      </c>
      <c r="G552" s="2">
        <v>77313</v>
      </c>
      <c r="H552" s="2">
        <v>9.4000000000000004E-3</v>
      </c>
      <c r="I552" t="s">
        <v>151</v>
      </c>
    </row>
    <row r="553" spans="1:9">
      <c r="A553" s="2">
        <v>2013</v>
      </c>
      <c r="B553" s="2">
        <v>7</v>
      </c>
      <c r="C553" s="2" t="s">
        <v>12</v>
      </c>
      <c r="D553" s="2" t="s">
        <v>15</v>
      </c>
      <c r="E553" s="2" t="s">
        <v>16</v>
      </c>
      <c r="F553" s="2">
        <v>605.884907</v>
      </c>
      <c r="G553" s="2">
        <v>61382</v>
      </c>
      <c r="H553" s="2">
        <v>9.7999999999999997E-3</v>
      </c>
      <c r="I553" t="s">
        <v>151</v>
      </c>
    </row>
    <row r="554" spans="1:9">
      <c r="A554" s="2">
        <v>2014</v>
      </c>
      <c r="B554" s="2">
        <v>3</v>
      </c>
      <c r="C554" s="2" t="s">
        <v>12</v>
      </c>
      <c r="D554" s="2" t="s">
        <v>45</v>
      </c>
      <c r="E554" s="2" t="s">
        <v>14</v>
      </c>
      <c r="F554" s="2">
        <v>88.156745000000001</v>
      </c>
      <c r="G554" s="2">
        <v>21871</v>
      </c>
      <c r="H554" s="2">
        <v>4.0000000000000001E-3</v>
      </c>
      <c r="I554" t="s">
        <v>151</v>
      </c>
    </row>
    <row r="555" spans="1:9">
      <c r="A555" s="2">
        <v>2013</v>
      </c>
      <c r="B555" s="2">
        <v>12</v>
      </c>
      <c r="C555" s="2" t="s">
        <v>7</v>
      </c>
      <c r="D555" s="2" t="s">
        <v>45</v>
      </c>
      <c r="E555" s="2" t="s">
        <v>14</v>
      </c>
      <c r="F555" s="2">
        <v>9.8134929999999994</v>
      </c>
      <c r="G555" s="2">
        <v>20401</v>
      </c>
      <c r="H555" s="2">
        <v>4.0000000000000002E-4</v>
      </c>
      <c r="I555" t="s">
        <v>151</v>
      </c>
    </row>
    <row r="556" spans="1:9">
      <c r="A556" s="2">
        <v>2013</v>
      </c>
      <c r="B556" s="2">
        <v>7</v>
      </c>
      <c r="C556" s="2" t="s">
        <v>12</v>
      </c>
      <c r="D556" s="2" t="s">
        <v>20</v>
      </c>
      <c r="E556" s="2" t="s">
        <v>14</v>
      </c>
      <c r="F556" s="2">
        <v>1730.681294</v>
      </c>
      <c r="G556" s="2">
        <v>163620</v>
      </c>
      <c r="H556" s="2">
        <v>1.0500000000000001E-2</v>
      </c>
      <c r="I556" t="s">
        <v>151</v>
      </c>
    </row>
    <row r="557" spans="1:9">
      <c r="A557" s="2">
        <v>2014</v>
      </c>
      <c r="B557" s="2">
        <v>5</v>
      </c>
      <c r="C557" s="2" t="s">
        <v>12</v>
      </c>
      <c r="D557" s="2" t="s">
        <v>54</v>
      </c>
      <c r="E557" s="2" t="s">
        <v>14</v>
      </c>
      <c r="F557" s="2">
        <v>0.70511000000000001</v>
      </c>
      <c r="G557" s="2">
        <v>49</v>
      </c>
      <c r="H557" s="2">
        <v>1.43E-2</v>
      </c>
      <c r="I557" t="s">
        <v>151</v>
      </c>
    </row>
    <row r="558" spans="1:9">
      <c r="A558" s="2">
        <v>2013</v>
      </c>
      <c r="B558" s="2">
        <v>9</v>
      </c>
      <c r="C558" s="2" t="s">
        <v>12</v>
      </c>
      <c r="D558" s="2" t="s">
        <v>39</v>
      </c>
      <c r="E558" s="2" t="s">
        <v>14</v>
      </c>
      <c r="F558" s="2">
        <v>3860.0983510000001</v>
      </c>
      <c r="G558" s="2">
        <v>278611</v>
      </c>
      <c r="H558" s="2">
        <v>1.38E-2</v>
      </c>
      <c r="I558" t="s">
        <v>151</v>
      </c>
    </row>
    <row r="559" spans="1:9">
      <c r="A559" s="2">
        <v>2014</v>
      </c>
      <c r="B559" s="2">
        <v>5</v>
      </c>
      <c r="C559" s="2" t="s">
        <v>12</v>
      </c>
      <c r="D559" s="2" t="s">
        <v>91</v>
      </c>
      <c r="E559" s="2" t="s">
        <v>9</v>
      </c>
      <c r="F559" s="2">
        <v>3.1837</v>
      </c>
      <c r="G559" s="2">
        <v>2449</v>
      </c>
      <c r="H559" s="2">
        <v>1.2999999999999999E-3</v>
      </c>
      <c r="I559" t="s">
        <v>151</v>
      </c>
    </row>
    <row r="560" spans="1:9">
      <c r="A560" s="2">
        <v>2013</v>
      </c>
      <c r="B560" s="2">
        <v>6</v>
      </c>
      <c r="C560" s="2" t="s">
        <v>7</v>
      </c>
      <c r="D560" s="2" t="s">
        <v>8</v>
      </c>
      <c r="E560" s="2" t="s">
        <v>9</v>
      </c>
      <c r="F560" s="2">
        <v>4187.7423049999998</v>
      </c>
      <c r="G560" s="2">
        <v>2280819</v>
      </c>
      <c r="H560" s="2">
        <v>1.8E-3</v>
      </c>
      <c r="I560" t="s">
        <v>151</v>
      </c>
    </row>
    <row r="561" spans="1:9">
      <c r="A561" s="2">
        <v>2013</v>
      </c>
      <c r="B561" s="2">
        <v>7</v>
      </c>
      <c r="C561" s="2" t="s">
        <v>12</v>
      </c>
      <c r="D561" s="2" t="s">
        <v>8</v>
      </c>
      <c r="E561" s="2" t="s">
        <v>9</v>
      </c>
      <c r="F561" s="2">
        <v>23050.995022999999</v>
      </c>
      <c r="G561" s="2">
        <v>3175760</v>
      </c>
      <c r="H561" s="2">
        <v>7.1999999999999998E-3</v>
      </c>
      <c r="I561" t="s">
        <v>151</v>
      </c>
    </row>
    <row r="562" spans="1:9">
      <c r="A562" s="2">
        <v>2013</v>
      </c>
      <c r="B562" s="2">
        <v>12</v>
      </c>
      <c r="C562" s="2" t="s">
        <v>12</v>
      </c>
      <c r="D562" s="2" t="s">
        <v>59</v>
      </c>
      <c r="E562" s="2" t="s">
        <v>11</v>
      </c>
      <c r="F562" s="2">
        <v>0.480655</v>
      </c>
      <c r="G562" s="2">
        <v>266</v>
      </c>
      <c r="H562" s="2">
        <v>1.8E-3</v>
      </c>
      <c r="I562" t="s">
        <v>151</v>
      </c>
    </row>
    <row r="563" spans="1:9">
      <c r="A563" s="2">
        <v>2014</v>
      </c>
      <c r="B563" s="2">
        <v>3</v>
      </c>
      <c r="C563" s="2" t="s">
        <v>12</v>
      </c>
      <c r="D563" s="2" t="s">
        <v>35</v>
      </c>
      <c r="E563" s="2" t="s">
        <v>9</v>
      </c>
      <c r="F563" s="2">
        <v>0.101607</v>
      </c>
      <c r="G563" s="2">
        <v>3</v>
      </c>
      <c r="H563" s="2">
        <v>3.3799999999999997E-2</v>
      </c>
      <c r="I563" t="s">
        <v>151</v>
      </c>
    </row>
    <row r="564" spans="1:9">
      <c r="A564" s="2">
        <v>2013</v>
      </c>
      <c r="B564" s="2">
        <v>8</v>
      </c>
      <c r="C564" s="2" t="s">
        <v>12</v>
      </c>
      <c r="D564" s="2" t="s">
        <v>50</v>
      </c>
      <c r="E564" s="2" t="s">
        <v>11</v>
      </c>
      <c r="F564" s="2">
        <v>0.20611599999999999</v>
      </c>
      <c r="G564" s="2">
        <v>24</v>
      </c>
      <c r="H564" s="2">
        <v>8.5000000000000006E-3</v>
      </c>
      <c r="I564" t="s">
        <v>151</v>
      </c>
    </row>
    <row r="565" spans="1:9">
      <c r="A565" s="2">
        <v>2013</v>
      </c>
      <c r="B565" s="2">
        <v>8</v>
      </c>
      <c r="C565" s="2" t="s">
        <v>12</v>
      </c>
      <c r="D565" s="2" t="s">
        <v>27</v>
      </c>
      <c r="E565" s="2" t="s">
        <v>14</v>
      </c>
      <c r="F565" s="2">
        <v>3.9482930000000001</v>
      </c>
      <c r="G565" s="2">
        <v>938</v>
      </c>
      <c r="H565" s="2">
        <v>4.1999999999999997E-3</v>
      </c>
      <c r="I565" t="s">
        <v>151</v>
      </c>
    </row>
    <row r="566" spans="1:9">
      <c r="A566" s="2">
        <v>2013</v>
      </c>
      <c r="B566" s="2">
        <v>7</v>
      </c>
      <c r="C566" s="2" t="s">
        <v>7</v>
      </c>
      <c r="D566" s="2" t="s">
        <v>71</v>
      </c>
      <c r="E566" s="2" t="s">
        <v>14</v>
      </c>
      <c r="F566" s="2">
        <v>0.82327600000000001</v>
      </c>
      <c r="G566" s="2">
        <v>1188</v>
      </c>
      <c r="H566" s="2">
        <v>5.9999999999999995E-4</v>
      </c>
      <c r="I566" t="s">
        <v>151</v>
      </c>
    </row>
    <row r="567" spans="1:9">
      <c r="A567" s="2">
        <v>2013</v>
      </c>
      <c r="B567" s="2">
        <v>11</v>
      </c>
      <c r="C567" s="2" t="s">
        <v>7</v>
      </c>
      <c r="D567" s="2" t="s">
        <v>22</v>
      </c>
      <c r="E567" s="2" t="s">
        <v>14</v>
      </c>
      <c r="F567" s="2">
        <v>3.137283</v>
      </c>
      <c r="G567" s="2">
        <v>4547</v>
      </c>
      <c r="H567" s="2">
        <v>5.9999999999999995E-4</v>
      </c>
      <c r="I567" t="s">
        <v>151</v>
      </c>
    </row>
    <row r="568" spans="1:9">
      <c r="A568" s="2">
        <v>2014</v>
      </c>
      <c r="B568" s="2">
        <v>3</v>
      </c>
      <c r="C568" s="2" t="s">
        <v>7</v>
      </c>
      <c r="D568" s="2" t="s">
        <v>21</v>
      </c>
      <c r="E568" s="2" t="s">
        <v>14</v>
      </c>
      <c r="F568" s="2">
        <v>33.050601</v>
      </c>
      <c r="G568" s="2">
        <v>30747</v>
      </c>
      <c r="H568" s="2">
        <v>1E-3</v>
      </c>
      <c r="I568" t="s">
        <v>151</v>
      </c>
    </row>
    <row r="569" spans="1:9">
      <c r="A569" s="2">
        <v>2014</v>
      </c>
      <c r="B569" s="2">
        <v>5</v>
      </c>
      <c r="C569" s="2" t="s">
        <v>7</v>
      </c>
      <c r="D569" s="2" t="s">
        <v>41</v>
      </c>
      <c r="E569" s="2" t="s">
        <v>25</v>
      </c>
      <c r="F569" s="2">
        <v>26.559100000000001</v>
      </c>
      <c r="G569" s="2">
        <v>15961</v>
      </c>
      <c r="H569" s="2">
        <v>1.6000000000000001E-3</v>
      </c>
      <c r="I569" t="s">
        <v>151</v>
      </c>
    </row>
    <row r="570" spans="1:9">
      <c r="A570" s="2">
        <v>2013</v>
      </c>
      <c r="B570" s="2">
        <v>7</v>
      </c>
      <c r="C570" s="2" t="s">
        <v>12</v>
      </c>
      <c r="D570" s="2" t="s">
        <v>63</v>
      </c>
      <c r="E570" s="2" t="s">
        <v>14</v>
      </c>
      <c r="F570" s="2">
        <v>554.03799000000004</v>
      </c>
      <c r="G570" s="2">
        <v>53383</v>
      </c>
      <c r="H570" s="2">
        <v>1.03E-2</v>
      </c>
      <c r="I570" t="s">
        <v>151</v>
      </c>
    </row>
    <row r="571" spans="1:9">
      <c r="A571" s="2">
        <v>2013</v>
      </c>
      <c r="B571" s="2">
        <v>9</v>
      </c>
      <c r="C571" s="2" t="s">
        <v>12</v>
      </c>
      <c r="D571" s="2" t="s">
        <v>86</v>
      </c>
      <c r="E571" s="2" t="s">
        <v>9</v>
      </c>
      <c r="F571" s="2">
        <v>1079.9554929999999</v>
      </c>
      <c r="G571" s="2">
        <v>110227</v>
      </c>
      <c r="H571" s="2">
        <v>9.7000000000000003E-3</v>
      </c>
      <c r="I571" t="s">
        <v>151</v>
      </c>
    </row>
    <row r="572" spans="1:9">
      <c r="A572" s="2">
        <v>2013</v>
      </c>
      <c r="B572" s="2">
        <v>2</v>
      </c>
      <c r="C572" s="2" t="s">
        <v>12</v>
      </c>
      <c r="D572" s="2" t="s">
        <v>87</v>
      </c>
      <c r="E572" s="2" t="s">
        <v>14</v>
      </c>
      <c r="F572" s="2">
        <v>240.552402</v>
      </c>
      <c r="G572" s="2">
        <v>20032</v>
      </c>
      <c r="H572" s="2">
        <v>1.2E-2</v>
      </c>
      <c r="I572" t="s">
        <v>151</v>
      </c>
    </row>
    <row r="573" spans="1:9">
      <c r="A573" s="2">
        <v>2014</v>
      </c>
      <c r="B573" s="2">
        <v>2</v>
      </c>
      <c r="C573" s="2" t="s">
        <v>12</v>
      </c>
      <c r="D573" s="2" t="s">
        <v>19</v>
      </c>
      <c r="E573" s="2" t="s">
        <v>14</v>
      </c>
      <c r="F573" s="2">
        <v>2286.7151869999998</v>
      </c>
      <c r="G573" s="2">
        <v>178269</v>
      </c>
      <c r="H573" s="2">
        <v>1.2800000000000001E-2</v>
      </c>
      <c r="I573" t="s">
        <v>151</v>
      </c>
    </row>
    <row r="574" spans="1:9">
      <c r="A574" s="2">
        <v>2014</v>
      </c>
      <c r="B574" s="2">
        <v>5</v>
      </c>
      <c r="C574" s="2" t="s">
        <v>12</v>
      </c>
      <c r="D574" s="2" t="s">
        <v>43</v>
      </c>
      <c r="E574" s="2" t="s">
        <v>11</v>
      </c>
      <c r="F574" s="2">
        <v>17.232800000000001</v>
      </c>
      <c r="G574" s="2">
        <v>13256</v>
      </c>
      <c r="H574" s="2">
        <v>1.2999999999999999E-3</v>
      </c>
      <c r="I574" t="s">
        <v>151</v>
      </c>
    </row>
    <row r="575" spans="1:9">
      <c r="A575" s="2">
        <v>2013</v>
      </c>
      <c r="B575" s="2">
        <v>6</v>
      </c>
      <c r="C575" s="2" t="s">
        <v>12</v>
      </c>
      <c r="D575" s="2" t="s">
        <v>56</v>
      </c>
      <c r="E575" s="2" t="s">
        <v>14</v>
      </c>
      <c r="F575" s="2">
        <v>3581.6527110000002</v>
      </c>
      <c r="G575" s="2">
        <v>397271</v>
      </c>
      <c r="H575" s="2">
        <v>8.9999999999999993E-3</v>
      </c>
      <c r="I575" t="s">
        <v>151</v>
      </c>
    </row>
    <row r="576" spans="1:9">
      <c r="A576" s="2">
        <v>2013</v>
      </c>
      <c r="B576" s="2">
        <v>12</v>
      </c>
      <c r="C576" s="2" t="s">
        <v>7</v>
      </c>
      <c r="D576" s="2" t="s">
        <v>56</v>
      </c>
      <c r="E576" s="2" t="s">
        <v>14</v>
      </c>
      <c r="F576" s="2">
        <v>82.319210999999996</v>
      </c>
      <c r="G576" s="2">
        <v>49983</v>
      </c>
      <c r="H576" s="2">
        <v>1.6000000000000001E-3</v>
      </c>
      <c r="I576" t="s">
        <v>151</v>
      </c>
    </row>
    <row r="577" spans="1:9">
      <c r="A577" s="2">
        <v>2014</v>
      </c>
      <c r="B577" s="2">
        <v>4</v>
      </c>
      <c r="C577" s="2" t="s">
        <v>7</v>
      </c>
      <c r="D577" s="2" t="s">
        <v>74</v>
      </c>
      <c r="E577" s="2" t="s">
        <v>9</v>
      </c>
      <c r="F577" s="2">
        <v>57.034818000000001</v>
      </c>
      <c r="G577" s="2">
        <v>32054</v>
      </c>
      <c r="H577" s="2">
        <v>1.6999999999999999E-3</v>
      </c>
      <c r="I577" t="s">
        <v>151</v>
      </c>
    </row>
    <row r="578" spans="1:9">
      <c r="A578" s="2">
        <v>2013</v>
      </c>
      <c r="B578" s="2">
        <v>11</v>
      </c>
      <c r="C578" s="2" t="s">
        <v>12</v>
      </c>
      <c r="D578" s="2" t="s">
        <v>34</v>
      </c>
      <c r="E578" s="2" t="s">
        <v>14</v>
      </c>
      <c r="F578" s="2">
        <v>0.15942500000000001</v>
      </c>
      <c r="G578" s="2">
        <v>8</v>
      </c>
      <c r="H578" s="2">
        <v>1.9900000000000001E-2</v>
      </c>
      <c r="I578" t="s">
        <v>151</v>
      </c>
    </row>
    <row r="579" spans="1:9">
      <c r="A579" s="2">
        <v>2014</v>
      </c>
      <c r="B579" s="2">
        <v>2</v>
      </c>
      <c r="C579" s="2" t="s">
        <v>12</v>
      </c>
      <c r="D579" s="2" t="s">
        <v>82</v>
      </c>
      <c r="E579" s="2" t="s">
        <v>14</v>
      </c>
      <c r="F579" s="2">
        <v>8.8251899999999992</v>
      </c>
      <c r="G579" s="2">
        <v>1359</v>
      </c>
      <c r="H579" s="2">
        <v>6.4000000000000003E-3</v>
      </c>
      <c r="I579" t="s">
        <v>151</v>
      </c>
    </row>
    <row r="580" spans="1:9">
      <c r="A580" s="2">
        <v>2013</v>
      </c>
      <c r="B580" s="2">
        <v>11</v>
      </c>
      <c r="C580" s="2" t="s">
        <v>12</v>
      </c>
      <c r="D580" s="2" t="s">
        <v>8</v>
      </c>
      <c r="E580" s="2" t="s">
        <v>9</v>
      </c>
      <c r="F580" s="2">
        <v>34578.522150999997</v>
      </c>
      <c r="G580" s="2">
        <v>3757155</v>
      </c>
      <c r="H580" s="2">
        <v>9.1999999999999998E-3</v>
      </c>
      <c r="I580" t="s">
        <v>151</v>
      </c>
    </row>
    <row r="581" spans="1:9">
      <c r="A581" s="2">
        <v>2013</v>
      </c>
      <c r="B581" s="2">
        <v>11</v>
      </c>
      <c r="C581" s="2" t="s">
        <v>12</v>
      </c>
      <c r="D581" s="2" t="s">
        <v>57</v>
      </c>
      <c r="E581" s="2" t="s">
        <v>14</v>
      </c>
      <c r="F581" s="2">
        <v>9.4350000000000007E-3</v>
      </c>
      <c r="G581" s="2">
        <v>1</v>
      </c>
      <c r="H581" s="2">
        <v>9.4000000000000004E-3</v>
      </c>
      <c r="I581" t="s">
        <v>151</v>
      </c>
    </row>
    <row r="582" spans="1:9">
      <c r="A582" s="2">
        <v>2014</v>
      </c>
      <c r="B582" s="2">
        <v>2</v>
      </c>
      <c r="C582" s="2" t="s">
        <v>12</v>
      </c>
      <c r="D582" s="2" t="s">
        <v>29</v>
      </c>
      <c r="E582" s="2" t="s">
        <v>25</v>
      </c>
      <c r="F582" s="2">
        <v>24.316478</v>
      </c>
      <c r="G582" s="2">
        <v>5039</v>
      </c>
      <c r="H582" s="2">
        <v>4.7999999999999996E-3</v>
      </c>
      <c r="I582" t="s">
        <v>151</v>
      </c>
    </row>
    <row r="583" spans="1:9">
      <c r="A583" s="2">
        <v>2014</v>
      </c>
      <c r="B583" s="2">
        <v>4</v>
      </c>
      <c r="C583" s="2" t="s">
        <v>12</v>
      </c>
      <c r="D583" s="2" t="s">
        <v>29</v>
      </c>
      <c r="E583" s="2" t="s">
        <v>25</v>
      </c>
      <c r="F583" s="2">
        <v>36.827238000000001</v>
      </c>
      <c r="G583" s="2">
        <v>6899</v>
      </c>
      <c r="H583" s="2">
        <v>5.3E-3</v>
      </c>
      <c r="I583" t="s">
        <v>151</v>
      </c>
    </row>
    <row r="584" spans="1:9">
      <c r="A584" s="2">
        <v>2014</v>
      </c>
      <c r="B584" s="2">
        <v>5</v>
      </c>
      <c r="C584" s="2" t="s">
        <v>7</v>
      </c>
      <c r="D584" s="2" t="s">
        <v>10</v>
      </c>
      <c r="E584" s="2" t="s">
        <v>11</v>
      </c>
      <c r="F584" s="2">
        <v>171.309451</v>
      </c>
      <c r="G584" s="2">
        <v>124216</v>
      </c>
      <c r="H584" s="2">
        <v>1.2999999999999999E-3</v>
      </c>
      <c r="I584" t="s">
        <v>151</v>
      </c>
    </row>
    <row r="585" spans="1:9">
      <c r="A585" s="2">
        <v>2013</v>
      </c>
      <c r="B585" s="2">
        <v>12</v>
      </c>
      <c r="C585" s="2" t="s">
        <v>7</v>
      </c>
      <c r="D585" s="2" t="s">
        <v>88</v>
      </c>
      <c r="E585" s="2" t="s">
        <v>14</v>
      </c>
      <c r="F585" s="2">
        <v>0.35655900000000001</v>
      </c>
      <c r="G585" s="2">
        <v>131</v>
      </c>
      <c r="H585" s="2">
        <v>2.7000000000000001E-3</v>
      </c>
      <c r="I585" t="s">
        <v>151</v>
      </c>
    </row>
    <row r="586" spans="1:9">
      <c r="A586" s="2">
        <v>2013</v>
      </c>
      <c r="B586" s="2">
        <v>9</v>
      </c>
      <c r="C586" s="2" t="s">
        <v>7</v>
      </c>
      <c r="D586" s="2" t="s">
        <v>71</v>
      </c>
      <c r="E586" s="2" t="s">
        <v>14</v>
      </c>
      <c r="F586" s="2">
        <v>0.420927</v>
      </c>
      <c r="G586" s="2">
        <v>2112</v>
      </c>
      <c r="H586" s="2">
        <v>1E-4</v>
      </c>
      <c r="I586" t="s">
        <v>151</v>
      </c>
    </row>
    <row r="587" spans="1:9">
      <c r="A587" s="2">
        <v>2013</v>
      </c>
      <c r="B587" s="2">
        <v>6</v>
      </c>
      <c r="C587" s="2" t="s">
        <v>12</v>
      </c>
      <c r="D587" s="2" t="s">
        <v>28</v>
      </c>
      <c r="E587" s="2" t="s">
        <v>14</v>
      </c>
      <c r="F587" s="2">
        <v>5.7166740000000003</v>
      </c>
      <c r="G587" s="2">
        <v>2889</v>
      </c>
      <c r="H587" s="2">
        <v>1.9E-3</v>
      </c>
      <c r="I587" t="s">
        <v>151</v>
      </c>
    </row>
    <row r="588" spans="1:9">
      <c r="A588" s="2">
        <v>2013</v>
      </c>
      <c r="B588" s="2">
        <v>3</v>
      </c>
      <c r="C588" s="2" t="s">
        <v>12</v>
      </c>
      <c r="D588" s="2" t="s">
        <v>28</v>
      </c>
      <c r="E588" s="2" t="s">
        <v>14</v>
      </c>
      <c r="F588" s="2">
        <v>5.1835110000000002</v>
      </c>
      <c r="G588" s="2">
        <v>1474</v>
      </c>
      <c r="H588" s="2">
        <v>3.5000000000000001E-3</v>
      </c>
      <c r="I588" t="s">
        <v>151</v>
      </c>
    </row>
    <row r="589" spans="1:9">
      <c r="A589" s="2">
        <v>2014</v>
      </c>
      <c r="B589" s="2">
        <v>4</v>
      </c>
      <c r="C589" s="2" t="s">
        <v>7</v>
      </c>
      <c r="D589" s="2" t="s">
        <v>22</v>
      </c>
      <c r="E589" s="2" t="s">
        <v>14</v>
      </c>
      <c r="F589" s="2">
        <v>11.939942</v>
      </c>
      <c r="G589" s="2">
        <v>9677</v>
      </c>
      <c r="H589" s="2">
        <v>1.1999999999999999E-3</v>
      </c>
      <c r="I589" t="s">
        <v>151</v>
      </c>
    </row>
    <row r="590" spans="1:9">
      <c r="A590" s="2">
        <v>2013</v>
      </c>
      <c r="B590" s="2">
        <v>6</v>
      </c>
      <c r="C590" s="2" t="s">
        <v>12</v>
      </c>
      <c r="D590" s="2" t="s">
        <v>31</v>
      </c>
      <c r="E590" s="2" t="s">
        <v>14</v>
      </c>
      <c r="F590" s="2">
        <v>3.0390679999999999</v>
      </c>
      <c r="G590" s="2">
        <v>631</v>
      </c>
      <c r="H590" s="2">
        <v>4.7999999999999996E-3</v>
      </c>
      <c r="I590" t="s">
        <v>151</v>
      </c>
    </row>
    <row r="591" spans="1:9">
      <c r="A591" s="2">
        <v>2013</v>
      </c>
      <c r="B591" s="2">
        <v>10</v>
      </c>
      <c r="C591" s="2" t="s">
        <v>12</v>
      </c>
      <c r="D591" s="2" t="s">
        <v>87</v>
      </c>
      <c r="E591" s="2" t="s">
        <v>14</v>
      </c>
      <c r="F591" s="2">
        <v>429.53025200000002</v>
      </c>
      <c r="G591" s="2">
        <v>34314</v>
      </c>
      <c r="H591" s="2">
        <v>1.2500000000000001E-2</v>
      </c>
      <c r="I591" t="s">
        <v>151</v>
      </c>
    </row>
    <row r="592" spans="1:9">
      <c r="A592" s="2">
        <v>2013</v>
      </c>
      <c r="B592" s="2">
        <v>6</v>
      </c>
      <c r="C592" s="2" t="s">
        <v>53</v>
      </c>
      <c r="D592" s="2" t="s">
        <v>19</v>
      </c>
      <c r="E592" s="2" t="s">
        <v>14</v>
      </c>
      <c r="F592" s="2">
        <v>0.67587200000000003</v>
      </c>
      <c r="G592" s="2">
        <v>1</v>
      </c>
      <c r="H592" s="2">
        <v>0.67579999999999996</v>
      </c>
      <c r="I592" t="s">
        <v>151</v>
      </c>
    </row>
    <row r="593" spans="1:9">
      <c r="A593" s="2">
        <v>2014</v>
      </c>
      <c r="B593" s="2">
        <v>4</v>
      </c>
      <c r="C593" s="2" t="s">
        <v>12</v>
      </c>
      <c r="D593" s="2" t="s">
        <v>93</v>
      </c>
      <c r="E593" s="2" t="s">
        <v>9</v>
      </c>
      <c r="F593" s="2">
        <v>2.5337260000000001</v>
      </c>
      <c r="G593" s="2">
        <v>1424</v>
      </c>
      <c r="H593" s="2">
        <v>1.6999999999999999E-3</v>
      </c>
      <c r="I593" t="s">
        <v>151</v>
      </c>
    </row>
    <row r="594" spans="1:9">
      <c r="A594" s="2">
        <v>2013</v>
      </c>
      <c r="B594" s="2">
        <v>6</v>
      </c>
      <c r="C594" s="2" t="s">
        <v>12</v>
      </c>
      <c r="D594" s="2" t="s">
        <v>60</v>
      </c>
      <c r="E594" s="2" t="s">
        <v>14</v>
      </c>
      <c r="F594" s="2">
        <v>2.5266E-2</v>
      </c>
      <c r="G594" s="2">
        <v>6</v>
      </c>
      <c r="H594" s="2">
        <v>4.1999999999999997E-3</v>
      </c>
      <c r="I594" t="s">
        <v>151</v>
      </c>
    </row>
    <row r="595" spans="1:9">
      <c r="A595" s="2">
        <v>2013</v>
      </c>
      <c r="B595" s="2">
        <v>3</v>
      </c>
      <c r="C595" s="2" t="s">
        <v>12</v>
      </c>
      <c r="D595" s="2" t="s">
        <v>40</v>
      </c>
      <c r="E595" s="2" t="s">
        <v>14</v>
      </c>
      <c r="F595" s="2">
        <v>1888.7116100000001</v>
      </c>
      <c r="G595" s="2">
        <v>285384</v>
      </c>
      <c r="H595" s="2">
        <v>6.6E-3</v>
      </c>
      <c r="I595" t="s">
        <v>151</v>
      </c>
    </row>
    <row r="596" spans="1:9">
      <c r="A596" s="2">
        <v>2013</v>
      </c>
      <c r="B596" s="2">
        <v>3</v>
      </c>
      <c r="C596" s="2" t="s">
        <v>7</v>
      </c>
      <c r="D596" s="2" t="s">
        <v>13</v>
      </c>
      <c r="E596" s="2" t="s">
        <v>14</v>
      </c>
      <c r="F596" s="2">
        <v>27.423190999999999</v>
      </c>
      <c r="G596" s="2">
        <v>17085</v>
      </c>
      <c r="H596" s="2">
        <v>1.6000000000000001E-3</v>
      </c>
      <c r="I596" t="s">
        <v>151</v>
      </c>
    </row>
    <row r="597" spans="1:9">
      <c r="A597" s="2">
        <v>2013</v>
      </c>
      <c r="B597" s="2">
        <v>6</v>
      </c>
      <c r="C597" s="2" t="s">
        <v>12</v>
      </c>
      <c r="D597" s="2" t="s">
        <v>54</v>
      </c>
      <c r="E597" s="2" t="s">
        <v>14</v>
      </c>
      <c r="F597" s="2">
        <v>0.36495100000000003</v>
      </c>
      <c r="G597" s="2">
        <v>30</v>
      </c>
      <c r="H597" s="2">
        <v>1.21E-2</v>
      </c>
      <c r="I597" t="s">
        <v>151</v>
      </c>
    </row>
    <row r="598" spans="1:9">
      <c r="A598" s="2">
        <v>2014</v>
      </c>
      <c r="B598" s="2">
        <v>4</v>
      </c>
      <c r="C598" s="2" t="s">
        <v>7</v>
      </c>
      <c r="D598" s="2" t="s">
        <v>73</v>
      </c>
      <c r="E598" s="2" t="s">
        <v>14</v>
      </c>
      <c r="F598" s="2">
        <v>5.6385069999999997</v>
      </c>
      <c r="G598" s="2">
        <v>2666</v>
      </c>
      <c r="H598" s="2">
        <v>2.0999999999999999E-3</v>
      </c>
      <c r="I598" t="s">
        <v>151</v>
      </c>
    </row>
    <row r="599" spans="1:9">
      <c r="A599" s="2">
        <v>2013</v>
      </c>
      <c r="B599" s="2">
        <v>12</v>
      </c>
      <c r="C599" s="2" t="s">
        <v>12</v>
      </c>
      <c r="D599" s="2" t="s">
        <v>80</v>
      </c>
      <c r="E599" s="2" t="s">
        <v>14</v>
      </c>
      <c r="F599" s="2">
        <v>0.34004600000000001</v>
      </c>
      <c r="G599" s="2">
        <v>173</v>
      </c>
      <c r="H599" s="2">
        <v>1.9E-3</v>
      </c>
      <c r="I599" t="s">
        <v>151</v>
      </c>
    </row>
    <row r="600" spans="1:9">
      <c r="A600" s="2">
        <v>2013</v>
      </c>
      <c r="B600" s="2">
        <v>3</v>
      </c>
      <c r="C600" s="2" t="s">
        <v>53</v>
      </c>
      <c r="D600" s="2" t="s">
        <v>39</v>
      </c>
      <c r="E600" s="2" t="s">
        <v>14</v>
      </c>
      <c r="F600" s="2">
        <v>3.2067770000000002</v>
      </c>
      <c r="G600" s="2">
        <v>3</v>
      </c>
      <c r="H600" s="2">
        <v>1.0689</v>
      </c>
      <c r="I600" t="s">
        <v>151</v>
      </c>
    </row>
    <row r="601" spans="1:9">
      <c r="A601" s="2">
        <v>2014</v>
      </c>
      <c r="B601" s="2">
        <v>4</v>
      </c>
      <c r="C601" s="2" t="s">
        <v>12</v>
      </c>
      <c r="D601" s="2" t="s">
        <v>8</v>
      </c>
      <c r="E601" s="2" t="s">
        <v>9</v>
      </c>
      <c r="F601" s="2">
        <v>44831.400457000003</v>
      </c>
      <c r="G601" s="2">
        <v>4563905</v>
      </c>
      <c r="H601" s="2">
        <v>9.7999999999999997E-3</v>
      </c>
      <c r="I601" t="s">
        <v>151</v>
      </c>
    </row>
    <row r="602" spans="1:9">
      <c r="A602" s="2">
        <v>2014</v>
      </c>
      <c r="B602" s="2">
        <v>5</v>
      </c>
      <c r="C602" s="2" t="s">
        <v>7</v>
      </c>
      <c r="D602" s="2" t="s">
        <v>89</v>
      </c>
      <c r="E602" s="2" t="s">
        <v>9</v>
      </c>
      <c r="F602" s="2">
        <v>50.427</v>
      </c>
      <c r="G602" s="2">
        <v>38790</v>
      </c>
      <c r="H602" s="2">
        <v>1.2999999999999999E-3</v>
      </c>
      <c r="I602" t="s">
        <v>151</v>
      </c>
    </row>
    <row r="603" spans="1:9">
      <c r="A603" s="2">
        <v>2013</v>
      </c>
      <c r="B603" s="2">
        <v>7</v>
      </c>
      <c r="C603" s="2" t="s">
        <v>12</v>
      </c>
      <c r="D603" s="2" t="s">
        <v>10</v>
      </c>
      <c r="E603" s="2" t="s">
        <v>11</v>
      </c>
      <c r="F603" s="2">
        <v>2E-3</v>
      </c>
      <c r="G603" s="2">
        <v>2</v>
      </c>
      <c r="H603" s="2">
        <v>1E-3</v>
      </c>
      <c r="I603" t="s">
        <v>151</v>
      </c>
    </row>
    <row r="604" spans="1:9">
      <c r="A604" s="2">
        <v>2013</v>
      </c>
      <c r="B604" s="2">
        <v>8</v>
      </c>
      <c r="C604" s="2" t="s">
        <v>12</v>
      </c>
      <c r="D604" s="2" t="s">
        <v>10</v>
      </c>
      <c r="E604" s="2" t="s">
        <v>11</v>
      </c>
      <c r="F604" s="2">
        <v>8.1435999999999995E-2</v>
      </c>
      <c r="G604" s="2">
        <v>15</v>
      </c>
      <c r="H604" s="2">
        <v>5.4000000000000003E-3</v>
      </c>
      <c r="I604" t="s">
        <v>151</v>
      </c>
    </row>
    <row r="605" spans="1:9">
      <c r="A605" s="2">
        <v>2013</v>
      </c>
      <c r="B605" s="2">
        <v>12</v>
      </c>
      <c r="C605" s="2" t="s">
        <v>7</v>
      </c>
      <c r="D605" s="2" t="s">
        <v>24</v>
      </c>
      <c r="E605" s="2" t="s">
        <v>25</v>
      </c>
      <c r="F605" s="2">
        <v>28.162386000000001</v>
      </c>
      <c r="G605" s="2">
        <v>8217</v>
      </c>
      <c r="H605" s="2">
        <v>3.3999999999999998E-3</v>
      </c>
      <c r="I605" t="s">
        <v>151</v>
      </c>
    </row>
    <row r="606" spans="1:9">
      <c r="A606" s="2">
        <v>2014</v>
      </c>
      <c r="B606" s="2">
        <v>1</v>
      </c>
      <c r="C606" s="2" t="s">
        <v>12</v>
      </c>
      <c r="D606" s="2" t="s">
        <v>51</v>
      </c>
      <c r="E606" s="2" t="s">
        <v>11</v>
      </c>
      <c r="F606" s="2">
        <v>9.8000000000000004E-2</v>
      </c>
      <c r="G606" s="2">
        <v>70</v>
      </c>
      <c r="H606" s="2">
        <v>1.4E-3</v>
      </c>
      <c r="I606" t="s">
        <v>151</v>
      </c>
    </row>
    <row r="607" spans="1:9">
      <c r="A607" s="2">
        <v>2014</v>
      </c>
      <c r="B607" s="2">
        <v>2</v>
      </c>
      <c r="C607" s="2" t="s">
        <v>12</v>
      </c>
      <c r="D607" s="2" t="s">
        <v>51</v>
      </c>
      <c r="E607" s="2" t="s">
        <v>11</v>
      </c>
      <c r="F607" s="2">
        <v>0.23519999999999999</v>
      </c>
      <c r="G607" s="2">
        <v>168</v>
      </c>
      <c r="H607" s="2">
        <v>1.4E-3</v>
      </c>
      <c r="I607" t="s">
        <v>151</v>
      </c>
    </row>
    <row r="608" spans="1:9">
      <c r="A608" s="2">
        <v>2013</v>
      </c>
      <c r="B608" s="2">
        <v>5</v>
      </c>
      <c r="C608" s="2" t="s">
        <v>7</v>
      </c>
      <c r="D608" s="2" t="s">
        <v>22</v>
      </c>
      <c r="E608" s="2" t="s">
        <v>14</v>
      </c>
      <c r="F608" s="2">
        <v>4.0571419999999998</v>
      </c>
      <c r="G608" s="2">
        <v>5863</v>
      </c>
      <c r="H608" s="2">
        <v>5.9999999999999995E-4</v>
      </c>
      <c r="I608" t="s">
        <v>151</v>
      </c>
    </row>
    <row r="609" spans="1:9">
      <c r="A609" s="2">
        <v>2013</v>
      </c>
      <c r="B609" s="2">
        <v>4</v>
      </c>
      <c r="C609" s="2" t="s">
        <v>12</v>
      </c>
      <c r="D609" s="2" t="s">
        <v>31</v>
      </c>
      <c r="E609" s="2" t="s">
        <v>14</v>
      </c>
      <c r="F609" s="2">
        <v>7.0735000000000006E-2</v>
      </c>
      <c r="G609" s="2">
        <v>109</v>
      </c>
      <c r="H609" s="2">
        <v>5.9999999999999995E-4</v>
      </c>
      <c r="I609" t="s">
        <v>151</v>
      </c>
    </row>
    <row r="610" spans="1:9">
      <c r="A610" s="2">
        <v>2014</v>
      </c>
      <c r="B610" s="2">
        <v>5</v>
      </c>
      <c r="C610" s="2" t="s">
        <v>12</v>
      </c>
      <c r="D610" s="2" t="s">
        <v>42</v>
      </c>
      <c r="E610" s="2" t="s">
        <v>14</v>
      </c>
      <c r="F610" s="2">
        <v>133.98847599999999</v>
      </c>
      <c r="G610" s="2">
        <v>30952</v>
      </c>
      <c r="H610" s="2">
        <v>4.3E-3</v>
      </c>
      <c r="I610" t="s">
        <v>151</v>
      </c>
    </row>
    <row r="611" spans="1:9">
      <c r="A611" s="2">
        <v>2013</v>
      </c>
      <c r="B611" s="2">
        <v>4</v>
      </c>
      <c r="C611" s="2" t="s">
        <v>7</v>
      </c>
      <c r="D611" s="2" t="s">
        <v>63</v>
      </c>
      <c r="E611" s="2" t="s">
        <v>14</v>
      </c>
      <c r="F611" s="2">
        <v>11.890782</v>
      </c>
      <c r="G611" s="2">
        <v>15586</v>
      </c>
      <c r="H611" s="2">
        <v>6.9999999999999999E-4</v>
      </c>
      <c r="I611" t="s">
        <v>151</v>
      </c>
    </row>
    <row r="612" spans="1:9">
      <c r="A612" s="2">
        <v>2013</v>
      </c>
      <c r="B612" s="2">
        <v>11</v>
      </c>
      <c r="C612" s="2" t="s">
        <v>7</v>
      </c>
      <c r="D612" s="2" t="s">
        <v>63</v>
      </c>
      <c r="E612" s="2" t="s">
        <v>14</v>
      </c>
      <c r="F612" s="2">
        <v>9.0370229999999996</v>
      </c>
      <c r="G612" s="2">
        <v>11845</v>
      </c>
      <c r="H612" s="2">
        <v>6.9999999999999999E-4</v>
      </c>
      <c r="I612" t="s">
        <v>151</v>
      </c>
    </row>
    <row r="613" spans="1:9">
      <c r="A613" s="2">
        <v>2014</v>
      </c>
      <c r="B613" s="2">
        <v>3</v>
      </c>
      <c r="C613" s="2" t="s">
        <v>7</v>
      </c>
      <c r="D613" s="2" t="s">
        <v>40</v>
      </c>
      <c r="E613" s="2" t="s">
        <v>14</v>
      </c>
      <c r="F613" s="2">
        <v>2388.8129479999998</v>
      </c>
      <c r="G613" s="2">
        <v>578265</v>
      </c>
      <c r="H613" s="2">
        <v>4.1000000000000003E-3</v>
      </c>
      <c r="I613" t="s">
        <v>151</v>
      </c>
    </row>
    <row r="614" spans="1:9">
      <c r="A614" s="2">
        <v>2013</v>
      </c>
      <c r="B614" s="2">
        <v>3</v>
      </c>
      <c r="C614" s="2" t="s">
        <v>7</v>
      </c>
      <c r="D614" s="2" t="s">
        <v>20</v>
      </c>
      <c r="E614" s="2" t="s">
        <v>14</v>
      </c>
      <c r="F614" s="2">
        <v>65.066186000000002</v>
      </c>
      <c r="G614" s="2">
        <v>56929</v>
      </c>
      <c r="H614" s="2">
        <v>1.1000000000000001E-3</v>
      </c>
      <c r="I614" t="s">
        <v>151</v>
      </c>
    </row>
    <row r="615" spans="1:9">
      <c r="A615" s="2">
        <v>2013</v>
      </c>
      <c r="B615" s="2">
        <v>11</v>
      </c>
      <c r="C615" s="2" t="s">
        <v>12</v>
      </c>
      <c r="D615" s="2" t="s">
        <v>56</v>
      </c>
      <c r="E615" s="2" t="s">
        <v>14</v>
      </c>
      <c r="F615" s="2">
        <v>5484.577182</v>
      </c>
      <c r="G615" s="2">
        <v>502509</v>
      </c>
      <c r="H615" s="2">
        <v>1.09E-2</v>
      </c>
      <c r="I615" t="s">
        <v>151</v>
      </c>
    </row>
    <row r="616" spans="1:9">
      <c r="A616" s="2">
        <v>2013</v>
      </c>
      <c r="B616" s="2">
        <v>2</v>
      </c>
      <c r="C616" s="2" t="s">
        <v>12</v>
      </c>
      <c r="D616" s="2" t="s">
        <v>64</v>
      </c>
      <c r="E616" s="2" t="s">
        <v>14</v>
      </c>
      <c r="F616" s="2">
        <v>0.366504</v>
      </c>
      <c r="G616" s="2">
        <v>25</v>
      </c>
      <c r="H616" s="2">
        <v>1.46E-2</v>
      </c>
      <c r="I616" t="s">
        <v>151</v>
      </c>
    </row>
    <row r="617" spans="1:9">
      <c r="A617" s="2">
        <v>2014</v>
      </c>
      <c r="B617" s="2">
        <v>2</v>
      </c>
      <c r="C617" s="2" t="s">
        <v>12</v>
      </c>
      <c r="D617" s="2" t="s">
        <v>74</v>
      </c>
      <c r="E617" s="2" t="s">
        <v>9</v>
      </c>
      <c r="F617" s="2">
        <v>2.0720000000000001</v>
      </c>
      <c r="G617" s="2">
        <v>1480</v>
      </c>
      <c r="H617" s="2">
        <v>1.4E-3</v>
      </c>
      <c r="I617" t="s">
        <v>151</v>
      </c>
    </row>
    <row r="618" spans="1:9">
      <c r="A618" s="2">
        <v>2013</v>
      </c>
      <c r="B618" s="2">
        <v>1</v>
      </c>
      <c r="C618" s="2" t="s">
        <v>53</v>
      </c>
      <c r="D618" s="2" t="s">
        <v>39</v>
      </c>
      <c r="E618" s="2" t="s">
        <v>14</v>
      </c>
      <c r="F618" s="2">
        <v>43.439450000000001</v>
      </c>
      <c r="G618" s="2">
        <v>30</v>
      </c>
      <c r="H618" s="2">
        <v>1.4479</v>
      </c>
      <c r="I618" t="s">
        <v>151</v>
      </c>
    </row>
    <row r="619" spans="1:9">
      <c r="A619" s="2">
        <v>2013</v>
      </c>
      <c r="B619" s="2">
        <v>2</v>
      </c>
      <c r="C619" s="2" t="s">
        <v>53</v>
      </c>
      <c r="D619" s="2" t="s">
        <v>39</v>
      </c>
      <c r="E619" s="2" t="s">
        <v>14</v>
      </c>
      <c r="F619" s="2">
        <v>0.74834500000000004</v>
      </c>
      <c r="G619" s="2">
        <v>1</v>
      </c>
      <c r="H619" s="2">
        <v>0.74829999999999997</v>
      </c>
      <c r="I619" t="s">
        <v>151</v>
      </c>
    </row>
    <row r="620" spans="1:9">
      <c r="A620" s="2">
        <v>2014</v>
      </c>
      <c r="B620" s="2">
        <v>3</v>
      </c>
      <c r="C620" s="2" t="s">
        <v>7</v>
      </c>
      <c r="D620" s="2" t="s">
        <v>59</v>
      </c>
      <c r="E620" s="2" t="s">
        <v>11</v>
      </c>
      <c r="F620" s="2">
        <v>198.35436000000001</v>
      </c>
      <c r="G620" s="2">
        <v>114722</v>
      </c>
      <c r="H620" s="2">
        <v>1.6999999999999999E-3</v>
      </c>
      <c r="I620" t="s">
        <v>151</v>
      </c>
    </row>
    <row r="621" spans="1:9">
      <c r="A621" s="2">
        <v>2014</v>
      </c>
      <c r="B621" s="2">
        <v>5</v>
      </c>
      <c r="C621" s="2" t="s">
        <v>12</v>
      </c>
      <c r="D621" s="2" t="s">
        <v>89</v>
      </c>
      <c r="E621" s="2" t="s">
        <v>9</v>
      </c>
      <c r="F621" s="2">
        <v>9.2195999999999998</v>
      </c>
      <c r="G621" s="2">
        <v>7092</v>
      </c>
      <c r="H621" s="2">
        <v>1.2999999999999999E-3</v>
      </c>
      <c r="I621" t="s">
        <v>151</v>
      </c>
    </row>
    <row r="622" spans="1:9">
      <c r="A622" s="2">
        <v>2014</v>
      </c>
      <c r="B622" s="2">
        <v>4</v>
      </c>
      <c r="C622" s="2" t="s">
        <v>7</v>
      </c>
      <c r="D622" s="2" t="s">
        <v>24</v>
      </c>
      <c r="E622" s="2" t="s">
        <v>25</v>
      </c>
      <c r="F622" s="2">
        <v>10.852050999999999</v>
      </c>
      <c r="G622" s="2">
        <v>16751</v>
      </c>
      <c r="H622" s="2">
        <v>5.9999999999999995E-4</v>
      </c>
      <c r="I622" t="s">
        <v>151</v>
      </c>
    </row>
    <row r="623" spans="1:9">
      <c r="A623" s="2">
        <v>2013</v>
      </c>
      <c r="B623" s="2">
        <v>12</v>
      </c>
      <c r="C623" s="2" t="s">
        <v>12</v>
      </c>
      <c r="D623" s="2" t="s">
        <v>24</v>
      </c>
      <c r="E623" s="2" t="s">
        <v>25</v>
      </c>
      <c r="F623" s="2">
        <v>89.043693000000005</v>
      </c>
      <c r="G623" s="2">
        <v>9610</v>
      </c>
      <c r="H623" s="2">
        <v>9.1999999999999998E-3</v>
      </c>
      <c r="I623" t="s">
        <v>151</v>
      </c>
    </row>
    <row r="624" spans="1:9">
      <c r="A624" s="2">
        <v>2013</v>
      </c>
      <c r="B624" s="2">
        <v>4</v>
      </c>
      <c r="C624" s="2" t="s">
        <v>12</v>
      </c>
      <c r="D624" s="2" t="s">
        <v>65</v>
      </c>
      <c r="E624" s="2" t="s">
        <v>25</v>
      </c>
      <c r="F624" s="2">
        <v>4.9750999999999997E-2</v>
      </c>
      <c r="G624" s="2">
        <v>4</v>
      </c>
      <c r="H624" s="2">
        <v>1.24E-2</v>
      </c>
      <c r="I624" t="s">
        <v>151</v>
      </c>
    </row>
    <row r="625" spans="1:9">
      <c r="A625" s="2">
        <v>2013</v>
      </c>
      <c r="B625" s="2">
        <v>11</v>
      </c>
      <c r="C625" s="2" t="s">
        <v>7</v>
      </c>
      <c r="D625" s="2" t="s">
        <v>71</v>
      </c>
      <c r="E625" s="2" t="s">
        <v>14</v>
      </c>
      <c r="F625" s="2">
        <v>8.1544000000000005E-2</v>
      </c>
      <c r="G625" s="2">
        <v>1295</v>
      </c>
      <c r="H625" s="2">
        <v>0</v>
      </c>
      <c r="I625" t="s">
        <v>151</v>
      </c>
    </row>
    <row r="626" spans="1:9">
      <c r="A626" s="2">
        <v>2014</v>
      </c>
      <c r="B626" s="2">
        <v>2</v>
      </c>
      <c r="C626" s="2" t="s">
        <v>12</v>
      </c>
      <c r="D626" s="2" t="s">
        <v>31</v>
      </c>
      <c r="E626" s="2" t="s">
        <v>14</v>
      </c>
      <c r="F626" s="2">
        <v>2.7386870000000001</v>
      </c>
      <c r="G626" s="2">
        <v>1050</v>
      </c>
      <c r="H626" s="2">
        <v>2.5999999999999999E-3</v>
      </c>
      <c r="I626" t="s">
        <v>151</v>
      </c>
    </row>
    <row r="627" spans="1:9">
      <c r="A627" s="2">
        <v>2014</v>
      </c>
      <c r="B627" s="2">
        <v>1</v>
      </c>
      <c r="C627" s="2" t="s">
        <v>7</v>
      </c>
      <c r="D627" s="2" t="s">
        <v>41</v>
      </c>
      <c r="E627" s="2" t="s">
        <v>25</v>
      </c>
      <c r="F627" s="2">
        <v>25.323167999999999</v>
      </c>
      <c r="G627" s="2">
        <v>15366</v>
      </c>
      <c r="H627" s="2">
        <v>1.6000000000000001E-3</v>
      </c>
      <c r="I627" t="s">
        <v>151</v>
      </c>
    </row>
    <row r="628" spans="1:9">
      <c r="A628" s="2">
        <v>2013</v>
      </c>
      <c r="B628" s="2">
        <v>4</v>
      </c>
      <c r="C628" s="2" t="s">
        <v>12</v>
      </c>
      <c r="D628" s="2" t="s">
        <v>63</v>
      </c>
      <c r="E628" s="2" t="s">
        <v>14</v>
      </c>
      <c r="F628" s="2">
        <v>611.79999899999996</v>
      </c>
      <c r="G628" s="2">
        <v>65217</v>
      </c>
      <c r="H628" s="2">
        <v>9.2999999999999992E-3</v>
      </c>
      <c r="I628" t="s">
        <v>151</v>
      </c>
    </row>
    <row r="629" spans="1:9">
      <c r="A629" s="2">
        <v>2013</v>
      </c>
      <c r="B629" s="2">
        <v>1</v>
      </c>
      <c r="C629" s="2" t="s">
        <v>12</v>
      </c>
      <c r="D629" s="2" t="s">
        <v>63</v>
      </c>
      <c r="E629" s="2" t="s">
        <v>14</v>
      </c>
      <c r="F629" s="2">
        <v>804.83874200000002</v>
      </c>
      <c r="G629" s="2">
        <v>73642</v>
      </c>
      <c r="H629" s="2">
        <v>1.09E-2</v>
      </c>
      <c r="I629" t="s">
        <v>151</v>
      </c>
    </row>
    <row r="630" spans="1:9">
      <c r="A630" s="2">
        <v>2013</v>
      </c>
      <c r="B630" s="2">
        <v>6</v>
      </c>
      <c r="C630" s="2" t="s">
        <v>12</v>
      </c>
      <c r="D630" s="2" t="s">
        <v>47</v>
      </c>
      <c r="E630" s="2" t="s">
        <v>14</v>
      </c>
      <c r="F630" s="2">
        <v>6.4999919999999998</v>
      </c>
      <c r="G630" s="2">
        <v>644</v>
      </c>
      <c r="H630" s="2">
        <v>0.01</v>
      </c>
      <c r="I630" t="s">
        <v>151</v>
      </c>
    </row>
    <row r="631" spans="1:9">
      <c r="A631" s="2">
        <v>2014</v>
      </c>
      <c r="B631" s="2">
        <v>4</v>
      </c>
      <c r="C631" s="2" t="s">
        <v>12</v>
      </c>
      <c r="D631" s="2" t="s">
        <v>86</v>
      </c>
      <c r="E631" s="2" t="s">
        <v>9</v>
      </c>
      <c r="F631" s="2">
        <v>931.06850299999996</v>
      </c>
      <c r="G631" s="2">
        <v>362139</v>
      </c>
      <c r="H631" s="2">
        <v>2.5000000000000001E-3</v>
      </c>
      <c r="I631" t="s">
        <v>151</v>
      </c>
    </row>
    <row r="632" spans="1:9">
      <c r="A632" s="2">
        <v>2013</v>
      </c>
      <c r="B632" s="2">
        <v>8</v>
      </c>
      <c r="C632" s="2" t="s">
        <v>12</v>
      </c>
      <c r="D632" s="2" t="s">
        <v>87</v>
      </c>
      <c r="E632" s="2" t="s">
        <v>14</v>
      </c>
      <c r="F632" s="2">
        <v>312.55529200000001</v>
      </c>
      <c r="G632" s="2">
        <v>27448</v>
      </c>
      <c r="H632" s="2">
        <v>1.1299999999999999E-2</v>
      </c>
      <c r="I632" t="s">
        <v>151</v>
      </c>
    </row>
    <row r="633" spans="1:9">
      <c r="A633" s="2">
        <v>2014</v>
      </c>
      <c r="B633" s="2">
        <v>1</v>
      </c>
      <c r="C633" s="2" t="s">
        <v>12</v>
      </c>
      <c r="D633" s="2" t="s">
        <v>43</v>
      </c>
      <c r="E633" s="2" t="s">
        <v>11</v>
      </c>
      <c r="F633" s="2">
        <v>2.4375</v>
      </c>
      <c r="G633" s="2">
        <v>1875</v>
      </c>
      <c r="H633" s="2">
        <v>1.2999999999999999E-3</v>
      </c>
      <c r="I633" t="s">
        <v>151</v>
      </c>
    </row>
    <row r="634" spans="1:9">
      <c r="A634" s="2">
        <v>2013</v>
      </c>
      <c r="B634" s="2">
        <v>5</v>
      </c>
      <c r="C634" s="2" t="s">
        <v>7</v>
      </c>
      <c r="D634" s="2" t="s">
        <v>20</v>
      </c>
      <c r="E634" s="2" t="s">
        <v>14</v>
      </c>
      <c r="F634" s="2">
        <v>75.407808000000003</v>
      </c>
      <c r="G634" s="2">
        <v>44203</v>
      </c>
      <c r="H634" s="2">
        <v>1.6999999999999999E-3</v>
      </c>
      <c r="I634" t="s">
        <v>151</v>
      </c>
    </row>
    <row r="635" spans="1:9">
      <c r="A635" s="2">
        <v>2014</v>
      </c>
      <c r="B635" s="2">
        <v>2</v>
      </c>
      <c r="C635" s="2" t="s">
        <v>7</v>
      </c>
      <c r="D635" s="2" t="s">
        <v>81</v>
      </c>
      <c r="E635" s="2" t="s">
        <v>11</v>
      </c>
      <c r="F635" s="2">
        <v>8.9504999999999999</v>
      </c>
      <c r="G635" s="2">
        <v>6885</v>
      </c>
      <c r="H635" s="2">
        <v>1.2999999999999999E-3</v>
      </c>
      <c r="I635" t="s">
        <v>151</v>
      </c>
    </row>
    <row r="636" spans="1:9">
      <c r="A636" s="2">
        <v>2014</v>
      </c>
      <c r="B636" s="2">
        <v>4</v>
      </c>
      <c r="C636" s="2" t="s">
        <v>7</v>
      </c>
      <c r="D636" s="2" t="s">
        <v>81</v>
      </c>
      <c r="E636" s="2" t="s">
        <v>11</v>
      </c>
      <c r="F636" s="2">
        <v>14.987228</v>
      </c>
      <c r="G636" s="2">
        <v>9071</v>
      </c>
      <c r="H636" s="2">
        <v>1.6000000000000001E-3</v>
      </c>
      <c r="I636" t="s">
        <v>151</v>
      </c>
    </row>
    <row r="637" spans="1:9">
      <c r="A637" s="2">
        <v>2013</v>
      </c>
      <c r="B637" s="2">
        <v>5</v>
      </c>
      <c r="C637" s="2" t="s">
        <v>7</v>
      </c>
      <c r="D637" s="2" t="s">
        <v>39</v>
      </c>
      <c r="E637" s="2" t="s">
        <v>14</v>
      </c>
      <c r="F637" s="2">
        <v>254.28210899999999</v>
      </c>
      <c r="G637" s="2">
        <v>94356</v>
      </c>
      <c r="H637" s="2">
        <v>2.5999999999999999E-3</v>
      </c>
      <c r="I637" t="s">
        <v>151</v>
      </c>
    </row>
    <row r="638" spans="1:9">
      <c r="A638" s="2">
        <v>2013</v>
      </c>
      <c r="B638" s="2">
        <v>9</v>
      </c>
      <c r="C638" s="2" t="s">
        <v>12</v>
      </c>
      <c r="D638" s="2" t="s">
        <v>34</v>
      </c>
      <c r="E638" s="2" t="s">
        <v>14</v>
      </c>
      <c r="F638" s="2">
        <v>0.19020599999999999</v>
      </c>
      <c r="G638" s="2">
        <v>9</v>
      </c>
      <c r="H638" s="2">
        <v>2.1100000000000001E-2</v>
      </c>
      <c r="I638" t="s">
        <v>151</v>
      </c>
    </row>
    <row r="639" spans="1:9">
      <c r="A639" s="2">
        <v>2013</v>
      </c>
      <c r="B639" s="2">
        <v>4</v>
      </c>
      <c r="C639" s="2" t="s">
        <v>12</v>
      </c>
      <c r="D639" s="2" t="s">
        <v>48</v>
      </c>
      <c r="E639" s="2" t="s">
        <v>14</v>
      </c>
      <c r="F639" s="2">
        <v>0.191439</v>
      </c>
      <c r="G639" s="2">
        <v>295</v>
      </c>
      <c r="H639" s="2">
        <v>5.9999999999999995E-4</v>
      </c>
      <c r="I639" t="s">
        <v>151</v>
      </c>
    </row>
    <row r="640" spans="1:9">
      <c r="A640" s="2">
        <v>2014</v>
      </c>
      <c r="B640" s="2">
        <v>3</v>
      </c>
      <c r="C640" s="2" t="s">
        <v>7</v>
      </c>
      <c r="D640" s="2" t="s">
        <v>24</v>
      </c>
      <c r="E640" s="2" t="s">
        <v>25</v>
      </c>
      <c r="F640" s="2">
        <v>11.110975</v>
      </c>
      <c r="G640" s="2">
        <v>14075</v>
      </c>
      <c r="H640" s="2">
        <v>6.9999999999999999E-4</v>
      </c>
      <c r="I640" t="s">
        <v>151</v>
      </c>
    </row>
    <row r="641" spans="1:9">
      <c r="A641" s="2">
        <v>2013</v>
      </c>
      <c r="B641" s="2">
        <v>8</v>
      </c>
      <c r="C641" s="2" t="s">
        <v>7</v>
      </c>
      <c r="D641" s="2" t="s">
        <v>28</v>
      </c>
      <c r="E641" s="2" t="s">
        <v>14</v>
      </c>
      <c r="F641" s="2">
        <v>12.044689</v>
      </c>
      <c r="G641" s="2">
        <v>9873</v>
      </c>
      <c r="H641" s="2">
        <v>1.1999999999999999E-3</v>
      </c>
      <c r="I641" t="s">
        <v>151</v>
      </c>
    </row>
    <row r="642" spans="1:9">
      <c r="A642" s="2">
        <v>2013</v>
      </c>
      <c r="B642" s="2">
        <v>7</v>
      </c>
      <c r="C642" s="2" t="s">
        <v>7</v>
      </c>
      <c r="D642" s="2" t="s">
        <v>86</v>
      </c>
      <c r="E642" s="2" t="s">
        <v>9</v>
      </c>
      <c r="F642" s="2">
        <v>516.23551299999997</v>
      </c>
      <c r="G642" s="2">
        <v>349428</v>
      </c>
      <c r="H642" s="2">
        <v>1.4E-3</v>
      </c>
      <c r="I642" t="s">
        <v>151</v>
      </c>
    </row>
    <row r="643" spans="1:9">
      <c r="A643" s="2">
        <v>2013</v>
      </c>
      <c r="B643" s="2">
        <v>5</v>
      </c>
      <c r="C643" s="2" t="s">
        <v>12</v>
      </c>
      <c r="D643" s="2" t="s">
        <v>18</v>
      </c>
      <c r="E643" s="2" t="s">
        <v>14</v>
      </c>
      <c r="F643" s="2">
        <v>554.07492300000001</v>
      </c>
      <c r="G643" s="2">
        <v>72781</v>
      </c>
      <c r="H643" s="2">
        <v>7.6E-3</v>
      </c>
      <c r="I643" t="s">
        <v>151</v>
      </c>
    </row>
    <row r="644" spans="1:9">
      <c r="A644" s="2">
        <v>2014</v>
      </c>
      <c r="B644" s="2">
        <v>5</v>
      </c>
      <c r="C644" s="2" t="s">
        <v>12</v>
      </c>
      <c r="D644" s="2" t="s">
        <v>46</v>
      </c>
      <c r="E644" s="2" t="s">
        <v>25</v>
      </c>
      <c r="F644" s="2">
        <v>43.036461000000003</v>
      </c>
      <c r="G644" s="2">
        <v>7600</v>
      </c>
      <c r="H644" s="2">
        <v>5.5999999999999999E-3</v>
      </c>
      <c r="I644" t="s">
        <v>151</v>
      </c>
    </row>
    <row r="645" spans="1:9">
      <c r="A645" s="2">
        <v>2013</v>
      </c>
      <c r="B645" s="2">
        <v>10</v>
      </c>
      <c r="C645" s="2" t="s">
        <v>7</v>
      </c>
      <c r="D645" s="2" t="s">
        <v>40</v>
      </c>
      <c r="E645" s="2" t="s">
        <v>14</v>
      </c>
      <c r="F645" s="2">
        <v>311.96335399999998</v>
      </c>
      <c r="G645" s="2">
        <v>225560</v>
      </c>
      <c r="H645" s="2">
        <v>1.2999999999999999E-3</v>
      </c>
      <c r="I645" t="s">
        <v>151</v>
      </c>
    </row>
    <row r="646" spans="1:9">
      <c r="A646" s="2">
        <v>2014</v>
      </c>
      <c r="B646" s="2">
        <v>3</v>
      </c>
      <c r="C646" s="2" t="s">
        <v>7</v>
      </c>
      <c r="D646" s="2" t="s">
        <v>81</v>
      </c>
      <c r="E646" s="2" t="s">
        <v>11</v>
      </c>
      <c r="F646" s="2">
        <v>9.2521000000000004</v>
      </c>
      <c r="G646" s="2">
        <v>7117</v>
      </c>
      <c r="H646" s="2">
        <v>1.2999999999999999E-3</v>
      </c>
      <c r="I646" t="s">
        <v>151</v>
      </c>
    </row>
    <row r="647" spans="1:9">
      <c r="A647" s="2">
        <v>2013</v>
      </c>
      <c r="B647" s="2">
        <v>12</v>
      </c>
      <c r="C647" s="2" t="s">
        <v>12</v>
      </c>
      <c r="D647" s="2" t="s">
        <v>74</v>
      </c>
      <c r="E647" s="2" t="s">
        <v>9</v>
      </c>
      <c r="F647" s="2">
        <v>2.24E-2</v>
      </c>
      <c r="G647" s="2">
        <v>16</v>
      </c>
      <c r="H647" s="2">
        <v>1.4E-3</v>
      </c>
      <c r="I647" t="s">
        <v>151</v>
      </c>
    </row>
    <row r="648" spans="1:9">
      <c r="A648" s="2">
        <v>2013</v>
      </c>
      <c r="B648" s="2">
        <v>11</v>
      </c>
      <c r="C648" s="2" t="s">
        <v>7</v>
      </c>
      <c r="D648" s="2" t="s">
        <v>39</v>
      </c>
      <c r="E648" s="2" t="s">
        <v>14</v>
      </c>
      <c r="F648" s="2">
        <v>360.69540000000001</v>
      </c>
      <c r="G648" s="2">
        <v>68935</v>
      </c>
      <c r="H648" s="2">
        <v>5.1999999999999998E-3</v>
      </c>
      <c r="I648" t="s">
        <v>151</v>
      </c>
    </row>
    <row r="649" spans="1:9">
      <c r="A649" s="2">
        <v>2013</v>
      </c>
      <c r="B649" s="2">
        <v>10</v>
      </c>
      <c r="C649" s="2" t="s">
        <v>7</v>
      </c>
      <c r="D649" s="2" t="s">
        <v>39</v>
      </c>
      <c r="E649" s="2" t="s">
        <v>14</v>
      </c>
      <c r="F649" s="2">
        <v>480.27620200000001</v>
      </c>
      <c r="G649" s="2">
        <v>69964</v>
      </c>
      <c r="H649" s="2">
        <v>6.7999999999999996E-3</v>
      </c>
      <c r="I649" t="s">
        <v>151</v>
      </c>
    </row>
    <row r="650" spans="1:9">
      <c r="A650" s="2">
        <v>2014</v>
      </c>
      <c r="B650" s="2">
        <v>1</v>
      </c>
      <c r="C650" s="2" t="s">
        <v>7</v>
      </c>
      <c r="D650" s="2" t="s">
        <v>39</v>
      </c>
      <c r="E650" s="2" t="s">
        <v>14</v>
      </c>
      <c r="F650" s="2">
        <v>186.490568</v>
      </c>
      <c r="G650" s="2">
        <v>155642</v>
      </c>
      <c r="H650" s="2">
        <v>1.1000000000000001E-3</v>
      </c>
      <c r="I650" t="s">
        <v>151</v>
      </c>
    </row>
    <row r="651" spans="1:9">
      <c r="A651" s="2">
        <v>2014</v>
      </c>
      <c r="B651" s="2">
        <v>1</v>
      </c>
      <c r="C651" s="2" t="s">
        <v>7</v>
      </c>
      <c r="D651" s="2" t="s">
        <v>82</v>
      </c>
      <c r="E651" s="2" t="s">
        <v>14</v>
      </c>
      <c r="F651" s="2">
        <v>7.515066</v>
      </c>
      <c r="G651" s="2">
        <v>4127</v>
      </c>
      <c r="H651" s="2">
        <v>1.8E-3</v>
      </c>
      <c r="I651" t="s">
        <v>151</v>
      </c>
    </row>
    <row r="652" spans="1:9">
      <c r="A652" s="2">
        <v>2013</v>
      </c>
      <c r="B652" s="2">
        <v>1</v>
      </c>
      <c r="C652" s="2" t="s">
        <v>7</v>
      </c>
      <c r="D652" s="2" t="s">
        <v>8</v>
      </c>
      <c r="E652" s="2" t="s">
        <v>9</v>
      </c>
      <c r="F652" s="2">
        <v>7773.3561140000002</v>
      </c>
      <c r="G652" s="2">
        <v>3109758</v>
      </c>
      <c r="H652" s="2">
        <v>2.3999999999999998E-3</v>
      </c>
      <c r="I652" t="s">
        <v>151</v>
      </c>
    </row>
    <row r="653" spans="1:9">
      <c r="A653" s="2">
        <v>2013</v>
      </c>
      <c r="B653" s="2">
        <v>2</v>
      </c>
      <c r="C653" s="2" t="s">
        <v>7</v>
      </c>
      <c r="D653" s="2" t="s">
        <v>8</v>
      </c>
      <c r="E653" s="2" t="s">
        <v>9</v>
      </c>
      <c r="F653" s="2">
        <v>6398.3681029999998</v>
      </c>
      <c r="G653" s="2">
        <v>3171301</v>
      </c>
      <c r="H653" s="2">
        <v>2E-3</v>
      </c>
      <c r="I653" t="s">
        <v>151</v>
      </c>
    </row>
    <row r="654" spans="1:9">
      <c r="A654" s="2">
        <v>2014</v>
      </c>
      <c r="B654" s="2">
        <v>5</v>
      </c>
      <c r="C654" s="2" t="s">
        <v>7</v>
      </c>
      <c r="D654" s="2" t="s">
        <v>33</v>
      </c>
      <c r="E654" s="2" t="s">
        <v>11</v>
      </c>
      <c r="F654" s="2">
        <v>50.819600000000001</v>
      </c>
      <c r="G654" s="2">
        <v>39092</v>
      </c>
      <c r="H654" s="2">
        <v>1.2999999999999999E-3</v>
      </c>
      <c r="I654" t="s">
        <v>151</v>
      </c>
    </row>
    <row r="655" spans="1:9">
      <c r="A655" s="2">
        <v>2013</v>
      </c>
      <c r="B655" s="2">
        <v>5</v>
      </c>
      <c r="C655" s="2" t="s">
        <v>12</v>
      </c>
      <c r="D655" s="2" t="s">
        <v>66</v>
      </c>
      <c r="E655" s="2" t="s">
        <v>9</v>
      </c>
      <c r="F655" s="2">
        <v>2.1869E-2</v>
      </c>
      <c r="G655" s="2">
        <v>23</v>
      </c>
      <c r="H655" s="2">
        <v>8.9999999999999998E-4</v>
      </c>
      <c r="I655" t="s">
        <v>151</v>
      </c>
    </row>
    <row r="656" spans="1:9">
      <c r="A656" s="2">
        <v>2013</v>
      </c>
      <c r="B656" s="2">
        <v>9</v>
      </c>
      <c r="C656" s="2" t="s">
        <v>7</v>
      </c>
      <c r="D656" s="2" t="s">
        <v>24</v>
      </c>
      <c r="E656" s="2" t="s">
        <v>25</v>
      </c>
      <c r="F656" s="2">
        <v>3.0731299999999999</v>
      </c>
      <c r="G656" s="2">
        <v>7337</v>
      </c>
      <c r="H656" s="2">
        <v>4.0000000000000002E-4</v>
      </c>
      <c r="I656" t="s">
        <v>151</v>
      </c>
    </row>
    <row r="657" spans="1:9">
      <c r="A657" s="2">
        <v>2014</v>
      </c>
      <c r="B657" s="2">
        <v>1</v>
      </c>
      <c r="C657" s="2" t="s">
        <v>12</v>
      </c>
      <c r="D657" s="2" t="s">
        <v>49</v>
      </c>
      <c r="E657" s="2" t="s">
        <v>11</v>
      </c>
      <c r="F657" s="2">
        <v>2.3800000000000002E-2</v>
      </c>
      <c r="G657" s="2">
        <v>17</v>
      </c>
      <c r="H657" s="2">
        <v>1.4E-3</v>
      </c>
      <c r="I657" t="s">
        <v>151</v>
      </c>
    </row>
    <row r="658" spans="1:9">
      <c r="A658" s="2">
        <v>2014</v>
      </c>
      <c r="B658" s="2">
        <v>2</v>
      </c>
      <c r="C658" s="2" t="s">
        <v>12</v>
      </c>
      <c r="D658" s="2" t="s">
        <v>71</v>
      </c>
      <c r="E658" s="2" t="s">
        <v>14</v>
      </c>
      <c r="F658" s="2">
        <v>44.483874</v>
      </c>
      <c r="G658" s="2">
        <v>3055</v>
      </c>
      <c r="H658" s="2">
        <v>1.4500000000000001E-2</v>
      </c>
      <c r="I658" t="s">
        <v>151</v>
      </c>
    </row>
    <row r="659" spans="1:9">
      <c r="A659" s="2">
        <v>2013</v>
      </c>
      <c r="B659" s="2">
        <v>12</v>
      </c>
      <c r="C659" s="2" t="s">
        <v>7</v>
      </c>
      <c r="D659" s="2" t="s">
        <v>22</v>
      </c>
      <c r="E659" s="2" t="s">
        <v>14</v>
      </c>
      <c r="F659" s="2">
        <v>2.3557709999999998</v>
      </c>
      <c r="G659" s="2">
        <v>5009</v>
      </c>
      <c r="H659" s="2">
        <v>4.0000000000000002E-4</v>
      </c>
      <c r="I659" t="s">
        <v>151</v>
      </c>
    </row>
    <row r="660" spans="1:9">
      <c r="A660" s="2">
        <v>2013</v>
      </c>
      <c r="B660" s="2">
        <v>3</v>
      </c>
      <c r="C660" s="2" t="s">
        <v>7</v>
      </c>
      <c r="D660" s="2" t="s">
        <v>21</v>
      </c>
      <c r="E660" s="2" t="s">
        <v>14</v>
      </c>
      <c r="F660" s="2">
        <v>35.315567999999999</v>
      </c>
      <c r="G660" s="2">
        <v>22366</v>
      </c>
      <c r="H660" s="2">
        <v>1.5E-3</v>
      </c>
      <c r="I660" t="s">
        <v>151</v>
      </c>
    </row>
    <row r="661" spans="1:9">
      <c r="A661" s="2">
        <v>2013</v>
      </c>
      <c r="B661" s="2">
        <v>1</v>
      </c>
      <c r="C661" s="2" t="s">
        <v>12</v>
      </c>
      <c r="D661" s="2" t="s">
        <v>21</v>
      </c>
      <c r="E661" s="2" t="s">
        <v>14</v>
      </c>
      <c r="F661" s="2">
        <v>234.06992700000001</v>
      </c>
      <c r="G661" s="2">
        <v>26432</v>
      </c>
      <c r="H661" s="2">
        <v>8.8000000000000005E-3</v>
      </c>
      <c r="I661" t="s">
        <v>151</v>
      </c>
    </row>
    <row r="662" spans="1:9">
      <c r="A662" s="2">
        <v>2013</v>
      </c>
      <c r="B662" s="2">
        <v>8</v>
      </c>
      <c r="C662" s="2" t="s">
        <v>12</v>
      </c>
      <c r="D662" s="2" t="s">
        <v>42</v>
      </c>
      <c r="E662" s="2" t="s">
        <v>14</v>
      </c>
      <c r="F662" s="2">
        <v>177.28025600000001</v>
      </c>
      <c r="G662" s="2">
        <v>15513</v>
      </c>
      <c r="H662" s="2">
        <v>1.14E-2</v>
      </c>
      <c r="I662" t="s">
        <v>151</v>
      </c>
    </row>
    <row r="663" spans="1:9">
      <c r="A663" s="2">
        <v>2014</v>
      </c>
      <c r="B663" s="2">
        <v>4</v>
      </c>
      <c r="C663" s="2" t="s">
        <v>12</v>
      </c>
      <c r="D663" s="2" t="s">
        <v>47</v>
      </c>
      <c r="E663" s="2" t="s">
        <v>14</v>
      </c>
      <c r="F663" s="2">
        <v>14.902312</v>
      </c>
      <c r="G663" s="2">
        <v>983</v>
      </c>
      <c r="H663" s="2">
        <v>1.5100000000000001E-2</v>
      </c>
      <c r="I663" t="s">
        <v>151</v>
      </c>
    </row>
    <row r="664" spans="1:9">
      <c r="A664" s="2">
        <v>2014</v>
      </c>
      <c r="B664" s="2">
        <v>4</v>
      </c>
      <c r="C664" s="2" t="s">
        <v>12</v>
      </c>
      <c r="D664" s="2" t="s">
        <v>19</v>
      </c>
      <c r="E664" s="2" t="s">
        <v>14</v>
      </c>
      <c r="F664" s="2">
        <v>2862.5693649999998</v>
      </c>
      <c r="G664" s="2">
        <v>188452</v>
      </c>
      <c r="H664" s="2">
        <v>1.5100000000000001E-2</v>
      </c>
      <c r="I664" t="s">
        <v>151</v>
      </c>
    </row>
    <row r="665" spans="1:9">
      <c r="A665" s="2">
        <v>2013</v>
      </c>
      <c r="B665" s="2">
        <v>9</v>
      </c>
      <c r="C665" s="2" t="s">
        <v>12</v>
      </c>
      <c r="D665" s="2" t="s">
        <v>60</v>
      </c>
      <c r="E665" s="2" t="s">
        <v>14</v>
      </c>
      <c r="F665" s="2">
        <v>0.370946</v>
      </c>
      <c r="G665" s="2">
        <v>246</v>
      </c>
      <c r="H665" s="2">
        <v>1.5E-3</v>
      </c>
      <c r="I665" t="s">
        <v>151</v>
      </c>
    </row>
    <row r="666" spans="1:9">
      <c r="A666" s="2">
        <v>2014</v>
      </c>
      <c r="B666" s="2">
        <v>3</v>
      </c>
      <c r="C666" s="2" t="s">
        <v>12</v>
      </c>
      <c r="D666" s="2" t="s">
        <v>38</v>
      </c>
      <c r="E666" s="2" t="s">
        <v>14</v>
      </c>
      <c r="F666" s="2">
        <v>4.3429999999999996E-3</v>
      </c>
      <c r="G666" s="2">
        <v>1</v>
      </c>
      <c r="H666" s="2">
        <v>4.3E-3</v>
      </c>
      <c r="I666" t="s">
        <v>151</v>
      </c>
    </row>
    <row r="667" spans="1:9">
      <c r="A667" s="2">
        <v>2013</v>
      </c>
      <c r="B667" s="2">
        <v>3</v>
      </c>
      <c r="C667" s="2" t="s">
        <v>12</v>
      </c>
      <c r="D667" s="2" t="s">
        <v>56</v>
      </c>
      <c r="E667" s="2" t="s">
        <v>14</v>
      </c>
      <c r="F667" s="2">
        <v>5012.2275449999997</v>
      </c>
      <c r="G667" s="2">
        <v>529106</v>
      </c>
      <c r="H667" s="2">
        <v>9.4000000000000004E-3</v>
      </c>
      <c r="I667" t="s">
        <v>151</v>
      </c>
    </row>
    <row r="668" spans="1:9">
      <c r="A668" s="2">
        <v>2014</v>
      </c>
      <c r="B668" s="2">
        <v>4</v>
      </c>
      <c r="C668" s="2" t="s">
        <v>7</v>
      </c>
      <c r="D668" s="2" t="s">
        <v>80</v>
      </c>
      <c r="E668" s="2" t="s">
        <v>14</v>
      </c>
      <c r="F668" s="2">
        <v>1.7659999999999999E-2</v>
      </c>
      <c r="G668" s="2">
        <v>2150</v>
      </c>
      <c r="H668" s="2">
        <v>0</v>
      </c>
      <c r="I668" t="s">
        <v>151</v>
      </c>
    </row>
    <row r="669" spans="1:9">
      <c r="A669" s="2">
        <v>2013</v>
      </c>
      <c r="B669" s="2">
        <v>11</v>
      </c>
      <c r="C669" s="2" t="s">
        <v>12</v>
      </c>
      <c r="D669" s="2" t="s">
        <v>82</v>
      </c>
      <c r="E669" s="2" t="s">
        <v>14</v>
      </c>
      <c r="F669" s="2">
        <v>8.6393999999999999E-2</v>
      </c>
      <c r="G669" s="2">
        <v>9</v>
      </c>
      <c r="H669" s="2">
        <v>9.4999999999999998E-3</v>
      </c>
      <c r="I669" t="s">
        <v>151</v>
      </c>
    </row>
    <row r="670" spans="1:9">
      <c r="A670" s="2">
        <v>2013</v>
      </c>
      <c r="B670" s="2">
        <v>12</v>
      </c>
      <c r="C670" s="2" t="s">
        <v>12</v>
      </c>
      <c r="D670" s="2" t="s">
        <v>8</v>
      </c>
      <c r="E670" s="2" t="s">
        <v>9</v>
      </c>
      <c r="F670" s="2">
        <v>37234.984939000002</v>
      </c>
      <c r="G670" s="2">
        <v>4083617</v>
      </c>
      <c r="H670" s="2">
        <v>9.1000000000000004E-3</v>
      </c>
      <c r="I670" t="s">
        <v>151</v>
      </c>
    </row>
    <row r="671" spans="1:9">
      <c r="A671" s="2">
        <v>2013</v>
      </c>
      <c r="B671" s="2">
        <v>5</v>
      </c>
      <c r="C671" s="2" t="s">
        <v>12</v>
      </c>
      <c r="D671" s="2" t="s">
        <v>22</v>
      </c>
      <c r="E671" s="2" t="s">
        <v>14</v>
      </c>
      <c r="F671" s="2">
        <v>50.208846999999999</v>
      </c>
      <c r="G671" s="2">
        <v>5896</v>
      </c>
      <c r="H671" s="2">
        <v>8.5000000000000006E-3</v>
      </c>
      <c r="I671" t="s">
        <v>151</v>
      </c>
    </row>
    <row r="672" spans="1:9">
      <c r="A672" s="2">
        <v>2014</v>
      </c>
      <c r="B672" s="2">
        <v>2</v>
      </c>
      <c r="C672" s="2" t="s">
        <v>7</v>
      </c>
      <c r="D672" s="2" t="s">
        <v>41</v>
      </c>
      <c r="E672" s="2" t="s">
        <v>25</v>
      </c>
      <c r="F672" s="2">
        <v>20.03144</v>
      </c>
      <c r="G672" s="2">
        <v>12155</v>
      </c>
      <c r="H672" s="2">
        <v>1.6000000000000001E-3</v>
      </c>
      <c r="I672" t="s">
        <v>151</v>
      </c>
    </row>
    <row r="673" spans="1:9">
      <c r="A673" s="2">
        <v>2013</v>
      </c>
      <c r="B673" s="2">
        <v>2</v>
      </c>
      <c r="C673" s="2" t="s">
        <v>53</v>
      </c>
      <c r="D673" s="2" t="s">
        <v>63</v>
      </c>
      <c r="E673" s="2" t="s">
        <v>14</v>
      </c>
      <c r="F673" s="2">
        <v>0.99751000000000001</v>
      </c>
      <c r="G673" s="2">
        <v>1</v>
      </c>
      <c r="H673" s="2">
        <v>0.99750000000000005</v>
      </c>
      <c r="I673" t="s">
        <v>151</v>
      </c>
    </row>
    <row r="674" spans="1:9">
      <c r="A674" s="2">
        <v>2014</v>
      </c>
      <c r="B674" s="2">
        <v>1</v>
      </c>
      <c r="C674" s="2" t="s">
        <v>12</v>
      </c>
      <c r="D674" s="2" t="s">
        <v>87</v>
      </c>
      <c r="E674" s="2" t="s">
        <v>14</v>
      </c>
      <c r="F674" s="2">
        <v>545.48562700000002</v>
      </c>
      <c r="G674" s="2">
        <v>47336</v>
      </c>
      <c r="H674" s="2">
        <v>1.15E-2</v>
      </c>
      <c r="I674" t="s">
        <v>151</v>
      </c>
    </row>
    <row r="675" spans="1:9">
      <c r="A675" s="2">
        <v>2013</v>
      </c>
      <c r="B675" s="2">
        <v>4</v>
      </c>
      <c r="C675" s="2" t="s">
        <v>7</v>
      </c>
      <c r="D675" s="2" t="s">
        <v>19</v>
      </c>
      <c r="E675" s="2" t="s">
        <v>14</v>
      </c>
      <c r="F675" s="2">
        <v>49.165239999999997</v>
      </c>
      <c r="G675" s="2">
        <v>14553</v>
      </c>
      <c r="H675" s="2">
        <v>3.3E-3</v>
      </c>
      <c r="I675" t="s">
        <v>151</v>
      </c>
    </row>
    <row r="676" spans="1:9">
      <c r="A676" s="2">
        <v>2013</v>
      </c>
      <c r="B676" s="2">
        <v>1</v>
      </c>
      <c r="C676" s="2" t="s">
        <v>12</v>
      </c>
      <c r="D676" s="2" t="s">
        <v>46</v>
      </c>
      <c r="E676" s="2" t="s">
        <v>25</v>
      </c>
      <c r="F676" s="2">
        <v>0.118244</v>
      </c>
      <c r="G676" s="2">
        <v>7</v>
      </c>
      <c r="H676" s="2">
        <v>1.6799999999999999E-2</v>
      </c>
      <c r="I676" t="s">
        <v>151</v>
      </c>
    </row>
    <row r="677" spans="1:9">
      <c r="A677" s="2">
        <v>2014</v>
      </c>
      <c r="B677" s="2">
        <v>1</v>
      </c>
      <c r="C677" s="2" t="s">
        <v>12</v>
      </c>
      <c r="D677" s="2" t="s">
        <v>76</v>
      </c>
      <c r="E677" s="2" t="s">
        <v>25</v>
      </c>
      <c r="F677" s="2">
        <v>0.100491</v>
      </c>
      <c r="G677" s="2">
        <v>4</v>
      </c>
      <c r="H677" s="2">
        <v>2.5100000000000001E-2</v>
      </c>
      <c r="I677" t="s">
        <v>151</v>
      </c>
    </row>
    <row r="678" spans="1:9">
      <c r="A678" s="2">
        <v>2013</v>
      </c>
      <c r="B678" s="2">
        <v>10</v>
      </c>
      <c r="C678" s="2" t="s">
        <v>12</v>
      </c>
      <c r="D678" s="2" t="s">
        <v>76</v>
      </c>
      <c r="E678" s="2" t="s">
        <v>25</v>
      </c>
      <c r="F678" s="2">
        <v>1.9973000000000001E-2</v>
      </c>
      <c r="G678" s="2">
        <v>1</v>
      </c>
      <c r="H678" s="2">
        <v>1.9900000000000001E-2</v>
      </c>
      <c r="I678" t="s">
        <v>151</v>
      </c>
    </row>
    <row r="679" spans="1:9">
      <c r="A679" s="2">
        <v>2013</v>
      </c>
      <c r="B679" s="2">
        <v>1</v>
      </c>
      <c r="C679" s="2" t="s">
        <v>12</v>
      </c>
      <c r="D679" s="2" t="s">
        <v>70</v>
      </c>
      <c r="E679" s="2" t="s">
        <v>14</v>
      </c>
      <c r="F679" s="2">
        <v>713.04242199999999</v>
      </c>
      <c r="G679" s="2">
        <v>83483</v>
      </c>
      <c r="H679" s="2">
        <v>8.5000000000000006E-3</v>
      </c>
      <c r="I679" t="s">
        <v>151</v>
      </c>
    </row>
    <row r="680" spans="1:9">
      <c r="A680" s="2">
        <v>2014</v>
      </c>
      <c r="B680" s="2">
        <v>3</v>
      </c>
      <c r="C680" s="2" t="s">
        <v>12</v>
      </c>
      <c r="D680" s="2" t="s">
        <v>40</v>
      </c>
      <c r="E680" s="2" t="s">
        <v>14</v>
      </c>
      <c r="F680" s="2">
        <v>1415.872341</v>
      </c>
      <c r="G680" s="2">
        <v>310342</v>
      </c>
      <c r="H680" s="2">
        <v>4.4999999999999997E-3</v>
      </c>
      <c r="I680" t="s">
        <v>151</v>
      </c>
    </row>
    <row r="681" spans="1:9">
      <c r="A681" s="2">
        <v>2014</v>
      </c>
      <c r="B681" s="2">
        <v>3</v>
      </c>
      <c r="C681" s="2" t="s">
        <v>7</v>
      </c>
      <c r="D681" s="2" t="s">
        <v>13</v>
      </c>
      <c r="E681" s="2" t="s">
        <v>14</v>
      </c>
      <c r="F681" s="2">
        <v>12.984411</v>
      </c>
      <c r="G681" s="2">
        <v>26058</v>
      </c>
      <c r="H681" s="2">
        <v>4.0000000000000002E-4</v>
      </c>
      <c r="I681" t="s">
        <v>151</v>
      </c>
    </row>
    <row r="682" spans="1:9">
      <c r="A682" s="2">
        <v>2013</v>
      </c>
      <c r="B682" s="2">
        <v>3</v>
      </c>
      <c r="C682" s="2" t="s">
        <v>12</v>
      </c>
      <c r="D682" s="2" t="s">
        <v>20</v>
      </c>
      <c r="E682" s="2" t="s">
        <v>14</v>
      </c>
      <c r="F682" s="2">
        <v>2265.8872280000001</v>
      </c>
      <c r="G682" s="2">
        <v>235516</v>
      </c>
      <c r="H682" s="2">
        <v>9.5999999999999992E-3</v>
      </c>
      <c r="I682" t="s">
        <v>151</v>
      </c>
    </row>
    <row r="683" spans="1:9">
      <c r="A683" s="2">
        <v>2014</v>
      </c>
      <c r="B683" s="2">
        <v>5</v>
      </c>
      <c r="C683" s="2" t="s">
        <v>12</v>
      </c>
      <c r="D683" s="2" t="s">
        <v>80</v>
      </c>
      <c r="E683" s="2" t="s">
        <v>14</v>
      </c>
      <c r="F683" s="2">
        <v>2.6510549999999999</v>
      </c>
      <c r="G683" s="2">
        <v>1360</v>
      </c>
      <c r="H683" s="2">
        <v>1.9E-3</v>
      </c>
      <c r="I683" t="s">
        <v>151</v>
      </c>
    </row>
    <row r="684" spans="1:9">
      <c r="A684" s="2">
        <v>2013</v>
      </c>
      <c r="B684" s="2">
        <v>8</v>
      </c>
      <c r="C684" s="2" t="s">
        <v>7</v>
      </c>
      <c r="D684" s="2" t="s">
        <v>44</v>
      </c>
      <c r="E684" s="2" t="s">
        <v>16</v>
      </c>
      <c r="F684" s="2">
        <v>2.440626</v>
      </c>
      <c r="G684" s="2">
        <v>12630</v>
      </c>
      <c r="H684" s="2">
        <v>1E-4</v>
      </c>
      <c r="I684" t="s">
        <v>151</v>
      </c>
    </row>
    <row r="685" spans="1:9">
      <c r="A685" s="2">
        <v>2013</v>
      </c>
      <c r="B685" s="2">
        <v>7</v>
      </c>
      <c r="C685" s="2" t="s">
        <v>7</v>
      </c>
      <c r="D685" s="2" t="s">
        <v>39</v>
      </c>
      <c r="E685" s="2" t="s">
        <v>14</v>
      </c>
      <c r="F685" s="2">
        <v>248.11073300000001</v>
      </c>
      <c r="G685" s="2">
        <v>63083</v>
      </c>
      <c r="H685" s="2">
        <v>3.8999999999999998E-3</v>
      </c>
      <c r="I685" t="s">
        <v>151</v>
      </c>
    </row>
    <row r="686" spans="1:9">
      <c r="A686" s="2">
        <v>2013</v>
      </c>
      <c r="B686" s="2">
        <v>12</v>
      </c>
      <c r="C686" s="2" t="s">
        <v>7</v>
      </c>
      <c r="D686" s="2" t="s">
        <v>82</v>
      </c>
      <c r="E686" s="2" t="s">
        <v>14</v>
      </c>
      <c r="F686" s="2">
        <v>3.3607969999999998</v>
      </c>
      <c r="G686" s="2">
        <v>1811</v>
      </c>
      <c r="H686" s="2">
        <v>1.8E-3</v>
      </c>
      <c r="I686" t="s">
        <v>151</v>
      </c>
    </row>
    <row r="687" spans="1:9">
      <c r="A687" s="2">
        <v>2013</v>
      </c>
      <c r="B687" s="2">
        <v>9</v>
      </c>
      <c r="C687" s="2" t="s">
        <v>12</v>
      </c>
      <c r="D687" s="2" t="s">
        <v>72</v>
      </c>
      <c r="E687" s="2" t="s">
        <v>11</v>
      </c>
      <c r="F687" s="2">
        <v>0.16117799999999999</v>
      </c>
      <c r="G687" s="2">
        <v>6</v>
      </c>
      <c r="H687" s="2">
        <v>2.6800000000000001E-2</v>
      </c>
      <c r="I687" t="s">
        <v>151</v>
      </c>
    </row>
    <row r="688" spans="1:9">
      <c r="A688" s="2">
        <v>2014</v>
      </c>
      <c r="B688" s="2">
        <v>3</v>
      </c>
      <c r="C688" s="2" t="s">
        <v>7</v>
      </c>
      <c r="D688" s="2" t="s">
        <v>72</v>
      </c>
      <c r="E688" s="2" t="s">
        <v>11</v>
      </c>
      <c r="F688" s="2">
        <v>259.10248200000001</v>
      </c>
      <c r="G688" s="2">
        <v>128025</v>
      </c>
      <c r="H688" s="2">
        <v>2E-3</v>
      </c>
      <c r="I688" t="s">
        <v>151</v>
      </c>
    </row>
    <row r="689" spans="1:9">
      <c r="A689" s="2">
        <v>2014</v>
      </c>
      <c r="B689" s="2">
        <v>2</v>
      </c>
      <c r="C689" s="2" t="s">
        <v>7</v>
      </c>
      <c r="D689" s="2" t="s">
        <v>33</v>
      </c>
      <c r="E689" s="2" t="s">
        <v>11</v>
      </c>
      <c r="F689" s="2">
        <v>25.853100000000001</v>
      </c>
      <c r="G689" s="2">
        <v>19887</v>
      </c>
      <c r="H689" s="2">
        <v>1.2999999999999999E-3</v>
      </c>
      <c r="I689" t="s">
        <v>151</v>
      </c>
    </row>
    <row r="690" spans="1:9">
      <c r="A690" s="2">
        <v>2014</v>
      </c>
      <c r="B690" s="2">
        <v>4</v>
      </c>
      <c r="C690" s="2" t="s">
        <v>7</v>
      </c>
      <c r="D690" s="2" t="s">
        <v>33</v>
      </c>
      <c r="E690" s="2" t="s">
        <v>11</v>
      </c>
      <c r="F690" s="2">
        <v>59.797580000000004</v>
      </c>
      <c r="G690" s="2">
        <v>36192</v>
      </c>
      <c r="H690" s="2">
        <v>1.6000000000000001E-3</v>
      </c>
      <c r="I690" t="s">
        <v>151</v>
      </c>
    </row>
    <row r="691" spans="1:9">
      <c r="A691" s="2">
        <v>2013</v>
      </c>
      <c r="B691" s="2">
        <v>9</v>
      </c>
      <c r="C691" s="2" t="s">
        <v>12</v>
      </c>
      <c r="D691" s="2" t="s">
        <v>27</v>
      </c>
      <c r="E691" s="2" t="s">
        <v>14</v>
      </c>
      <c r="F691" s="2">
        <v>2.7458170000000002</v>
      </c>
      <c r="G691" s="2">
        <v>1073</v>
      </c>
      <c r="H691" s="2">
        <v>2.5000000000000001E-3</v>
      </c>
      <c r="I691" t="s">
        <v>151</v>
      </c>
    </row>
    <row r="692" spans="1:9">
      <c r="A692" s="2">
        <v>2013</v>
      </c>
      <c r="B692" s="2">
        <v>5</v>
      </c>
      <c r="C692" s="2" t="s">
        <v>7</v>
      </c>
      <c r="D692" s="2" t="s">
        <v>28</v>
      </c>
      <c r="E692" s="2" t="s">
        <v>14</v>
      </c>
      <c r="F692" s="2">
        <v>28.0108</v>
      </c>
      <c r="G692" s="2">
        <v>14238</v>
      </c>
      <c r="H692" s="2">
        <v>1.9E-3</v>
      </c>
      <c r="I692" t="s">
        <v>151</v>
      </c>
    </row>
    <row r="693" spans="1:9">
      <c r="A693" s="2">
        <v>2014</v>
      </c>
      <c r="B693" s="2">
        <v>5</v>
      </c>
      <c r="C693" s="2" t="s">
        <v>7</v>
      </c>
      <c r="D693" s="2" t="s">
        <v>22</v>
      </c>
      <c r="E693" s="2" t="s">
        <v>14</v>
      </c>
      <c r="F693" s="2">
        <v>4.2287780000000001</v>
      </c>
      <c r="G693" s="2">
        <v>9504</v>
      </c>
      <c r="H693" s="2">
        <v>4.0000000000000002E-4</v>
      </c>
      <c r="I693" t="s">
        <v>151</v>
      </c>
    </row>
    <row r="694" spans="1:9">
      <c r="A694" s="2">
        <v>2013</v>
      </c>
      <c r="B694" s="2">
        <v>8</v>
      </c>
      <c r="C694" s="2" t="s">
        <v>12</v>
      </c>
      <c r="D694" s="2" t="s">
        <v>21</v>
      </c>
      <c r="E694" s="2" t="s">
        <v>14</v>
      </c>
      <c r="F694" s="2">
        <v>255.943242</v>
      </c>
      <c r="G694" s="2">
        <v>23828</v>
      </c>
      <c r="H694" s="2">
        <v>1.0699999999999999E-2</v>
      </c>
      <c r="I694" t="s">
        <v>151</v>
      </c>
    </row>
    <row r="695" spans="1:9">
      <c r="A695" s="2">
        <v>2014</v>
      </c>
      <c r="B695" s="2">
        <v>4</v>
      </c>
      <c r="C695" s="2" t="s">
        <v>7</v>
      </c>
      <c r="D695" s="2" t="s">
        <v>41</v>
      </c>
      <c r="E695" s="2" t="s">
        <v>25</v>
      </c>
      <c r="F695" s="2">
        <v>32.781865000000003</v>
      </c>
      <c r="G695" s="2">
        <v>15566</v>
      </c>
      <c r="H695" s="2">
        <v>2.0999999999999999E-3</v>
      </c>
      <c r="I695" t="s">
        <v>151</v>
      </c>
    </row>
    <row r="696" spans="1:9">
      <c r="A696" s="2">
        <v>2013</v>
      </c>
      <c r="B696" s="2">
        <v>6</v>
      </c>
      <c r="C696" s="2" t="s">
        <v>12</v>
      </c>
      <c r="D696" s="2" t="s">
        <v>19</v>
      </c>
      <c r="E696" s="2" t="s">
        <v>14</v>
      </c>
      <c r="F696" s="2">
        <v>1610.8735240000001</v>
      </c>
      <c r="G696" s="2">
        <v>153970</v>
      </c>
      <c r="H696" s="2">
        <v>1.04E-2</v>
      </c>
      <c r="I696" t="s">
        <v>151</v>
      </c>
    </row>
    <row r="697" spans="1:9">
      <c r="A697" s="2">
        <v>2013</v>
      </c>
      <c r="B697" s="2">
        <v>3</v>
      </c>
      <c r="C697" s="2" t="s">
        <v>12</v>
      </c>
      <c r="D697" s="2" t="s">
        <v>19</v>
      </c>
      <c r="E697" s="2" t="s">
        <v>14</v>
      </c>
      <c r="F697" s="2">
        <v>2250.173323</v>
      </c>
      <c r="G697" s="2">
        <v>194443</v>
      </c>
      <c r="H697" s="2">
        <v>1.15E-2</v>
      </c>
      <c r="I697" t="s">
        <v>151</v>
      </c>
    </row>
    <row r="698" spans="1:9">
      <c r="A698" s="2">
        <v>2013</v>
      </c>
      <c r="B698" s="2">
        <v>5</v>
      </c>
      <c r="C698" s="2" t="s">
        <v>7</v>
      </c>
      <c r="D698" s="2" t="s">
        <v>40</v>
      </c>
      <c r="E698" s="2" t="s">
        <v>14</v>
      </c>
      <c r="F698" s="2">
        <v>257.77272299999998</v>
      </c>
      <c r="G698" s="2">
        <v>306239</v>
      </c>
      <c r="H698" s="2">
        <v>8.0000000000000004E-4</v>
      </c>
      <c r="I698" t="s">
        <v>151</v>
      </c>
    </row>
    <row r="699" spans="1:9">
      <c r="A699" s="2">
        <v>2014</v>
      </c>
      <c r="B699" s="2">
        <v>5</v>
      </c>
      <c r="C699" s="2" t="s">
        <v>12</v>
      </c>
      <c r="D699" s="2" t="s">
        <v>26</v>
      </c>
      <c r="E699" s="2" t="s">
        <v>14</v>
      </c>
      <c r="F699" s="2">
        <v>186.146513</v>
      </c>
      <c r="G699" s="2">
        <v>16749</v>
      </c>
      <c r="H699" s="2">
        <v>1.11E-2</v>
      </c>
      <c r="I699" t="s">
        <v>151</v>
      </c>
    </row>
    <row r="700" spans="1:9">
      <c r="A700" s="2">
        <v>2013</v>
      </c>
      <c r="B700" s="2">
        <v>3</v>
      </c>
      <c r="C700" s="2" t="s">
        <v>12</v>
      </c>
      <c r="D700" s="2" t="s">
        <v>82</v>
      </c>
      <c r="E700" s="2" t="s">
        <v>14</v>
      </c>
      <c r="F700" s="2">
        <v>1.6975000000000001E-2</v>
      </c>
      <c r="G700" s="2">
        <v>2</v>
      </c>
      <c r="H700" s="2">
        <v>8.3999999999999995E-3</v>
      </c>
      <c r="I700" t="s">
        <v>151</v>
      </c>
    </row>
    <row r="701" spans="1:9">
      <c r="A701" s="2">
        <v>2014</v>
      </c>
      <c r="B701" s="2">
        <v>4</v>
      </c>
      <c r="C701" s="2" t="s">
        <v>7</v>
      </c>
      <c r="D701" s="2" t="s">
        <v>59</v>
      </c>
      <c r="E701" s="2" t="s">
        <v>11</v>
      </c>
      <c r="F701" s="2">
        <v>328.22693900000002</v>
      </c>
      <c r="G701" s="2">
        <v>153324</v>
      </c>
      <c r="H701" s="2">
        <v>2.0999999999999999E-3</v>
      </c>
      <c r="I701" t="s">
        <v>151</v>
      </c>
    </row>
    <row r="702" spans="1:9">
      <c r="A702" s="2">
        <v>2014</v>
      </c>
      <c r="B702" s="2">
        <v>3</v>
      </c>
      <c r="C702" s="2" t="s">
        <v>12</v>
      </c>
      <c r="D702" s="2" t="s">
        <v>101</v>
      </c>
      <c r="E702" s="2" t="s">
        <v>62</v>
      </c>
      <c r="F702" s="2">
        <v>1.3684E-2</v>
      </c>
      <c r="G702" s="2">
        <v>1</v>
      </c>
      <c r="H702" s="2">
        <v>1.3599999999999999E-2</v>
      </c>
      <c r="I702" t="s">
        <v>151</v>
      </c>
    </row>
    <row r="703" spans="1:9">
      <c r="A703" s="2">
        <v>2014</v>
      </c>
      <c r="B703" s="2">
        <v>3</v>
      </c>
      <c r="C703" s="2" t="s">
        <v>7</v>
      </c>
      <c r="D703" s="2" t="s">
        <v>10</v>
      </c>
      <c r="E703" s="2" t="s">
        <v>11</v>
      </c>
      <c r="F703" s="2">
        <v>48.974724999999999</v>
      </c>
      <c r="G703" s="2">
        <v>89844</v>
      </c>
      <c r="H703" s="2">
        <v>5.0000000000000001E-4</v>
      </c>
      <c r="I703" t="s">
        <v>151</v>
      </c>
    </row>
    <row r="704" spans="1:9">
      <c r="A704" s="2">
        <v>2013</v>
      </c>
      <c r="B704" s="2">
        <v>8</v>
      </c>
      <c r="C704" s="2" t="s">
        <v>7</v>
      </c>
      <c r="D704" s="2" t="s">
        <v>27</v>
      </c>
      <c r="E704" s="2" t="s">
        <v>14</v>
      </c>
      <c r="F704" s="2">
        <v>0.62090999999999996</v>
      </c>
      <c r="G704" s="2">
        <v>1557</v>
      </c>
      <c r="H704" s="2">
        <v>2.9999999999999997E-4</v>
      </c>
      <c r="I704" t="s">
        <v>151</v>
      </c>
    </row>
    <row r="705" spans="1:9">
      <c r="A705" s="2">
        <v>2013</v>
      </c>
      <c r="B705" s="2">
        <v>2</v>
      </c>
      <c r="C705" s="2" t="s">
        <v>12</v>
      </c>
      <c r="D705" s="2" t="s">
        <v>71</v>
      </c>
      <c r="E705" s="2" t="s">
        <v>14</v>
      </c>
      <c r="F705" s="2">
        <v>8.1550000000000008E-3</v>
      </c>
      <c r="G705" s="2">
        <v>1</v>
      </c>
      <c r="H705" s="2">
        <v>8.0999999999999996E-3</v>
      </c>
      <c r="I705" t="s">
        <v>151</v>
      </c>
    </row>
    <row r="706" spans="1:9">
      <c r="A706" s="2">
        <v>2013</v>
      </c>
      <c r="B706" s="2">
        <v>12</v>
      </c>
      <c r="C706" s="2" t="s">
        <v>12</v>
      </c>
      <c r="D706" s="2" t="s">
        <v>42</v>
      </c>
      <c r="E706" s="2" t="s">
        <v>14</v>
      </c>
      <c r="F706" s="2">
        <v>299.44983200000001</v>
      </c>
      <c r="G706" s="2">
        <v>26665</v>
      </c>
      <c r="H706" s="2">
        <v>1.12E-2</v>
      </c>
      <c r="I706" t="s">
        <v>151</v>
      </c>
    </row>
    <row r="707" spans="1:9">
      <c r="A707" s="2">
        <v>2014</v>
      </c>
      <c r="B707" s="2">
        <v>5</v>
      </c>
      <c r="C707" s="2" t="s">
        <v>7</v>
      </c>
      <c r="D707" s="2" t="s">
        <v>63</v>
      </c>
      <c r="E707" s="2" t="s">
        <v>14</v>
      </c>
      <c r="F707" s="2">
        <v>17.510448</v>
      </c>
      <c r="G707" s="2">
        <v>27515</v>
      </c>
      <c r="H707" s="2">
        <v>5.9999999999999995E-4</v>
      </c>
      <c r="I707" t="s">
        <v>151</v>
      </c>
    </row>
    <row r="708" spans="1:9">
      <c r="A708" s="2">
        <v>2013</v>
      </c>
      <c r="B708" s="2">
        <v>4</v>
      </c>
      <c r="C708" s="2" t="s">
        <v>12</v>
      </c>
      <c r="D708" s="2" t="s">
        <v>47</v>
      </c>
      <c r="E708" s="2" t="s">
        <v>14</v>
      </c>
      <c r="F708" s="2">
        <v>4.1360960000000002</v>
      </c>
      <c r="G708" s="2">
        <v>388</v>
      </c>
      <c r="H708" s="2">
        <v>1.06E-2</v>
      </c>
      <c r="I708" t="s">
        <v>151</v>
      </c>
    </row>
    <row r="709" spans="1:9">
      <c r="A709" s="2">
        <v>2014</v>
      </c>
      <c r="B709" s="2">
        <v>5</v>
      </c>
      <c r="C709" s="2" t="s">
        <v>12</v>
      </c>
      <c r="D709" s="2" t="s">
        <v>18</v>
      </c>
      <c r="E709" s="2" t="s">
        <v>14</v>
      </c>
      <c r="F709" s="2">
        <v>672.28747499999997</v>
      </c>
      <c r="G709" s="2">
        <v>75385</v>
      </c>
      <c r="H709" s="2">
        <v>8.8999999999999999E-3</v>
      </c>
      <c r="I709" t="s">
        <v>151</v>
      </c>
    </row>
    <row r="710" spans="1:9">
      <c r="A710" s="2">
        <v>2013</v>
      </c>
      <c r="B710" s="2">
        <v>2</v>
      </c>
      <c r="C710" s="2" t="s">
        <v>12</v>
      </c>
      <c r="D710" s="2" t="s">
        <v>19</v>
      </c>
      <c r="E710" s="2" t="s">
        <v>14</v>
      </c>
      <c r="F710" s="2">
        <v>1996.234138</v>
      </c>
      <c r="G710" s="2">
        <v>173353</v>
      </c>
      <c r="H710" s="2">
        <v>1.15E-2</v>
      </c>
      <c r="I710" t="s">
        <v>151</v>
      </c>
    </row>
    <row r="711" spans="1:9">
      <c r="A711" s="2">
        <v>2014</v>
      </c>
      <c r="B711" s="2">
        <v>1</v>
      </c>
      <c r="C711" s="2" t="s">
        <v>7</v>
      </c>
      <c r="D711" s="2" t="s">
        <v>15</v>
      </c>
      <c r="E711" s="2" t="s">
        <v>16</v>
      </c>
      <c r="F711" s="2">
        <v>66.627617000000001</v>
      </c>
      <c r="G711" s="2">
        <v>49523</v>
      </c>
      <c r="H711" s="2">
        <v>1.2999999999999999E-3</v>
      </c>
      <c r="I711" t="s">
        <v>151</v>
      </c>
    </row>
    <row r="712" spans="1:9">
      <c r="A712" s="2">
        <v>2013</v>
      </c>
      <c r="B712" s="2">
        <v>7</v>
      </c>
      <c r="C712" s="2" t="s">
        <v>12</v>
      </c>
      <c r="D712" s="2" t="s">
        <v>60</v>
      </c>
      <c r="E712" s="2" t="s">
        <v>14</v>
      </c>
      <c r="F712" s="2">
        <v>0.118339</v>
      </c>
      <c r="G712" s="2">
        <v>17</v>
      </c>
      <c r="H712" s="2">
        <v>6.8999999999999999E-3</v>
      </c>
      <c r="I712" t="s">
        <v>151</v>
      </c>
    </row>
    <row r="713" spans="1:9">
      <c r="A713" s="2">
        <v>2013</v>
      </c>
      <c r="B713" s="2">
        <v>9</v>
      </c>
      <c r="C713" s="2" t="s">
        <v>12</v>
      </c>
      <c r="D713" s="2" t="s">
        <v>56</v>
      </c>
      <c r="E713" s="2" t="s">
        <v>14</v>
      </c>
      <c r="F713" s="2">
        <v>5439.7310859999998</v>
      </c>
      <c r="G713" s="2">
        <v>463162</v>
      </c>
      <c r="H713" s="2">
        <v>1.17E-2</v>
      </c>
      <c r="I713" t="s">
        <v>151</v>
      </c>
    </row>
    <row r="714" spans="1:9">
      <c r="A714" s="2">
        <v>2013</v>
      </c>
      <c r="B714" s="2">
        <v>12</v>
      </c>
      <c r="C714" s="2" t="s">
        <v>12</v>
      </c>
      <c r="D714" s="2" t="s">
        <v>44</v>
      </c>
      <c r="E714" s="2" t="s">
        <v>16</v>
      </c>
      <c r="F714" s="2">
        <v>259.69601899999998</v>
      </c>
      <c r="G714" s="2">
        <v>20337</v>
      </c>
      <c r="H714" s="2">
        <v>1.2699999999999999E-2</v>
      </c>
      <c r="I714" t="s">
        <v>151</v>
      </c>
    </row>
    <row r="715" spans="1:9">
      <c r="A715" s="2">
        <v>2014</v>
      </c>
      <c r="B715" s="2">
        <v>5</v>
      </c>
      <c r="C715" s="2" t="s">
        <v>12</v>
      </c>
      <c r="D715" s="2" t="s">
        <v>64</v>
      </c>
      <c r="E715" s="2" t="s">
        <v>14</v>
      </c>
      <c r="F715" s="2">
        <v>0.97334699999999996</v>
      </c>
      <c r="G715" s="2">
        <v>238</v>
      </c>
      <c r="H715" s="2">
        <v>4.0000000000000001E-3</v>
      </c>
      <c r="I715" t="s">
        <v>151</v>
      </c>
    </row>
    <row r="716" spans="1:9">
      <c r="A716" s="2">
        <v>2013</v>
      </c>
      <c r="B716" s="2">
        <v>12</v>
      </c>
      <c r="C716" s="2" t="s">
        <v>12</v>
      </c>
      <c r="D716" s="2" t="s">
        <v>39</v>
      </c>
      <c r="E716" s="2" t="s">
        <v>14</v>
      </c>
      <c r="F716" s="2">
        <v>4651.5263949999999</v>
      </c>
      <c r="G716" s="2">
        <v>347591</v>
      </c>
      <c r="H716" s="2">
        <v>1.3299999999999999E-2</v>
      </c>
      <c r="I716" t="s">
        <v>151</v>
      </c>
    </row>
    <row r="717" spans="1:9">
      <c r="A717" s="2">
        <v>2013</v>
      </c>
      <c r="B717" s="2">
        <v>9</v>
      </c>
      <c r="C717" s="2" t="s">
        <v>12</v>
      </c>
      <c r="D717" s="2" t="s">
        <v>103</v>
      </c>
      <c r="E717" s="2" t="s">
        <v>9</v>
      </c>
      <c r="F717" s="2">
        <v>0.225803</v>
      </c>
      <c r="G717" s="2">
        <v>9</v>
      </c>
      <c r="H717" s="2">
        <v>2.5000000000000001E-2</v>
      </c>
      <c r="I717" t="s">
        <v>151</v>
      </c>
    </row>
    <row r="718" spans="1:9">
      <c r="A718" s="2">
        <v>2014</v>
      </c>
      <c r="B718" s="2">
        <v>4</v>
      </c>
      <c r="C718" s="2" t="s">
        <v>7</v>
      </c>
      <c r="D718" s="2" t="s">
        <v>8</v>
      </c>
      <c r="E718" s="2" t="s">
        <v>9</v>
      </c>
      <c r="F718" s="2">
        <v>8057.1909020000003</v>
      </c>
      <c r="G718" s="2">
        <v>6363056</v>
      </c>
      <c r="H718" s="2">
        <v>1.1999999999999999E-3</v>
      </c>
      <c r="I718" t="s">
        <v>151</v>
      </c>
    </row>
    <row r="719" spans="1:9">
      <c r="A719" s="2">
        <v>2013</v>
      </c>
      <c r="B719" s="2">
        <v>11</v>
      </c>
      <c r="C719" s="2" t="s">
        <v>12</v>
      </c>
      <c r="D719" s="2" t="s">
        <v>29</v>
      </c>
      <c r="E719" s="2" t="s">
        <v>25</v>
      </c>
      <c r="F719" s="2">
        <v>22.521303</v>
      </c>
      <c r="G719" s="2">
        <v>4233</v>
      </c>
      <c r="H719" s="2">
        <v>5.3E-3</v>
      </c>
      <c r="I719" t="s">
        <v>151</v>
      </c>
    </row>
    <row r="720" spans="1:9">
      <c r="A720" s="2">
        <v>2014</v>
      </c>
      <c r="B720" s="2">
        <v>3</v>
      </c>
      <c r="C720" s="2" t="s">
        <v>12</v>
      </c>
      <c r="D720" s="2" t="s">
        <v>22</v>
      </c>
      <c r="E720" s="2" t="s">
        <v>14</v>
      </c>
      <c r="F720" s="2">
        <v>90.472371999999993</v>
      </c>
      <c r="G720" s="2">
        <v>9442</v>
      </c>
      <c r="H720" s="2">
        <v>9.4999999999999998E-3</v>
      </c>
      <c r="I720" t="s">
        <v>151</v>
      </c>
    </row>
    <row r="721" spans="1:9">
      <c r="A721" s="2">
        <v>2013</v>
      </c>
      <c r="B721" s="2">
        <v>10</v>
      </c>
      <c r="C721" s="2" t="s">
        <v>12</v>
      </c>
      <c r="D721" s="2" t="s">
        <v>86</v>
      </c>
      <c r="E721" s="2" t="s">
        <v>9</v>
      </c>
      <c r="F721" s="2">
        <v>966.00776499999995</v>
      </c>
      <c r="G721" s="2">
        <v>149015</v>
      </c>
      <c r="H721" s="2">
        <v>6.4000000000000003E-3</v>
      </c>
      <c r="I721" t="s">
        <v>151</v>
      </c>
    </row>
    <row r="722" spans="1:9">
      <c r="A722" s="2">
        <v>2013</v>
      </c>
      <c r="B722" s="2">
        <v>4</v>
      </c>
      <c r="C722" s="2" t="s">
        <v>12</v>
      </c>
      <c r="D722" s="2" t="s">
        <v>87</v>
      </c>
      <c r="E722" s="2" t="s">
        <v>14</v>
      </c>
      <c r="F722" s="2">
        <v>244.94498899999999</v>
      </c>
      <c r="G722" s="2">
        <v>23709</v>
      </c>
      <c r="H722" s="2">
        <v>1.03E-2</v>
      </c>
      <c r="I722" t="s">
        <v>151</v>
      </c>
    </row>
    <row r="723" spans="1:9">
      <c r="A723" s="2">
        <v>2013</v>
      </c>
      <c r="B723" s="2">
        <v>6</v>
      </c>
      <c r="C723" s="2" t="s">
        <v>7</v>
      </c>
      <c r="D723" s="2" t="s">
        <v>15</v>
      </c>
      <c r="E723" s="2" t="s">
        <v>16</v>
      </c>
      <c r="F723" s="2">
        <v>68.186421999999993</v>
      </c>
      <c r="G723" s="2">
        <v>41160</v>
      </c>
      <c r="H723" s="2">
        <v>1.6000000000000001E-3</v>
      </c>
      <c r="I723" t="s">
        <v>151</v>
      </c>
    </row>
    <row r="724" spans="1:9">
      <c r="A724" s="2">
        <v>2014</v>
      </c>
      <c r="B724" s="2">
        <v>1</v>
      </c>
      <c r="C724" s="2" t="s">
        <v>7</v>
      </c>
      <c r="D724" s="2" t="s">
        <v>70</v>
      </c>
      <c r="E724" s="2" t="s">
        <v>14</v>
      </c>
      <c r="F724" s="2">
        <v>61.814326000000001</v>
      </c>
      <c r="G724" s="2">
        <v>144469</v>
      </c>
      <c r="H724" s="2">
        <v>4.0000000000000002E-4</v>
      </c>
      <c r="I724" t="s">
        <v>151</v>
      </c>
    </row>
    <row r="725" spans="1:9">
      <c r="A725" s="2">
        <v>2013</v>
      </c>
      <c r="B725" s="2">
        <v>10</v>
      </c>
      <c r="C725" s="2" t="s">
        <v>7</v>
      </c>
      <c r="D725" s="2" t="s">
        <v>70</v>
      </c>
      <c r="E725" s="2" t="s">
        <v>14</v>
      </c>
      <c r="F725" s="2">
        <v>109.88505000000001</v>
      </c>
      <c r="G725" s="2">
        <v>80408</v>
      </c>
      <c r="H725" s="2">
        <v>1.2999999999999999E-3</v>
      </c>
      <c r="I725" t="s">
        <v>151</v>
      </c>
    </row>
    <row r="726" spans="1:9">
      <c r="A726" s="2">
        <v>2013</v>
      </c>
      <c r="B726" s="2">
        <v>5</v>
      </c>
      <c r="C726" s="2" t="s">
        <v>7</v>
      </c>
      <c r="D726" s="2" t="s">
        <v>56</v>
      </c>
      <c r="E726" s="2" t="s">
        <v>14</v>
      </c>
      <c r="F726" s="2">
        <v>87.754638</v>
      </c>
      <c r="G726" s="2">
        <v>37565</v>
      </c>
      <c r="H726" s="2">
        <v>2.3E-3</v>
      </c>
      <c r="I726" t="s">
        <v>151</v>
      </c>
    </row>
    <row r="727" spans="1:9">
      <c r="A727" s="2">
        <v>2013</v>
      </c>
      <c r="B727" s="2">
        <v>12</v>
      </c>
      <c r="C727" s="2" t="s">
        <v>7</v>
      </c>
      <c r="D727" s="2" t="s">
        <v>73</v>
      </c>
      <c r="E727" s="2" t="s">
        <v>14</v>
      </c>
      <c r="F727" s="2">
        <v>1.2006410000000001</v>
      </c>
      <c r="G727" s="2">
        <v>728</v>
      </c>
      <c r="H727" s="2">
        <v>1.6000000000000001E-3</v>
      </c>
      <c r="I727" t="s">
        <v>151</v>
      </c>
    </row>
    <row r="728" spans="1:9">
      <c r="A728" s="2">
        <v>2013</v>
      </c>
      <c r="B728" s="2">
        <v>1</v>
      </c>
      <c r="C728" s="2" t="s">
        <v>7</v>
      </c>
      <c r="D728" s="2" t="s">
        <v>44</v>
      </c>
      <c r="E728" s="2" t="s">
        <v>16</v>
      </c>
      <c r="F728" s="2">
        <v>24.541114</v>
      </c>
      <c r="G728" s="2">
        <v>9398</v>
      </c>
      <c r="H728" s="2">
        <v>2.5999999999999999E-3</v>
      </c>
      <c r="I728" t="s">
        <v>151</v>
      </c>
    </row>
    <row r="729" spans="1:9">
      <c r="A729" s="2">
        <v>2014</v>
      </c>
      <c r="B729" s="2">
        <v>5</v>
      </c>
      <c r="C729" s="2" t="s">
        <v>12</v>
      </c>
      <c r="D729" s="2" t="s">
        <v>8</v>
      </c>
      <c r="E729" s="2" t="s">
        <v>9</v>
      </c>
      <c r="F729" s="2">
        <v>35824.879790999999</v>
      </c>
      <c r="G729" s="2">
        <v>4800579</v>
      </c>
      <c r="H729" s="2">
        <v>7.4000000000000003E-3</v>
      </c>
      <c r="I729" t="s">
        <v>151</v>
      </c>
    </row>
    <row r="730" spans="1:9">
      <c r="A730" s="2">
        <v>2013</v>
      </c>
      <c r="B730" s="2">
        <v>6</v>
      </c>
      <c r="C730" s="2" t="s">
        <v>12</v>
      </c>
      <c r="D730" s="2" t="s">
        <v>83</v>
      </c>
      <c r="E730" s="2" t="s">
        <v>14</v>
      </c>
      <c r="F730" s="2">
        <v>6.6612000000000005E-2</v>
      </c>
      <c r="G730" s="2">
        <v>14</v>
      </c>
      <c r="H730" s="2">
        <v>4.7000000000000002E-3</v>
      </c>
      <c r="I730" t="s">
        <v>151</v>
      </c>
    </row>
    <row r="731" spans="1:9">
      <c r="A731" s="2">
        <v>2014</v>
      </c>
      <c r="B731" s="2">
        <v>1</v>
      </c>
      <c r="C731" s="2" t="s">
        <v>7</v>
      </c>
      <c r="D731" s="2" t="s">
        <v>29</v>
      </c>
      <c r="E731" s="2" t="s">
        <v>25</v>
      </c>
      <c r="F731" s="2">
        <v>8.0745559999999994</v>
      </c>
      <c r="G731" s="2">
        <v>9364</v>
      </c>
      <c r="H731" s="2">
        <v>8.0000000000000004E-4</v>
      </c>
      <c r="I731" t="s">
        <v>151</v>
      </c>
    </row>
    <row r="732" spans="1:9">
      <c r="A732" s="2">
        <v>2014</v>
      </c>
      <c r="B732" s="2">
        <v>3</v>
      </c>
      <c r="C732" s="2" t="s">
        <v>7</v>
      </c>
      <c r="D732" s="2" t="s">
        <v>51</v>
      </c>
      <c r="E732" s="2" t="s">
        <v>11</v>
      </c>
      <c r="F732" s="2">
        <v>5.0148000000000001</v>
      </c>
      <c r="G732" s="2">
        <v>3582</v>
      </c>
      <c r="H732" s="2">
        <v>1.4E-3</v>
      </c>
      <c r="I732" t="s">
        <v>151</v>
      </c>
    </row>
    <row r="733" spans="1:9">
      <c r="A733" s="2">
        <v>2014</v>
      </c>
      <c r="B733" s="2">
        <v>3</v>
      </c>
      <c r="C733" s="2" t="s">
        <v>12</v>
      </c>
      <c r="D733" s="2" t="s">
        <v>27</v>
      </c>
      <c r="E733" s="2" t="s">
        <v>14</v>
      </c>
      <c r="F733" s="2">
        <v>5.9180960000000002</v>
      </c>
      <c r="G733" s="2">
        <v>2286</v>
      </c>
      <c r="H733" s="2">
        <v>2.5000000000000001E-3</v>
      </c>
      <c r="I733" t="s">
        <v>151</v>
      </c>
    </row>
    <row r="734" spans="1:9">
      <c r="A734" s="2">
        <v>2013</v>
      </c>
      <c r="B734" s="2">
        <v>11</v>
      </c>
      <c r="C734" s="2" t="s">
        <v>12</v>
      </c>
      <c r="D734" s="2" t="s">
        <v>41</v>
      </c>
      <c r="E734" s="2" t="s">
        <v>25</v>
      </c>
      <c r="F734" s="2">
        <v>7.2903659999999997</v>
      </c>
      <c r="G734" s="2">
        <v>4325</v>
      </c>
      <c r="H734" s="2">
        <v>1.6000000000000001E-3</v>
      </c>
      <c r="I734" t="s">
        <v>151</v>
      </c>
    </row>
    <row r="735" spans="1:9">
      <c r="A735" s="2">
        <v>2013</v>
      </c>
      <c r="B735" s="2">
        <v>3</v>
      </c>
      <c r="C735" s="2" t="s">
        <v>7</v>
      </c>
      <c r="D735" s="2" t="s">
        <v>18</v>
      </c>
      <c r="E735" s="2" t="s">
        <v>14</v>
      </c>
      <c r="F735" s="2">
        <v>124.585948</v>
      </c>
      <c r="G735" s="2">
        <v>46314</v>
      </c>
      <c r="H735" s="2">
        <v>2.5999999999999999E-3</v>
      </c>
      <c r="I735" t="s">
        <v>151</v>
      </c>
    </row>
    <row r="736" spans="1:9">
      <c r="A736" s="2">
        <v>2013</v>
      </c>
      <c r="B736" s="2">
        <v>1</v>
      </c>
      <c r="C736" s="2" t="s">
        <v>12</v>
      </c>
      <c r="D736" s="2" t="s">
        <v>18</v>
      </c>
      <c r="E736" s="2" t="s">
        <v>14</v>
      </c>
      <c r="F736" s="2">
        <v>626.49294999999995</v>
      </c>
      <c r="G736" s="2">
        <v>77232</v>
      </c>
      <c r="H736" s="2">
        <v>8.0999999999999996E-3</v>
      </c>
      <c r="I736" t="s">
        <v>151</v>
      </c>
    </row>
    <row r="737" spans="1:9">
      <c r="A737" s="2">
        <v>2014</v>
      </c>
      <c r="B737" s="2">
        <v>1</v>
      </c>
      <c r="C737" s="2" t="s">
        <v>7</v>
      </c>
      <c r="D737" s="2" t="s">
        <v>93</v>
      </c>
      <c r="E737" s="2" t="s">
        <v>9</v>
      </c>
      <c r="F737" s="2">
        <v>7.266</v>
      </c>
      <c r="G737" s="2">
        <v>5190</v>
      </c>
      <c r="H737" s="2">
        <v>1.4E-3</v>
      </c>
      <c r="I737" t="s">
        <v>151</v>
      </c>
    </row>
    <row r="738" spans="1:9">
      <c r="A738" s="2">
        <v>2014</v>
      </c>
      <c r="B738" s="2">
        <v>2</v>
      </c>
      <c r="C738" s="2" t="s">
        <v>7</v>
      </c>
      <c r="D738" s="2" t="s">
        <v>93</v>
      </c>
      <c r="E738" s="2" t="s">
        <v>9</v>
      </c>
      <c r="F738" s="2">
        <v>10.8682</v>
      </c>
      <c r="G738" s="2">
        <v>7763</v>
      </c>
      <c r="H738" s="2">
        <v>1.4E-3</v>
      </c>
      <c r="I738" t="s">
        <v>151</v>
      </c>
    </row>
    <row r="739" spans="1:9">
      <c r="A739" s="2">
        <v>2013</v>
      </c>
      <c r="B739" s="2">
        <v>8</v>
      </c>
      <c r="C739" s="2" t="s">
        <v>7</v>
      </c>
      <c r="D739" s="2" t="s">
        <v>15</v>
      </c>
      <c r="E739" s="2" t="s">
        <v>16</v>
      </c>
      <c r="F739" s="2">
        <v>62.426108999999997</v>
      </c>
      <c r="G739" s="2">
        <v>38143</v>
      </c>
      <c r="H739" s="2">
        <v>1.6000000000000001E-3</v>
      </c>
      <c r="I739" t="s">
        <v>151</v>
      </c>
    </row>
    <row r="740" spans="1:9">
      <c r="A740" s="2">
        <v>2014</v>
      </c>
      <c r="B740" s="2">
        <v>4</v>
      </c>
      <c r="C740" s="2" t="s">
        <v>7</v>
      </c>
      <c r="D740" s="2" t="s">
        <v>26</v>
      </c>
      <c r="E740" s="2" t="s">
        <v>14</v>
      </c>
      <c r="F740" s="2">
        <v>7.3973690000000003</v>
      </c>
      <c r="G740" s="2">
        <v>14044</v>
      </c>
      <c r="H740" s="2">
        <v>5.0000000000000001E-4</v>
      </c>
      <c r="I740" t="s">
        <v>151</v>
      </c>
    </row>
    <row r="741" spans="1:9">
      <c r="A741" s="2">
        <v>2013</v>
      </c>
      <c r="B741" s="2">
        <v>7</v>
      </c>
      <c r="C741" s="2" t="s">
        <v>12</v>
      </c>
      <c r="D741" s="2" t="s">
        <v>54</v>
      </c>
      <c r="E741" s="2" t="s">
        <v>14</v>
      </c>
      <c r="F741" s="2">
        <v>0.13239500000000001</v>
      </c>
      <c r="G741" s="2">
        <v>11</v>
      </c>
      <c r="H741" s="2">
        <v>1.2E-2</v>
      </c>
      <c r="I741" t="s">
        <v>151</v>
      </c>
    </row>
    <row r="742" spans="1:9">
      <c r="A742" s="2">
        <v>2013</v>
      </c>
      <c r="B742" s="2">
        <v>3</v>
      </c>
      <c r="C742" s="2" t="s">
        <v>7</v>
      </c>
      <c r="D742" s="2" t="s">
        <v>64</v>
      </c>
      <c r="E742" s="2" t="s">
        <v>14</v>
      </c>
      <c r="F742" s="2">
        <v>0.100615</v>
      </c>
      <c r="G742" s="2">
        <v>516</v>
      </c>
      <c r="H742" s="2">
        <v>1E-4</v>
      </c>
      <c r="I742" t="s">
        <v>151</v>
      </c>
    </row>
    <row r="743" spans="1:9">
      <c r="A743" s="2">
        <v>2013</v>
      </c>
      <c r="B743" s="2">
        <v>1</v>
      </c>
      <c r="C743" s="2" t="s">
        <v>12</v>
      </c>
      <c r="D743" s="2" t="s">
        <v>64</v>
      </c>
      <c r="E743" s="2" t="s">
        <v>14</v>
      </c>
      <c r="F743" s="2">
        <v>0.55255100000000001</v>
      </c>
      <c r="G743" s="2">
        <v>46</v>
      </c>
      <c r="H743" s="2">
        <v>1.2E-2</v>
      </c>
      <c r="I743" t="s">
        <v>151</v>
      </c>
    </row>
    <row r="744" spans="1:9">
      <c r="A744" s="2">
        <v>2014</v>
      </c>
      <c r="B744" s="2">
        <v>3</v>
      </c>
      <c r="C744" s="2" t="s">
        <v>7</v>
      </c>
      <c r="D744" s="2" t="s">
        <v>30</v>
      </c>
      <c r="E744" s="2" t="s">
        <v>9</v>
      </c>
      <c r="F744" s="2">
        <v>48.589799999999997</v>
      </c>
      <c r="G744" s="2">
        <v>34707</v>
      </c>
      <c r="H744" s="2">
        <v>1.4E-3</v>
      </c>
      <c r="I744" t="s">
        <v>151</v>
      </c>
    </row>
    <row r="745" spans="1:9">
      <c r="A745" s="2">
        <v>2014</v>
      </c>
      <c r="B745" s="2">
        <v>4</v>
      </c>
      <c r="C745" s="2" t="s">
        <v>12</v>
      </c>
      <c r="D745" s="2" t="s">
        <v>23</v>
      </c>
      <c r="E745" s="2" t="s">
        <v>14</v>
      </c>
      <c r="F745" s="2">
        <v>6.3525700000000001</v>
      </c>
      <c r="G745" s="2">
        <v>2225</v>
      </c>
      <c r="H745" s="2">
        <v>2.8E-3</v>
      </c>
      <c r="I745" t="s">
        <v>151</v>
      </c>
    </row>
    <row r="746" spans="1:9">
      <c r="A746" s="2">
        <v>2013</v>
      </c>
      <c r="B746" s="2">
        <v>2</v>
      </c>
      <c r="C746" s="2" t="s">
        <v>12</v>
      </c>
      <c r="D746" s="2" t="s">
        <v>23</v>
      </c>
      <c r="E746" s="2" t="s">
        <v>14</v>
      </c>
      <c r="F746" s="2">
        <v>9.1838000000000003E-2</v>
      </c>
      <c r="G746" s="2">
        <v>16</v>
      </c>
      <c r="H746" s="2">
        <v>5.7000000000000002E-3</v>
      </c>
      <c r="I746" t="s">
        <v>151</v>
      </c>
    </row>
    <row r="747" spans="1:9">
      <c r="A747" s="2">
        <v>2013</v>
      </c>
      <c r="B747" s="2">
        <v>11</v>
      </c>
      <c r="C747" s="2" t="s">
        <v>12</v>
      </c>
      <c r="D747" s="2" t="s">
        <v>94</v>
      </c>
      <c r="E747" s="2" t="s">
        <v>25</v>
      </c>
      <c r="F747" s="2">
        <v>7.3844000000000007E-2</v>
      </c>
      <c r="G747" s="2">
        <v>2</v>
      </c>
      <c r="H747" s="2">
        <v>3.6900000000000002E-2</v>
      </c>
      <c r="I747" t="s">
        <v>151</v>
      </c>
    </row>
    <row r="748" spans="1:9">
      <c r="A748" s="2">
        <v>2014</v>
      </c>
      <c r="B748" s="2">
        <v>4</v>
      </c>
      <c r="C748" s="2" t="s">
        <v>12</v>
      </c>
      <c r="D748" s="2" t="s">
        <v>94</v>
      </c>
      <c r="E748" s="2" t="s">
        <v>25</v>
      </c>
      <c r="F748" s="2">
        <v>5.1380000000000002E-2</v>
      </c>
      <c r="G748" s="2">
        <v>9</v>
      </c>
      <c r="H748" s="2">
        <v>5.7000000000000002E-3</v>
      </c>
      <c r="I748" t="s">
        <v>151</v>
      </c>
    </row>
    <row r="749" spans="1:9">
      <c r="A749" s="2">
        <v>2014</v>
      </c>
      <c r="B749" s="2">
        <v>5</v>
      </c>
      <c r="C749" s="2" t="s">
        <v>7</v>
      </c>
      <c r="D749" s="2" t="s">
        <v>24</v>
      </c>
      <c r="E749" s="2" t="s">
        <v>25</v>
      </c>
      <c r="F749" s="2">
        <v>12.497249</v>
      </c>
      <c r="G749" s="2">
        <v>18569</v>
      </c>
      <c r="H749" s="2">
        <v>5.9999999999999995E-4</v>
      </c>
      <c r="I749" t="s">
        <v>151</v>
      </c>
    </row>
    <row r="750" spans="1:9">
      <c r="A750" s="2">
        <v>2013</v>
      </c>
      <c r="B750" s="2">
        <v>6</v>
      </c>
      <c r="C750" s="2" t="s">
        <v>7</v>
      </c>
      <c r="D750" s="2" t="s">
        <v>21</v>
      </c>
      <c r="E750" s="2" t="s">
        <v>14</v>
      </c>
      <c r="F750" s="2">
        <v>25.161493</v>
      </c>
      <c r="G750" s="2">
        <v>14387</v>
      </c>
      <c r="H750" s="2">
        <v>1.6999999999999999E-3</v>
      </c>
      <c r="I750" t="s">
        <v>151</v>
      </c>
    </row>
    <row r="751" spans="1:9">
      <c r="A751" s="2">
        <v>2014</v>
      </c>
      <c r="B751" s="2">
        <v>3</v>
      </c>
      <c r="C751" s="2" t="s">
        <v>12</v>
      </c>
      <c r="D751" s="2" t="s">
        <v>63</v>
      </c>
      <c r="E751" s="2" t="s">
        <v>14</v>
      </c>
      <c r="F751" s="2">
        <v>826.817049</v>
      </c>
      <c r="G751" s="2">
        <v>77200</v>
      </c>
      <c r="H751" s="2">
        <v>1.0699999999999999E-2</v>
      </c>
      <c r="I751" t="s">
        <v>151</v>
      </c>
    </row>
    <row r="752" spans="1:9">
      <c r="A752" s="2">
        <v>2013</v>
      </c>
      <c r="B752" s="2">
        <v>6</v>
      </c>
      <c r="C752" s="2" t="s">
        <v>7</v>
      </c>
      <c r="D752" s="2" t="s">
        <v>86</v>
      </c>
      <c r="E752" s="2" t="s">
        <v>9</v>
      </c>
      <c r="F752" s="2">
        <v>487.98180400000001</v>
      </c>
      <c r="G752" s="2">
        <v>250346</v>
      </c>
      <c r="H752" s="2">
        <v>1.9E-3</v>
      </c>
      <c r="I752" t="s">
        <v>151</v>
      </c>
    </row>
    <row r="753" spans="1:9">
      <c r="A753" s="2">
        <v>2013</v>
      </c>
      <c r="B753" s="2">
        <v>10</v>
      </c>
      <c r="C753" s="2" t="s">
        <v>12</v>
      </c>
      <c r="D753" s="2" t="s">
        <v>19</v>
      </c>
      <c r="E753" s="2" t="s">
        <v>14</v>
      </c>
      <c r="F753" s="2">
        <v>2494.1198220000001</v>
      </c>
      <c r="G753" s="2">
        <v>193953</v>
      </c>
      <c r="H753" s="2">
        <v>1.2800000000000001E-2</v>
      </c>
      <c r="I753" t="s">
        <v>151</v>
      </c>
    </row>
    <row r="754" spans="1:9">
      <c r="A754" s="2">
        <v>2014</v>
      </c>
      <c r="B754" s="2">
        <v>2</v>
      </c>
      <c r="C754" s="2" t="s">
        <v>12</v>
      </c>
      <c r="D754" s="2" t="s">
        <v>58</v>
      </c>
      <c r="E754" s="2" t="s">
        <v>9</v>
      </c>
      <c r="F754" s="2">
        <v>2.07E-2</v>
      </c>
      <c r="G754" s="2">
        <v>5</v>
      </c>
      <c r="H754" s="2">
        <v>4.1000000000000003E-3</v>
      </c>
      <c r="I754" t="s">
        <v>151</v>
      </c>
    </row>
    <row r="755" spans="1:9">
      <c r="A755" s="2">
        <v>2013</v>
      </c>
      <c r="B755" s="2">
        <v>8</v>
      </c>
      <c r="C755" s="2" t="s">
        <v>12</v>
      </c>
      <c r="D755" s="2" t="s">
        <v>60</v>
      </c>
      <c r="E755" s="2" t="s">
        <v>14</v>
      </c>
      <c r="F755" s="2">
        <v>0.41165400000000002</v>
      </c>
      <c r="G755" s="2">
        <v>38</v>
      </c>
      <c r="H755" s="2">
        <v>1.0800000000000001E-2</v>
      </c>
      <c r="I755" t="s">
        <v>151</v>
      </c>
    </row>
    <row r="756" spans="1:9">
      <c r="A756" s="2">
        <v>2014</v>
      </c>
      <c r="B756" s="2">
        <v>1</v>
      </c>
      <c r="C756" s="2" t="s">
        <v>12</v>
      </c>
      <c r="D756" s="2" t="s">
        <v>40</v>
      </c>
      <c r="E756" s="2" t="s">
        <v>14</v>
      </c>
      <c r="F756" s="2">
        <v>1356.5852400000001</v>
      </c>
      <c r="G756" s="2">
        <v>302834</v>
      </c>
      <c r="H756" s="2">
        <v>4.4000000000000003E-3</v>
      </c>
      <c r="I756" t="s">
        <v>151</v>
      </c>
    </row>
    <row r="757" spans="1:9">
      <c r="A757" s="2">
        <v>2013</v>
      </c>
      <c r="B757" s="2">
        <v>8</v>
      </c>
      <c r="C757" s="2" t="s">
        <v>12</v>
      </c>
      <c r="D757" s="2" t="s">
        <v>54</v>
      </c>
      <c r="E757" s="2" t="s">
        <v>14</v>
      </c>
      <c r="F757" s="2">
        <v>7.8114000000000003E-2</v>
      </c>
      <c r="G757" s="2">
        <v>6</v>
      </c>
      <c r="H757" s="2">
        <v>1.2999999999999999E-2</v>
      </c>
      <c r="I757" t="s">
        <v>151</v>
      </c>
    </row>
    <row r="758" spans="1:9">
      <c r="A758" s="2">
        <v>2014</v>
      </c>
      <c r="B758" s="2">
        <v>4</v>
      </c>
      <c r="C758" s="2" t="s">
        <v>12</v>
      </c>
      <c r="D758" s="2" t="s">
        <v>44</v>
      </c>
      <c r="E758" s="2" t="s">
        <v>16</v>
      </c>
      <c r="F758" s="2">
        <v>347.65823799999998</v>
      </c>
      <c r="G758" s="2">
        <v>25646</v>
      </c>
      <c r="H758" s="2">
        <v>1.35E-2</v>
      </c>
      <c r="I758" t="s">
        <v>151</v>
      </c>
    </row>
    <row r="759" spans="1:9">
      <c r="A759" s="2">
        <v>2013</v>
      </c>
      <c r="B759" s="2">
        <v>11</v>
      </c>
      <c r="C759" s="2" t="s">
        <v>12</v>
      </c>
      <c r="D759" s="2" t="s">
        <v>39</v>
      </c>
      <c r="E759" s="2" t="s">
        <v>14</v>
      </c>
      <c r="F759" s="2">
        <v>4572.014717</v>
      </c>
      <c r="G759" s="2">
        <v>319018</v>
      </c>
      <c r="H759" s="2">
        <v>1.43E-2</v>
      </c>
      <c r="I759" t="s">
        <v>151</v>
      </c>
    </row>
    <row r="760" spans="1:9">
      <c r="A760" s="2">
        <v>2014</v>
      </c>
      <c r="B760" s="2">
        <v>2</v>
      </c>
      <c r="C760" s="2" t="s">
        <v>12</v>
      </c>
      <c r="D760" s="2" t="s">
        <v>33</v>
      </c>
      <c r="E760" s="2" t="s">
        <v>11</v>
      </c>
      <c r="F760" s="2">
        <v>1.8394999999999999</v>
      </c>
      <c r="G760" s="2">
        <v>1415</v>
      </c>
      <c r="H760" s="2">
        <v>1.2999999999999999E-3</v>
      </c>
      <c r="I760" t="s">
        <v>151</v>
      </c>
    </row>
    <row r="761" spans="1:9">
      <c r="A761" s="2">
        <v>2014</v>
      </c>
      <c r="B761" s="2">
        <v>3</v>
      </c>
      <c r="C761" s="2" t="s">
        <v>7</v>
      </c>
      <c r="D761" s="2" t="s">
        <v>96</v>
      </c>
      <c r="E761" s="2" t="s">
        <v>9</v>
      </c>
      <c r="F761" s="2">
        <v>14.6608</v>
      </c>
      <c r="G761" s="2">
        <v>10472</v>
      </c>
      <c r="H761" s="2">
        <v>1.4E-3</v>
      </c>
      <c r="I761" t="s">
        <v>151</v>
      </c>
    </row>
    <row r="762" spans="1:9">
      <c r="A762" s="2">
        <v>2013</v>
      </c>
      <c r="B762" s="2">
        <v>12</v>
      </c>
      <c r="C762" s="2" t="s">
        <v>12</v>
      </c>
      <c r="D762" s="2" t="s">
        <v>88</v>
      </c>
      <c r="E762" s="2" t="s">
        <v>14</v>
      </c>
      <c r="F762" s="2">
        <v>8.1650000000000004E-3</v>
      </c>
      <c r="G762" s="2">
        <v>3</v>
      </c>
      <c r="H762" s="2">
        <v>2.7000000000000001E-3</v>
      </c>
      <c r="I762" t="s">
        <v>151</v>
      </c>
    </row>
    <row r="763" spans="1:9">
      <c r="A763" s="2">
        <v>2013</v>
      </c>
      <c r="B763" s="2">
        <v>5</v>
      </c>
      <c r="C763" s="2" t="s">
        <v>12</v>
      </c>
      <c r="D763" s="2" t="s">
        <v>28</v>
      </c>
      <c r="E763" s="2" t="s">
        <v>14</v>
      </c>
      <c r="F763" s="2">
        <v>6.0139649999999998</v>
      </c>
      <c r="G763" s="2">
        <v>3057</v>
      </c>
      <c r="H763" s="2">
        <v>1.9E-3</v>
      </c>
      <c r="I763" t="s">
        <v>151</v>
      </c>
    </row>
    <row r="764" spans="1:9">
      <c r="A764" s="2">
        <v>2013</v>
      </c>
      <c r="B764" s="2">
        <v>5</v>
      </c>
      <c r="C764" s="2" t="s">
        <v>12</v>
      </c>
      <c r="D764" s="2" t="s">
        <v>31</v>
      </c>
      <c r="E764" s="2" t="s">
        <v>14</v>
      </c>
      <c r="F764" s="2">
        <v>1.795299</v>
      </c>
      <c r="G764" s="2">
        <v>528</v>
      </c>
      <c r="H764" s="2">
        <v>3.3999999999999998E-3</v>
      </c>
      <c r="I764" t="s">
        <v>151</v>
      </c>
    </row>
    <row r="765" spans="1:9">
      <c r="A765" s="2">
        <v>2013</v>
      </c>
      <c r="B765" s="2">
        <v>6</v>
      </c>
      <c r="C765" s="2" t="s">
        <v>7</v>
      </c>
      <c r="D765" s="2" t="s">
        <v>18</v>
      </c>
      <c r="E765" s="2" t="s">
        <v>14</v>
      </c>
      <c r="F765" s="2">
        <v>102.405646</v>
      </c>
      <c r="G765" s="2">
        <v>29452</v>
      </c>
      <c r="H765" s="2">
        <v>3.3999999999999998E-3</v>
      </c>
      <c r="I765" t="s">
        <v>151</v>
      </c>
    </row>
    <row r="766" spans="1:9">
      <c r="A766" s="2">
        <v>2013</v>
      </c>
      <c r="B766" s="2">
        <v>4</v>
      </c>
      <c r="C766" s="2" t="s">
        <v>7</v>
      </c>
      <c r="D766" s="2" t="s">
        <v>15</v>
      </c>
      <c r="E766" s="2" t="s">
        <v>16</v>
      </c>
      <c r="F766" s="2">
        <v>89.691316999999998</v>
      </c>
      <c r="G766" s="2">
        <v>39822</v>
      </c>
      <c r="H766" s="2">
        <v>2.2000000000000001E-3</v>
      </c>
      <c r="I766" t="s">
        <v>151</v>
      </c>
    </row>
    <row r="767" spans="1:9">
      <c r="A767" s="2">
        <v>2013</v>
      </c>
      <c r="B767" s="2">
        <v>5</v>
      </c>
      <c r="C767" s="2" t="s">
        <v>12</v>
      </c>
      <c r="D767" s="2" t="s">
        <v>60</v>
      </c>
      <c r="E767" s="2" t="s">
        <v>14</v>
      </c>
      <c r="F767" s="2">
        <v>4.7736000000000001E-2</v>
      </c>
      <c r="G767" s="2">
        <v>6</v>
      </c>
      <c r="H767" s="2">
        <v>7.9000000000000008E-3</v>
      </c>
      <c r="I767" t="s">
        <v>151</v>
      </c>
    </row>
    <row r="768" spans="1:9">
      <c r="A768" s="2">
        <v>2014</v>
      </c>
      <c r="B768" s="2">
        <v>2</v>
      </c>
      <c r="C768" s="2" t="s">
        <v>12</v>
      </c>
      <c r="D768" s="2" t="s">
        <v>70</v>
      </c>
      <c r="E768" s="2" t="s">
        <v>14</v>
      </c>
      <c r="F768" s="2">
        <v>1484.6913649999999</v>
      </c>
      <c r="G768" s="2">
        <v>141753</v>
      </c>
      <c r="H768" s="2">
        <v>1.04E-2</v>
      </c>
      <c r="I768" t="s">
        <v>151</v>
      </c>
    </row>
    <row r="769" spans="1:9">
      <c r="A769" s="2">
        <v>2013</v>
      </c>
      <c r="B769" s="2">
        <v>5</v>
      </c>
      <c r="C769" s="2" t="s">
        <v>7</v>
      </c>
      <c r="D769" s="2" t="s">
        <v>13</v>
      </c>
      <c r="E769" s="2" t="s">
        <v>14</v>
      </c>
      <c r="F769" s="2">
        <v>17.655439000000001</v>
      </c>
      <c r="G769" s="2">
        <v>13389</v>
      </c>
      <c r="H769" s="2">
        <v>1.2999999999999999E-3</v>
      </c>
      <c r="I769" t="s">
        <v>151</v>
      </c>
    </row>
    <row r="770" spans="1:9">
      <c r="A770" s="2">
        <v>2014</v>
      </c>
      <c r="B770" s="2">
        <v>2</v>
      </c>
      <c r="C770" s="2" t="s">
        <v>12</v>
      </c>
      <c r="D770" s="2" t="s">
        <v>79</v>
      </c>
      <c r="E770" s="2" t="s">
        <v>14</v>
      </c>
      <c r="F770" s="2">
        <v>4.6042E-2</v>
      </c>
      <c r="G770" s="2">
        <v>1</v>
      </c>
      <c r="H770" s="2">
        <v>4.5999999999999999E-2</v>
      </c>
      <c r="I770" t="s">
        <v>151</v>
      </c>
    </row>
    <row r="771" spans="1:9">
      <c r="A771" s="2">
        <v>2014</v>
      </c>
      <c r="B771" s="2">
        <v>4</v>
      </c>
      <c r="C771" s="2" t="s">
        <v>7</v>
      </c>
      <c r="D771" s="2" t="s">
        <v>17</v>
      </c>
      <c r="E771" s="2" t="s">
        <v>14</v>
      </c>
      <c r="F771" s="2">
        <v>29.794933</v>
      </c>
      <c r="G771" s="2">
        <v>8538</v>
      </c>
      <c r="H771" s="2">
        <v>3.3999999999999998E-3</v>
      </c>
      <c r="I771" t="s">
        <v>151</v>
      </c>
    </row>
    <row r="772" spans="1:9">
      <c r="A772" s="2">
        <v>2013</v>
      </c>
      <c r="B772" s="2">
        <v>10</v>
      </c>
      <c r="C772" s="2" t="s">
        <v>7</v>
      </c>
      <c r="D772" s="2" t="s">
        <v>26</v>
      </c>
      <c r="E772" s="2" t="s">
        <v>14</v>
      </c>
      <c r="F772" s="2">
        <v>3.7127430000000001</v>
      </c>
      <c r="G772" s="2">
        <v>4489</v>
      </c>
      <c r="H772" s="2">
        <v>8.0000000000000004E-4</v>
      </c>
      <c r="I772" t="s">
        <v>151</v>
      </c>
    </row>
    <row r="773" spans="1:9">
      <c r="A773" s="2">
        <v>2013</v>
      </c>
      <c r="B773" s="2">
        <v>1</v>
      </c>
      <c r="C773" s="2" t="s">
        <v>12</v>
      </c>
      <c r="D773" s="2" t="s">
        <v>44</v>
      </c>
      <c r="E773" s="2" t="s">
        <v>16</v>
      </c>
      <c r="F773" s="2">
        <v>120.52748099999999</v>
      </c>
      <c r="G773" s="2">
        <v>10382</v>
      </c>
      <c r="H773" s="2">
        <v>1.1599999999999999E-2</v>
      </c>
      <c r="I773" t="s">
        <v>151</v>
      </c>
    </row>
    <row r="774" spans="1:9">
      <c r="A774" s="2">
        <v>2014</v>
      </c>
      <c r="B774" s="2">
        <v>3</v>
      </c>
      <c r="C774" s="2" t="s">
        <v>7</v>
      </c>
      <c r="D774" s="2" t="s">
        <v>23</v>
      </c>
      <c r="E774" s="2" t="s">
        <v>14</v>
      </c>
      <c r="F774" s="2">
        <v>11.01332</v>
      </c>
      <c r="G774" s="2">
        <v>4937</v>
      </c>
      <c r="H774" s="2">
        <v>2.2000000000000001E-3</v>
      </c>
      <c r="I774" t="s">
        <v>151</v>
      </c>
    </row>
    <row r="775" spans="1:9">
      <c r="A775" s="2">
        <v>2013</v>
      </c>
      <c r="B775" s="2">
        <v>10</v>
      </c>
      <c r="C775" s="2" t="s">
        <v>12</v>
      </c>
      <c r="D775" s="2" t="s">
        <v>23</v>
      </c>
      <c r="E775" s="2" t="s">
        <v>14</v>
      </c>
      <c r="F775" s="2">
        <v>0.139983</v>
      </c>
      <c r="G775" s="2">
        <v>21</v>
      </c>
      <c r="H775" s="2">
        <v>6.6E-3</v>
      </c>
      <c r="I775" t="s">
        <v>151</v>
      </c>
    </row>
    <row r="776" spans="1:9">
      <c r="A776" s="2">
        <v>2013</v>
      </c>
      <c r="B776" s="2">
        <v>6</v>
      </c>
      <c r="C776" s="2" t="s">
        <v>12</v>
      </c>
      <c r="D776" s="2" t="s">
        <v>36</v>
      </c>
      <c r="E776" s="2" t="s">
        <v>9</v>
      </c>
      <c r="F776" s="2">
        <v>1.6250000000000001E-2</v>
      </c>
      <c r="G776" s="2">
        <v>1</v>
      </c>
      <c r="H776" s="2">
        <v>1.6199999999999999E-2</v>
      </c>
      <c r="I776" t="s">
        <v>151</v>
      </c>
    </row>
    <row r="777" spans="1:9">
      <c r="A777" s="2">
        <v>2013</v>
      </c>
      <c r="B777" s="2">
        <v>2</v>
      </c>
      <c r="C777" s="2" t="s">
        <v>12</v>
      </c>
      <c r="D777" s="2" t="s">
        <v>94</v>
      </c>
      <c r="E777" s="2" t="s">
        <v>25</v>
      </c>
      <c r="F777" s="2">
        <v>0.39968399999999998</v>
      </c>
      <c r="G777" s="2">
        <v>2</v>
      </c>
      <c r="H777" s="2">
        <v>0.19980000000000001</v>
      </c>
      <c r="I777" t="s">
        <v>151</v>
      </c>
    </row>
    <row r="778" spans="1:9">
      <c r="A778" s="2">
        <v>2014</v>
      </c>
      <c r="B778" s="2">
        <v>4</v>
      </c>
      <c r="C778" s="2" t="s">
        <v>12</v>
      </c>
      <c r="D778" s="2" t="s">
        <v>33</v>
      </c>
      <c r="E778" s="2" t="s">
        <v>11</v>
      </c>
      <c r="F778" s="2">
        <v>4.9896649999999996</v>
      </c>
      <c r="G778" s="2">
        <v>3020</v>
      </c>
      <c r="H778" s="2">
        <v>1.6000000000000001E-3</v>
      </c>
      <c r="I778" t="s">
        <v>151</v>
      </c>
    </row>
    <row r="779" spans="1:9">
      <c r="A779" s="2">
        <v>2014</v>
      </c>
      <c r="B779" s="2">
        <v>4</v>
      </c>
      <c r="C779" s="2" t="s">
        <v>7</v>
      </c>
      <c r="D779" s="2" t="s">
        <v>10</v>
      </c>
      <c r="E779" s="2" t="s">
        <v>11</v>
      </c>
      <c r="F779" s="2">
        <v>182.043711</v>
      </c>
      <c r="G779" s="2">
        <v>102860</v>
      </c>
      <c r="H779" s="2">
        <v>1.6999999999999999E-3</v>
      </c>
      <c r="I779" t="s">
        <v>151</v>
      </c>
    </row>
    <row r="780" spans="1:9">
      <c r="A780" s="2">
        <v>2014</v>
      </c>
      <c r="B780" s="2">
        <v>4</v>
      </c>
      <c r="C780" s="2" t="s">
        <v>7</v>
      </c>
      <c r="D780" s="2" t="s">
        <v>49</v>
      </c>
      <c r="E780" s="2" t="s">
        <v>11</v>
      </c>
      <c r="F780" s="2">
        <v>10.092287000000001</v>
      </c>
      <c r="G780" s="2">
        <v>5672</v>
      </c>
      <c r="H780" s="2">
        <v>1.6999999999999999E-3</v>
      </c>
      <c r="I780" t="s">
        <v>151</v>
      </c>
    </row>
    <row r="781" spans="1:9">
      <c r="A781" s="2">
        <v>2014</v>
      </c>
      <c r="B781" s="2">
        <v>1</v>
      </c>
      <c r="C781" s="2" t="s">
        <v>7</v>
      </c>
      <c r="D781" s="2" t="s">
        <v>31</v>
      </c>
      <c r="E781" s="2" t="s">
        <v>14</v>
      </c>
      <c r="F781" s="2">
        <v>8.2669250000000005</v>
      </c>
      <c r="G781" s="2">
        <v>3243</v>
      </c>
      <c r="H781" s="2">
        <v>2.5000000000000001E-3</v>
      </c>
      <c r="I781" t="s">
        <v>151</v>
      </c>
    </row>
    <row r="782" spans="1:9">
      <c r="A782" s="2">
        <v>2013</v>
      </c>
      <c r="B782" s="2">
        <v>10</v>
      </c>
      <c r="C782" s="2" t="s">
        <v>12</v>
      </c>
      <c r="D782" s="2" t="s">
        <v>46</v>
      </c>
      <c r="E782" s="2" t="s">
        <v>25</v>
      </c>
      <c r="F782" s="2">
        <v>38.624400000000001</v>
      </c>
      <c r="G782" s="2">
        <v>5451</v>
      </c>
      <c r="H782" s="2">
        <v>7.0000000000000001E-3</v>
      </c>
      <c r="I782" t="s">
        <v>151</v>
      </c>
    </row>
    <row r="783" spans="1:9">
      <c r="A783" s="2">
        <v>2013</v>
      </c>
      <c r="B783" s="2">
        <v>12</v>
      </c>
      <c r="C783" s="2" t="s">
        <v>7</v>
      </c>
      <c r="D783" s="2" t="s">
        <v>15</v>
      </c>
      <c r="E783" s="2" t="s">
        <v>16</v>
      </c>
      <c r="F783" s="2">
        <v>152.65395799999999</v>
      </c>
      <c r="G783" s="2">
        <v>40938</v>
      </c>
      <c r="H783" s="2">
        <v>3.7000000000000002E-3</v>
      </c>
      <c r="I783" t="s">
        <v>151</v>
      </c>
    </row>
    <row r="784" spans="1:9">
      <c r="A784" s="2">
        <v>2013</v>
      </c>
      <c r="B784" s="2">
        <v>5</v>
      </c>
      <c r="C784" s="2" t="s">
        <v>12</v>
      </c>
      <c r="D784" s="2" t="s">
        <v>54</v>
      </c>
      <c r="E784" s="2" t="s">
        <v>14</v>
      </c>
      <c r="F784" s="2">
        <v>1.1149480000000001</v>
      </c>
      <c r="G784" s="2">
        <v>96</v>
      </c>
      <c r="H784" s="2">
        <v>1.1599999999999999E-2</v>
      </c>
      <c r="I784" t="s">
        <v>151</v>
      </c>
    </row>
    <row r="785" spans="1:9">
      <c r="A785" s="2">
        <v>2014</v>
      </c>
      <c r="B785" s="2">
        <v>3</v>
      </c>
      <c r="C785" s="2" t="s">
        <v>7</v>
      </c>
      <c r="D785" s="2" t="s">
        <v>74</v>
      </c>
      <c r="E785" s="2" t="s">
        <v>9</v>
      </c>
      <c r="F785" s="2">
        <v>37.700600000000001</v>
      </c>
      <c r="G785" s="2">
        <v>26929</v>
      </c>
      <c r="H785" s="2">
        <v>1.4E-3</v>
      </c>
      <c r="I785" t="s">
        <v>151</v>
      </c>
    </row>
    <row r="786" spans="1:9">
      <c r="A786" s="2">
        <v>2013</v>
      </c>
      <c r="B786" s="2">
        <v>8</v>
      </c>
      <c r="C786" s="2" t="s">
        <v>7</v>
      </c>
      <c r="D786" s="2" t="s">
        <v>8</v>
      </c>
      <c r="E786" s="2" t="s">
        <v>9</v>
      </c>
      <c r="F786" s="2">
        <v>4340.536693</v>
      </c>
      <c r="G786" s="2">
        <v>2410909</v>
      </c>
      <c r="H786" s="2">
        <v>1.8E-3</v>
      </c>
      <c r="I786" t="s">
        <v>151</v>
      </c>
    </row>
    <row r="787" spans="1:9">
      <c r="A787" s="2">
        <v>2013</v>
      </c>
      <c r="B787" s="2">
        <v>2</v>
      </c>
      <c r="C787" s="2" t="s">
        <v>12</v>
      </c>
      <c r="D787" s="2" t="s">
        <v>83</v>
      </c>
      <c r="E787" s="2" t="s">
        <v>14</v>
      </c>
      <c r="F787" s="2">
        <v>2.8251999999999999E-2</v>
      </c>
      <c r="G787" s="2">
        <v>2</v>
      </c>
      <c r="H787" s="2">
        <v>1.41E-2</v>
      </c>
      <c r="I787" t="s">
        <v>151</v>
      </c>
    </row>
    <row r="788" spans="1:9">
      <c r="A788" s="2">
        <v>2014</v>
      </c>
      <c r="B788" s="2">
        <v>3</v>
      </c>
      <c r="C788" s="2" t="s">
        <v>12</v>
      </c>
      <c r="D788" s="2" t="s">
        <v>29</v>
      </c>
      <c r="E788" s="2" t="s">
        <v>25</v>
      </c>
      <c r="F788" s="2">
        <v>27.901933</v>
      </c>
      <c r="G788" s="2">
        <v>6102</v>
      </c>
      <c r="H788" s="2">
        <v>4.4999999999999997E-3</v>
      </c>
      <c r="I788" t="s">
        <v>151</v>
      </c>
    </row>
    <row r="789" spans="1:9">
      <c r="A789" s="2">
        <v>2013</v>
      </c>
      <c r="B789" s="2">
        <v>12</v>
      </c>
      <c r="C789" s="2" t="s">
        <v>7</v>
      </c>
      <c r="D789" s="2" t="s">
        <v>29</v>
      </c>
      <c r="E789" s="2" t="s">
        <v>25</v>
      </c>
      <c r="F789" s="2">
        <v>22.707832</v>
      </c>
      <c r="G789" s="2">
        <v>7903</v>
      </c>
      <c r="H789" s="2">
        <v>2.8E-3</v>
      </c>
      <c r="I789" t="s">
        <v>151</v>
      </c>
    </row>
    <row r="790" spans="1:9">
      <c r="A790" s="2">
        <v>2014</v>
      </c>
      <c r="B790" s="2">
        <v>1</v>
      </c>
      <c r="C790" s="2" t="s">
        <v>12</v>
      </c>
      <c r="D790" s="2" t="s">
        <v>89</v>
      </c>
      <c r="E790" s="2" t="s">
        <v>9</v>
      </c>
      <c r="F790" s="2">
        <v>1.0062</v>
      </c>
      <c r="G790" s="2">
        <v>774</v>
      </c>
      <c r="H790" s="2">
        <v>1.2999999999999999E-3</v>
      </c>
      <c r="I790" t="s">
        <v>151</v>
      </c>
    </row>
    <row r="791" spans="1:9">
      <c r="A791" s="2">
        <v>2014</v>
      </c>
      <c r="B791" s="2">
        <v>3</v>
      </c>
      <c r="C791" s="2" t="s">
        <v>7</v>
      </c>
      <c r="D791" s="2" t="s">
        <v>89</v>
      </c>
      <c r="E791" s="2" t="s">
        <v>9</v>
      </c>
      <c r="F791" s="2">
        <v>37.594700000000003</v>
      </c>
      <c r="G791" s="2">
        <v>28919</v>
      </c>
      <c r="H791" s="2">
        <v>1.2999999999999999E-3</v>
      </c>
      <c r="I791" t="s">
        <v>151</v>
      </c>
    </row>
    <row r="792" spans="1:9">
      <c r="A792" s="2">
        <v>2014</v>
      </c>
      <c r="B792" s="2">
        <v>5</v>
      </c>
      <c r="C792" s="2" t="s">
        <v>12</v>
      </c>
      <c r="D792" s="2" t="s">
        <v>24</v>
      </c>
      <c r="E792" s="2" t="s">
        <v>25</v>
      </c>
      <c r="F792" s="2">
        <v>83.415482999999995</v>
      </c>
      <c r="G792" s="2">
        <v>11544</v>
      </c>
      <c r="H792" s="2">
        <v>7.1999999999999998E-3</v>
      </c>
      <c r="I792" t="s">
        <v>151</v>
      </c>
    </row>
    <row r="793" spans="1:9">
      <c r="A793" s="2">
        <v>2014</v>
      </c>
      <c r="B793" s="2">
        <v>4</v>
      </c>
      <c r="C793" s="2" t="s">
        <v>12</v>
      </c>
      <c r="D793" s="2" t="s">
        <v>27</v>
      </c>
      <c r="E793" s="2" t="s">
        <v>14</v>
      </c>
      <c r="F793" s="2">
        <v>6.5073309999999998</v>
      </c>
      <c r="G793" s="2">
        <v>1964</v>
      </c>
      <c r="H793" s="2">
        <v>3.3E-3</v>
      </c>
      <c r="I793" t="s">
        <v>151</v>
      </c>
    </row>
    <row r="794" spans="1:9">
      <c r="A794" s="2">
        <v>2013</v>
      </c>
      <c r="B794" s="2">
        <v>1</v>
      </c>
      <c r="C794" s="2" t="s">
        <v>12</v>
      </c>
      <c r="D794" s="2" t="s">
        <v>22</v>
      </c>
      <c r="E794" s="2" t="s">
        <v>14</v>
      </c>
      <c r="F794" s="2">
        <v>51.491320999999999</v>
      </c>
      <c r="G794" s="2">
        <v>5885</v>
      </c>
      <c r="H794" s="2">
        <v>8.6999999999999994E-3</v>
      </c>
      <c r="I794" t="s">
        <v>151</v>
      </c>
    </row>
    <row r="795" spans="1:9">
      <c r="A795" s="2">
        <v>2013</v>
      </c>
      <c r="B795" s="2">
        <v>11</v>
      </c>
      <c r="C795" s="2" t="s">
        <v>7</v>
      </c>
      <c r="D795" s="2" t="s">
        <v>18</v>
      </c>
      <c r="E795" s="2" t="s">
        <v>14</v>
      </c>
      <c r="F795" s="2">
        <v>68.995572999999993</v>
      </c>
      <c r="G795" s="2">
        <v>28645</v>
      </c>
      <c r="H795" s="2">
        <v>2.3999999999999998E-3</v>
      </c>
      <c r="I795" t="s">
        <v>151</v>
      </c>
    </row>
    <row r="796" spans="1:9">
      <c r="A796" s="2">
        <v>2014</v>
      </c>
      <c r="B796" s="2">
        <v>5</v>
      </c>
      <c r="C796" s="2" t="s">
        <v>12</v>
      </c>
      <c r="D796" s="2" t="s">
        <v>70</v>
      </c>
      <c r="E796" s="2" t="s">
        <v>14</v>
      </c>
      <c r="F796" s="2">
        <v>1511.9399490000001</v>
      </c>
      <c r="G796" s="2">
        <v>162445</v>
      </c>
      <c r="H796" s="2">
        <v>9.2999999999999992E-3</v>
      </c>
      <c r="I796" t="s">
        <v>151</v>
      </c>
    </row>
    <row r="797" spans="1:9">
      <c r="A797" s="2">
        <v>2013</v>
      </c>
      <c r="B797" s="2">
        <v>4</v>
      </c>
      <c r="C797" s="2" t="s">
        <v>12</v>
      </c>
      <c r="D797" s="2" t="s">
        <v>45</v>
      </c>
      <c r="E797" s="2" t="s">
        <v>14</v>
      </c>
      <c r="F797" s="2">
        <v>37.720481999999997</v>
      </c>
      <c r="G797" s="2">
        <v>10978</v>
      </c>
      <c r="H797" s="2">
        <v>3.3999999999999998E-3</v>
      </c>
      <c r="I797" t="s">
        <v>151</v>
      </c>
    </row>
    <row r="798" spans="1:9">
      <c r="A798" s="2">
        <v>2013</v>
      </c>
      <c r="B798" s="2">
        <v>2</v>
      </c>
      <c r="C798" s="2" t="s">
        <v>12</v>
      </c>
      <c r="D798" s="2" t="s">
        <v>45</v>
      </c>
      <c r="E798" s="2" t="s">
        <v>14</v>
      </c>
      <c r="F798" s="2">
        <v>7.0679980000000002</v>
      </c>
      <c r="G798" s="2">
        <v>3419</v>
      </c>
      <c r="H798" s="2">
        <v>2E-3</v>
      </c>
      <c r="I798" t="s">
        <v>151</v>
      </c>
    </row>
    <row r="799" spans="1:9">
      <c r="A799" s="2">
        <v>2013</v>
      </c>
      <c r="B799" s="2">
        <v>1</v>
      </c>
      <c r="C799" s="2" t="s">
        <v>7</v>
      </c>
      <c r="D799" s="2" t="s">
        <v>20</v>
      </c>
      <c r="E799" s="2" t="s">
        <v>14</v>
      </c>
      <c r="F799" s="2">
        <v>53.001237000000003</v>
      </c>
      <c r="G799" s="2">
        <v>58232</v>
      </c>
      <c r="H799" s="2">
        <v>8.9999999999999998E-4</v>
      </c>
      <c r="I799" t="s">
        <v>151</v>
      </c>
    </row>
    <row r="800" spans="1:9">
      <c r="A800" s="2">
        <v>2013</v>
      </c>
      <c r="B800" s="2">
        <v>7</v>
      </c>
      <c r="C800" s="2" t="s">
        <v>7</v>
      </c>
      <c r="D800" s="2" t="s">
        <v>26</v>
      </c>
      <c r="E800" s="2" t="s">
        <v>14</v>
      </c>
      <c r="F800" s="2">
        <v>7.2408390000000002</v>
      </c>
      <c r="G800" s="2">
        <v>4752</v>
      </c>
      <c r="H800" s="2">
        <v>1.5E-3</v>
      </c>
      <c r="I800" t="s">
        <v>151</v>
      </c>
    </row>
    <row r="801" spans="1:9">
      <c r="A801" s="2">
        <v>2014</v>
      </c>
      <c r="B801" s="2">
        <v>1</v>
      </c>
      <c r="C801" s="2" t="s">
        <v>12</v>
      </c>
      <c r="D801" s="2" t="s">
        <v>80</v>
      </c>
      <c r="E801" s="2" t="s">
        <v>14</v>
      </c>
      <c r="F801" s="2">
        <v>0.64232900000000004</v>
      </c>
      <c r="G801" s="2">
        <v>333</v>
      </c>
      <c r="H801" s="2">
        <v>1.9E-3</v>
      </c>
      <c r="I801" t="s">
        <v>151</v>
      </c>
    </row>
    <row r="802" spans="1:9">
      <c r="A802" s="2">
        <v>2013</v>
      </c>
      <c r="B802" s="2">
        <v>2</v>
      </c>
      <c r="C802" s="2" t="s">
        <v>7</v>
      </c>
      <c r="D802" s="2" t="s">
        <v>39</v>
      </c>
      <c r="E802" s="2" t="s">
        <v>14</v>
      </c>
      <c r="F802" s="2">
        <v>234.703867</v>
      </c>
      <c r="G802" s="2">
        <v>97179</v>
      </c>
      <c r="H802" s="2">
        <v>2.3999999999999998E-3</v>
      </c>
      <c r="I802" t="s">
        <v>151</v>
      </c>
    </row>
    <row r="803" spans="1:9">
      <c r="A803" s="2">
        <v>2014</v>
      </c>
      <c r="B803" s="2">
        <v>4</v>
      </c>
      <c r="C803" s="2" t="s">
        <v>7</v>
      </c>
      <c r="D803" s="2" t="s">
        <v>30</v>
      </c>
      <c r="E803" s="2" t="s">
        <v>9</v>
      </c>
      <c r="F803" s="2">
        <v>70.354866000000001</v>
      </c>
      <c r="G803" s="2">
        <v>39540</v>
      </c>
      <c r="H803" s="2">
        <v>1.6999999999999999E-3</v>
      </c>
      <c r="I803" t="s">
        <v>151</v>
      </c>
    </row>
    <row r="804" spans="1:9">
      <c r="A804" s="2">
        <v>2013</v>
      </c>
      <c r="B804" s="2">
        <v>7</v>
      </c>
      <c r="C804" s="2" t="s">
        <v>12</v>
      </c>
      <c r="D804" s="2" t="s">
        <v>21</v>
      </c>
      <c r="E804" s="2" t="s">
        <v>14</v>
      </c>
      <c r="F804" s="2">
        <v>233.704398</v>
      </c>
      <c r="G804" s="2">
        <v>22452</v>
      </c>
      <c r="H804" s="2">
        <v>1.04E-2</v>
      </c>
      <c r="I804" t="s">
        <v>151</v>
      </c>
    </row>
    <row r="805" spans="1:9">
      <c r="A805" s="2">
        <v>2014</v>
      </c>
      <c r="B805" s="2">
        <v>4</v>
      </c>
      <c r="C805" s="2" t="s">
        <v>12</v>
      </c>
      <c r="D805" s="2" t="s">
        <v>18</v>
      </c>
      <c r="E805" s="2" t="s">
        <v>14</v>
      </c>
      <c r="F805" s="2">
        <v>892.55116699999996</v>
      </c>
      <c r="G805" s="2">
        <v>75310</v>
      </c>
      <c r="H805" s="2">
        <v>1.18E-2</v>
      </c>
      <c r="I805" t="s">
        <v>151</v>
      </c>
    </row>
    <row r="806" spans="1:9">
      <c r="A806" s="2">
        <v>2013</v>
      </c>
      <c r="B806" s="2">
        <v>8</v>
      </c>
      <c r="C806" s="2" t="s">
        <v>7</v>
      </c>
      <c r="D806" s="2" t="s">
        <v>70</v>
      </c>
      <c r="E806" s="2" t="s">
        <v>14</v>
      </c>
      <c r="F806" s="2">
        <v>103.877054</v>
      </c>
      <c r="G806" s="2">
        <v>73703</v>
      </c>
      <c r="H806" s="2">
        <v>1.4E-3</v>
      </c>
      <c r="I806" t="s">
        <v>151</v>
      </c>
    </row>
    <row r="807" spans="1:9">
      <c r="A807" s="2">
        <v>2013</v>
      </c>
      <c r="B807" s="2">
        <v>9</v>
      </c>
      <c r="C807" s="2" t="s">
        <v>12</v>
      </c>
      <c r="D807" s="2" t="s">
        <v>20</v>
      </c>
      <c r="E807" s="2" t="s">
        <v>14</v>
      </c>
      <c r="F807" s="2">
        <v>2142.3621619999999</v>
      </c>
      <c r="G807" s="2">
        <v>186987</v>
      </c>
      <c r="H807" s="2">
        <v>1.14E-2</v>
      </c>
      <c r="I807" t="s">
        <v>151</v>
      </c>
    </row>
    <row r="808" spans="1:9">
      <c r="A808" s="2">
        <v>2014</v>
      </c>
      <c r="B808" s="2">
        <v>1</v>
      </c>
      <c r="C808" s="2" t="s">
        <v>12</v>
      </c>
      <c r="D808" s="2" t="s">
        <v>64</v>
      </c>
      <c r="E808" s="2" t="s">
        <v>14</v>
      </c>
      <c r="F808" s="2">
        <v>0.29536299999999999</v>
      </c>
      <c r="G808" s="2">
        <v>73</v>
      </c>
      <c r="H808" s="2">
        <v>4.0000000000000001E-3</v>
      </c>
      <c r="I808" t="s">
        <v>151</v>
      </c>
    </row>
    <row r="809" spans="1:9">
      <c r="A809" s="2">
        <v>2014</v>
      </c>
      <c r="B809" s="2">
        <v>3</v>
      </c>
      <c r="C809" s="2" t="s">
        <v>7</v>
      </c>
      <c r="D809" s="2" t="s">
        <v>39</v>
      </c>
      <c r="E809" s="2" t="s">
        <v>14</v>
      </c>
      <c r="F809" s="2">
        <v>404.59243700000002</v>
      </c>
      <c r="G809" s="2">
        <v>196436</v>
      </c>
      <c r="H809" s="2">
        <v>2E-3</v>
      </c>
      <c r="I809" t="s">
        <v>151</v>
      </c>
    </row>
    <row r="810" spans="1:9">
      <c r="A810" s="2">
        <v>2013</v>
      </c>
      <c r="B810" s="2">
        <v>10</v>
      </c>
      <c r="C810" s="2" t="s">
        <v>53</v>
      </c>
      <c r="D810" s="2" t="s">
        <v>39</v>
      </c>
      <c r="E810" s="2" t="s">
        <v>14</v>
      </c>
      <c r="F810" s="2">
        <v>2.1161219999999998</v>
      </c>
      <c r="G810" s="2">
        <v>3</v>
      </c>
      <c r="H810" s="2">
        <v>0.70530000000000004</v>
      </c>
      <c r="I810" t="s">
        <v>151</v>
      </c>
    </row>
    <row r="811" spans="1:9">
      <c r="A811" s="2">
        <v>2014</v>
      </c>
      <c r="B811" s="2">
        <v>1</v>
      </c>
      <c r="C811" s="2" t="s">
        <v>12</v>
      </c>
      <c r="D811" s="2" t="s">
        <v>30</v>
      </c>
      <c r="E811" s="2" t="s">
        <v>9</v>
      </c>
      <c r="F811" s="2">
        <v>2.2469999999999999</v>
      </c>
      <c r="G811" s="2">
        <v>1605</v>
      </c>
      <c r="H811" s="2">
        <v>1.4E-3</v>
      </c>
      <c r="I811" t="s">
        <v>151</v>
      </c>
    </row>
    <row r="812" spans="1:9">
      <c r="A812" s="2">
        <v>2014</v>
      </c>
      <c r="B812" s="2">
        <v>2</v>
      </c>
      <c r="C812" s="2" t="s">
        <v>12</v>
      </c>
      <c r="D812" s="2" t="s">
        <v>30</v>
      </c>
      <c r="E812" s="2" t="s">
        <v>9</v>
      </c>
      <c r="F812" s="2">
        <v>5.9443999999999999</v>
      </c>
      <c r="G812" s="2">
        <v>4246</v>
      </c>
      <c r="H812" s="2">
        <v>1.4E-3</v>
      </c>
      <c r="I812" t="s">
        <v>151</v>
      </c>
    </row>
    <row r="813" spans="1:9">
      <c r="A813" s="2">
        <v>2014</v>
      </c>
      <c r="B813" s="2">
        <v>2</v>
      </c>
      <c r="C813" s="2" t="s">
        <v>12</v>
      </c>
      <c r="D813" s="2" t="s">
        <v>84</v>
      </c>
      <c r="E813" s="2" t="s">
        <v>25</v>
      </c>
      <c r="F813" s="2">
        <v>2.1840000000000002E-3</v>
      </c>
      <c r="G813" s="2">
        <v>2</v>
      </c>
      <c r="H813" s="2">
        <v>1E-3</v>
      </c>
      <c r="I813" t="s">
        <v>151</v>
      </c>
    </row>
    <row r="814" spans="1:9">
      <c r="A814" s="2">
        <v>2013</v>
      </c>
      <c r="B814" s="2">
        <v>3</v>
      </c>
      <c r="C814" s="2" t="s">
        <v>7</v>
      </c>
      <c r="D814" s="2" t="s">
        <v>8</v>
      </c>
      <c r="E814" s="2" t="s">
        <v>9</v>
      </c>
      <c r="F814" s="2">
        <v>7295.5406210000001</v>
      </c>
      <c r="G814" s="2">
        <v>3242714</v>
      </c>
      <c r="H814" s="2">
        <v>2.2000000000000001E-3</v>
      </c>
      <c r="I814" t="s">
        <v>151</v>
      </c>
    </row>
    <row r="815" spans="1:9">
      <c r="A815" s="2">
        <v>2014</v>
      </c>
      <c r="B815" s="2">
        <v>1</v>
      </c>
      <c r="C815" s="2" t="s">
        <v>12</v>
      </c>
      <c r="D815" s="2" t="s">
        <v>66</v>
      </c>
      <c r="E815" s="2" t="s">
        <v>9</v>
      </c>
      <c r="F815" s="2">
        <v>0.36222799999999999</v>
      </c>
      <c r="G815" s="2">
        <v>21</v>
      </c>
      <c r="H815" s="2">
        <v>1.72E-2</v>
      </c>
      <c r="I815" t="s">
        <v>151</v>
      </c>
    </row>
    <row r="816" spans="1:9">
      <c r="A816" s="2">
        <v>2013</v>
      </c>
      <c r="B816" s="2">
        <v>4</v>
      </c>
      <c r="C816" s="2" t="s">
        <v>7</v>
      </c>
      <c r="D816" s="2" t="s">
        <v>21</v>
      </c>
      <c r="E816" s="2" t="s">
        <v>14</v>
      </c>
      <c r="F816" s="2">
        <v>22.927220999999999</v>
      </c>
      <c r="G816" s="2">
        <v>15621</v>
      </c>
      <c r="H816" s="2">
        <v>1.4E-3</v>
      </c>
      <c r="I816" t="s">
        <v>151</v>
      </c>
    </row>
    <row r="817" spans="1:9">
      <c r="A817" s="2">
        <v>2013</v>
      </c>
      <c r="B817" s="2">
        <v>11</v>
      </c>
      <c r="C817" s="2" t="s">
        <v>12</v>
      </c>
      <c r="D817" s="2" t="s">
        <v>63</v>
      </c>
      <c r="E817" s="2" t="s">
        <v>14</v>
      </c>
      <c r="F817" s="2">
        <v>820.81778499999996</v>
      </c>
      <c r="G817" s="2">
        <v>74479</v>
      </c>
      <c r="H817" s="2">
        <v>1.0999999999999999E-2</v>
      </c>
      <c r="I817" t="s">
        <v>151</v>
      </c>
    </row>
    <row r="818" spans="1:9">
      <c r="A818" s="2">
        <v>2014</v>
      </c>
      <c r="B818" s="2">
        <v>3</v>
      </c>
      <c r="C818" s="2" t="s">
        <v>12</v>
      </c>
      <c r="D818" s="2" t="s">
        <v>47</v>
      </c>
      <c r="E818" s="2" t="s">
        <v>14</v>
      </c>
      <c r="F818" s="2">
        <v>12.879633</v>
      </c>
      <c r="G818" s="2">
        <v>1152</v>
      </c>
      <c r="H818" s="2">
        <v>1.11E-2</v>
      </c>
      <c r="I818" t="s">
        <v>151</v>
      </c>
    </row>
    <row r="819" spans="1:9">
      <c r="A819" s="2">
        <v>2013</v>
      </c>
      <c r="B819" s="2">
        <v>12</v>
      </c>
      <c r="C819" s="2" t="s">
        <v>7</v>
      </c>
      <c r="D819" s="2" t="s">
        <v>47</v>
      </c>
      <c r="E819" s="2" t="s">
        <v>14</v>
      </c>
      <c r="F819" s="2">
        <v>1.632258</v>
      </c>
      <c r="G819" s="2">
        <v>615</v>
      </c>
      <c r="H819" s="2">
        <v>2.5999999999999999E-3</v>
      </c>
      <c r="I819" t="s">
        <v>151</v>
      </c>
    </row>
    <row r="820" spans="1:9">
      <c r="A820" s="2">
        <v>2013</v>
      </c>
      <c r="B820" s="2">
        <v>9</v>
      </c>
      <c r="C820" s="2" t="s">
        <v>7</v>
      </c>
      <c r="D820" s="2" t="s">
        <v>18</v>
      </c>
      <c r="E820" s="2" t="s">
        <v>14</v>
      </c>
      <c r="F820" s="2">
        <v>123.366265</v>
      </c>
      <c r="G820" s="2">
        <v>25979</v>
      </c>
      <c r="H820" s="2">
        <v>4.7000000000000002E-3</v>
      </c>
      <c r="I820" t="s">
        <v>151</v>
      </c>
    </row>
    <row r="821" spans="1:9">
      <c r="A821" s="2">
        <v>2013</v>
      </c>
      <c r="B821" s="2">
        <v>11</v>
      </c>
      <c r="C821" s="2" t="s">
        <v>7</v>
      </c>
      <c r="D821" s="2" t="s">
        <v>19</v>
      </c>
      <c r="E821" s="2" t="s">
        <v>14</v>
      </c>
      <c r="F821" s="2">
        <v>43.613104999999997</v>
      </c>
      <c r="G821" s="2">
        <v>12956</v>
      </c>
      <c r="H821" s="2">
        <v>3.3E-3</v>
      </c>
      <c r="I821" t="s">
        <v>151</v>
      </c>
    </row>
    <row r="822" spans="1:9">
      <c r="A822" s="2">
        <v>2013</v>
      </c>
      <c r="B822" s="2">
        <v>3</v>
      </c>
      <c r="C822" s="2" t="s">
        <v>12</v>
      </c>
      <c r="D822" s="2" t="s">
        <v>15</v>
      </c>
      <c r="E822" s="2" t="s">
        <v>16</v>
      </c>
      <c r="F822" s="2">
        <v>619.78527799999995</v>
      </c>
      <c r="G822" s="2">
        <v>50646</v>
      </c>
      <c r="H822" s="2">
        <v>1.2200000000000001E-2</v>
      </c>
      <c r="I822" t="s">
        <v>151</v>
      </c>
    </row>
    <row r="823" spans="1:9">
      <c r="A823" s="2">
        <v>2013</v>
      </c>
      <c r="B823" s="2">
        <v>8</v>
      </c>
      <c r="C823" s="2" t="s">
        <v>12</v>
      </c>
      <c r="D823" s="2" t="s">
        <v>70</v>
      </c>
      <c r="E823" s="2" t="s">
        <v>14</v>
      </c>
      <c r="F823" s="2">
        <v>933.34366499999999</v>
      </c>
      <c r="G823" s="2">
        <v>104152</v>
      </c>
      <c r="H823" s="2">
        <v>8.8999999999999999E-3</v>
      </c>
      <c r="I823" t="s">
        <v>151</v>
      </c>
    </row>
    <row r="824" spans="1:9">
      <c r="A824" s="2">
        <v>2014</v>
      </c>
      <c r="B824" s="2">
        <v>5</v>
      </c>
      <c r="C824" s="2" t="s">
        <v>7</v>
      </c>
      <c r="D824" s="2" t="s">
        <v>20</v>
      </c>
      <c r="E824" s="2" t="s">
        <v>14</v>
      </c>
      <c r="F824" s="2">
        <v>47.754598000000001</v>
      </c>
      <c r="G824" s="2">
        <v>104285</v>
      </c>
      <c r="H824" s="2">
        <v>4.0000000000000002E-4</v>
      </c>
      <c r="I824" t="s">
        <v>151</v>
      </c>
    </row>
    <row r="825" spans="1:9">
      <c r="A825" s="2">
        <v>2014</v>
      </c>
      <c r="B825" s="2">
        <v>2</v>
      </c>
      <c r="C825" s="2" t="s">
        <v>7</v>
      </c>
      <c r="D825" s="2" t="s">
        <v>75</v>
      </c>
      <c r="E825" s="2" t="s">
        <v>14</v>
      </c>
      <c r="F825" s="2">
        <v>0.95919399999999999</v>
      </c>
      <c r="G825" s="2">
        <v>351</v>
      </c>
      <c r="H825" s="2">
        <v>2.7000000000000001E-3</v>
      </c>
      <c r="I825" t="s">
        <v>151</v>
      </c>
    </row>
    <row r="826" spans="1:9">
      <c r="A826" s="2">
        <v>2013</v>
      </c>
      <c r="B826" s="2">
        <v>12</v>
      </c>
      <c r="C826" s="2" t="s">
        <v>12</v>
      </c>
      <c r="D826" s="2" t="s">
        <v>75</v>
      </c>
      <c r="E826" s="2" t="s">
        <v>14</v>
      </c>
      <c r="F826" s="2">
        <v>8.1639999999999994E-3</v>
      </c>
      <c r="G826" s="2">
        <v>3</v>
      </c>
      <c r="H826" s="2">
        <v>2.7000000000000001E-3</v>
      </c>
      <c r="I826" t="s">
        <v>151</v>
      </c>
    </row>
    <row r="827" spans="1:9">
      <c r="A827" s="2">
        <v>2013</v>
      </c>
      <c r="B827" s="2">
        <v>12</v>
      </c>
      <c r="C827" s="2" t="s">
        <v>12</v>
      </c>
      <c r="D827" s="2" t="s">
        <v>81</v>
      </c>
      <c r="E827" s="2" t="s">
        <v>11</v>
      </c>
      <c r="F827" s="2">
        <v>8.9700000000000002E-2</v>
      </c>
      <c r="G827" s="2">
        <v>69</v>
      </c>
      <c r="H827" s="2">
        <v>1.2999999999999999E-3</v>
      </c>
      <c r="I827" t="s">
        <v>151</v>
      </c>
    </row>
    <row r="828" spans="1:9">
      <c r="A828" s="2">
        <v>2014</v>
      </c>
      <c r="B828" s="2">
        <v>5</v>
      </c>
      <c r="C828" s="2" t="s">
        <v>7</v>
      </c>
      <c r="D828" s="2" t="s">
        <v>39</v>
      </c>
      <c r="E828" s="2" t="s">
        <v>14</v>
      </c>
      <c r="F828" s="2">
        <v>274.36319600000002</v>
      </c>
      <c r="G828" s="2">
        <v>224178</v>
      </c>
      <c r="H828" s="2">
        <v>1.1999999999999999E-3</v>
      </c>
      <c r="I828" t="s">
        <v>151</v>
      </c>
    </row>
    <row r="829" spans="1:9">
      <c r="A829" s="2">
        <v>2014</v>
      </c>
      <c r="B829" s="2">
        <v>5</v>
      </c>
      <c r="C829" s="2" t="s">
        <v>7</v>
      </c>
      <c r="D829" s="2" t="s">
        <v>82</v>
      </c>
      <c r="E829" s="2" t="s">
        <v>14</v>
      </c>
      <c r="F829" s="2">
        <v>12.011533999999999</v>
      </c>
      <c r="G829" s="2">
        <v>6527</v>
      </c>
      <c r="H829" s="2">
        <v>1.8E-3</v>
      </c>
      <c r="I829" t="s">
        <v>151</v>
      </c>
    </row>
    <row r="830" spans="1:9">
      <c r="A830" s="2">
        <v>2013</v>
      </c>
      <c r="B830" s="2">
        <v>3</v>
      </c>
      <c r="C830" s="2" t="s">
        <v>12</v>
      </c>
      <c r="D830" s="2" t="s">
        <v>8</v>
      </c>
      <c r="E830" s="2" t="s">
        <v>9</v>
      </c>
      <c r="F830" s="2">
        <v>23796.471732000002</v>
      </c>
      <c r="G830" s="2">
        <v>3104137</v>
      </c>
      <c r="H830" s="2">
        <v>7.6E-3</v>
      </c>
      <c r="I830" t="s">
        <v>151</v>
      </c>
    </row>
    <row r="831" spans="1:9">
      <c r="A831" s="2">
        <v>2013</v>
      </c>
      <c r="B831" s="2">
        <v>5</v>
      </c>
      <c r="C831" s="2" t="s">
        <v>7</v>
      </c>
      <c r="D831" s="2" t="s">
        <v>8</v>
      </c>
      <c r="E831" s="2" t="s">
        <v>9</v>
      </c>
      <c r="F831" s="2">
        <v>3386.8811439999999</v>
      </c>
      <c r="G831" s="2">
        <v>2679971</v>
      </c>
      <c r="H831" s="2">
        <v>1.1999999999999999E-3</v>
      </c>
      <c r="I831" t="s">
        <v>151</v>
      </c>
    </row>
    <row r="832" spans="1:9">
      <c r="A832" s="2">
        <v>2013</v>
      </c>
      <c r="B832" s="2">
        <v>9</v>
      </c>
      <c r="C832" s="2" t="s">
        <v>12</v>
      </c>
      <c r="D832" s="2" t="s">
        <v>10</v>
      </c>
      <c r="E832" s="2" t="s">
        <v>11</v>
      </c>
      <c r="F832" s="2">
        <v>0.72020899999999999</v>
      </c>
      <c r="G832" s="2">
        <v>372</v>
      </c>
      <c r="H832" s="2">
        <v>1.9E-3</v>
      </c>
      <c r="I832" t="s">
        <v>151</v>
      </c>
    </row>
    <row r="833" spans="1:9">
      <c r="A833" s="2">
        <v>2013</v>
      </c>
      <c r="B833" s="2">
        <v>5</v>
      </c>
      <c r="C833" s="2" t="s">
        <v>7</v>
      </c>
      <c r="D833" s="2" t="s">
        <v>24</v>
      </c>
      <c r="E833" s="2" t="s">
        <v>25</v>
      </c>
      <c r="F833" s="2">
        <v>9.3483669999999996</v>
      </c>
      <c r="G833" s="2">
        <v>4418</v>
      </c>
      <c r="H833" s="2">
        <v>2.0999999999999999E-3</v>
      </c>
      <c r="I833" t="s">
        <v>151</v>
      </c>
    </row>
    <row r="834" spans="1:9">
      <c r="A834" s="2">
        <v>2013</v>
      </c>
      <c r="B834" s="2">
        <v>7</v>
      </c>
      <c r="C834" s="2" t="s">
        <v>12</v>
      </c>
      <c r="D834" s="2" t="s">
        <v>28</v>
      </c>
      <c r="E834" s="2" t="s">
        <v>14</v>
      </c>
      <c r="F834" s="2">
        <v>5.7395300000000002</v>
      </c>
      <c r="G834" s="2">
        <v>2880</v>
      </c>
      <c r="H834" s="2">
        <v>1.9E-3</v>
      </c>
      <c r="I834" t="s">
        <v>151</v>
      </c>
    </row>
    <row r="835" spans="1:9">
      <c r="A835" s="2">
        <v>2013</v>
      </c>
      <c r="B835" s="2">
        <v>3</v>
      </c>
      <c r="C835" s="2" t="s">
        <v>7</v>
      </c>
      <c r="D835" s="2" t="s">
        <v>47</v>
      </c>
      <c r="E835" s="2" t="s">
        <v>14</v>
      </c>
      <c r="F835" s="2">
        <v>0.15127599999999999</v>
      </c>
      <c r="G835" s="2">
        <v>894</v>
      </c>
      <c r="H835" s="2">
        <v>1E-4</v>
      </c>
      <c r="I835" t="s">
        <v>151</v>
      </c>
    </row>
    <row r="836" spans="1:9">
      <c r="A836" s="2">
        <v>2013</v>
      </c>
      <c r="B836" s="2">
        <v>1</v>
      </c>
      <c r="C836" s="2" t="s">
        <v>12</v>
      </c>
      <c r="D836" s="2" t="s">
        <v>47</v>
      </c>
      <c r="E836" s="2" t="s">
        <v>14</v>
      </c>
      <c r="F836" s="2">
        <v>5.4685350000000001</v>
      </c>
      <c r="G836" s="2">
        <v>513</v>
      </c>
      <c r="H836" s="2">
        <v>1.06E-2</v>
      </c>
      <c r="I836" t="s">
        <v>151</v>
      </c>
    </row>
    <row r="837" spans="1:9">
      <c r="A837" s="2">
        <v>2014</v>
      </c>
      <c r="B837" s="2">
        <v>3</v>
      </c>
      <c r="C837" s="2" t="s">
        <v>7</v>
      </c>
      <c r="D837" s="2" t="s">
        <v>19</v>
      </c>
      <c r="E837" s="2" t="s">
        <v>14</v>
      </c>
      <c r="F837" s="2">
        <v>57.289706000000002</v>
      </c>
      <c r="G837" s="2">
        <v>28188</v>
      </c>
      <c r="H837" s="2">
        <v>2E-3</v>
      </c>
      <c r="I837" t="s">
        <v>151</v>
      </c>
    </row>
    <row r="838" spans="1:9">
      <c r="A838" s="2">
        <v>2014</v>
      </c>
      <c r="B838" s="2">
        <v>1</v>
      </c>
      <c r="C838" s="2" t="s">
        <v>7</v>
      </c>
      <c r="D838" s="2" t="s">
        <v>43</v>
      </c>
      <c r="E838" s="2" t="s">
        <v>11</v>
      </c>
      <c r="F838" s="2">
        <v>59.078499999999998</v>
      </c>
      <c r="G838" s="2">
        <v>45445</v>
      </c>
      <c r="H838" s="2">
        <v>1.2999999999999999E-3</v>
      </c>
      <c r="I838" t="s">
        <v>151</v>
      </c>
    </row>
    <row r="839" spans="1:9">
      <c r="A839" s="2">
        <v>2014</v>
      </c>
      <c r="B839" s="2">
        <v>2</v>
      </c>
      <c r="C839" s="2" t="s">
        <v>7</v>
      </c>
      <c r="D839" s="2" t="s">
        <v>43</v>
      </c>
      <c r="E839" s="2" t="s">
        <v>11</v>
      </c>
      <c r="F839" s="2">
        <v>73.671000000000006</v>
      </c>
      <c r="G839" s="2">
        <v>56670</v>
      </c>
      <c r="H839" s="2">
        <v>1.2999999999999999E-3</v>
      </c>
      <c r="I839" t="s">
        <v>151</v>
      </c>
    </row>
    <row r="840" spans="1:9">
      <c r="A840" s="2">
        <v>2013</v>
      </c>
      <c r="B840" s="2">
        <v>2</v>
      </c>
      <c r="C840" s="2" t="s">
        <v>12</v>
      </c>
      <c r="D840" s="2" t="s">
        <v>58</v>
      </c>
      <c r="E840" s="2" t="s">
        <v>9</v>
      </c>
      <c r="F840" s="2">
        <v>7.0060000000000001E-3</v>
      </c>
      <c r="G840" s="2">
        <v>2</v>
      </c>
      <c r="H840" s="2">
        <v>3.5000000000000001E-3</v>
      </c>
      <c r="I840" t="s">
        <v>151</v>
      </c>
    </row>
    <row r="841" spans="1:9">
      <c r="A841" s="2">
        <v>2013</v>
      </c>
      <c r="B841" s="2">
        <v>7</v>
      </c>
      <c r="C841" s="2" t="s">
        <v>12</v>
      </c>
      <c r="D841" s="2" t="s">
        <v>40</v>
      </c>
      <c r="E841" s="2" t="s">
        <v>14</v>
      </c>
      <c r="F841" s="2">
        <v>1677.1094639999999</v>
      </c>
      <c r="G841" s="2">
        <v>287450</v>
      </c>
      <c r="H841" s="2">
        <v>5.7999999999999996E-3</v>
      </c>
      <c r="I841" t="s">
        <v>151</v>
      </c>
    </row>
    <row r="842" spans="1:9">
      <c r="A842" s="2">
        <v>2013</v>
      </c>
      <c r="B842" s="2">
        <v>7</v>
      </c>
      <c r="C842" s="2" t="s">
        <v>7</v>
      </c>
      <c r="D842" s="2" t="s">
        <v>13</v>
      </c>
      <c r="E842" s="2" t="s">
        <v>14</v>
      </c>
      <c r="F842" s="2">
        <v>8.2487549999999992</v>
      </c>
      <c r="G842" s="2">
        <v>9434</v>
      </c>
      <c r="H842" s="2">
        <v>8.0000000000000004E-4</v>
      </c>
      <c r="I842" t="s">
        <v>151</v>
      </c>
    </row>
    <row r="843" spans="1:9">
      <c r="A843" s="2">
        <v>2013</v>
      </c>
      <c r="B843" s="2">
        <v>8</v>
      </c>
      <c r="C843" s="2" t="s">
        <v>7</v>
      </c>
      <c r="D843" s="2" t="s">
        <v>13</v>
      </c>
      <c r="E843" s="2" t="s">
        <v>14</v>
      </c>
      <c r="F843" s="2">
        <v>11.049161</v>
      </c>
      <c r="G843" s="2">
        <v>10840</v>
      </c>
      <c r="H843" s="2">
        <v>1E-3</v>
      </c>
      <c r="I843" t="s">
        <v>151</v>
      </c>
    </row>
    <row r="844" spans="1:9">
      <c r="A844" s="2">
        <v>2013</v>
      </c>
      <c r="B844" s="2">
        <v>12</v>
      </c>
      <c r="C844" s="2" t="s">
        <v>12</v>
      </c>
      <c r="D844" s="2" t="s">
        <v>54</v>
      </c>
      <c r="E844" s="2" t="s">
        <v>14</v>
      </c>
      <c r="F844" s="2">
        <v>0.26679000000000003</v>
      </c>
      <c r="G844" s="2">
        <v>15</v>
      </c>
      <c r="H844" s="2">
        <v>1.77E-2</v>
      </c>
      <c r="I844" t="s">
        <v>151</v>
      </c>
    </row>
    <row r="845" spans="1:9">
      <c r="A845" s="2">
        <v>2013</v>
      </c>
      <c r="B845" s="2">
        <v>2</v>
      </c>
      <c r="C845" s="2" t="s">
        <v>12</v>
      </c>
      <c r="D845" s="2" t="s">
        <v>44</v>
      </c>
      <c r="E845" s="2" t="s">
        <v>16</v>
      </c>
      <c r="F845" s="2">
        <v>135.53202400000001</v>
      </c>
      <c r="G845" s="2">
        <v>10841</v>
      </c>
      <c r="H845" s="2">
        <v>1.2500000000000001E-2</v>
      </c>
      <c r="I845" t="s">
        <v>151</v>
      </c>
    </row>
    <row r="846" spans="1:9">
      <c r="A846" s="2">
        <v>2013</v>
      </c>
      <c r="B846" s="2">
        <v>1</v>
      </c>
      <c r="C846" s="2" t="s">
        <v>12</v>
      </c>
      <c r="D846" s="2" t="s">
        <v>82</v>
      </c>
      <c r="E846" s="2" t="s">
        <v>14</v>
      </c>
      <c r="F846" s="2">
        <v>9.1809999999999999E-3</v>
      </c>
      <c r="G846" s="2">
        <v>1</v>
      </c>
      <c r="H846" s="2">
        <v>9.1000000000000004E-3</v>
      </c>
      <c r="I846" t="s">
        <v>151</v>
      </c>
    </row>
    <row r="847" spans="1:9">
      <c r="A847" s="2">
        <v>2013</v>
      </c>
      <c r="B847" s="2">
        <v>6</v>
      </c>
      <c r="C847" s="2" t="s">
        <v>12</v>
      </c>
      <c r="D847" s="2" t="s">
        <v>48</v>
      </c>
      <c r="E847" s="2" t="s">
        <v>14</v>
      </c>
      <c r="F847" s="2">
        <v>4.7587299999999999</v>
      </c>
      <c r="G847" s="2">
        <v>990</v>
      </c>
      <c r="H847" s="2">
        <v>4.7999999999999996E-3</v>
      </c>
      <c r="I847" t="s">
        <v>151</v>
      </c>
    </row>
    <row r="848" spans="1:9">
      <c r="A848" s="2">
        <v>2013</v>
      </c>
      <c r="B848" s="2">
        <v>12</v>
      </c>
      <c r="C848" s="2" t="s">
        <v>7</v>
      </c>
      <c r="D848" s="2" t="s">
        <v>48</v>
      </c>
      <c r="E848" s="2" t="s">
        <v>14</v>
      </c>
      <c r="F848" s="2">
        <v>0.52412000000000003</v>
      </c>
      <c r="G848" s="2">
        <v>1962</v>
      </c>
      <c r="H848" s="2">
        <v>2.0000000000000001E-4</v>
      </c>
      <c r="I848" t="s">
        <v>151</v>
      </c>
    </row>
    <row r="849" spans="1:9">
      <c r="A849" s="2">
        <v>2014</v>
      </c>
      <c r="B849" s="2">
        <v>1</v>
      </c>
      <c r="C849" s="2" t="s">
        <v>7</v>
      </c>
      <c r="D849" s="2" t="s">
        <v>8</v>
      </c>
      <c r="E849" s="2" t="s">
        <v>9</v>
      </c>
      <c r="F849" s="2">
        <v>3878.5353799999998</v>
      </c>
      <c r="G849" s="2">
        <v>4264830</v>
      </c>
      <c r="H849" s="2">
        <v>8.9999999999999998E-4</v>
      </c>
      <c r="I849" t="s">
        <v>151</v>
      </c>
    </row>
    <row r="850" spans="1:9">
      <c r="A850" s="2">
        <v>2013</v>
      </c>
      <c r="B850" s="2">
        <v>9</v>
      </c>
      <c r="C850" s="2" t="s">
        <v>7</v>
      </c>
      <c r="D850" s="2" t="s">
        <v>29</v>
      </c>
      <c r="E850" s="2" t="s">
        <v>25</v>
      </c>
      <c r="F850" s="2">
        <v>2.8621750000000001</v>
      </c>
      <c r="G850" s="2">
        <v>5154</v>
      </c>
      <c r="H850" s="2">
        <v>5.0000000000000001E-4</v>
      </c>
      <c r="I850" t="s">
        <v>151</v>
      </c>
    </row>
    <row r="851" spans="1:9">
      <c r="A851" s="2">
        <v>2013</v>
      </c>
      <c r="B851" s="2">
        <v>10</v>
      </c>
      <c r="C851" s="2" t="s">
        <v>7</v>
      </c>
      <c r="D851" s="2" t="s">
        <v>29</v>
      </c>
      <c r="E851" s="2" t="s">
        <v>25</v>
      </c>
      <c r="F851" s="2">
        <v>9.1578040000000005</v>
      </c>
      <c r="G851" s="2">
        <v>6293</v>
      </c>
      <c r="H851" s="2">
        <v>1.4E-3</v>
      </c>
      <c r="I851" t="s">
        <v>151</v>
      </c>
    </row>
    <row r="852" spans="1:9">
      <c r="A852" s="2">
        <v>2014</v>
      </c>
      <c r="B852" s="2">
        <v>2</v>
      </c>
      <c r="C852" s="2" t="s">
        <v>12</v>
      </c>
      <c r="D852" s="2" t="s">
        <v>66</v>
      </c>
      <c r="E852" s="2" t="s">
        <v>9</v>
      </c>
      <c r="F852" s="2">
        <v>0.43610900000000002</v>
      </c>
      <c r="G852" s="2">
        <v>30</v>
      </c>
      <c r="H852" s="2">
        <v>1.4500000000000001E-2</v>
      </c>
      <c r="I852" t="s">
        <v>151</v>
      </c>
    </row>
    <row r="853" spans="1:9">
      <c r="A853" s="2">
        <v>2014</v>
      </c>
      <c r="B853" s="2">
        <v>5</v>
      </c>
      <c r="C853" s="2" t="s">
        <v>12</v>
      </c>
      <c r="D853" s="2" t="s">
        <v>22</v>
      </c>
      <c r="E853" s="2" t="s">
        <v>14</v>
      </c>
      <c r="F853" s="2">
        <v>89.518330000000006</v>
      </c>
      <c r="G853" s="2">
        <v>9267</v>
      </c>
      <c r="H853" s="2">
        <v>9.5999999999999992E-3</v>
      </c>
      <c r="I853" t="s">
        <v>151</v>
      </c>
    </row>
    <row r="854" spans="1:9">
      <c r="A854" s="2">
        <v>2013</v>
      </c>
      <c r="B854" s="2">
        <v>12</v>
      </c>
      <c r="C854" s="2" t="s">
        <v>12</v>
      </c>
      <c r="D854" s="2" t="s">
        <v>41</v>
      </c>
      <c r="E854" s="2" t="s">
        <v>25</v>
      </c>
      <c r="F854" s="2">
        <v>12.010009999999999</v>
      </c>
      <c r="G854" s="2">
        <v>7189</v>
      </c>
      <c r="H854" s="2">
        <v>1.6000000000000001E-3</v>
      </c>
      <c r="I854" t="s">
        <v>151</v>
      </c>
    </row>
    <row r="855" spans="1:9">
      <c r="A855" s="2">
        <v>2014</v>
      </c>
      <c r="B855" s="2">
        <v>2</v>
      </c>
      <c r="C855" s="2" t="s">
        <v>7</v>
      </c>
      <c r="D855" s="2" t="s">
        <v>42</v>
      </c>
      <c r="E855" s="2" t="s">
        <v>14</v>
      </c>
      <c r="F855" s="2">
        <v>366.941192</v>
      </c>
      <c r="G855" s="2">
        <v>88627</v>
      </c>
      <c r="H855" s="2">
        <v>4.1000000000000003E-3</v>
      </c>
      <c r="I855" t="s">
        <v>151</v>
      </c>
    </row>
    <row r="856" spans="1:9">
      <c r="A856" s="2">
        <v>2014</v>
      </c>
      <c r="B856" s="2">
        <v>3</v>
      </c>
      <c r="C856" s="2" t="s">
        <v>7</v>
      </c>
      <c r="D856" s="2" t="s">
        <v>46</v>
      </c>
      <c r="E856" s="2" t="s">
        <v>25</v>
      </c>
      <c r="F856" s="2">
        <v>0.228742</v>
      </c>
      <c r="G856" s="2">
        <v>10272</v>
      </c>
      <c r="H856" s="2">
        <v>0</v>
      </c>
      <c r="I856" t="s">
        <v>151</v>
      </c>
    </row>
    <row r="857" spans="1:9">
      <c r="A857" s="2">
        <v>2014</v>
      </c>
      <c r="B857" s="2">
        <v>2</v>
      </c>
      <c r="C857" s="2" t="s">
        <v>12</v>
      </c>
      <c r="D857" s="2" t="s">
        <v>76</v>
      </c>
      <c r="E857" s="2" t="s">
        <v>25</v>
      </c>
      <c r="F857" s="2">
        <v>4.4670000000000001E-2</v>
      </c>
      <c r="G857" s="2">
        <v>2</v>
      </c>
      <c r="H857" s="2">
        <v>2.23E-2</v>
      </c>
      <c r="I857" t="s">
        <v>151</v>
      </c>
    </row>
    <row r="858" spans="1:9">
      <c r="A858" s="2">
        <v>2014</v>
      </c>
      <c r="B858" s="2">
        <v>1</v>
      </c>
      <c r="C858" s="2" t="s">
        <v>12</v>
      </c>
      <c r="D858" s="2" t="s">
        <v>70</v>
      </c>
      <c r="E858" s="2" t="s">
        <v>14</v>
      </c>
      <c r="F858" s="2">
        <v>1542.8815139999999</v>
      </c>
      <c r="G858" s="2">
        <v>165493</v>
      </c>
      <c r="H858" s="2">
        <v>9.2999999999999992E-3</v>
      </c>
      <c r="I858" t="s">
        <v>151</v>
      </c>
    </row>
    <row r="859" spans="1:9">
      <c r="A859" s="2">
        <v>2013</v>
      </c>
      <c r="B859" s="2">
        <v>10</v>
      </c>
      <c r="C859" s="2" t="s">
        <v>12</v>
      </c>
      <c r="D859" s="2" t="s">
        <v>70</v>
      </c>
      <c r="E859" s="2" t="s">
        <v>14</v>
      </c>
      <c r="F859" s="2">
        <v>1317.007771</v>
      </c>
      <c r="G859" s="2">
        <v>130817</v>
      </c>
      <c r="H859" s="2">
        <v>0.01</v>
      </c>
      <c r="I859" t="s">
        <v>151</v>
      </c>
    </row>
    <row r="860" spans="1:9">
      <c r="A860" s="2">
        <v>2013</v>
      </c>
      <c r="B860" s="2">
        <v>4</v>
      </c>
      <c r="C860" s="2" t="s">
        <v>7</v>
      </c>
      <c r="D860" s="2" t="s">
        <v>26</v>
      </c>
      <c r="E860" s="2" t="s">
        <v>14</v>
      </c>
      <c r="F860" s="2">
        <v>2.3160630000000002</v>
      </c>
      <c r="G860" s="2">
        <v>7098</v>
      </c>
      <c r="H860" s="2">
        <v>2.9999999999999997E-4</v>
      </c>
      <c r="I860" t="s">
        <v>151</v>
      </c>
    </row>
    <row r="861" spans="1:9">
      <c r="A861" s="2">
        <v>2013</v>
      </c>
      <c r="B861" s="2">
        <v>12</v>
      </c>
      <c r="C861" s="2" t="s">
        <v>7</v>
      </c>
      <c r="D861" s="2" t="s">
        <v>17</v>
      </c>
      <c r="E861" s="2" t="s">
        <v>14</v>
      </c>
      <c r="F861" s="2">
        <v>31.606231000000001</v>
      </c>
      <c r="G861" s="2">
        <v>9019</v>
      </c>
      <c r="H861" s="2">
        <v>3.5000000000000001E-3</v>
      </c>
      <c r="I861" t="s">
        <v>151</v>
      </c>
    </row>
    <row r="862" spans="1:9">
      <c r="A862" s="2">
        <v>2014</v>
      </c>
      <c r="B862" s="2">
        <v>3</v>
      </c>
      <c r="C862" s="2" t="s">
        <v>12</v>
      </c>
      <c r="D862" s="2" t="s">
        <v>17</v>
      </c>
      <c r="E862" s="2" t="s">
        <v>14</v>
      </c>
      <c r="F862" s="2">
        <v>28.590833</v>
      </c>
      <c r="G862" s="2">
        <v>3749</v>
      </c>
      <c r="H862" s="2">
        <v>7.6E-3</v>
      </c>
      <c r="I862" t="s">
        <v>151</v>
      </c>
    </row>
    <row r="863" spans="1:9">
      <c r="A863" s="2">
        <v>2013</v>
      </c>
      <c r="B863" s="2">
        <v>8</v>
      </c>
      <c r="C863" s="2" t="s">
        <v>12</v>
      </c>
      <c r="D863" s="2" t="s">
        <v>81</v>
      </c>
      <c r="E863" s="2" t="s">
        <v>11</v>
      </c>
      <c r="F863" s="2">
        <v>6.3480000000000003E-3</v>
      </c>
      <c r="G863" s="2">
        <v>2</v>
      </c>
      <c r="H863" s="2">
        <v>3.0999999999999999E-3</v>
      </c>
      <c r="I863" t="s">
        <v>151</v>
      </c>
    </row>
    <row r="864" spans="1:9">
      <c r="A864" s="2">
        <v>2014</v>
      </c>
      <c r="B864" s="2">
        <v>5</v>
      </c>
      <c r="C864" s="2" t="s">
        <v>12</v>
      </c>
      <c r="D864" s="2" t="s">
        <v>73</v>
      </c>
      <c r="E864" s="2" t="s">
        <v>14</v>
      </c>
      <c r="F864" s="2">
        <v>1.0666169999999999</v>
      </c>
      <c r="G864" s="2">
        <v>652</v>
      </c>
      <c r="H864" s="2">
        <v>1.6000000000000001E-3</v>
      </c>
      <c r="I864" t="s">
        <v>151</v>
      </c>
    </row>
    <row r="865" spans="1:9">
      <c r="A865" s="2">
        <v>2014</v>
      </c>
      <c r="B865" s="2">
        <v>3</v>
      </c>
      <c r="C865" s="2" t="s">
        <v>12</v>
      </c>
      <c r="D865" s="2" t="s">
        <v>82</v>
      </c>
      <c r="E865" s="2" t="s">
        <v>14</v>
      </c>
      <c r="F865" s="2">
        <v>2.8126500000000001</v>
      </c>
      <c r="G865" s="2">
        <v>1513</v>
      </c>
      <c r="H865" s="2">
        <v>1.8E-3</v>
      </c>
      <c r="I865" t="s">
        <v>151</v>
      </c>
    </row>
    <row r="866" spans="1:9">
      <c r="A866" s="2">
        <v>2014</v>
      </c>
      <c r="B866" s="2">
        <v>5</v>
      </c>
      <c r="C866" s="2" t="s">
        <v>7</v>
      </c>
      <c r="D866" s="2" t="s">
        <v>91</v>
      </c>
      <c r="E866" s="2" t="s">
        <v>9</v>
      </c>
      <c r="F866" s="2">
        <v>31.301400000000001</v>
      </c>
      <c r="G866" s="2">
        <v>24078</v>
      </c>
      <c r="H866" s="2">
        <v>1.2999999999999999E-3</v>
      </c>
      <c r="I866" t="s">
        <v>151</v>
      </c>
    </row>
    <row r="867" spans="1:9">
      <c r="A867" s="2">
        <v>2013</v>
      </c>
      <c r="B867" s="2">
        <v>9</v>
      </c>
      <c r="C867" s="2" t="s">
        <v>12</v>
      </c>
      <c r="D867" s="2" t="s">
        <v>48</v>
      </c>
      <c r="E867" s="2" t="s">
        <v>14</v>
      </c>
      <c r="F867" s="2">
        <v>12.323888999999999</v>
      </c>
      <c r="G867" s="2">
        <v>1608</v>
      </c>
      <c r="H867" s="2">
        <v>7.6E-3</v>
      </c>
      <c r="I867" t="s">
        <v>151</v>
      </c>
    </row>
    <row r="868" spans="1:9">
      <c r="A868" s="2">
        <v>2013</v>
      </c>
      <c r="B868" s="2">
        <v>7</v>
      </c>
      <c r="C868" s="2" t="s">
        <v>7</v>
      </c>
      <c r="D868" s="2" t="s">
        <v>8</v>
      </c>
      <c r="E868" s="2" t="s">
        <v>9</v>
      </c>
      <c r="F868" s="2">
        <v>3594.469478</v>
      </c>
      <c r="G868" s="2">
        <v>2329734</v>
      </c>
      <c r="H868" s="2">
        <v>1.5E-3</v>
      </c>
      <c r="I868" t="s">
        <v>151</v>
      </c>
    </row>
    <row r="869" spans="1:9">
      <c r="A869" s="2">
        <v>2013</v>
      </c>
      <c r="B869" s="2">
        <v>1</v>
      </c>
      <c r="C869" s="2" t="s">
        <v>12</v>
      </c>
      <c r="D869" s="2" t="s">
        <v>88</v>
      </c>
      <c r="E869" s="2" t="s">
        <v>14</v>
      </c>
      <c r="F869" s="2">
        <v>3.8074999999999998E-2</v>
      </c>
      <c r="G869" s="2">
        <v>2</v>
      </c>
      <c r="H869" s="2">
        <v>1.9E-2</v>
      </c>
      <c r="I869" t="s">
        <v>151</v>
      </c>
    </row>
    <row r="870" spans="1:9">
      <c r="A870" s="2">
        <v>2014</v>
      </c>
      <c r="B870" s="2">
        <v>2</v>
      </c>
      <c r="C870" s="2" t="s">
        <v>7</v>
      </c>
      <c r="D870" s="2" t="s">
        <v>28</v>
      </c>
      <c r="E870" s="2" t="s">
        <v>14</v>
      </c>
      <c r="F870" s="2">
        <v>52.898713000000001</v>
      </c>
      <c r="G870" s="2">
        <v>19358</v>
      </c>
      <c r="H870" s="2">
        <v>2.7000000000000001E-3</v>
      </c>
      <c r="I870" t="s">
        <v>151</v>
      </c>
    </row>
    <row r="871" spans="1:9">
      <c r="A871" s="2">
        <v>2013</v>
      </c>
      <c r="B871" s="2">
        <v>7</v>
      </c>
      <c r="C871" s="2" t="s">
        <v>12</v>
      </c>
      <c r="D871" s="2" t="s">
        <v>47</v>
      </c>
      <c r="E871" s="2" t="s">
        <v>14</v>
      </c>
      <c r="F871" s="2">
        <v>4.8410299999999999</v>
      </c>
      <c r="G871" s="2">
        <v>473</v>
      </c>
      <c r="H871" s="2">
        <v>1.0200000000000001E-2</v>
      </c>
      <c r="I871" t="s">
        <v>151</v>
      </c>
    </row>
    <row r="872" spans="1:9">
      <c r="A872" s="2">
        <v>2013</v>
      </c>
      <c r="B872" s="2">
        <v>11</v>
      </c>
      <c r="C872" s="2" t="s">
        <v>7</v>
      </c>
      <c r="D872" s="2" t="s">
        <v>86</v>
      </c>
      <c r="E872" s="2" t="s">
        <v>9</v>
      </c>
      <c r="F872" s="2">
        <v>924.82752600000003</v>
      </c>
      <c r="G872" s="2">
        <v>814830</v>
      </c>
      <c r="H872" s="2">
        <v>1.1000000000000001E-3</v>
      </c>
      <c r="I872" t="s">
        <v>151</v>
      </c>
    </row>
    <row r="873" spans="1:9">
      <c r="A873" s="2">
        <v>2014</v>
      </c>
      <c r="B873" s="2">
        <v>3</v>
      </c>
      <c r="C873" s="2" t="s">
        <v>12</v>
      </c>
      <c r="D873" s="2" t="s">
        <v>87</v>
      </c>
      <c r="E873" s="2" t="s">
        <v>14</v>
      </c>
      <c r="F873" s="2">
        <v>582.51174600000002</v>
      </c>
      <c r="G873" s="2">
        <v>48701</v>
      </c>
      <c r="H873" s="2">
        <v>1.1900000000000001E-2</v>
      </c>
      <c r="I873" t="s">
        <v>151</v>
      </c>
    </row>
    <row r="874" spans="1:9">
      <c r="A874" s="2">
        <v>2013</v>
      </c>
      <c r="B874" s="2">
        <v>12</v>
      </c>
      <c r="C874" s="2" t="s">
        <v>7</v>
      </c>
      <c r="D874" s="2" t="s">
        <v>87</v>
      </c>
      <c r="E874" s="2" t="s">
        <v>14</v>
      </c>
      <c r="F874" s="2">
        <v>30.142185000000001</v>
      </c>
      <c r="G874" s="2">
        <v>10703</v>
      </c>
      <c r="H874" s="2">
        <v>2.8E-3</v>
      </c>
      <c r="I874" t="s">
        <v>151</v>
      </c>
    </row>
    <row r="875" spans="1:9">
      <c r="A875" s="2">
        <v>2013</v>
      </c>
      <c r="B875" s="2">
        <v>8</v>
      </c>
      <c r="C875" s="2" t="s">
        <v>12</v>
      </c>
      <c r="D875" s="2" t="s">
        <v>46</v>
      </c>
      <c r="E875" s="2" t="s">
        <v>25</v>
      </c>
      <c r="F875" s="2">
        <v>19.897110000000001</v>
      </c>
      <c r="G875" s="2">
        <v>3919</v>
      </c>
      <c r="H875" s="2">
        <v>5.0000000000000001E-3</v>
      </c>
      <c r="I875" t="s">
        <v>151</v>
      </c>
    </row>
    <row r="876" spans="1:9">
      <c r="A876" s="2">
        <v>2014</v>
      </c>
      <c r="B876" s="2">
        <v>5</v>
      </c>
      <c r="C876" s="2" t="s">
        <v>7</v>
      </c>
      <c r="D876" s="2" t="s">
        <v>15</v>
      </c>
      <c r="E876" s="2" t="s">
        <v>16</v>
      </c>
      <c r="F876" s="2">
        <v>153.01890399999999</v>
      </c>
      <c r="G876" s="2">
        <v>79013</v>
      </c>
      <c r="H876" s="2">
        <v>1.9E-3</v>
      </c>
      <c r="I876" t="s">
        <v>151</v>
      </c>
    </row>
    <row r="877" spans="1:9">
      <c r="A877" s="2">
        <v>2013</v>
      </c>
      <c r="B877" s="2">
        <v>6</v>
      </c>
      <c r="C877" s="2" t="s">
        <v>12</v>
      </c>
      <c r="D877" s="2" t="s">
        <v>70</v>
      </c>
      <c r="E877" s="2" t="s">
        <v>14</v>
      </c>
      <c r="F877" s="2">
        <v>821.40738499999998</v>
      </c>
      <c r="G877" s="2">
        <v>99714</v>
      </c>
      <c r="H877" s="2">
        <v>8.2000000000000007E-3</v>
      </c>
      <c r="I877" t="s">
        <v>151</v>
      </c>
    </row>
    <row r="878" spans="1:9">
      <c r="A878" s="2">
        <v>2013</v>
      </c>
      <c r="B878" s="2">
        <v>3</v>
      </c>
      <c r="C878" s="2" t="s">
        <v>12</v>
      </c>
      <c r="D878" s="2" t="s">
        <v>70</v>
      </c>
      <c r="E878" s="2" t="s">
        <v>14</v>
      </c>
      <c r="F878" s="2">
        <v>905.745316</v>
      </c>
      <c r="G878" s="2">
        <v>105686</v>
      </c>
      <c r="H878" s="2">
        <v>8.5000000000000006E-3</v>
      </c>
      <c r="I878" t="s">
        <v>151</v>
      </c>
    </row>
    <row r="879" spans="1:9">
      <c r="A879" s="2">
        <v>2013</v>
      </c>
      <c r="B879" s="2">
        <v>4</v>
      </c>
      <c r="C879" s="2" t="s">
        <v>12</v>
      </c>
      <c r="D879" s="2" t="s">
        <v>56</v>
      </c>
      <c r="E879" s="2" t="s">
        <v>14</v>
      </c>
      <c r="F879" s="2">
        <v>3935.7229659999998</v>
      </c>
      <c r="G879" s="2">
        <v>463286</v>
      </c>
      <c r="H879" s="2">
        <v>8.3999999999999995E-3</v>
      </c>
      <c r="I879" t="s">
        <v>151</v>
      </c>
    </row>
    <row r="880" spans="1:9">
      <c r="A880" s="2">
        <v>2014</v>
      </c>
      <c r="B880" s="2">
        <v>1</v>
      </c>
      <c r="C880" s="2" t="s">
        <v>12</v>
      </c>
      <c r="D880" s="2" t="s">
        <v>74</v>
      </c>
      <c r="E880" s="2" t="s">
        <v>9</v>
      </c>
      <c r="F880" s="2">
        <v>0.94079999999999997</v>
      </c>
      <c r="G880" s="2">
        <v>672</v>
      </c>
      <c r="H880" s="2">
        <v>1.4E-3</v>
      </c>
      <c r="I880" t="s">
        <v>151</v>
      </c>
    </row>
    <row r="881" spans="1:9">
      <c r="A881" s="2">
        <v>2014</v>
      </c>
      <c r="B881" s="2">
        <v>1</v>
      </c>
      <c r="C881" s="2" t="s">
        <v>7</v>
      </c>
      <c r="D881" s="2" t="s">
        <v>91</v>
      </c>
      <c r="E881" s="2" t="s">
        <v>9</v>
      </c>
      <c r="F881" s="2">
        <v>11.328200000000001</v>
      </c>
      <c r="G881" s="2">
        <v>8714</v>
      </c>
      <c r="H881" s="2">
        <v>1.2999999999999999E-3</v>
      </c>
      <c r="I881" t="s">
        <v>151</v>
      </c>
    </row>
    <row r="882" spans="1:9">
      <c r="A882" s="2">
        <v>2014</v>
      </c>
      <c r="B882" s="2">
        <v>1</v>
      </c>
      <c r="C882" s="2" t="s">
        <v>12</v>
      </c>
      <c r="D882" s="2" t="s">
        <v>24</v>
      </c>
      <c r="E882" s="2" t="s">
        <v>25</v>
      </c>
      <c r="F882" s="2">
        <v>64.007975000000002</v>
      </c>
      <c r="G882" s="2">
        <v>8161</v>
      </c>
      <c r="H882" s="2">
        <v>7.7999999999999996E-3</v>
      </c>
      <c r="I882" t="s">
        <v>151</v>
      </c>
    </row>
    <row r="883" spans="1:9">
      <c r="A883" s="2">
        <v>2013</v>
      </c>
      <c r="B883" s="2">
        <v>1</v>
      </c>
      <c r="C883" s="2" t="s">
        <v>12</v>
      </c>
      <c r="D883" s="2" t="s">
        <v>71</v>
      </c>
      <c r="E883" s="2" t="s">
        <v>14</v>
      </c>
      <c r="F883" s="2">
        <v>3.0277999999999999E-2</v>
      </c>
      <c r="G883" s="2">
        <v>4</v>
      </c>
      <c r="H883" s="2">
        <v>7.4999999999999997E-3</v>
      </c>
      <c r="I883" t="s">
        <v>151</v>
      </c>
    </row>
    <row r="884" spans="1:9">
      <c r="A884" s="2">
        <v>2013</v>
      </c>
      <c r="B884" s="2">
        <v>3</v>
      </c>
      <c r="C884" s="2" t="s">
        <v>12</v>
      </c>
      <c r="D884" s="2" t="s">
        <v>63</v>
      </c>
      <c r="E884" s="2" t="s">
        <v>14</v>
      </c>
      <c r="F884" s="2">
        <v>764.71065499999997</v>
      </c>
      <c r="G884" s="2">
        <v>77018</v>
      </c>
      <c r="H884" s="2">
        <v>9.9000000000000008E-3</v>
      </c>
      <c r="I884" t="s">
        <v>151</v>
      </c>
    </row>
    <row r="885" spans="1:9">
      <c r="A885" s="2">
        <v>2014</v>
      </c>
      <c r="B885" s="2">
        <v>4</v>
      </c>
      <c r="C885" s="2" t="s">
        <v>12</v>
      </c>
      <c r="D885" s="2" t="s">
        <v>70</v>
      </c>
      <c r="E885" s="2" t="s">
        <v>14</v>
      </c>
      <c r="F885" s="2">
        <v>1934.5854710000001</v>
      </c>
      <c r="G885" s="2">
        <v>152128</v>
      </c>
      <c r="H885" s="2">
        <v>1.2699999999999999E-2</v>
      </c>
      <c r="I885" t="s">
        <v>151</v>
      </c>
    </row>
    <row r="886" spans="1:9">
      <c r="A886" s="2">
        <v>2013</v>
      </c>
      <c r="B886" s="2">
        <v>11</v>
      </c>
      <c r="C886" s="2" t="s">
        <v>7</v>
      </c>
      <c r="D886" s="2" t="s">
        <v>26</v>
      </c>
      <c r="E886" s="2" t="s">
        <v>14</v>
      </c>
      <c r="F886" s="2">
        <v>11.735568000000001</v>
      </c>
      <c r="G886" s="2">
        <v>5478</v>
      </c>
      <c r="H886" s="2">
        <v>2.0999999999999999E-3</v>
      </c>
      <c r="I886" t="s">
        <v>151</v>
      </c>
    </row>
    <row r="887" spans="1:9">
      <c r="A887" s="2">
        <v>2014</v>
      </c>
      <c r="B887" s="2">
        <v>3</v>
      </c>
      <c r="C887" s="2" t="s">
        <v>7</v>
      </c>
      <c r="D887" s="2" t="s">
        <v>75</v>
      </c>
      <c r="E887" s="2" t="s">
        <v>14</v>
      </c>
      <c r="F887" s="2">
        <v>1.4394560000000001</v>
      </c>
      <c r="G887" s="2">
        <v>528</v>
      </c>
      <c r="H887" s="2">
        <v>2.7000000000000001E-3</v>
      </c>
      <c r="I887" t="s">
        <v>151</v>
      </c>
    </row>
    <row r="888" spans="1:9">
      <c r="A888" s="2">
        <v>2014</v>
      </c>
      <c r="B888" s="2">
        <v>1</v>
      </c>
      <c r="C888" s="2" t="s">
        <v>12</v>
      </c>
      <c r="D888" s="2" t="s">
        <v>81</v>
      </c>
      <c r="E888" s="2" t="s">
        <v>11</v>
      </c>
      <c r="F888" s="2">
        <v>0.30159999999999998</v>
      </c>
      <c r="G888" s="2">
        <v>232</v>
      </c>
      <c r="H888" s="2">
        <v>1.2999999999999999E-3</v>
      </c>
      <c r="I888" t="s">
        <v>151</v>
      </c>
    </row>
    <row r="889" spans="1:9">
      <c r="A889" s="2">
        <v>2013</v>
      </c>
      <c r="B889" s="2">
        <v>7</v>
      </c>
      <c r="C889" s="2" t="s">
        <v>12</v>
      </c>
      <c r="D889" s="2" t="s">
        <v>56</v>
      </c>
      <c r="E889" s="2" t="s">
        <v>14</v>
      </c>
      <c r="F889" s="2">
        <v>3703.9125709999998</v>
      </c>
      <c r="G889" s="2">
        <v>386631</v>
      </c>
      <c r="H889" s="2">
        <v>9.4999999999999998E-3</v>
      </c>
      <c r="I889" t="s">
        <v>151</v>
      </c>
    </row>
    <row r="890" spans="1:9">
      <c r="A890" s="2">
        <v>2013</v>
      </c>
      <c r="B890" s="2">
        <v>4</v>
      </c>
      <c r="C890" s="2" t="s">
        <v>12</v>
      </c>
      <c r="D890" s="2" t="s">
        <v>44</v>
      </c>
      <c r="E890" s="2" t="s">
        <v>16</v>
      </c>
      <c r="F890" s="2">
        <v>108.009432</v>
      </c>
      <c r="G890" s="2">
        <v>11943</v>
      </c>
      <c r="H890" s="2">
        <v>8.9999999999999993E-3</v>
      </c>
      <c r="I890" t="s">
        <v>151</v>
      </c>
    </row>
    <row r="891" spans="1:9">
      <c r="A891" s="2">
        <v>2014</v>
      </c>
      <c r="B891" s="2">
        <v>5</v>
      </c>
      <c r="C891" s="2" t="s">
        <v>12</v>
      </c>
      <c r="D891" s="2" t="s">
        <v>74</v>
      </c>
      <c r="E891" s="2" t="s">
        <v>9</v>
      </c>
      <c r="F891" s="2">
        <v>5.8449999999999998</v>
      </c>
      <c r="G891" s="2">
        <v>4175</v>
      </c>
      <c r="H891" s="2">
        <v>1.4E-3</v>
      </c>
      <c r="I891" t="s">
        <v>151</v>
      </c>
    </row>
    <row r="892" spans="1:9">
      <c r="A892" s="2">
        <v>2013</v>
      </c>
      <c r="B892" s="2">
        <v>4</v>
      </c>
      <c r="C892" s="2" t="s">
        <v>12</v>
      </c>
      <c r="D892" s="2" t="s">
        <v>23</v>
      </c>
      <c r="E892" s="2" t="s">
        <v>14</v>
      </c>
      <c r="F892" s="2">
        <v>2.8414999999999999E-2</v>
      </c>
      <c r="G892" s="2">
        <v>5</v>
      </c>
      <c r="H892" s="2">
        <v>5.5999999999999999E-3</v>
      </c>
      <c r="I892" t="s">
        <v>151</v>
      </c>
    </row>
    <row r="893" spans="1:9">
      <c r="A893" s="2">
        <v>2014</v>
      </c>
      <c r="B893" s="2">
        <v>5</v>
      </c>
      <c r="C893" s="2" t="s">
        <v>12</v>
      </c>
      <c r="D893" s="2" t="s">
        <v>84</v>
      </c>
      <c r="E893" s="2" t="s">
        <v>25</v>
      </c>
      <c r="F893" s="2">
        <v>9.1269999999999997E-3</v>
      </c>
      <c r="G893" s="2">
        <v>4</v>
      </c>
      <c r="H893" s="2">
        <v>2.2000000000000001E-3</v>
      </c>
      <c r="I893" t="s">
        <v>151</v>
      </c>
    </row>
    <row r="894" spans="1:9">
      <c r="A894" s="2">
        <v>2013</v>
      </c>
      <c r="B894" s="2">
        <v>5</v>
      </c>
      <c r="C894" s="2" t="s">
        <v>7</v>
      </c>
      <c r="D894" s="2" t="s">
        <v>48</v>
      </c>
      <c r="E894" s="2" t="s">
        <v>14</v>
      </c>
      <c r="F894" s="2">
        <v>0.61921599999999999</v>
      </c>
      <c r="G894" s="2">
        <v>2042</v>
      </c>
      <c r="H894" s="2">
        <v>2.9999999999999997E-4</v>
      </c>
      <c r="I894" t="s">
        <v>151</v>
      </c>
    </row>
    <row r="895" spans="1:9">
      <c r="A895" s="2">
        <v>2013</v>
      </c>
      <c r="B895" s="2">
        <v>4</v>
      </c>
      <c r="C895" s="2" t="s">
        <v>12</v>
      </c>
      <c r="D895" s="2" t="s">
        <v>94</v>
      </c>
      <c r="E895" s="2" t="s">
        <v>25</v>
      </c>
      <c r="F895" s="2">
        <v>1.4400000000000001E-3</v>
      </c>
      <c r="G895" s="2">
        <v>1</v>
      </c>
      <c r="H895" s="2">
        <v>1.4E-3</v>
      </c>
      <c r="I895" t="s">
        <v>151</v>
      </c>
    </row>
    <row r="896" spans="1:9">
      <c r="A896" s="2">
        <v>2014</v>
      </c>
      <c r="B896" s="2">
        <v>3</v>
      </c>
      <c r="C896" s="2" t="s">
        <v>12</v>
      </c>
      <c r="D896" s="2" t="s">
        <v>83</v>
      </c>
      <c r="E896" s="2" t="s">
        <v>14</v>
      </c>
      <c r="F896" s="2">
        <v>1.001728</v>
      </c>
      <c r="G896" s="2">
        <v>128</v>
      </c>
      <c r="H896" s="2">
        <v>7.7999999999999996E-3</v>
      </c>
      <c r="I896" t="s">
        <v>151</v>
      </c>
    </row>
    <row r="897" spans="1:9">
      <c r="A897" s="2">
        <v>2014</v>
      </c>
      <c r="B897" s="2">
        <v>3</v>
      </c>
      <c r="C897" s="2" t="s">
        <v>12</v>
      </c>
      <c r="D897" s="2" t="s">
        <v>89</v>
      </c>
      <c r="E897" s="2" t="s">
        <v>9</v>
      </c>
      <c r="F897" s="2">
        <v>5.8292000000000002</v>
      </c>
      <c r="G897" s="2">
        <v>4484</v>
      </c>
      <c r="H897" s="2">
        <v>1.2999999999999999E-3</v>
      </c>
      <c r="I897" t="s">
        <v>151</v>
      </c>
    </row>
    <row r="898" spans="1:9">
      <c r="A898" s="2">
        <v>2013</v>
      </c>
      <c r="B898" s="2">
        <v>7</v>
      </c>
      <c r="C898" s="2" t="s">
        <v>12</v>
      </c>
      <c r="D898" s="2" t="s">
        <v>50</v>
      </c>
      <c r="E898" s="2" t="s">
        <v>11</v>
      </c>
      <c r="F898" s="2">
        <v>0.79405899999999996</v>
      </c>
      <c r="G898" s="2">
        <v>58</v>
      </c>
      <c r="H898" s="2">
        <v>1.3599999999999999E-2</v>
      </c>
      <c r="I898" t="s">
        <v>151</v>
      </c>
    </row>
    <row r="899" spans="1:9">
      <c r="A899" s="2">
        <v>2014</v>
      </c>
      <c r="B899" s="2">
        <v>1</v>
      </c>
      <c r="C899" s="2" t="s">
        <v>12</v>
      </c>
      <c r="D899" s="2" t="s">
        <v>10</v>
      </c>
      <c r="E899" s="2" t="s">
        <v>11</v>
      </c>
      <c r="F899" s="2">
        <v>21.330072999999999</v>
      </c>
      <c r="G899" s="2">
        <v>15355</v>
      </c>
      <c r="H899" s="2">
        <v>1.2999999999999999E-3</v>
      </c>
      <c r="I899" t="s">
        <v>151</v>
      </c>
    </row>
    <row r="900" spans="1:9">
      <c r="A900" s="2">
        <v>2014</v>
      </c>
      <c r="B900" s="2">
        <v>4</v>
      </c>
      <c r="C900" s="2" t="s">
        <v>12</v>
      </c>
      <c r="D900" s="2" t="s">
        <v>71</v>
      </c>
      <c r="E900" s="2" t="s">
        <v>14</v>
      </c>
      <c r="F900" s="2">
        <v>49.641098</v>
      </c>
      <c r="G900" s="2">
        <v>2829</v>
      </c>
      <c r="H900" s="2">
        <v>1.7500000000000002E-2</v>
      </c>
      <c r="I900" t="s">
        <v>151</v>
      </c>
    </row>
    <row r="901" spans="1:9">
      <c r="A901" s="2">
        <v>2013</v>
      </c>
      <c r="B901" s="2">
        <v>3</v>
      </c>
      <c r="C901" s="2" t="s">
        <v>12</v>
      </c>
      <c r="D901" s="2" t="s">
        <v>22</v>
      </c>
      <c r="E901" s="2" t="s">
        <v>14</v>
      </c>
      <c r="F901" s="2">
        <v>62.565671999999999</v>
      </c>
      <c r="G901" s="2">
        <v>7011</v>
      </c>
      <c r="H901" s="2">
        <v>8.8999999999999999E-3</v>
      </c>
      <c r="I901" t="s">
        <v>151</v>
      </c>
    </row>
    <row r="902" spans="1:9">
      <c r="A902" s="2">
        <v>2013</v>
      </c>
      <c r="B902" s="2">
        <v>9</v>
      </c>
      <c r="C902" s="2" t="s">
        <v>12</v>
      </c>
      <c r="D902" s="2" t="s">
        <v>31</v>
      </c>
      <c r="E902" s="2" t="s">
        <v>14</v>
      </c>
      <c r="F902" s="2">
        <v>1.5617019999999999</v>
      </c>
      <c r="G902" s="2">
        <v>607</v>
      </c>
      <c r="H902" s="2">
        <v>2.5000000000000001E-3</v>
      </c>
      <c r="I902" t="s">
        <v>151</v>
      </c>
    </row>
    <row r="903" spans="1:9">
      <c r="A903" s="2">
        <v>2013</v>
      </c>
      <c r="B903" s="2">
        <v>11</v>
      </c>
      <c r="C903" s="2" t="s">
        <v>12</v>
      </c>
      <c r="D903" s="2" t="s">
        <v>47</v>
      </c>
      <c r="E903" s="2" t="s">
        <v>14</v>
      </c>
      <c r="F903" s="2">
        <v>9.3332580000000007</v>
      </c>
      <c r="G903" s="2">
        <v>759</v>
      </c>
      <c r="H903" s="2">
        <v>1.2200000000000001E-2</v>
      </c>
      <c r="I903" t="s">
        <v>151</v>
      </c>
    </row>
    <row r="904" spans="1:9">
      <c r="A904" s="2">
        <v>2014</v>
      </c>
      <c r="B904" s="2">
        <v>4</v>
      </c>
      <c r="C904" s="2" t="s">
        <v>7</v>
      </c>
      <c r="D904" s="2" t="s">
        <v>87</v>
      </c>
      <c r="E904" s="2" t="s">
        <v>14</v>
      </c>
      <c r="F904" s="2">
        <v>19.879522000000001</v>
      </c>
      <c r="G904" s="2">
        <v>21681</v>
      </c>
      <c r="H904" s="2">
        <v>8.9999999999999998E-4</v>
      </c>
      <c r="I904" t="s">
        <v>151</v>
      </c>
    </row>
    <row r="905" spans="1:9">
      <c r="A905" s="2">
        <v>2013</v>
      </c>
      <c r="B905" s="2">
        <v>11</v>
      </c>
      <c r="C905" s="2" t="s">
        <v>12</v>
      </c>
      <c r="D905" s="2" t="s">
        <v>18</v>
      </c>
      <c r="E905" s="2" t="s">
        <v>14</v>
      </c>
      <c r="F905" s="2">
        <v>746.42392099999995</v>
      </c>
      <c r="G905" s="2">
        <v>76672</v>
      </c>
      <c r="H905" s="2">
        <v>9.7000000000000003E-3</v>
      </c>
      <c r="I905" t="s">
        <v>151</v>
      </c>
    </row>
    <row r="906" spans="1:9">
      <c r="A906" s="2">
        <v>2013</v>
      </c>
      <c r="B906" s="2">
        <v>7</v>
      </c>
      <c r="C906" s="2" t="s">
        <v>7</v>
      </c>
      <c r="D906" s="2" t="s">
        <v>45</v>
      </c>
      <c r="E906" s="2" t="s">
        <v>14</v>
      </c>
      <c r="F906" s="2">
        <v>5.8468879999999999</v>
      </c>
      <c r="G906" s="2">
        <v>16746</v>
      </c>
      <c r="H906" s="2">
        <v>2.9999999999999997E-4</v>
      </c>
      <c r="I906" t="s">
        <v>151</v>
      </c>
    </row>
    <row r="907" spans="1:9">
      <c r="A907" s="2">
        <v>2013</v>
      </c>
      <c r="B907" s="2">
        <v>1</v>
      </c>
      <c r="C907" s="2" t="s">
        <v>53</v>
      </c>
      <c r="D907" s="2" t="s">
        <v>20</v>
      </c>
      <c r="E907" s="2" t="s">
        <v>14</v>
      </c>
      <c r="F907" s="2">
        <v>3.0716760000000001</v>
      </c>
      <c r="G907" s="2">
        <v>2</v>
      </c>
      <c r="H907" s="2">
        <v>1.5358000000000001</v>
      </c>
      <c r="I907" t="s">
        <v>151</v>
      </c>
    </row>
    <row r="908" spans="1:9">
      <c r="A908" s="2">
        <v>2013</v>
      </c>
      <c r="B908" s="2">
        <v>6</v>
      </c>
      <c r="C908" s="2" t="s">
        <v>7</v>
      </c>
      <c r="D908" s="2" t="s">
        <v>26</v>
      </c>
      <c r="E908" s="2" t="s">
        <v>14</v>
      </c>
      <c r="F908" s="2">
        <v>8.5587459999999993</v>
      </c>
      <c r="G908" s="2">
        <v>4753</v>
      </c>
      <c r="H908" s="2">
        <v>1.8E-3</v>
      </c>
      <c r="I908" t="s">
        <v>151</v>
      </c>
    </row>
    <row r="909" spans="1:9">
      <c r="A909" s="2">
        <v>2013</v>
      </c>
      <c r="B909" s="2">
        <v>7</v>
      </c>
      <c r="C909" s="2" t="s">
        <v>12</v>
      </c>
      <c r="D909" s="2" t="s">
        <v>26</v>
      </c>
      <c r="E909" s="2" t="s">
        <v>14</v>
      </c>
      <c r="F909" s="2">
        <v>81.713097000000005</v>
      </c>
      <c r="G909" s="2">
        <v>8096</v>
      </c>
      <c r="H909" s="2">
        <v>0.01</v>
      </c>
      <c r="I909" t="s">
        <v>151</v>
      </c>
    </row>
    <row r="910" spans="1:9">
      <c r="A910" s="2">
        <v>2013</v>
      </c>
      <c r="B910" s="2">
        <v>9</v>
      </c>
      <c r="C910" s="2" t="s">
        <v>12</v>
      </c>
      <c r="D910" s="2" t="s">
        <v>54</v>
      </c>
      <c r="E910" s="2" t="s">
        <v>14</v>
      </c>
      <c r="F910" s="2">
        <v>0.14191999999999999</v>
      </c>
      <c r="G910" s="2">
        <v>5</v>
      </c>
      <c r="H910" s="2">
        <v>2.8299999999999999E-2</v>
      </c>
      <c r="I910" t="s">
        <v>151</v>
      </c>
    </row>
    <row r="911" spans="1:9">
      <c r="A911" s="2">
        <v>2014</v>
      </c>
      <c r="B911" s="2">
        <v>3</v>
      </c>
      <c r="C911" s="2" t="s">
        <v>12</v>
      </c>
      <c r="D911" s="2" t="s">
        <v>80</v>
      </c>
      <c r="E911" s="2" t="s">
        <v>14</v>
      </c>
      <c r="F911" s="2">
        <v>2.2210969999999999</v>
      </c>
      <c r="G911" s="2">
        <v>1128</v>
      </c>
      <c r="H911" s="2">
        <v>1.9E-3</v>
      </c>
      <c r="I911" t="s">
        <v>151</v>
      </c>
    </row>
    <row r="912" spans="1:9">
      <c r="A912" s="2">
        <v>2013</v>
      </c>
      <c r="B912" s="2">
        <v>11</v>
      </c>
      <c r="C912" s="2" t="s">
        <v>12</v>
      </c>
      <c r="D912" s="2" t="s">
        <v>64</v>
      </c>
      <c r="E912" s="2" t="s">
        <v>14</v>
      </c>
      <c r="F912" s="2">
        <v>1.1133</v>
      </c>
      <c r="G912" s="2">
        <v>90</v>
      </c>
      <c r="H912" s="2">
        <v>1.23E-2</v>
      </c>
      <c r="I912" t="s">
        <v>151</v>
      </c>
    </row>
    <row r="913" spans="1:9">
      <c r="A913" s="2">
        <v>2013</v>
      </c>
      <c r="B913" s="2">
        <v>5</v>
      </c>
      <c r="C913" s="2" t="s">
        <v>12</v>
      </c>
      <c r="D913" s="2" t="s">
        <v>34</v>
      </c>
      <c r="E913" s="2" t="s">
        <v>14</v>
      </c>
      <c r="F913" s="2">
        <v>9.1278999999999999E-2</v>
      </c>
      <c r="G913" s="2">
        <v>8</v>
      </c>
      <c r="H913" s="2">
        <v>1.14E-2</v>
      </c>
      <c r="I913" t="s">
        <v>151</v>
      </c>
    </row>
    <row r="914" spans="1:9">
      <c r="A914" s="2">
        <v>2014</v>
      </c>
      <c r="B914" s="2">
        <v>1</v>
      </c>
      <c r="C914" s="2" t="s">
        <v>7</v>
      </c>
      <c r="D914" s="2" t="s">
        <v>33</v>
      </c>
      <c r="E914" s="2" t="s">
        <v>11</v>
      </c>
      <c r="F914" s="2">
        <v>18.472999999999999</v>
      </c>
      <c r="G914" s="2">
        <v>14210</v>
      </c>
      <c r="H914" s="2">
        <v>1.2999999999999999E-3</v>
      </c>
      <c r="I914" t="s">
        <v>151</v>
      </c>
    </row>
    <row r="915" spans="1:9">
      <c r="A915" s="2">
        <v>2013</v>
      </c>
      <c r="B915" s="2">
        <v>5</v>
      </c>
      <c r="C915" s="2" t="s">
        <v>12</v>
      </c>
      <c r="D915" s="2" t="s">
        <v>65</v>
      </c>
      <c r="E915" s="2" t="s">
        <v>25</v>
      </c>
      <c r="F915" s="2">
        <v>2.3639E-2</v>
      </c>
      <c r="G915" s="2">
        <v>5</v>
      </c>
      <c r="H915" s="2">
        <v>4.7000000000000002E-3</v>
      </c>
      <c r="I915" t="s">
        <v>151</v>
      </c>
    </row>
    <row r="916" spans="1:9">
      <c r="A916" s="2">
        <v>2013</v>
      </c>
      <c r="B916" s="2">
        <v>12</v>
      </c>
      <c r="C916" s="2" t="s">
        <v>12</v>
      </c>
      <c r="D916" s="2" t="s">
        <v>65</v>
      </c>
      <c r="E916" s="2" t="s">
        <v>25</v>
      </c>
      <c r="F916" s="2">
        <v>1.6038E-2</v>
      </c>
      <c r="G916" s="2">
        <v>2</v>
      </c>
      <c r="H916" s="2">
        <v>8.0000000000000002E-3</v>
      </c>
      <c r="I916" t="s">
        <v>151</v>
      </c>
    </row>
    <row r="917" spans="1:9">
      <c r="A917" s="2">
        <v>2014</v>
      </c>
      <c r="B917" s="2">
        <v>4</v>
      </c>
      <c r="C917" s="2" t="s">
        <v>12</v>
      </c>
      <c r="D917" s="2" t="s">
        <v>32</v>
      </c>
      <c r="E917" s="2" t="s">
        <v>25</v>
      </c>
      <c r="F917" s="2">
        <v>0.208233</v>
      </c>
      <c r="G917" s="2">
        <v>123</v>
      </c>
      <c r="H917" s="2">
        <v>1.6000000000000001E-3</v>
      </c>
      <c r="I917" t="s">
        <v>151</v>
      </c>
    </row>
    <row r="918" spans="1:9">
      <c r="A918" s="2">
        <v>2013</v>
      </c>
      <c r="B918" s="2">
        <v>11</v>
      </c>
      <c r="C918" s="2" t="s">
        <v>12</v>
      </c>
      <c r="D918" s="2" t="s">
        <v>31</v>
      </c>
      <c r="E918" s="2" t="s">
        <v>14</v>
      </c>
      <c r="F918" s="2">
        <v>2.5073129999999999</v>
      </c>
      <c r="G918" s="2">
        <v>976</v>
      </c>
      <c r="H918" s="2">
        <v>2.5000000000000001E-3</v>
      </c>
      <c r="I918" t="s">
        <v>151</v>
      </c>
    </row>
    <row r="919" spans="1:9">
      <c r="A919" s="2">
        <v>2014</v>
      </c>
      <c r="B919" s="2">
        <v>4</v>
      </c>
      <c r="C919" s="2" t="s">
        <v>12</v>
      </c>
      <c r="D919" s="2" t="s">
        <v>31</v>
      </c>
      <c r="E919" s="2" t="s">
        <v>14</v>
      </c>
      <c r="F919" s="2">
        <v>3.8306499999999999</v>
      </c>
      <c r="G919" s="2">
        <v>1150</v>
      </c>
      <c r="H919" s="2">
        <v>3.3E-3</v>
      </c>
      <c r="I919" t="s">
        <v>151</v>
      </c>
    </row>
    <row r="920" spans="1:9">
      <c r="A920" s="2">
        <v>2014</v>
      </c>
      <c r="B920" s="2">
        <v>2</v>
      </c>
      <c r="C920" s="2" t="s">
        <v>7</v>
      </c>
      <c r="D920" s="2" t="s">
        <v>63</v>
      </c>
      <c r="E920" s="2" t="s">
        <v>14</v>
      </c>
      <c r="F920" s="2">
        <v>12.201157</v>
      </c>
      <c r="G920" s="2">
        <v>21987</v>
      </c>
      <c r="H920" s="2">
        <v>5.0000000000000001E-4</v>
      </c>
      <c r="I920" t="s">
        <v>151</v>
      </c>
    </row>
    <row r="921" spans="1:9">
      <c r="A921" s="2">
        <v>2013</v>
      </c>
      <c r="B921" s="2">
        <v>3</v>
      </c>
      <c r="C921" s="2" t="s">
        <v>12</v>
      </c>
      <c r="D921" s="2" t="s">
        <v>47</v>
      </c>
      <c r="E921" s="2" t="s">
        <v>14</v>
      </c>
      <c r="F921" s="2">
        <v>7.2452389999999998</v>
      </c>
      <c r="G921" s="2">
        <v>619</v>
      </c>
      <c r="H921" s="2">
        <v>1.17E-2</v>
      </c>
      <c r="I921" t="s">
        <v>151</v>
      </c>
    </row>
    <row r="922" spans="1:9">
      <c r="A922" s="2">
        <v>2013</v>
      </c>
      <c r="B922" s="2">
        <v>8</v>
      </c>
      <c r="C922" s="2" t="s">
        <v>12</v>
      </c>
      <c r="D922" s="2" t="s">
        <v>86</v>
      </c>
      <c r="E922" s="2" t="s">
        <v>9</v>
      </c>
      <c r="F922" s="2">
        <v>519.82402000000002</v>
      </c>
      <c r="G922" s="2">
        <v>117880</v>
      </c>
      <c r="H922" s="2">
        <v>4.4000000000000003E-3</v>
      </c>
      <c r="I922" t="s">
        <v>151</v>
      </c>
    </row>
    <row r="923" spans="1:9">
      <c r="A923" s="2">
        <v>2014</v>
      </c>
      <c r="B923" s="2">
        <v>3</v>
      </c>
      <c r="C923" s="2" t="s">
        <v>7</v>
      </c>
      <c r="D923" s="2" t="s">
        <v>93</v>
      </c>
      <c r="E923" s="2" t="s">
        <v>9</v>
      </c>
      <c r="F923" s="2">
        <v>17.390799999999999</v>
      </c>
      <c r="G923" s="2">
        <v>12422</v>
      </c>
      <c r="H923" s="2">
        <v>1.4E-3</v>
      </c>
      <c r="I923" t="s">
        <v>151</v>
      </c>
    </row>
    <row r="924" spans="1:9">
      <c r="A924" s="2">
        <v>2014</v>
      </c>
      <c r="B924" s="2">
        <v>4</v>
      </c>
      <c r="C924" s="2" t="s">
        <v>12</v>
      </c>
      <c r="D924" s="2" t="s">
        <v>60</v>
      </c>
      <c r="E924" s="2" t="s">
        <v>14</v>
      </c>
      <c r="F924" s="2">
        <v>13.057905999999999</v>
      </c>
      <c r="G924" s="2">
        <v>9562</v>
      </c>
      <c r="H924" s="2">
        <v>1.2999999999999999E-3</v>
      </c>
      <c r="I924" t="s">
        <v>151</v>
      </c>
    </row>
    <row r="925" spans="1:9">
      <c r="A925" s="2">
        <v>2013</v>
      </c>
      <c r="B925" s="2">
        <v>7</v>
      </c>
      <c r="C925" s="2" t="s">
        <v>7</v>
      </c>
      <c r="D925" s="2" t="s">
        <v>44</v>
      </c>
      <c r="E925" s="2" t="s">
        <v>16</v>
      </c>
      <c r="F925" s="2">
        <v>2.7767189999999999</v>
      </c>
      <c r="G925" s="2">
        <v>11410</v>
      </c>
      <c r="H925" s="2">
        <v>2.0000000000000001E-4</v>
      </c>
      <c r="I925" t="s">
        <v>151</v>
      </c>
    </row>
    <row r="926" spans="1:9">
      <c r="A926" s="2">
        <v>2014</v>
      </c>
      <c r="B926" s="2">
        <v>1</v>
      </c>
      <c r="C926" s="2" t="s">
        <v>12</v>
      </c>
      <c r="D926" s="2" t="s">
        <v>39</v>
      </c>
      <c r="E926" s="2" t="s">
        <v>14</v>
      </c>
      <c r="F926" s="2">
        <v>4697.2404749999996</v>
      </c>
      <c r="G926" s="2">
        <v>374710</v>
      </c>
      <c r="H926" s="2">
        <v>1.2500000000000001E-2</v>
      </c>
      <c r="I926" t="s">
        <v>151</v>
      </c>
    </row>
    <row r="927" spans="1:9">
      <c r="A927" s="2">
        <v>2013</v>
      </c>
      <c r="B927" s="2">
        <v>1</v>
      </c>
      <c r="C927" s="2" t="s">
        <v>12</v>
      </c>
      <c r="D927" s="2" t="s">
        <v>8</v>
      </c>
      <c r="E927" s="2" t="s">
        <v>9</v>
      </c>
      <c r="F927" s="2">
        <v>22066.039494000001</v>
      </c>
      <c r="G927" s="2">
        <v>2746795</v>
      </c>
      <c r="H927" s="2">
        <v>8.0000000000000002E-3</v>
      </c>
      <c r="I927" t="s">
        <v>151</v>
      </c>
    </row>
    <row r="928" spans="1:9">
      <c r="A928" s="2">
        <v>2014</v>
      </c>
      <c r="B928" s="2">
        <v>3</v>
      </c>
      <c r="C928" s="2" t="s">
        <v>7</v>
      </c>
      <c r="D928" s="2" t="s">
        <v>8</v>
      </c>
      <c r="E928" s="2" t="s">
        <v>9</v>
      </c>
      <c r="F928" s="2">
        <v>7573.8782579999997</v>
      </c>
      <c r="G928" s="2">
        <v>6062590</v>
      </c>
      <c r="H928" s="2">
        <v>1.1999999999999999E-3</v>
      </c>
      <c r="I928" t="s">
        <v>151</v>
      </c>
    </row>
    <row r="929" spans="1:9">
      <c r="A929" s="2">
        <v>2013</v>
      </c>
      <c r="B929" s="2">
        <v>10</v>
      </c>
      <c r="C929" s="2" t="s">
        <v>12</v>
      </c>
      <c r="D929" s="2" t="s">
        <v>55</v>
      </c>
      <c r="E929" s="2" t="s">
        <v>14</v>
      </c>
      <c r="F929" s="2">
        <v>0.23827499999999999</v>
      </c>
      <c r="G929" s="2">
        <v>27</v>
      </c>
      <c r="H929" s="2">
        <v>8.8000000000000005E-3</v>
      </c>
      <c r="I929" t="s">
        <v>151</v>
      </c>
    </row>
    <row r="930" spans="1:9">
      <c r="A930" s="2">
        <v>2014</v>
      </c>
      <c r="B930" s="2">
        <v>2</v>
      </c>
      <c r="C930" s="2" t="s">
        <v>12</v>
      </c>
      <c r="D930" s="2" t="s">
        <v>89</v>
      </c>
      <c r="E930" s="2" t="s">
        <v>9</v>
      </c>
      <c r="F930" s="2">
        <v>3.016</v>
      </c>
      <c r="G930" s="2">
        <v>2320</v>
      </c>
      <c r="H930" s="2">
        <v>1.2999999999999999E-3</v>
      </c>
      <c r="I930" t="s">
        <v>151</v>
      </c>
    </row>
    <row r="931" spans="1:9">
      <c r="A931" s="2">
        <v>2013</v>
      </c>
      <c r="B931" s="2">
        <v>6</v>
      </c>
      <c r="C931" s="2" t="s">
        <v>12</v>
      </c>
      <c r="D931" s="2" t="s">
        <v>66</v>
      </c>
      <c r="E931" s="2" t="s">
        <v>9</v>
      </c>
      <c r="F931" s="2">
        <v>0.123903</v>
      </c>
      <c r="G931" s="2">
        <v>13</v>
      </c>
      <c r="H931" s="2">
        <v>9.4999999999999998E-3</v>
      </c>
      <c r="I931" t="s">
        <v>151</v>
      </c>
    </row>
    <row r="932" spans="1:9">
      <c r="A932" s="2">
        <v>2014</v>
      </c>
      <c r="B932" s="2">
        <v>1</v>
      </c>
      <c r="C932" s="2" t="s">
        <v>7</v>
      </c>
      <c r="D932" s="2" t="s">
        <v>28</v>
      </c>
      <c r="E932" s="2" t="s">
        <v>14</v>
      </c>
      <c r="F932" s="2">
        <v>54.586080000000003</v>
      </c>
      <c r="G932" s="2">
        <v>20439</v>
      </c>
      <c r="H932" s="2">
        <v>2.5999999999999999E-3</v>
      </c>
      <c r="I932" t="s">
        <v>151</v>
      </c>
    </row>
    <row r="933" spans="1:9">
      <c r="A933" s="2">
        <v>2014</v>
      </c>
      <c r="B933" s="2">
        <v>3</v>
      </c>
      <c r="C933" s="2" t="s">
        <v>7</v>
      </c>
      <c r="D933" s="2" t="s">
        <v>41</v>
      </c>
      <c r="E933" s="2" t="s">
        <v>25</v>
      </c>
      <c r="F933" s="2">
        <v>24.653838</v>
      </c>
      <c r="G933" s="2">
        <v>15042</v>
      </c>
      <c r="H933" s="2">
        <v>1.6000000000000001E-3</v>
      </c>
      <c r="I933" t="s">
        <v>151</v>
      </c>
    </row>
    <row r="934" spans="1:9">
      <c r="A934" s="2">
        <v>2013</v>
      </c>
      <c r="B934" s="2">
        <v>5</v>
      </c>
      <c r="C934" s="2" t="s">
        <v>12</v>
      </c>
      <c r="D934" s="2" t="s">
        <v>47</v>
      </c>
      <c r="E934" s="2" t="s">
        <v>14</v>
      </c>
      <c r="F934" s="2">
        <v>7.3319080000000003</v>
      </c>
      <c r="G934" s="2">
        <v>740</v>
      </c>
      <c r="H934" s="2">
        <v>9.9000000000000008E-3</v>
      </c>
      <c r="I934" t="s">
        <v>151</v>
      </c>
    </row>
    <row r="935" spans="1:9">
      <c r="A935" s="2">
        <v>2014</v>
      </c>
      <c r="B935" s="2">
        <v>5</v>
      </c>
      <c r="C935" s="2" t="s">
        <v>7</v>
      </c>
      <c r="D935" s="2" t="s">
        <v>93</v>
      </c>
      <c r="E935" s="2" t="s">
        <v>9</v>
      </c>
      <c r="F935" s="2">
        <v>25.8188</v>
      </c>
      <c r="G935" s="2">
        <v>18442</v>
      </c>
      <c r="H935" s="2">
        <v>1.4E-3</v>
      </c>
      <c r="I935" t="s">
        <v>151</v>
      </c>
    </row>
    <row r="936" spans="1:9">
      <c r="A936" s="2">
        <v>2014</v>
      </c>
      <c r="B936" s="2">
        <v>2</v>
      </c>
      <c r="C936" s="2" t="s">
        <v>7</v>
      </c>
      <c r="D936" s="2" t="s">
        <v>40</v>
      </c>
      <c r="E936" s="2" t="s">
        <v>14</v>
      </c>
      <c r="F936" s="2">
        <v>2058.0587679999999</v>
      </c>
      <c r="G936" s="2">
        <v>497080</v>
      </c>
      <c r="H936" s="2">
        <v>4.1000000000000003E-3</v>
      </c>
      <c r="I936" t="s">
        <v>151</v>
      </c>
    </row>
    <row r="937" spans="1:9">
      <c r="A937" s="2">
        <v>2014</v>
      </c>
      <c r="B937" s="2">
        <v>1</v>
      </c>
      <c r="C937" s="2" t="s">
        <v>7</v>
      </c>
      <c r="D937" s="2" t="s">
        <v>40</v>
      </c>
      <c r="E937" s="2" t="s">
        <v>14</v>
      </c>
      <c r="F937" s="2">
        <v>1911.018039</v>
      </c>
      <c r="G937" s="2">
        <v>472277</v>
      </c>
      <c r="H937" s="2">
        <v>4.0000000000000001E-3</v>
      </c>
      <c r="I937" t="s">
        <v>151</v>
      </c>
    </row>
    <row r="938" spans="1:9">
      <c r="A938" s="2">
        <v>2013</v>
      </c>
      <c r="B938" s="2">
        <v>11</v>
      </c>
      <c r="C938" s="2" t="s">
        <v>12</v>
      </c>
      <c r="D938" s="2" t="s">
        <v>45</v>
      </c>
      <c r="E938" s="2" t="s">
        <v>14</v>
      </c>
      <c r="F938" s="2">
        <v>74.923987999999994</v>
      </c>
      <c r="G938" s="2">
        <v>17976</v>
      </c>
      <c r="H938" s="2">
        <v>4.1000000000000003E-3</v>
      </c>
      <c r="I938" t="s">
        <v>151</v>
      </c>
    </row>
    <row r="939" spans="1:9">
      <c r="A939" s="2">
        <v>2013</v>
      </c>
      <c r="B939" s="2">
        <v>6</v>
      </c>
      <c r="C939" s="2" t="s">
        <v>12</v>
      </c>
      <c r="D939" s="2" t="s">
        <v>13</v>
      </c>
      <c r="E939" s="2" t="s">
        <v>14</v>
      </c>
      <c r="F939" s="2">
        <v>518.88746900000001</v>
      </c>
      <c r="G939" s="2">
        <v>48579</v>
      </c>
      <c r="H939" s="2">
        <v>1.06E-2</v>
      </c>
      <c r="I939" t="s">
        <v>151</v>
      </c>
    </row>
    <row r="940" spans="1:9">
      <c r="A940" s="2">
        <v>2013</v>
      </c>
      <c r="B940" s="2">
        <v>10</v>
      </c>
      <c r="C940" s="2" t="s">
        <v>7</v>
      </c>
      <c r="D940" s="2" t="s">
        <v>17</v>
      </c>
      <c r="E940" s="2" t="s">
        <v>14</v>
      </c>
      <c r="F940" s="2">
        <v>16.617007999999998</v>
      </c>
      <c r="G940" s="2">
        <v>6178</v>
      </c>
      <c r="H940" s="2">
        <v>2.5999999999999999E-3</v>
      </c>
      <c r="I940" t="s">
        <v>151</v>
      </c>
    </row>
    <row r="941" spans="1:9">
      <c r="A941" s="2">
        <v>2013</v>
      </c>
      <c r="B941" s="2">
        <v>9</v>
      </c>
      <c r="C941" s="2" t="s">
        <v>7</v>
      </c>
      <c r="D941" s="2" t="s">
        <v>26</v>
      </c>
      <c r="E941" s="2" t="s">
        <v>14</v>
      </c>
      <c r="F941" s="2">
        <v>11.031762000000001</v>
      </c>
      <c r="G941" s="2">
        <v>4126</v>
      </c>
      <c r="H941" s="2">
        <v>2.5999999999999999E-3</v>
      </c>
      <c r="I941" t="s">
        <v>151</v>
      </c>
    </row>
    <row r="942" spans="1:9">
      <c r="A942" s="2">
        <v>2014</v>
      </c>
      <c r="B942" s="2">
        <v>1</v>
      </c>
      <c r="C942" s="2" t="s">
        <v>12</v>
      </c>
      <c r="D942" s="2" t="s">
        <v>73</v>
      </c>
      <c r="E942" s="2" t="s">
        <v>14</v>
      </c>
      <c r="F942" s="2">
        <v>0.64263199999999998</v>
      </c>
      <c r="G942" s="2">
        <v>397</v>
      </c>
      <c r="H942" s="2">
        <v>1.6000000000000001E-3</v>
      </c>
      <c r="I942" t="s">
        <v>151</v>
      </c>
    </row>
    <row r="943" spans="1:9">
      <c r="A943" s="2">
        <v>2014</v>
      </c>
      <c r="B943" s="2">
        <v>3</v>
      </c>
      <c r="C943" s="2" t="s">
        <v>7</v>
      </c>
      <c r="D943" s="2" t="s">
        <v>73</v>
      </c>
      <c r="E943" s="2" t="s">
        <v>14</v>
      </c>
      <c r="F943" s="2">
        <v>5.8145100000000003</v>
      </c>
      <c r="G943" s="2">
        <v>3519</v>
      </c>
      <c r="H943" s="2">
        <v>1.6000000000000001E-3</v>
      </c>
      <c r="I943" t="s">
        <v>151</v>
      </c>
    </row>
    <row r="944" spans="1:9">
      <c r="A944" s="2">
        <v>2013</v>
      </c>
      <c r="B944" s="2">
        <v>5</v>
      </c>
      <c r="C944" s="2" t="s">
        <v>12</v>
      </c>
      <c r="D944" s="2" t="s">
        <v>64</v>
      </c>
      <c r="E944" s="2" t="s">
        <v>14</v>
      </c>
      <c r="F944" s="2">
        <v>0.17812700000000001</v>
      </c>
      <c r="G944" s="2">
        <v>18</v>
      </c>
      <c r="H944" s="2">
        <v>9.7999999999999997E-3</v>
      </c>
      <c r="I944" t="s">
        <v>151</v>
      </c>
    </row>
    <row r="945" spans="1:9">
      <c r="A945" s="2">
        <v>2014</v>
      </c>
      <c r="B945" s="2">
        <v>4</v>
      </c>
      <c r="C945" s="2" t="s">
        <v>7</v>
      </c>
      <c r="D945" s="2" t="s">
        <v>64</v>
      </c>
      <c r="E945" s="2" t="s">
        <v>14</v>
      </c>
      <c r="F945" s="2">
        <v>1.9192750000000001</v>
      </c>
      <c r="G945" s="2">
        <v>363</v>
      </c>
      <c r="H945" s="2">
        <v>5.1999999999999998E-3</v>
      </c>
      <c r="I945" t="s">
        <v>151</v>
      </c>
    </row>
    <row r="946" spans="1:9">
      <c r="A946" s="2">
        <v>2014</v>
      </c>
      <c r="B946" s="2">
        <v>4</v>
      </c>
      <c r="C946" s="2" t="s">
        <v>12</v>
      </c>
      <c r="D946" s="2" t="s">
        <v>36</v>
      </c>
      <c r="E946" s="2" t="s">
        <v>9</v>
      </c>
      <c r="F946" s="2">
        <v>2.8007000000000001E-2</v>
      </c>
      <c r="G946" s="2">
        <v>1</v>
      </c>
      <c r="H946" s="2">
        <v>2.8000000000000001E-2</v>
      </c>
      <c r="I946" t="s">
        <v>151</v>
      </c>
    </row>
    <row r="947" spans="1:9">
      <c r="A947" s="2">
        <v>2014</v>
      </c>
      <c r="B947" s="2">
        <v>2</v>
      </c>
      <c r="C947" s="2" t="s">
        <v>7</v>
      </c>
      <c r="D947" s="2" t="s">
        <v>67</v>
      </c>
      <c r="E947" s="2" t="s">
        <v>9</v>
      </c>
      <c r="F947" s="2">
        <v>5.1116000000000001</v>
      </c>
      <c r="G947" s="2">
        <v>3932</v>
      </c>
      <c r="H947" s="2">
        <v>1.2999999999999999E-3</v>
      </c>
      <c r="I947" t="s">
        <v>151</v>
      </c>
    </row>
    <row r="948" spans="1:9">
      <c r="A948" s="2">
        <v>2013</v>
      </c>
      <c r="B948" s="2">
        <v>12</v>
      </c>
      <c r="C948" s="2" t="s">
        <v>12</v>
      </c>
      <c r="D948" s="2" t="s">
        <v>35</v>
      </c>
      <c r="E948" s="2" t="s">
        <v>9</v>
      </c>
      <c r="F948" s="2">
        <v>0.231099</v>
      </c>
      <c r="G948" s="2">
        <v>3</v>
      </c>
      <c r="H948" s="2">
        <v>7.6999999999999999E-2</v>
      </c>
      <c r="I948" t="s">
        <v>151</v>
      </c>
    </row>
    <row r="949" spans="1:9">
      <c r="A949" s="2">
        <v>2013</v>
      </c>
      <c r="B949" s="2">
        <v>6</v>
      </c>
      <c r="C949" s="2" t="s">
        <v>12</v>
      </c>
      <c r="D949" s="2" t="s">
        <v>65</v>
      </c>
      <c r="E949" s="2" t="s">
        <v>25</v>
      </c>
      <c r="F949" s="2">
        <v>3.8159999999999999E-3</v>
      </c>
      <c r="G949" s="2">
        <v>1</v>
      </c>
      <c r="H949" s="2">
        <v>3.8E-3</v>
      </c>
      <c r="I949" t="s">
        <v>151</v>
      </c>
    </row>
    <row r="950" spans="1:9">
      <c r="A950" s="2">
        <v>2014</v>
      </c>
      <c r="B950" s="2">
        <v>5</v>
      </c>
      <c r="C950" s="2" t="s">
        <v>7</v>
      </c>
      <c r="D950" s="2" t="s">
        <v>27</v>
      </c>
      <c r="E950" s="2" t="s">
        <v>14</v>
      </c>
      <c r="F950" s="2">
        <v>10.100296999999999</v>
      </c>
      <c r="G950" s="2">
        <v>3941</v>
      </c>
      <c r="H950" s="2">
        <v>2.5000000000000001E-3</v>
      </c>
      <c r="I950" t="s">
        <v>151</v>
      </c>
    </row>
    <row r="951" spans="1:9">
      <c r="A951" s="2">
        <v>2013</v>
      </c>
      <c r="B951" s="2">
        <v>6</v>
      </c>
      <c r="C951" s="2" t="s">
        <v>7</v>
      </c>
      <c r="D951" s="2" t="s">
        <v>71</v>
      </c>
      <c r="E951" s="2" t="s">
        <v>14</v>
      </c>
      <c r="F951" s="2">
        <v>0.208929</v>
      </c>
      <c r="G951" s="2">
        <v>1440</v>
      </c>
      <c r="H951" s="2">
        <v>1E-4</v>
      </c>
      <c r="I951" t="s">
        <v>151</v>
      </c>
    </row>
    <row r="952" spans="1:9">
      <c r="A952" s="2">
        <v>2014</v>
      </c>
      <c r="B952" s="2">
        <v>3</v>
      </c>
      <c r="C952" s="2" t="s">
        <v>12</v>
      </c>
      <c r="D952" s="2" t="s">
        <v>21</v>
      </c>
      <c r="E952" s="2" t="s">
        <v>14</v>
      </c>
      <c r="F952" s="2">
        <v>364.17131999999998</v>
      </c>
      <c r="G952" s="2">
        <v>32726</v>
      </c>
      <c r="H952" s="2">
        <v>1.11E-2</v>
      </c>
      <c r="I952" t="s">
        <v>151</v>
      </c>
    </row>
    <row r="953" spans="1:9">
      <c r="A953" s="2">
        <v>2013</v>
      </c>
      <c r="B953" s="2">
        <v>12</v>
      </c>
      <c r="C953" s="2" t="s">
        <v>7</v>
      </c>
      <c r="D953" s="2" t="s">
        <v>21</v>
      </c>
      <c r="E953" s="2" t="s">
        <v>14</v>
      </c>
      <c r="F953" s="2">
        <v>34.507604000000001</v>
      </c>
      <c r="G953" s="2">
        <v>20036</v>
      </c>
      <c r="H953" s="2">
        <v>1.6999999999999999E-3</v>
      </c>
      <c r="I953" t="s">
        <v>151</v>
      </c>
    </row>
    <row r="954" spans="1:9">
      <c r="A954" s="2">
        <v>2014</v>
      </c>
      <c r="B954" s="2">
        <v>2</v>
      </c>
      <c r="C954" s="2" t="s">
        <v>7</v>
      </c>
      <c r="D954" s="2" t="s">
        <v>31</v>
      </c>
      <c r="E954" s="2" t="s">
        <v>14</v>
      </c>
      <c r="F954" s="2">
        <v>7.0945600000000004</v>
      </c>
      <c r="G954" s="2">
        <v>2720</v>
      </c>
      <c r="H954" s="2">
        <v>2.5999999999999999E-3</v>
      </c>
      <c r="I954" t="s">
        <v>151</v>
      </c>
    </row>
    <row r="955" spans="1:9">
      <c r="A955" s="2">
        <v>2014</v>
      </c>
      <c r="B955" s="2">
        <v>5</v>
      </c>
      <c r="C955" s="2" t="s">
        <v>12</v>
      </c>
      <c r="D955" s="2" t="s">
        <v>41</v>
      </c>
      <c r="E955" s="2" t="s">
        <v>25</v>
      </c>
      <c r="F955" s="2">
        <v>23.815168</v>
      </c>
      <c r="G955" s="2">
        <v>14312</v>
      </c>
      <c r="H955" s="2">
        <v>1.6000000000000001E-3</v>
      </c>
      <c r="I955" t="s">
        <v>151</v>
      </c>
    </row>
    <row r="956" spans="1:9">
      <c r="A956" s="2">
        <v>2013</v>
      </c>
      <c r="B956" s="2">
        <v>6</v>
      </c>
      <c r="C956" s="2" t="s">
        <v>12</v>
      </c>
      <c r="D956" s="2" t="s">
        <v>63</v>
      </c>
      <c r="E956" s="2" t="s">
        <v>14</v>
      </c>
      <c r="F956" s="2">
        <v>494.394116</v>
      </c>
      <c r="G956" s="2">
        <v>49287</v>
      </c>
      <c r="H956" s="2">
        <v>0.01</v>
      </c>
      <c r="I956" t="s">
        <v>151</v>
      </c>
    </row>
    <row r="957" spans="1:9">
      <c r="A957" s="2">
        <v>2013</v>
      </c>
      <c r="B957" s="2">
        <v>12</v>
      </c>
      <c r="C957" s="2" t="s">
        <v>7</v>
      </c>
      <c r="D957" s="2" t="s">
        <v>86</v>
      </c>
      <c r="E957" s="2" t="s">
        <v>9</v>
      </c>
      <c r="F957" s="2">
        <v>600.91701999999998</v>
      </c>
      <c r="G957" s="2">
        <v>930453</v>
      </c>
      <c r="H957" s="2">
        <v>5.9999999999999995E-4</v>
      </c>
      <c r="I957" t="s">
        <v>151</v>
      </c>
    </row>
    <row r="958" spans="1:9">
      <c r="A958" s="2">
        <v>2013</v>
      </c>
      <c r="B958" s="2">
        <v>10</v>
      </c>
      <c r="C958" s="2" t="s">
        <v>12</v>
      </c>
      <c r="D958" s="2" t="s">
        <v>45</v>
      </c>
      <c r="E958" s="2" t="s">
        <v>14</v>
      </c>
      <c r="F958" s="2">
        <v>74.466916999999995</v>
      </c>
      <c r="G958" s="2">
        <v>18230</v>
      </c>
      <c r="H958" s="2">
        <v>4.0000000000000001E-3</v>
      </c>
      <c r="I958" t="s">
        <v>151</v>
      </c>
    </row>
    <row r="959" spans="1:9">
      <c r="A959" s="2">
        <v>2013</v>
      </c>
      <c r="B959" s="2">
        <v>12</v>
      </c>
      <c r="C959" s="2" t="s">
        <v>12</v>
      </c>
      <c r="D959" s="2" t="s">
        <v>56</v>
      </c>
      <c r="E959" s="2" t="s">
        <v>14</v>
      </c>
      <c r="F959" s="2">
        <v>5403.9433879999997</v>
      </c>
      <c r="G959" s="2">
        <v>494416</v>
      </c>
      <c r="H959" s="2">
        <v>1.09E-2</v>
      </c>
      <c r="I959" t="s">
        <v>151</v>
      </c>
    </row>
    <row r="960" spans="1:9">
      <c r="A960" s="2">
        <v>2013</v>
      </c>
      <c r="B960" s="2">
        <v>12</v>
      </c>
      <c r="C960" s="2" t="s">
        <v>12</v>
      </c>
      <c r="D960" s="2" t="s">
        <v>103</v>
      </c>
      <c r="E960" s="2" t="s">
        <v>9</v>
      </c>
      <c r="F960" s="2">
        <v>0.2452</v>
      </c>
      <c r="G960" s="2">
        <v>2</v>
      </c>
      <c r="H960" s="2">
        <v>0.1226</v>
      </c>
      <c r="I960" t="s">
        <v>151</v>
      </c>
    </row>
    <row r="961" spans="1:9">
      <c r="A961" s="2">
        <v>2014</v>
      </c>
      <c r="B961" s="2">
        <v>5</v>
      </c>
      <c r="C961" s="2" t="s">
        <v>12</v>
      </c>
      <c r="D961" s="2" t="s">
        <v>94</v>
      </c>
      <c r="E961" s="2" t="s">
        <v>25</v>
      </c>
      <c r="F961" s="2">
        <v>3.406E-2</v>
      </c>
      <c r="G961" s="2">
        <v>9</v>
      </c>
      <c r="H961" s="2">
        <v>3.7000000000000002E-3</v>
      </c>
      <c r="I961" t="s">
        <v>151</v>
      </c>
    </row>
    <row r="962" spans="1:9">
      <c r="A962" s="2">
        <v>2013</v>
      </c>
      <c r="B962" s="2">
        <v>12</v>
      </c>
      <c r="C962" s="2" t="s">
        <v>12</v>
      </c>
      <c r="D962" s="2" t="s">
        <v>83</v>
      </c>
      <c r="E962" s="2" t="s">
        <v>14</v>
      </c>
      <c r="F962" s="2">
        <v>2.0499700000000001</v>
      </c>
      <c r="G962" s="2">
        <v>191</v>
      </c>
      <c r="H962" s="2">
        <v>1.0699999999999999E-2</v>
      </c>
      <c r="I962" t="s">
        <v>151</v>
      </c>
    </row>
    <row r="963" spans="1:9">
      <c r="A963" s="2">
        <v>2014</v>
      </c>
      <c r="B963" s="2">
        <v>4</v>
      </c>
      <c r="C963" s="2" t="s">
        <v>12</v>
      </c>
      <c r="D963" s="2" t="s">
        <v>50</v>
      </c>
      <c r="E963" s="2" t="s">
        <v>11</v>
      </c>
      <c r="F963" s="2">
        <v>1.6806220000000001</v>
      </c>
      <c r="G963" s="2">
        <v>694</v>
      </c>
      <c r="H963" s="2">
        <v>2.3999999999999998E-3</v>
      </c>
      <c r="I963" t="s">
        <v>151</v>
      </c>
    </row>
    <row r="964" spans="1:9">
      <c r="A964" s="2">
        <v>2013</v>
      </c>
      <c r="B964" s="2">
        <v>9</v>
      </c>
      <c r="C964" s="2" t="s">
        <v>12</v>
      </c>
      <c r="D964" s="2" t="s">
        <v>66</v>
      </c>
      <c r="E964" s="2" t="s">
        <v>9</v>
      </c>
      <c r="F964" s="2">
        <v>0.878</v>
      </c>
      <c r="G964" s="2">
        <v>20</v>
      </c>
      <c r="H964" s="2">
        <v>4.3900000000000002E-2</v>
      </c>
      <c r="I964" t="s">
        <v>151</v>
      </c>
    </row>
    <row r="965" spans="1:9">
      <c r="A965" s="2">
        <v>2014</v>
      </c>
      <c r="B965" s="2">
        <v>5</v>
      </c>
      <c r="C965" s="2" t="s">
        <v>7</v>
      </c>
      <c r="D965" s="2" t="s">
        <v>71</v>
      </c>
      <c r="E965" s="2" t="s">
        <v>14</v>
      </c>
      <c r="F965" s="2">
        <v>0.29328500000000002</v>
      </c>
      <c r="G965" s="2">
        <v>2368</v>
      </c>
      <c r="H965" s="2">
        <v>1E-4</v>
      </c>
      <c r="I965" t="s">
        <v>151</v>
      </c>
    </row>
    <row r="966" spans="1:9">
      <c r="A966" s="2">
        <v>2013</v>
      </c>
      <c r="B966" s="2">
        <v>7</v>
      </c>
      <c r="C966" s="2" t="s">
        <v>7</v>
      </c>
      <c r="D966" s="2" t="s">
        <v>31</v>
      </c>
      <c r="E966" s="2" t="s">
        <v>14</v>
      </c>
      <c r="F966" s="2">
        <v>1.981017</v>
      </c>
      <c r="G966" s="2">
        <v>1814</v>
      </c>
      <c r="H966" s="2">
        <v>1E-3</v>
      </c>
      <c r="I966" t="s">
        <v>151</v>
      </c>
    </row>
    <row r="967" spans="1:9">
      <c r="A967" s="2">
        <v>2013</v>
      </c>
      <c r="B967" s="2">
        <v>1</v>
      </c>
      <c r="C967" s="2" t="s">
        <v>53</v>
      </c>
      <c r="D967" s="2" t="s">
        <v>63</v>
      </c>
      <c r="E967" s="2" t="s">
        <v>14</v>
      </c>
      <c r="F967" s="2">
        <v>0.84964799999999996</v>
      </c>
      <c r="G967" s="2">
        <v>1</v>
      </c>
      <c r="H967" s="2">
        <v>0.84960000000000002</v>
      </c>
      <c r="I967" t="s">
        <v>151</v>
      </c>
    </row>
    <row r="968" spans="1:9">
      <c r="A968" s="2">
        <v>2013</v>
      </c>
      <c r="B968" s="2">
        <v>6</v>
      </c>
      <c r="C968" s="2" t="s">
        <v>7</v>
      </c>
      <c r="D968" s="2" t="s">
        <v>46</v>
      </c>
      <c r="E968" s="2" t="s">
        <v>25</v>
      </c>
      <c r="F968" s="2">
        <v>2.0527980000000001</v>
      </c>
      <c r="G968" s="2">
        <v>2719</v>
      </c>
      <c r="H968" s="2">
        <v>6.9999999999999999E-4</v>
      </c>
      <c r="I968" t="s">
        <v>151</v>
      </c>
    </row>
    <row r="969" spans="1:9">
      <c r="A969" s="2">
        <v>2013</v>
      </c>
      <c r="B969" s="2">
        <v>9</v>
      </c>
      <c r="C969" s="2" t="s">
        <v>12</v>
      </c>
      <c r="D969" s="2" t="s">
        <v>76</v>
      </c>
      <c r="E969" s="2" t="s">
        <v>25</v>
      </c>
      <c r="F969" s="2">
        <v>4.2313999999999997E-2</v>
      </c>
      <c r="G969" s="2">
        <v>1</v>
      </c>
      <c r="H969" s="2">
        <v>4.2299999999999997E-2</v>
      </c>
      <c r="I969" t="s">
        <v>151</v>
      </c>
    </row>
    <row r="970" spans="1:9">
      <c r="A970" s="2">
        <v>2013</v>
      </c>
      <c r="B970" s="2">
        <v>4</v>
      </c>
      <c r="C970" s="2" t="s">
        <v>7</v>
      </c>
      <c r="D970" s="2" t="s">
        <v>40</v>
      </c>
      <c r="E970" s="2" t="s">
        <v>14</v>
      </c>
      <c r="F970" s="2">
        <v>288.66420799999997</v>
      </c>
      <c r="G970" s="2">
        <v>300478</v>
      </c>
      <c r="H970" s="2">
        <v>8.9999999999999998E-4</v>
      </c>
      <c r="I970" t="s">
        <v>151</v>
      </c>
    </row>
    <row r="971" spans="1:9">
      <c r="A971" s="2">
        <v>2013</v>
      </c>
      <c r="B971" s="2">
        <v>12</v>
      </c>
      <c r="C971" s="2" t="s">
        <v>7</v>
      </c>
      <c r="D971" s="2" t="s">
        <v>40</v>
      </c>
      <c r="E971" s="2" t="s">
        <v>14</v>
      </c>
      <c r="F971" s="2">
        <v>732.97403199999997</v>
      </c>
      <c r="G971" s="2">
        <v>315777</v>
      </c>
      <c r="H971" s="2">
        <v>2.3E-3</v>
      </c>
      <c r="I971" t="s">
        <v>151</v>
      </c>
    </row>
    <row r="972" spans="1:9">
      <c r="A972" s="2">
        <v>2013</v>
      </c>
      <c r="B972" s="2">
        <v>5</v>
      </c>
      <c r="C972" s="2" t="s">
        <v>12</v>
      </c>
      <c r="D972" s="2" t="s">
        <v>45</v>
      </c>
      <c r="E972" s="2" t="s">
        <v>14</v>
      </c>
      <c r="F972" s="2">
        <v>40.513390999999999</v>
      </c>
      <c r="G972" s="2">
        <v>11438</v>
      </c>
      <c r="H972" s="2">
        <v>3.5000000000000001E-3</v>
      </c>
      <c r="I972" t="s">
        <v>151</v>
      </c>
    </row>
    <row r="973" spans="1:9">
      <c r="A973" s="2">
        <v>2013</v>
      </c>
      <c r="B973" s="2">
        <v>9</v>
      </c>
      <c r="C973" s="2" t="s">
        <v>12</v>
      </c>
      <c r="D973" s="2" t="s">
        <v>13</v>
      </c>
      <c r="E973" s="2" t="s">
        <v>14</v>
      </c>
      <c r="F973" s="2">
        <v>786.16698099999996</v>
      </c>
      <c r="G973" s="2">
        <v>58149</v>
      </c>
      <c r="H973" s="2">
        <v>1.35E-2</v>
      </c>
      <c r="I973" t="s">
        <v>151</v>
      </c>
    </row>
    <row r="974" spans="1:9">
      <c r="A974" s="2">
        <v>2013</v>
      </c>
      <c r="B974" s="2">
        <v>6</v>
      </c>
      <c r="C974" s="2" t="s">
        <v>12</v>
      </c>
      <c r="D974" s="2" t="s">
        <v>20</v>
      </c>
      <c r="E974" s="2" t="s">
        <v>14</v>
      </c>
      <c r="F974" s="2">
        <v>1719.5909999999999</v>
      </c>
      <c r="G974" s="2">
        <v>175843</v>
      </c>
      <c r="H974" s="2">
        <v>9.7000000000000003E-3</v>
      </c>
      <c r="I974" t="s">
        <v>151</v>
      </c>
    </row>
    <row r="975" spans="1:9">
      <c r="A975" s="2">
        <v>2013</v>
      </c>
      <c r="B975" s="2">
        <v>10</v>
      </c>
      <c r="C975" s="2" t="s">
        <v>12</v>
      </c>
      <c r="D975" s="2" t="s">
        <v>79</v>
      </c>
      <c r="E975" s="2" t="s">
        <v>14</v>
      </c>
      <c r="F975" s="2">
        <v>8.5647000000000001E-2</v>
      </c>
      <c r="G975" s="2">
        <v>3</v>
      </c>
      <c r="H975" s="2">
        <v>2.8500000000000001E-2</v>
      </c>
      <c r="I975" t="s">
        <v>151</v>
      </c>
    </row>
    <row r="976" spans="1:9">
      <c r="A976" s="2">
        <v>2014</v>
      </c>
      <c r="B976" s="2">
        <v>4</v>
      </c>
      <c r="C976" s="2" t="s">
        <v>12</v>
      </c>
      <c r="D976" s="2" t="s">
        <v>26</v>
      </c>
      <c r="E976" s="2" t="s">
        <v>14</v>
      </c>
      <c r="F976" s="2">
        <v>282.219674</v>
      </c>
      <c r="G976" s="2">
        <v>19011</v>
      </c>
      <c r="H976" s="2">
        <v>1.4800000000000001E-2</v>
      </c>
      <c r="I976" t="s">
        <v>151</v>
      </c>
    </row>
    <row r="977" spans="1:9">
      <c r="A977" s="2">
        <v>2014</v>
      </c>
      <c r="B977" s="2">
        <v>5</v>
      </c>
      <c r="C977" s="2" t="s">
        <v>7</v>
      </c>
      <c r="D977" s="2" t="s">
        <v>64</v>
      </c>
      <c r="E977" s="2" t="s">
        <v>14</v>
      </c>
      <c r="F977" s="2">
        <v>1.345521</v>
      </c>
      <c r="G977" s="2">
        <v>329</v>
      </c>
      <c r="H977" s="2">
        <v>4.0000000000000001E-3</v>
      </c>
      <c r="I977" t="s">
        <v>151</v>
      </c>
    </row>
    <row r="978" spans="1:9">
      <c r="A978" s="2">
        <v>2013</v>
      </c>
      <c r="B978" s="2">
        <v>6</v>
      </c>
      <c r="C978" s="2" t="s">
        <v>53</v>
      </c>
      <c r="D978" s="2" t="s">
        <v>39</v>
      </c>
      <c r="E978" s="2" t="s">
        <v>14</v>
      </c>
      <c r="F978" s="2">
        <v>0.81547000000000003</v>
      </c>
      <c r="G978" s="2">
        <v>1</v>
      </c>
      <c r="H978" s="2">
        <v>0.81540000000000001</v>
      </c>
      <c r="I978" t="s">
        <v>151</v>
      </c>
    </row>
    <row r="979" spans="1:9">
      <c r="A979" s="2">
        <v>2014</v>
      </c>
      <c r="B979" s="2">
        <v>3</v>
      </c>
      <c r="C979" s="2" t="s">
        <v>12</v>
      </c>
      <c r="D979" s="2" t="s">
        <v>30</v>
      </c>
      <c r="E979" s="2" t="s">
        <v>9</v>
      </c>
      <c r="F979" s="2">
        <v>10.229799999999999</v>
      </c>
      <c r="G979" s="2">
        <v>7307</v>
      </c>
      <c r="H979" s="2">
        <v>1.4E-3</v>
      </c>
      <c r="I979" t="s">
        <v>151</v>
      </c>
    </row>
    <row r="980" spans="1:9">
      <c r="A980" s="2">
        <v>2014</v>
      </c>
      <c r="B980" s="2">
        <v>5</v>
      </c>
      <c r="C980" s="2" t="s">
        <v>12</v>
      </c>
      <c r="D980" s="2" t="s">
        <v>48</v>
      </c>
      <c r="E980" s="2" t="s">
        <v>14</v>
      </c>
      <c r="F980" s="2">
        <v>13.931215</v>
      </c>
      <c r="G980" s="2">
        <v>2187</v>
      </c>
      <c r="H980" s="2">
        <v>6.3E-3</v>
      </c>
      <c r="I980" t="s">
        <v>151</v>
      </c>
    </row>
    <row r="981" spans="1:9">
      <c r="A981" s="2">
        <v>2014</v>
      </c>
      <c r="B981" s="2">
        <v>5</v>
      </c>
      <c r="C981" s="2" t="s">
        <v>12</v>
      </c>
      <c r="D981" s="2" t="s">
        <v>83</v>
      </c>
      <c r="E981" s="2" t="s">
        <v>14</v>
      </c>
      <c r="F981" s="2">
        <v>9.4750000000000008E-3</v>
      </c>
      <c r="G981" s="2">
        <v>1</v>
      </c>
      <c r="H981" s="2">
        <v>9.4000000000000004E-3</v>
      </c>
      <c r="I981" t="s">
        <v>151</v>
      </c>
    </row>
    <row r="982" spans="1:9">
      <c r="A982" s="2">
        <v>2013</v>
      </c>
      <c r="B982" s="2">
        <v>6</v>
      </c>
      <c r="C982" s="2" t="s">
        <v>12</v>
      </c>
      <c r="D982" s="2" t="s">
        <v>29</v>
      </c>
      <c r="E982" s="2" t="s">
        <v>25</v>
      </c>
      <c r="F982" s="2">
        <v>8.6217360000000003</v>
      </c>
      <c r="G982" s="2">
        <v>2147</v>
      </c>
      <c r="H982" s="2">
        <v>4.0000000000000001E-3</v>
      </c>
      <c r="I982" t="s">
        <v>151</v>
      </c>
    </row>
    <row r="983" spans="1:9">
      <c r="A983" s="2">
        <v>2013</v>
      </c>
      <c r="B983" s="2">
        <v>8</v>
      </c>
      <c r="C983" s="2" t="s">
        <v>12</v>
      </c>
      <c r="D983" s="2" t="s">
        <v>66</v>
      </c>
      <c r="E983" s="2" t="s">
        <v>9</v>
      </c>
      <c r="F983" s="2">
        <v>0.14974000000000001</v>
      </c>
      <c r="G983" s="2">
        <v>10</v>
      </c>
      <c r="H983" s="2">
        <v>1.49E-2</v>
      </c>
      <c r="I983" t="s">
        <v>151</v>
      </c>
    </row>
    <row r="984" spans="1:9">
      <c r="A984" s="2">
        <v>2013</v>
      </c>
      <c r="B984" s="2">
        <v>11</v>
      </c>
      <c r="C984" s="2" t="s">
        <v>12</v>
      </c>
      <c r="D984" s="2" t="s">
        <v>27</v>
      </c>
      <c r="E984" s="2" t="s">
        <v>14</v>
      </c>
      <c r="F984" s="2">
        <v>3.610573</v>
      </c>
      <c r="G984" s="2">
        <v>1413</v>
      </c>
      <c r="H984" s="2">
        <v>2.5000000000000001E-3</v>
      </c>
      <c r="I984" t="s">
        <v>151</v>
      </c>
    </row>
    <row r="985" spans="1:9">
      <c r="A985" s="2">
        <v>2014</v>
      </c>
      <c r="B985" s="2">
        <v>4</v>
      </c>
      <c r="C985" s="2" t="s">
        <v>7</v>
      </c>
      <c r="D985" s="2" t="s">
        <v>71</v>
      </c>
      <c r="E985" s="2" t="s">
        <v>14</v>
      </c>
      <c r="F985" s="2">
        <v>0.39281300000000002</v>
      </c>
      <c r="G985" s="2">
        <v>1927</v>
      </c>
      <c r="H985" s="2">
        <v>2.0000000000000001E-4</v>
      </c>
      <c r="I985" t="s">
        <v>151</v>
      </c>
    </row>
    <row r="986" spans="1:9">
      <c r="A986" s="2">
        <v>2013</v>
      </c>
      <c r="B986" s="2">
        <v>3</v>
      </c>
      <c r="C986" s="2" t="s">
        <v>7</v>
      </c>
      <c r="D986" s="2" t="s">
        <v>22</v>
      </c>
      <c r="E986" s="2" t="s">
        <v>14</v>
      </c>
      <c r="F986" s="2">
        <v>4.5973759999999997</v>
      </c>
      <c r="G986" s="2">
        <v>6519</v>
      </c>
      <c r="H986" s="2">
        <v>6.9999999999999999E-4</v>
      </c>
      <c r="I986" t="s">
        <v>151</v>
      </c>
    </row>
    <row r="987" spans="1:9">
      <c r="A987" s="2">
        <v>2013</v>
      </c>
      <c r="B987" s="2">
        <v>4</v>
      </c>
      <c r="C987" s="2" t="s">
        <v>7</v>
      </c>
      <c r="D987" s="2" t="s">
        <v>18</v>
      </c>
      <c r="E987" s="2" t="s">
        <v>14</v>
      </c>
      <c r="F987" s="2">
        <v>70.783967000000004</v>
      </c>
      <c r="G987" s="2">
        <v>35233</v>
      </c>
      <c r="H987" s="2">
        <v>2E-3</v>
      </c>
      <c r="I987" t="s">
        <v>151</v>
      </c>
    </row>
    <row r="988" spans="1:9">
      <c r="A988" s="2">
        <v>2014</v>
      </c>
      <c r="B988" s="2">
        <v>3</v>
      </c>
      <c r="C988" s="2" t="s">
        <v>12</v>
      </c>
      <c r="D988" s="2" t="s">
        <v>58</v>
      </c>
      <c r="E988" s="2" t="s">
        <v>9</v>
      </c>
      <c r="F988" s="2">
        <v>5.7833000000000002E-2</v>
      </c>
      <c r="G988" s="2">
        <v>14</v>
      </c>
      <c r="H988" s="2">
        <v>4.1000000000000003E-3</v>
      </c>
      <c r="I988" t="s">
        <v>151</v>
      </c>
    </row>
    <row r="989" spans="1:9">
      <c r="A989" s="2">
        <v>2013</v>
      </c>
      <c r="B989" s="2">
        <v>7</v>
      </c>
      <c r="C989" s="2" t="s">
        <v>12</v>
      </c>
      <c r="D989" s="2" t="s">
        <v>70</v>
      </c>
      <c r="E989" s="2" t="s">
        <v>14</v>
      </c>
      <c r="F989" s="2">
        <v>881.84534199999996</v>
      </c>
      <c r="G989" s="2">
        <v>105923</v>
      </c>
      <c r="H989" s="2">
        <v>8.3000000000000001E-3</v>
      </c>
      <c r="I989" t="s">
        <v>151</v>
      </c>
    </row>
    <row r="990" spans="1:9">
      <c r="A990" s="2">
        <v>2014</v>
      </c>
      <c r="B990" s="2">
        <v>4</v>
      </c>
      <c r="C990" s="2" t="s">
        <v>7</v>
      </c>
      <c r="D990" s="2" t="s">
        <v>75</v>
      </c>
      <c r="E990" s="2" t="s">
        <v>14</v>
      </c>
      <c r="F990" s="2">
        <v>1.964745</v>
      </c>
      <c r="G990" s="2">
        <v>563</v>
      </c>
      <c r="H990" s="2">
        <v>3.3999999999999998E-3</v>
      </c>
      <c r="I990" t="s">
        <v>151</v>
      </c>
    </row>
    <row r="991" spans="1:9">
      <c r="A991" s="2">
        <v>2013</v>
      </c>
      <c r="B991" s="2">
        <v>9</v>
      </c>
      <c r="C991" s="2" t="s">
        <v>7</v>
      </c>
      <c r="D991" s="2" t="s">
        <v>56</v>
      </c>
      <c r="E991" s="2" t="s">
        <v>14</v>
      </c>
      <c r="F991" s="2">
        <v>112.391181</v>
      </c>
      <c r="G991" s="2">
        <v>30467</v>
      </c>
      <c r="H991" s="2">
        <v>3.5999999999999999E-3</v>
      </c>
      <c r="I991" t="s">
        <v>151</v>
      </c>
    </row>
    <row r="992" spans="1:9">
      <c r="A992" s="2">
        <v>2014</v>
      </c>
      <c r="B992" s="2">
        <v>3</v>
      </c>
      <c r="C992" s="2" t="s">
        <v>7</v>
      </c>
      <c r="D992" s="2" t="s">
        <v>80</v>
      </c>
      <c r="E992" s="2" t="s">
        <v>14</v>
      </c>
      <c r="F992" s="2">
        <v>4.5977490000000003</v>
      </c>
      <c r="G992" s="2">
        <v>2335</v>
      </c>
      <c r="H992" s="2">
        <v>1.9E-3</v>
      </c>
      <c r="I992" t="s">
        <v>151</v>
      </c>
    </row>
    <row r="993" spans="1:9">
      <c r="A993" s="2">
        <v>2014</v>
      </c>
      <c r="B993" s="2">
        <v>3</v>
      </c>
      <c r="C993" s="2" t="s">
        <v>12</v>
      </c>
      <c r="D993" s="2" t="s">
        <v>44</v>
      </c>
      <c r="E993" s="2" t="s">
        <v>16</v>
      </c>
      <c r="F993" s="2">
        <v>255.65642099999999</v>
      </c>
      <c r="G993" s="2">
        <v>24727</v>
      </c>
      <c r="H993" s="2">
        <v>1.03E-2</v>
      </c>
      <c r="I993" t="s">
        <v>151</v>
      </c>
    </row>
    <row r="994" spans="1:9">
      <c r="A994" s="2">
        <v>2013</v>
      </c>
      <c r="B994" s="2">
        <v>2</v>
      </c>
      <c r="C994" s="2" t="s">
        <v>7</v>
      </c>
      <c r="D994" s="2" t="s">
        <v>64</v>
      </c>
      <c r="E994" s="2" t="s">
        <v>14</v>
      </c>
      <c r="F994" s="2">
        <v>8.4053000000000003E-2</v>
      </c>
      <c r="G994" s="2">
        <v>364</v>
      </c>
      <c r="H994" s="2">
        <v>2.0000000000000001E-4</v>
      </c>
      <c r="I994" t="s">
        <v>151</v>
      </c>
    </row>
    <row r="995" spans="1:9">
      <c r="A995" s="2">
        <v>2013</v>
      </c>
      <c r="B995" s="2">
        <v>2</v>
      </c>
      <c r="C995" s="2" t="s">
        <v>12</v>
      </c>
      <c r="D995" s="2" t="s">
        <v>48</v>
      </c>
      <c r="E995" s="2" t="s">
        <v>14</v>
      </c>
      <c r="F995" s="2">
        <v>2.5440999999999998E-2</v>
      </c>
      <c r="G995" s="2">
        <v>4</v>
      </c>
      <c r="H995" s="2">
        <v>6.3E-3</v>
      </c>
      <c r="I995" t="s">
        <v>151</v>
      </c>
    </row>
    <row r="996" spans="1:9">
      <c r="A996" s="2">
        <v>2014</v>
      </c>
      <c r="B996" s="2">
        <v>4</v>
      </c>
      <c r="C996" s="2" t="s">
        <v>12</v>
      </c>
      <c r="D996" s="2" t="s">
        <v>96</v>
      </c>
      <c r="E996" s="2" t="s">
        <v>9</v>
      </c>
      <c r="F996" s="2">
        <v>6.6813719999999996</v>
      </c>
      <c r="G996" s="2">
        <v>3755</v>
      </c>
      <c r="H996" s="2">
        <v>1.6999999999999999E-3</v>
      </c>
      <c r="I996" t="s">
        <v>151</v>
      </c>
    </row>
    <row r="997" spans="1:9">
      <c r="A997" s="2">
        <v>2013</v>
      </c>
      <c r="B997" s="2">
        <v>3</v>
      </c>
      <c r="C997" s="2" t="s">
        <v>12</v>
      </c>
      <c r="D997" s="2" t="s">
        <v>83</v>
      </c>
      <c r="E997" s="2" t="s">
        <v>14</v>
      </c>
      <c r="F997" s="2">
        <v>9.587E-3</v>
      </c>
      <c r="G997" s="2">
        <v>1</v>
      </c>
      <c r="H997" s="2">
        <v>9.4999999999999998E-3</v>
      </c>
      <c r="I997" t="s">
        <v>151</v>
      </c>
    </row>
    <row r="998" spans="1:9">
      <c r="A998" s="2">
        <v>2014</v>
      </c>
      <c r="B998" s="2">
        <v>2</v>
      </c>
      <c r="C998" s="2" t="s">
        <v>7</v>
      </c>
      <c r="D998" s="2" t="s">
        <v>29</v>
      </c>
      <c r="E998" s="2" t="s">
        <v>25</v>
      </c>
      <c r="F998" s="2">
        <v>3.6731600000000002</v>
      </c>
      <c r="G998" s="2">
        <v>8003</v>
      </c>
      <c r="H998" s="2">
        <v>4.0000000000000002E-4</v>
      </c>
      <c r="I998" t="s">
        <v>151</v>
      </c>
    </row>
    <row r="999" spans="1:9">
      <c r="A999" s="2">
        <v>2013</v>
      </c>
      <c r="B999" s="2">
        <v>12</v>
      </c>
      <c r="C999" s="2" t="s">
        <v>12</v>
      </c>
      <c r="D999" s="2" t="s">
        <v>29</v>
      </c>
      <c r="E999" s="2" t="s">
        <v>25</v>
      </c>
      <c r="F999" s="2">
        <v>22.258329</v>
      </c>
      <c r="G999" s="2">
        <v>4454</v>
      </c>
      <c r="H999" s="2">
        <v>4.8999999999999998E-3</v>
      </c>
      <c r="I999" t="s">
        <v>151</v>
      </c>
    </row>
    <row r="1000" spans="1:9">
      <c r="A1000" s="2">
        <v>2014</v>
      </c>
      <c r="B1000" s="2">
        <v>3</v>
      </c>
      <c r="C1000" s="2" t="s">
        <v>12</v>
      </c>
      <c r="D1000" s="2" t="s">
        <v>50</v>
      </c>
      <c r="E1000" s="2" t="s">
        <v>11</v>
      </c>
      <c r="F1000" s="2">
        <v>0.26380500000000001</v>
      </c>
      <c r="G1000" s="2">
        <v>141</v>
      </c>
      <c r="H1000" s="2">
        <v>1.8E-3</v>
      </c>
      <c r="I1000" t="s">
        <v>151</v>
      </c>
    </row>
    <row r="1001" spans="1:9">
      <c r="A1001" s="2">
        <v>2013</v>
      </c>
      <c r="B1001" s="2">
        <v>9</v>
      </c>
      <c r="C1001" s="2" t="s">
        <v>7</v>
      </c>
      <c r="D1001" s="2" t="s">
        <v>27</v>
      </c>
      <c r="E1001" s="2" t="s">
        <v>14</v>
      </c>
      <c r="F1001" s="2">
        <v>5.1180310000000002</v>
      </c>
      <c r="G1001" s="2">
        <v>2000</v>
      </c>
      <c r="H1001" s="2">
        <v>2.5000000000000001E-3</v>
      </c>
      <c r="I1001" t="s">
        <v>151</v>
      </c>
    </row>
    <row r="1002" spans="1:9">
      <c r="A1002" s="2">
        <v>2013</v>
      </c>
      <c r="B1002" s="2">
        <v>4</v>
      </c>
      <c r="C1002" s="2" t="s">
        <v>12</v>
      </c>
      <c r="D1002" s="2" t="s">
        <v>18</v>
      </c>
      <c r="E1002" s="2" t="s">
        <v>14</v>
      </c>
      <c r="F1002" s="2">
        <v>523.54317700000001</v>
      </c>
      <c r="G1002" s="2">
        <v>68751</v>
      </c>
      <c r="H1002" s="2">
        <v>7.6E-3</v>
      </c>
      <c r="I1002" t="s">
        <v>151</v>
      </c>
    </row>
    <row r="1003" spans="1:9">
      <c r="A1003" s="2">
        <v>2014</v>
      </c>
      <c r="B1003" s="2">
        <v>4</v>
      </c>
      <c r="C1003" s="2" t="s">
        <v>12</v>
      </c>
      <c r="D1003" s="2" t="s">
        <v>46</v>
      </c>
      <c r="E1003" s="2" t="s">
        <v>25</v>
      </c>
      <c r="F1003" s="2">
        <v>60.839866000000001</v>
      </c>
      <c r="G1003" s="2">
        <v>7959</v>
      </c>
      <c r="H1003" s="2">
        <v>7.6E-3</v>
      </c>
      <c r="I1003" t="s">
        <v>151</v>
      </c>
    </row>
    <row r="1004" spans="1:9">
      <c r="A1004" s="2">
        <v>2013</v>
      </c>
      <c r="B1004" s="2">
        <v>7</v>
      </c>
      <c r="C1004" s="2" t="s">
        <v>7</v>
      </c>
      <c r="D1004" s="2" t="s">
        <v>15</v>
      </c>
      <c r="E1004" s="2" t="s">
        <v>16</v>
      </c>
      <c r="F1004" s="2">
        <v>21.125271999999999</v>
      </c>
      <c r="G1004" s="2">
        <v>35161</v>
      </c>
      <c r="H1004" s="2">
        <v>5.9999999999999995E-4</v>
      </c>
      <c r="I1004" t="s">
        <v>151</v>
      </c>
    </row>
    <row r="1005" spans="1:9">
      <c r="A1005" s="2">
        <v>2013</v>
      </c>
      <c r="B1005" s="2">
        <v>6</v>
      </c>
      <c r="C1005" s="2" t="s">
        <v>7</v>
      </c>
      <c r="D1005" s="2" t="s">
        <v>40</v>
      </c>
      <c r="E1005" s="2" t="s">
        <v>14</v>
      </c>
      <c r="F1005" s="2">
        <v>317.71974</v>
      </c>
      <c r="G1005" s="2">
        <v>264529</v>
      </c>
      <c r="H1005" s="2">
        <v>1.1999999999999999E-3</v>
      </c>
      <c r="I1005" t="s">
        <v>151</v>
      </c>
    </row>
    <row r="1006" spans="1:9">
      <c r="A1006" s="2">
        <v>2013</v>
      </c>
      <c r="B1006" s="2">
        <v>3</v>
      </c>
      <c r="C1006" s="2" t="s">
        <v>7</v>
      </c>
      <c r="D1006" s="2" t="s">
        <v>40</v>
      </c>
      <c r="E1006" s="2" t="s">
        <v>14</v>
      </c>
      <c r="F1006" s="2">
        <v>473.637835</v>
      </c>
      <c r="G1006" s="2">
        <v>385848</v>
      </c>
      <c r="H1006" s="2">
        <v>1.1999999999999999E-3</v>
      </c>
      <c r="I1006" t="s">
        <v>151</v>
      </c>
    </row>
    <row r="1007" spans="1:9">
      <c r="A1007" s="2">
        <v>2014</v>
      </c>
      <c r="B1007" s="2">
        <v>1</v>
      </c>
      <c r="C1007" s="2" t="s">
        <v>12</v>
      </c>
      <c r="D1007" s="2" t="s">
        <v>45</v>
      </c>
      <c r="E1007" s="2" t="s">
        <v>14</v>
      </c>
      <c r="F1007" s="2">
        <v>40.559978999999998</v>
      </c>
      <c r="G1007" s="2">
        <v>24629</v>
      </c>
      <c r="H1007" s="2">
        <v>1.6000000000000001E-3</v>
      </c>
      <c r="I1007" t="s">
        <v>151</v>
      </c>
    </row>
    <row r="1008" spans="1:9">
      <c r="A1008" s="2">
        <v>2014</v>
      </c>
      <c r="B1008" s="2">
        <v>3</v>
      </c>
      <c r="C1008" s="2" t="s">
        <v>12</v>
      </c>
      <c r="D1008" s="2" t="s">
        <v>26</v>
      </c>
      <c r="E1008" s="2" t="s">
        <v>14</v>
      </c>
      <c r="F1008" s="2">
        <v>270.72066699999999</v>
      </c>
      <c r="G1008" s="2">
        <v>22875</v>
      </c>
      <c r="H1008" s="2">
        <v>1.18E-2</v>
      </c>
      <c r="I1008" t="s">
        <v>151</v>
      </c>
    </row>
    <row r="1009" spans="1:9">
      <c r="A1009" s="2">
        <v>2014</v>
      </c>
      <c r="B1009" s="2">
        <v>1</v>
      </c>
      <c r="C1009" s="2" t="s">
        <v>12</v>
      </c>
      <c r="D1009" s="2" t="s">
        <v>75</v>
      </c>
      <c r="E1009" s="2" t="s">
        <v>14</v>
      </c>
      <c r="F1009" s="2">
        <v>0.31514799999999998</v>
      </c>
      <c r="G1009" s="2">
        <v>118</v>
      </c>
      <c r="H1009" s="2">
        <v>2.5999999999999999E-3</v>
      </c>
      <c r="I1009" t="s">
        <v>151</v>
      </c>
    </row>
    <row r="1010" spans="1:9">
      <c r="A1010" s="2">
        <v>2014</v>
      </c>
      <c r="B1010" s="2">
        <v>5</v>
      </c>
      <c r="C1010" s="2" t="s">
        <v>7</v>
      </c>
      <c r="D1010" s="2" t="s">
        <v>80</v>
      </c>
      <c r="E1010" s="2" t="s">
        <v>14</v>
      </c>
      <c r="F1010" s="2">
        <v>5.4853300000000003</v>
      </c>
      <c r="G1010" s="2">
        <v>2814</v>
      </c>
      <c r="H1010" s="2">
        <v>1.9E-3</v>
      </c>
      <c r="I1010" t="s">
        <v>151</v>
      </c>
    </row>
    <row r="1011" spans="1:9">
      <c r="A1011" s="2">
        <v>2014</v>
      </c>
      <c r="B1011" s="2">
        <v>5</v>
      </c>
      <c r="C1011" s="2" t="s">
        <v>12</v>
      </c>
      <c r="D1011" s="2" t="s">
        <v>44</v>
      </c>
      <c r="E1011" s="2" t="s">
        <v>16</v>
      </c>
      <c r="F1011" s="2">
        <v>307.07148100000001</v>
      </c>
      <c r="G1011" s="2">
        <v>30074</v>
      </c>
      <c r="H1011" s="2">
        <v>1.0200000000000001E-2</v>
      </c>
      <c r="I1011" t="s">
        <v>151</v>
      </c>
    </row>
    <row r="1012" spans="1:9">
      <c r="A1012" s="2">
        <v>2013</v>
      </c>
      <c r="B1012" s="2">
        <v>11</v>
      </c>
      <c r="C1012" s="2" t="s">
        <v>12</v>
      </c>
      <c r="D1012" s="2" t="s">
        <v>23</v>
      </c>
      <c r="E1012" s="2" t="s">
        <v>14</v>
      </c>
      <c r="F1012" s="2">
        <v>0.13446</v>
      </c>
      <c r="G1012" s="2">
        <v>18</v>
      </c>
      <c r="H1012" s="2">
        <v>7.4000000000000003E-3</v>
      </c>
      <c r="I1012" t="s">
        <v>151</v>
      </c>
    </row>
    <row r="1013" spans="1:9">
      <c r="A1013" s="2">
        <v>2013</v>
      </c>
      <c r="B1013" s="2">
        <v>5</v>
      </c>
      <c r="C1013" s="2" t="s">
        <v>12</v>
      </c>
      <c r="D1013" s="2" t="s">
        <v>8</v>
      </c>
      <c r="E1013" s="2" t="s">
        <v>9</v>
      </c>
      <c r="F1013" s="2">
        <v>21896.136381</v>
      </c>
      <c r="G1013" s="2">
        <v>3101496</v>
      </c>
      <c r="H1013" s="2">
        <v>7.0000000000000001E-3</v>
      </c>
      <c r="I1013" t="s">
        <v>151</v>
      </c>
    </row>
    <row r="1014" spans="1:9">
      <c r="A1014" s="2">
        <v>2014</v>
      </c>
      <c r="B1014" s="2">
        <v>1</v>
      </c>
      <c r="C1014" s="2" t="s">
        <v>12</v>
      </c>
      <c r="D1014" s="2" t="s">
        <v>101</v>
      </c>
      <c r="E1014" s="2" t="s">
        <v>62</v>
      </c>
      <c r="F1014" s="2">
        <v>1.7481E-2</v>
      </c>
      <c r="G1014" s="2">
        <v>1</v>
      </c>
      <c r="H1014" s="2">
        <v>1.7399999999999999E-2</v>
      </c>
      <c r="I1014" t="s">
        <v>151</v>
      </c>
    </row>
    <row r="1015" spans="1:9">
      <c r="A1015" s="2">
        <v>2013</v>
      </c>
      <c r="B1015" s="2">
        <v>9</v>
      </c>
      <c r="C1015" s="2" t="s">
        <v>7</v>
      </c>
      <c r="D1015" s="2" t="s">
        <v>10</v>
      </c>
      <c r="E1015" s="2" t="s">
        <v>11</v>
      </c>
      <c r="F1015" s="2">
        <v>7.0240460000000002</v>
      </c>
      <c r="G1015" s="2">
        <v>3628</v>
      </c>
      <c r="H1015" s="2">
        <v>1.9E-3</v>
      </c>
      <c r="I1015" t="s">
        <v>151</v>
      </c>
    </row>
    <row r="1016" spans="1:9">
      <c r="A1016" s="2">
        <v>2014</v>
      </c>
      <c r="B1016" s="2">
        <v>5</v>
      </c>
      <c r="C1016" s="2" t="s">
        <v>12</v>
      </c>
      <c r="D1016" s="2" t="s">
        <v>51</v>
      </c>
      <c r="E1016" s="2" t="s">
        <v>11</v>
      </c>
      <c r="F1016" s="2">
        <v>0.74760000000000004</v>
      </c>
      <c r="G1016" s="2">
        <v>534</v>
      </c>
      <c r="H1016" s="2">
        <v>1.4E-3</v>
      </c>
      <c r="I1016" t="s">
        <v>151</v>
      </c>
    </row>
    <row r="1017" spans="1:9">
      <c r="A1017" s="2">
        <v>2013</v>
      </c>
      <c r="B1017" s="2">
        <v>7</v>
      </c>
      <c r="C1017" s="2" t="s">
        <v>12</v>
      </c>
      <c r="D1017" s="2" t="s">
        <v>22</v>
      </c>
      <c r="E1017" s="2" t="s">
        <v>14</v>
      </c>
      <c r="F1017" s="2">
        <v>66.366440999999995</v>
      </c>
      <c r="G1017" s="2">
        <v>7349</v>
      </c>
      <c r="H1017" s="2">
        <v>8.9999999999999993E-3</v>
      </c>
      <c r="I1017" t="s">
        <v>151</v>
      </c>
    </row>
    <row r="1018" spans="1:9">
      <c r="A1018" s="2">
        <v>2013</v>
      </c>
      <c r="B1018" s="2">
        <v>11</v>
      </c>
      <c r="C1018" s="2" t="s">
        <v>7</v>
      </c>
      <c r="D1018" s="2" t="s">
        <v>42</v>
      </c>
      <c r="E1018" s="2" t="s">
        <v>14</v>
      </c>
      <c r="F1018" s="2">
        <v>73.062664999999996</v>
      </c>
      <c r="G1018" s="2">
        <v>40449</v>
      </c>
      <c r="H1018" s="2">
        <v>1.8E-3</v>
      </c>
      <c r="I1018" t="s">
        <v>151</v>
      </c>
    </row>
    <row r="1019" spans="1:9">
      <c r="A1019" s="2">
        <v>2014</v>
      </c>
      <c r="B1019" s="2">
        <v>3</v>
      </c>
      <c r="C1019" s="2" t="s">
        <v>12</v>
      </c>
      <c r="D1019" s="2" t="s">
        <v>31</v>
      </c>
      <c r="E1019" s="2" t="s">
        <v>14</v>
      </c>
      <c r="F1019" s="2">
        <v>3.1596799999999998</v>
      </c>
      <c r="G1019" s="2">
        <v>1214</v>
      </c>
      <c r="H1019" s="2">
        <v>2.5999999999999999E-3</v>
      </c>
      <c r="I1019" t="s">
        <v>151</v>
      </c>
    </row>
    <row r="1020" spans="1:9">
      <c r="A1020" s="2">
        <v>2013</v>
      </c>
      <c r="B1020" s="2">
        <v>5</v>
      </c>
      <c r="C1020" s="2" t="s">
        <v>7</v>
      </c>
      <c r="D1020" s="2" t="s">
        <v>63</v>
      </c>
      <c r="E1020" s="2" t="s">
        <v>14</v>
      </c>
      <c r="F1020" s="2">
        <v>21.750859999999999</v>
      </c>
      <c r="G1020" s="2">
        <v>12752</v>
      </c>
      <c r="H1020" s="2">
        <v>1.6999999999999999E-3</v>
      </c>
      <c r="I1020" t="s">
        <v>151</v>
      </c>
    </row>
    <row r="1021" spans="1:9">
      <c r="A1021" s="2">
        <v>2014</v>
      </c>
      <c r="B1021" s="2">
        <v>1</v>
      </c>
      <c r="C1021" s="2" t="s">
        <v>7</v>
      </c>
      <c r="D1021" s="2" t="s">
        <v>47</v>
      </c>
      <c r="E1021" s="2" t="s">
        <v>14</v>
      </c>
      <c r="F1021" s="2">
        <v>0.115435</v>
      </c>
      <c r="G1021" s="2">
        <v>993</v>
      </c>
      <c r="H1021" s="2">
        <v>1E-4</v>
      </c>
      <c r="I1021" t="s">
        <v>151</v>
      </c>
    </row>
    <row r="1022" spans="1:9">
      <c r="A1022" s="2">
        <v>2013</v>
      </c>
      <c r="B1022" s="2">
        <v>10</v>
      </c>
      <c r="C1022" s="2" t="s">
        <v>7</v>
      </c>
      <c r="D1022" s="2" t="s">
        <v>47</v>
      </c>
      <c r="E1022" s="2" t="s">
        <v>14</v>
      </c>
      <c r="F1022" s="2">
        <v>2.2928899999999999</v>
      </c>
      <c r="G1022" s="2">
        <v>331</v>
      </c>
      <c r="H1022" s="2">
        <v>6.8999999999999999E-3</v>
      </c>
      <c r="I1022" t="s">
        <v>151</v>
      </c>
    </row>
    <row r="1023" spans="1:9">
      <c r="A1023" s="2">
        <v>2013</v>
      </c>
      <c r="B1023" s="2">
        <v>10</v>
      </c>
      <c r="C1023" s="2" t="s">
        <v>7</v>
      </c>
      <c r="D1023" s="2" t="s">
        <v>19</v>
      </c>
      <c r="E1023" s="2" t="s">
        <v>14</v>
      </c>
      <c r="F1023" s="2">
        <v>40.133398999999997</v>
      </c>
      <c r="G1023" s="2">
        <v>12467</v>
      </c>
      <c r="H1023" s="2">
        <v>3.2000000000000002E-3</v>
      </c>
      <c r="I1023" t="s">
        <v>151</v>
      </c>
    </row>
    <row r="1024" spans="1:9">
      <c r="A1024" s="2">
        <v>2014</v>
      </c>
      <c r="B1024" s="2">
        <v>5</v>
      </c>
      <c r="C1024" s="2" t="s">
        <v>7</v>
      </c>
      <c r="D1024" s="2" t="s">
        <v>60</v>
      </c>
      <c r="E1024" s="2" t="s">
        <v>14</v>
      </c>
      <c r="F1024" s="2">
        <v>25.641279999999998</v>
      </c>
      <c r="G1024" s="2">
        <v>25462</v>
      </c>
      <c r="H1024" s="2">
        <v>1E-3</v>
      </c>
      <c r="I1024" t="s">
        <v>151</v>
      </c>
    </row>
    <row r="1025" spans="1:9">
      <c r="A1025" s="2">
        <v>2014</v>
      </c>
      <c r="B1025" s="2">
        <v>3</v>
      </c>
      <c r="C1025" s="2" t="s">
        <v>12</v>
      </c>
      <c r="D1025" s="2" t="s">
        <v>60</v>
      </c>
      <c r="E1025" s="2" t="s">
        <v>14</v>
      </c>
      <c r="F1025" s="2">
        <v>30.459101</v>
      </c>
      <c r="G1025" s="2">
        <v>7482</v>
      </c>
      <c r="H1025" s="2">
        <v>4.0000000000000001E-3</v>
      </c>
      <c r="I1025" t="s">
        <v>151</v>
      </c>
    </row>
    <row r="1026" spans="1:9">
      <c r="A1026" s="2">
        <v>2013</v>
      </c>
      <c r="B1026" s="2">
        <v>11</v>
      </c>
      <c r="C1026" s="2" t="s">
        <v>12</v>
      </c>
      <c r="D1026" s="2" t="s">
        <v>76</v>
      </c>
      <c r="E1026" s="2" t="s">
        <v>25</v>
      </c>
      <c r="F1026" s="2">
        <v>5.5289999999999999E-2</v>
      </c>
      <c r="G1026" s="2">
        <v>2</v>
      </c>
      <c r="H1026" s="2">
        <v>2.76E-2</v>
      </c>
      <c r="I1026" t="s">
        <v>151</v>
      </c>
    </row>
    <row r="1027" spans="1:9">
      <c r="A1027" s="2">
        <v>2014</v>
      </c>
      <c r="B1027" s="2">
        <v>4</v>
      </c>
      <c r="C1027" s="2" t="s">
        <v>12</v>
      </c>
      <c r="D1027" s="2" t="s">
        <v>76</v>
      </c>
      <c r="E1027" s="2" t="s">
        <v>25</v>
      </c>
      <c r="F1027" s="2">
        <v>0.31164999999999998</v>
      </c>
      <c r="G1027" s="2">
        <v>10</v>
      </c>
      <c r="H1027" s="2">
        <v>3.1099999999999999E-2</v>
      </c>
      <c r="I1027" t="s">
        <v>151</v>
      </c>
    </row>
    <row r="1028" spans="1:9">
      <c r="A1028" s="2">
        <v>2013</v>
      </c>
      <c r="B1028" s="2">
        <v>12</v>
      </c>
      <c r="C1028" s="2" t="s">
        <v>7</v>
      </c>
      <c r="D1028" s="2" t="s">
        <v>26</v>
      </c>
      <c r="E1028" s="2" t="s">
        <v>14</v>
      </c>
      <c r="F1028" s="2">
        <v>19.019480999999999</v>
      </c>
      <c r="G1028" s="2">
        <v>8231</v>
      </c>
      <c r="H1028" s="2">
        <v>2.3E-3</v>
      </c>
      <c r="I1028" t="s">
        <v>151</v>
      </c>
    </row>
    <row r="1029" spans="1:9">
      <c r="A1029" s="2">
        <v>2014</v>
      </c>
      <c r="B1029" s="2">
        <v>3</v>
      </c>
      <c r="C1029" s="2" t="s">
        <v>12</v>
      </c>
      <c r="D1029" s="2" t="s">
        <v>54</v>
      </c>
      <c r="E1029" s="2" t="s">
        <v>14</v>
      </c>
      <c r="F1029" s="2">
        <v>0.25469999999999998</v>
      </c>
      <c r="G1029" s="2">
        <v>15</v>
      </c>
      <c r="H1029" s="2">
        <v>1.6899999999999998E-2</v>
      </c>
      <c r="I1029" t="s">
        <v>151</v>
      </c>
    </row>
    <row r="1030" spans="1:9">
      <c r="A1030" s="2">
        <v>2014</v>
      </c>
      <c r="B1030" s="2">
        <v>4</v>
      </c>
      <c r="C1030" s="2" t="s">
        <v>7</v>
      </c>
      <c r="D1030" s="2" t="s">
        <v>44</v>
      </c>
      <c r="E1030" s="2" t="s">
        <v>16</v>
      </c>
      <c r="F1030" s="2">
        <v>12.440415</v>
      </c>
      <c r="G1030" s="2">
        <v>18539</v>
      </c>
      <c r="H1030" s="2">
        <v>5.9999999999999995E-4</v>
      </c>
      <c r="I1030" t="s">
        <v>151</v>
      </c>
    </row>
    <row r="1031" spans="1:9">
      <c r="A1031" s="2">
        <v>2013</v>
      </c>
      <c r="B1031" s="2">
        <v>10</v>
      </c>
      <c r="C1031" s="2" t="s">
        <v>12</v>
      </c>
      <c r="D1031" s="2" t="s">
        <v>48</v>
      </c>
      <c r="E1031" s="2" t="s">
        <v>14</v>
      </c>
      <c r="F1031" s="2">
        <v>11.176299</v>
      </c>
      <c r="G1031" s="2">
        <v>1593</v>
      </c>
      <c r="H1031" s="2">
        <v>7.0000000000000001E-3</v>
      </c>
      <c r="I1031" t="s">
        <v>151</v>
      </c>
    </row>
    <row r="1032" spans="1:9">
      <c r="A1032" s="2">
        <v>2013</v>
      </c>
      <c r="B1032" s="2">
        <v>12</v>
      </c>
      <c r="C1032" s="2" t="s">
        <v>12</v>
      </c>
      <c r="D1032" s="2" t="s">
        <v>33</v>
      </c>
      <c r="E1032" s="2" t="s">
        <v>11</v>
      </c>
      <c r="F1032" s="2">
        <v>7.4099999999999999E-2</v>
      </c>
      <c r="G1032" s="2">
        <v>57</v>
      </c>
      <c r="H1032" s="2">
        <v>1.2999999999999999E-3</v>
      </c>
      <c r="I1032" t="s">
        <v>151</v>
      </c>
    </row>
    <row r="1033" spans="1:9">
      <c r="A1033" s="2">
        <v>2014</v>
      </c>
      <c r="B1033" s="2">
        <v>5</v>
      </c>
      <c r="C1033" s="2" t="s">
        <v>12</v>
      </c>
      <c r="D1033" s="2" t="s">
        <v>55</v>
      </c>
      <c r="E1033" s="2" t="s">
        <v>14</v>
      </c>
      <c r="F1033" s="2">
        <v>5.182E-3</v>
      </c>
      <c r="G1033" s="2">
        <v>1</v>
      </c>
      <c r="H1033" s="2">
        <v>5.1000000000000004E-3</v>
      </c>
      <c r="I1033" t="s">
        <v>151</v>
      </c>
    </row>
    <row r="1034" spans="1:9">
      <c r="A1034" s="2">
        <v>2013</v>
      </c>
      <c r="B1034" s="2">
        <v>7</v>
      </c>
      <c r="C1034" s="2" t="s">
        <v>12</v>
      </c>
      <c r="D1034" s="2" t="s">
        <v>83</v>
      </c>
      <c r="E1034" s="2" t="s">
        <v>14</v>
      </c>
      <c r="F1034" s="2">
        <v>4.3018000000000001E-2</v>
      </c>
      <c r="G1034" s="2">
        <v>9</v>
      </c>
      <c r="H1034" s="2">
        <v>4.7000000000000002E-3</v>
      </c>
      <c r="I1034" t="s">
        <v>151</v>
      </c>
    </row>
    <row r="1035" spans="1:9">
      <c r="A1035" s="2">
        <v>2013</v>
      </c>
      <c r="B1035" s="2">
        <v>10</v>
      </c>
      <c r="C1035" s="2" t="s">
        <v>12</v>
      </c>
      <c r="D1035" s="2" t="s">
        <v>101</v>
      </c>
      <c r="E1035" s="2" t="s">
        <v>62</v>
      </c>
      <c r="F1035" s="2">
        <v>7.0604E-2</v>
      </c>
      <c r="G1035" s="2">
        <v>2</v>
      </c>
      <c r="H1035" s="2">
        <v>3.5299999999999998E-2</v>
      </c>
      <c r="I1035" t="s">
        <v>151</v>
      </c>
    </row>
    <row r="1036" spans="1:9">
      <c r="A1036" s="2">
        <v>2014</v>
      </c>
      <c r="B1036" s="2">
        <v>4</v>
      </c>
      <c r="C1036" s="2" t="s">
        <v>12</v>
      </c>
      <c r="D1036" s="2" t="s">
        <v>66</v>
      </c>
      <c r="E1036" s="2" t="s">
        <v>9</v>
      </c>
      <c r="F1036" s="2">
        <v>0.82589000000000001</v>
      </c>
      <c r="G1036" s="2">
        <v>40</v>
      </c>
      <c r="H1036" s="2">
        <v>2.06E-2</v>
      </c>
      <c r="I1036" t="s">
        <v>151</v>
      </c>
    </row>
    <row r="1037" spans="1:9">
      <c r="A1037" s="2">
        <v>2013</v>
      </c>
      <c r="B1037" s="2">
        <v>12</v>
      </c>
      <c r="C1037" s="2" t="s">
        <v>7</v>
      </c>
      <c r="D1037" s="2" t="s">
        <v>49</v>
      </c>
      <c r="E1037" s="2" t="s">
        <v>11</v>
      </c>
      <c r="F1037" s="2">
        <v>0.78400000000000003</v>
      </c>
      <c r="G1037" s="2">
        <v>560</v>
      </c>
      <c r="H1037" s="2">
        <v>1.4E-3</v>
      </c>
      <c r="I1037" t="s">
        <v>151</v>
      </c>
    </row>
    <row r="1038" spans="1:9">
      <c r="A1038" s="2">
        <v>2014</v>
      </c>
      <c r="B1038" s="2">
        <v>5</v>
      </c>
      <c r="C1038" s="2" t="s">
        <v>7</v>
      </c>
      <c r="D1038" s="2" t="s">
        <v>28</v>
      </c>
      <c r="E1038" s="2" t="s">
        <v>14</v>
      </c>
      <c r="F1038" s="2">
        <v>82.355422000000004</v>
      </c>
      <c r="G1038" s="2">
        <v>30512</v>
      </c>
      <c r="H1038" s="2">
        <v>2.5999999999999999E-3</v>
      </c>
      <c r="I1038" t="s">
        <v>151</v>
      </c>
    </row>
    <row r="1039" spans="1:9">
      <c r="A1039" s="2">
        <v>2013</v>
      </c>
      <c r="B1039" s="2">
        <v>6</v>
      </c>
      <c r="C1039" s="2" t="s">
        <v>53</v>
      </c>
      <c r="D1039" s="2" t="s">
        <v>21</v>
      </c>
      <c r="E1039" s="2" t="s">
        <v>14</v>
      </c>
      <c r="F1039" s="2">
        <v>0.57238999999999995</v>
      </c>
      <c r="G1039" s="2">
        <v>1</v>
      </c>
      <c r="H1039" s="2">
        <v>0.57230000000000003</v>
      </c>
      <c r="I1039" t="s">
        <v>151</v>
      </c>
    </row>
    <row r="1040" spans="1:9">
      <c r="A1040" s="2">
        <v>2014</v>
      </c>
      <c r="B1040" s="2">
        <v>5</v>
      </c>
      <c r="C1040" s="2" t="s">
        <v>7</v>
      </c>
      <c r="D1040" s="2" t="s">
        <v>31</v>
      </c>
      <c r="E1040" s="2" t="s">
        <v>14</v>
      </c>
      <c r="F1040" s="2">
        <v>6.7139620000000004</v>
      </c>
      <c r="G1040" s="2">
        <v>2606</v>
      </c>
      <c r="H1040" s="2">
        <v>2.5000000000000001E-3</v>
      </c>
      <c r="I1040" t="s">
        <v>151</v>
      </c>
    </row>
    <row r="1041" spans="1:9">
      <c r="A1041" s="2">
        <v>2013</v>
      </c>
      <c r="B1041" s="2">
        <v>4</v>
      </c>
      <c r="C1041" s="2" t="s">
        <v>53</v>
      </c>
      <c r="D1041" s="2" t="s">
        <v>63</v>
      </c>
      <c r="E1041" s="2" t="s">
        <v>14</v>
      </c>
      <c r="F1041" s="2">
        <v>1.024915</v>
      </c>
      <c r="G1041" s="2">
        <v>1</v>
      </c>
      <c r="H1041" s="2">
        <v>1.0248999999999999</v>
      </c>
      <c r="I1041" t="s">
        <v>151</v>
      </c>
    </row>
    <row r="1042" spans="1:9">
      <c r="A1042" s="2">
        <v>2013</v>
      </c>
      <c r="B1042" s="2">
        <v>8</v>
      </c>
      <c r="C1042" s="2" t="s">
        <v>7</v>
      </c>
      <c r="D1042" s="2" t="s">
        <v>19</v>
      </c>
      <c r="E1042" s="2" t="s">
        <v>14</v>
      </c>
      <c r="F1042" s="2">
        <v>36.144975000000002</v>
      </c>
      <c r="G1042" s="2">
        <v>11474</v>
      </c>
      <c r="H1042" s="2">
        <v>3.0999999999999999E-3</v>
      </c>
      <c r="I1042" t="s">
        <v>151</v>
      </c>
    </row>
    <row r="1043" spans="1:9">
      <c r="A1043" s="2">
        <v>2013</v>
      </c>
      <c r="B1043" s="2">
        <v>6</v>
      </c>
      <c r="C1043" s="2" t="s">
        <v>7</v>
      </c>
      <c r="D1043" s="2" t="s">
        <v>45</v>
      </c>
      <c r="E1043" s="2" t="s">
        <v>14</v>
      </c>
      <c r="F1043" s="2">
        <v>11.932909</v>
      </c>
      <c r="G1043" s="2">
        <v>18753</v>
      </c>
      <c r="H1043" s="2">
        <v>5.9999999999999995E-4</v>
      </c>
      <c r="I1043" t="s">
        <v>151</v>
      </c>
    </row>
    <row r="1044" spans="1:9">
      <c r="A1044" s="2">
        <v>2013</v>
      </c>
      <c r="B1044" s="2">
        <v>10</v>
      </c>
      <c r="C1044" s="2" t="s">
        <v>12</v>
      </c>
      <c r="D1044" s="2" t="s">
        <v>13</v>
      </c>
      <c r="E1044" s="2" t="s">
        <v>14</v>
      </c>
      <c r="F1044" s="2">
        <v>763.72648100000004</v>
      </c>
      <c r="G1044" s="2">
        <v>59251</v>
      </c>
      <c r="H1044" s="2">
        <v>1.2800000000000001E-2</v>
      </c>
      <c r="I1044" t="s">
        <v>151</v>
      </c>
    </row>
    <row r="1045" spans="1:9">
      <c r="A1045" s="2">
        <v>2013</v>
      </c>
      <c r="B1045" s="2">
        <v>1</v>
      </c>
      <c r="C1045" s="2" t="s">
        <v>12</v>
      </c>
      <c r="D1045" s="2" t="s">
        <v>13</v>
      </c>
      <c r="E1045" s="2" t="s">
        <v>14</v>
      </c>
      <c r="F1045" s="2">
        <v>692.83344199999999</v>
      </c>
      <c r="G1045" s="2">
        <v>55177</v>
      </c>
      <c r="H1045" s="2">
        <v>1.2500000000000001E-2</v>
      </c>
      <c r="I1045" t="s">
        <v>151</v>
      </c>
    </row>
    <row r="1046" spans="1:9">
      <c r="A1046" s="2">
        <v>2013</v>
      </c>
      <c r="B1046" s="2">
        <v>2</v>
      </c>
      <c r="C1046" s="2" t="s">
        <v>12</v>
      </c>
      <c r="D1046" s="2" t="s">
        <v>13</v>
      </c>
      <c r="E1046" s="2" t="s">
        <v>14</v>
      </c>
      <c r="F1046" s="2">
        <v>716.63770299999999</v>
      </c>
      <c r="G1046" s="2">
        <v>58816</v>
      </c>
      <c r="H1046" s="2">
        <v>1.21E-2</v>
      </c>
      <c r="I1046" t="s">
        <v>151</v>
      </c>
    </row>
    <row r="1047" spans="1:9">
      <c r="A1047" s="2">
        <v>2013</v>
      </c>
      <c r="B1047" s="2">
        <v>7</v>
      </c>
      <c r="C1047" s="2" t="s">
        <v>7</v>
      </c>
      <c r="D1047" s="2" t="s">
        <v>20</v>
      </c>
      <c r="E1047" s="2" t="s">
        <v>14</v>
      </c>
      <c r="F1047" s="2">
        <v>60.917337000000003</v>
      </c>
      <c r="G1047" s="2">
        <v>32477</v>
      </c>
      <c r="H1047" s="2">
        <v>1.8E-3</v>
      </c>
      <c r="I1047" t="s">
        <v>151</v>
      </c>
    </row>
    <row r="1048" spans="1:9">
      <c r="A1048" s="2">
        <v>2013</v>
      </c>
      <c r="B1048" s="2">
        <v>9</v>
      </c>
      <c r="C1048" s="2" t="s">
        <v>12</v>
      </c>
      <c r="D1048" s="2" t="s">
        <v>36</v>
      </c>
      <c r="E1048" s="2" t="s">
        <v>9</v>
      </c>
      <c r="F1048" s="2">
        <v>2.7283999999999999E-2</v>
      </c>
      <c r="G1048" s="2">
        <v>1</v>
      </c>
      <c r="H1048" s="2">
        <v>2.7199999999999998E-2</v>
      </c>
      <c r="I1048" t="s">
        <v>151</v>
      </c>
    </row>
    <row r="1049" spans="1:9">
      <c r="A1049" s="2">
        <v>2014</v>
      </c>
      <c r="B1049" s="2">
        <v>1</v>
      </c>
      <c r="C1049" s="2" t="s">
        <v>12</v>
      </c>
      <c r="D1049" s="2" t="s">
        <v>72</v>
      </c>
      <c r="E1049" s="2" t="s">
        <v>11</v>
      </c>
      <c r="F1049" s="2">
        <v>5.8488090000000001</v>
      </c>
      <c r="G1049" s="2">
        <v>2954</v>
      </c>
      <c r="H1049" s="2">
        <v>1.9E-3</v>
      </c>
      <c r="I1049" t="s">
        <v>151</v>
      </c>
    </row>
    <row r="1050" spans="1:9">
      <c r="A1050" s="2">
        <v>2013</v>
      </c>
      <c r="B1050" s="2">
        <v>10</v>
      </c>
      <c r="C1050" s="2" t="s">
        <v>12</v>
      </c>
      <c r="D1050" s="2" t="s">
        <v>72</v>
      </c>
      <c r="E1050" s="2" t="s">
        <v>11</v>
      </c>
      <c r="F1050" s="2">
        <v>0.137901</v>
      </c>
      <c r="G1050" s="2">
        <v>3</v>
      </c>
      <c r="H1050" s="2">
        <v>4.5900000000000003E-2</v>
      </c>
      <c r="I1050" t="s">
        <v>151</v>
      </c>
    </row>
    <row r="1051" spans="1:9">
      <c r="A1051" s="2">
        <v>2013</v>
      </c>
      <c r="B1051" s="2">
        <v>5</v>
      </c>
      <c r="C1051" s="2" t="s">
        <v>7</v>
      </c>
      <c r="D1051" s="2" t="s">
        <v>29</v>
      </c>
      <c r="E1051" s="2" t="s">
        <v>25</v>
      </c>
      <c r="F1051" s="2">
        <v>2.5098539999999998</v>
      </c>
      <c r="G1051" s="2">
        <v>3642</v>
      </c>
      <c r="H1051" s="2">
        <v>5.9999999999999995E-4</v>
      </c>
      <c r="I1051" t="s">
        <v>151</v>
      </c>
    </row>
    <row r="1052" spans="1:9">
      <c r="A1052" s="2">
        <v>2014</v>
      </c>
      <c r="B1052" s="2">
        <v>2</v>
      </c>
      <c r="C1052" s="2" t="s">
        <v>12</v>
      </c>
      <c r="D1052" s="2" t="s">
        <v>50</v>
      </c>
      <c r="E1052" s="2" t="s">
        <v>11</v>
      </c>
      <c r="F1052" s="2">
        <v>4.3580000000000001E-2</v>
      </c>
      <c r="G1052" s="2">
        <v>24</v>
      </c>
      <c r="H1052" s="2">
        <v>1.8E-3</v>
      </c>
      <c r="I1052" t="s">
        <v>151</v>
      </c>
    </row>
    <row r="1053" spans="1:9">
      <c r="A1053" s="2">
        <v>2014</v>
      </c>
      <c r="B1053" s="2">
        <v>4</v>
      </c>
      <c r="C1053" s="2" t="s">
        <v>7</v>
      </c>
      <c r="D1053" s="2" t="s">
        <v>51</v>
      </c>
      <c r="E1053" s="2" t="s">
        <v>11</v>
      </c>
      <c r="F1053" s="2">
        <v>5.932207</v>
      </c>
      <c r="G1053" s="2">
        <v>3334</v>
      </c>
      <c r="H1053" s="2">
        <v>1.6999999999999999E-3</v>
      </c>
      <c r="I1053" t="s">
        <v>151</v>
      </c>
    </row>
    <row r="1054" spans="1:9">
      <c r="A1054" s="2">
        <v>2014</v>
      </c>
      <c r="B1054" s="2">
        <v>2</v>
      </c>
      <c r="C1054" s="2" t="s">
        <v>12</v>
      </c>
      <c r="D1054" s="2" t="s">
        <v>49</v>
      </c>
      <c r="E1054" s="2" t="s">
        <v>11</v>
      </c>
      <c r="F1054" s="2">
        <v>8.2600000000000007E-2</v>
      </c>
      <c r="G1054" s="2">
        <v>59</v>
      </c>
      <c r="H1054" s="2">
        <v>1.4E-3</v>
      </c>
      <c r="I1054" t="s">
        <v>151</v>
      </c>
    </row>
    <row r="1055" spans="1:9">
      <c r="A1055" s="2">
        <v>2014</v>
      </c>
      <c r="B1055" s="2">
        <v>1</v>
      </c>
      <c r="C1055" s="2" t="s">
        <v>7</v>
      </c>
      <c r="D1055" s="2" t="s">
        <v>22</v>
      </c>
      <c r="E1055" s="2" t="s">
        <v>14</v>
      </c>
      <c r="F1055" s="2">
        <v>3.2814030000000001</v>
      </c>
      <c r="G1055" s="2">
        <v>8227</v>
      </c>
      <c r="H1055" s="2">
        <v>2.9999999999999997E-4</v>
      </c>
      <c r="I1055" t="s">
        <v>151</v>
      </c>
    </row>
    <row r="1056" spans="1:9">
      <c r="A1056" s="2">
        <v>2013</v>
      </c>
      <c r="B1056" s="2">
        <v>7</v>
      </c>
      <c r="C1056" s="2" t="s">
        <v>12</v>
      </c>
      <c r="D1056" s="2" t="s">
        <v>100</v>
      </c>
      <c r="E1056" s="2" t="s">
        <v>14</v>
      </c>
      <c r="F1056" s="2">
        <v>1.6775000000000002E-2</v>
      </c>
      <c r="G1056" s="2">
        <v>1</v>
      </c>
      <c r="H1056" s="2">
        <v>1.67E-2</v>
      </c>
      <c r="I1056" t="s">
        <v>151</v>
      </c>
    </row>
    <row r="1057" spans="1:9">
      <c r="A1057" s="2">
        <v>2013</v>
      </c>
      <c r="B1057" s="2">
        <v>3</v>
      </c>
      <c r="C1057" s="2" t="s">
        <v>12</v>
      </c>
      <c r="D1057" s="2" t="s">
        <v>31</v>
      </c>
      <c r="E1057" s="2" t="s">
        <v>14</v>
      </c>
      <c r="F1057" s="2">
        <v>1.8617999999999999E-2</v>
      </c>
      <c r="G1057" s="2">
        <v>3</v>
      </c>
      <c r="H1057" s="2">
        <v>6.1999999999999998E-3</v>
      </c>
      <c r="I1057" t="s">
        <v>151</v>
      </c>
    </row>
    <row r="1058" spans="1:9">
      <c r="A1058" s="2">
        <v>2014</v>
      </c>
      <c r="B1058" s="2">
        <v>3</v>
      </c>
      <c r="C1058" s="2" t="s">
        <v>12</v>
      </c>
      <c r="D1058" s="2" t="s">
        <v>18</v>
      </c>
      <c r="E1058" s="2" t="s">
        <v>14</v>
      </c>
      <c r="F1058" s="2">
        <v>690.28678500000001</v>
      </c>
      <c r="G1058" s="2">
        <v>76570</v>
      </c>
      <c r="H1058" s="2">
        <v>8.9999999999999993E-3</v>
      </c>
      <c r="I1058" t="s">
        <v>151</v>
      </c>
    </row>
    <row r="1059" spans="1:9">
      <c r="A1059" s="2">
        <v>2013</v>
      </c>
      <c r="B1059" s="2">
        <v>12</v>
      </c>
      <c r="C1059" s="2" t="s">
        <v>7</v>
      </c>
      <c r="D1059" s="2" t="s">
        <v>18</v>
      </c>
      <c r="E1059" s="2" t="s">
        <v>14</v>
      </c>
      <c r="F1059" s="2">
        <v>80.290831999999995</v>
      </c>
      <c r="G1059" s="2">
        <v>39359</v>
      </c>
      <c r="H1059" s="2">
        <v>2E-3</v>
      </c>
      <c r="I1059" t="s">
        <v>151</v>
      </c>
    </row>
    <row r="1060" spans="1:9">
      <c r="A1060" s="2">
        <v>2013</v>
      </c>
      <c r="B1060" s="2">
        <v>5</v>
      </c>
      <c r="C1060" s="2" t="s">
        <v>12</v>
      </c>
      <c r="D1060" s="2" t="s">
        <v>46</v>
      </c>
      <c r="E1060" s="2" t="s">
        <v>25</v>
      </c>
      <c r="F1060" s="2">
        <v>7.3051490000000001</v>
      </c>
      <c r="G1060" s="2">
        <v>1667</v>
      </c>
      <c r="H1060" s="2">
        <v>4.3E-3</v>
      </c>
      <c r="I1060" t="s">
        <v>151</v>
      </c>
    </row>
    <row r="1061" spans="1:9">
      <c r="A1061" s="2">
        <v>2013</v>
      </c>
      <c r="B1061" s="2">
        <v>11</v>
      </c>
      <c r="C1061" s="2" t="s">
        <v>12</v>
      </c>
      <c r="D1061" s="2" t="s">
        <v>15</v>
      </c>
      <c r="E1061" s="2" t="s">
        <v>16</v>
      </c>
      <c r="F1061" s="2">
        <v>791.62362900000005</v>
      </c>
      <c r="G1061" s="2">
        <v>72065</v>
      </c>
      <c r="H1061" s="2">
        <v>1.09E-2</v>
      </c>
      <c r="I1061" t="s">
        <v>151</v>
      </c>
    </row>
    <row r="1062" spans="1:9">
      <c r="A1062" s="2">
        <v>2013</v>
      </c>
      <c r="B1062" s="2">
        <v>1</v>
      </c>
      <c r="C1062" s="2" t="s">
        <v>7</v>
      </c>
      <c r="D1062" s="2" t="s">
        <v>40</v>
      </c>
      <c r="E1062" s="2" t="s">
        <v>14</v>
      </c>
      <c r="F1062" s="2">
        <v>486.77085599999998</v>
      </c>
      <c r="G1062" s="2">
        <v>395101</v>
      </c>
      <c r="H1062" s="2">
        <v>1.1999999999999999E-3</v>
      </c>
      <c r="I1062" t="s">
        <v>151</v>
      </c>
    </row>
    <row r="1063" spans="1:9">
      <c r="A1063" s="2">
        <v>2013</v>
      </c>
      <c r="B1063" s="2">
        <v>2</v>
      </c>
      <c r="C1063" s="2" t="s">
        <v>7</v>
      </c>
      <c r="D1063" s="2" t="s">
        <v>40</v>
      </c>
      <c r="E1063" s="2" t="s">
        <v>14</v>
      </c>
      <c r="F1063" s="2">
        <v>425.77310199999999</v>
      </c>
      <c r="G1063" s="2">
        <v>363297</v>
      </c>
      <c r="H1063" s="2">
        <v>1.1000000000000001E-3</v>
      </c>
      <c r="I1063" t="s">
        <v>151</v>
      </c>
    </row>
    <row r="1064" spans="1:9">
      <c r="A1064" s="2">
        <v>2014</v>
      </c>
      <c r="B1064" s="2">
        <v>2</v>
      </c>
      <c r="C1064" s="2" t="s">
        <v>7</v>
      </c>
      <c r="D1064" s="2" t="s">
        <v>45</v>
      </c>
      <c r="E1064" s="2" t="s">
        <v>14</v>
      </c>
      <c r="F1064" s="2">
        <v>48.406309</v>
      </c>
      <c r="G1064" s="2">
        <v>28117</v>
      </c>
      <c r="H1064" s="2">
        <v>1.6999999999999999E-3</v>
      </c>
      <c r="I1064" t="s">
        <v>151</v>
      </c>
    </row>
    <row r="1065" spans="1:9">
      <c r="A1065" s="2">
        <v>2014</v>
      </c>
      <c r="B1065" s="2">
        <v>1</v>
      </c>
      <c r="C1065" s="2" t="s">
        <v>12</v>
      </c>
      <c r="D1065" s="2" t="s">
        <v>26</v>
      </c>
      <c r="E1065" s="2" t="s">
        <v>14</v>
      </c>
      <c r="F1065" s="2">
        <v>162.26791800000001</v>
      </c>
      <c r="G1065" s="2">
        <v>14059</v>
      </c>
      <c r="H1065" s="2">
        <v>1.15E-2</v>
      </c>
      <c r="I1065" t="s">
        <v>151</v>
      </c>
    </row>
    <row r="1066" spans="1:9">
      <c r="A1066" s="2">
        <v>2014</v>
      </c>
      <c r="B1066" s="2">
        <v>2</v>
      </c>
      <c r="C1066" s="2" t="s">
        <v>12</v>
      </c>
      <c r="D1066" s="2" t="s">
        <v>26</v>
      </c>
      <c r="E1066" s="2" t="s">
        <v>14</v>
      </c>
      <c r="F1066" s="2">
        <v>200.72469899999999</v>
      </c>
      <c r="G1066" s="2">
        <v>15577</v>
      </c>
      <c r="H1066" s="2">
        <v>1.2800000000000001E-2</v>
      </c>
      <c r="I1066" t="s">
        <v>151</v>
      </c>
    </row>
    <row r="1067" spans="1:9">
      <c r="A1067" s="2">
        <v>2013</v>
      </c>
      <c r="B1067" s="2">
        <v>8</v>
      </c>
      <c r="C1067" s="2" t="s">
        <v>7</v>
      </c>
      <c r="D1067" s="2" t="s">
        <v>56</v>
      </c>
      <c r="E1067" s="2" t="s">
        <v>14</v>
      </c>
      <c r="F1067" s="2">
        <v>47.347628999999998</v>
      </c>
      <c r="G1067" s="2">
        <v>27978</v>
      </c>
      <c r="H1067" s="2">
        <v>1.6000000000000001E-3</v>
      </c>
      <c r="I1067" t="s">
        <v>151</v>
      </c>
    </row>
    <row r="1068" spans="1:9">
      <c r="A1068" s="2">
        <v>2014</v>
      </c>
      <c r="B1068" s="2">
        <v>5</v>
      </c>
      <c r="C1068" s="2" t="s">
        <v>7</v>
      </c>
      <c r="D1068" s="2" t="s">
        <v>44</v>
      </c>
      <c r="E1068" s="2" t="s">
        <v>16</v>
      </c>
      <c r="F1068" s="2">
        <v>8.7282159999999998</v>
      </c>
      <c r="G1068" s="2">
        <v>21702</v>
      </c>
      <c r="H1068" s="2">
        <v>4.0000000000000002E-4</v>
      </c>
      <c r="I1068" t="s">
        <v>151</v>
      </c>
    </row>
    <row r="1069" spans="1:9">
      <c r="A1069" s="2">
        <v>2013</v>
      </c>
      <c r="B1069" s="2">
        <v>6</v>
      </c>
      <c r="C1069" s="2" t="s">
        <v>12</v>
      </c>
      <c r="D1069" s="2" t="s">
        <v>39</v>
      </c>
      <c r="E1069" s="2" t="s">
        <v>14</v>
      </c>
      <c r="F1069" s="2">
        <v>2802.74964</v>
      </c>
      <c r="G1069" s="2">
        <v>282825</v>
      </c>
      <c r="H1069" s="2">
        <v>9.9000000000000008E-3</v>
      </c>
      <c r="I1069" t="s">
        <v>151</v>
      </c>
    </row>
    <row r="1070" spans="1:9">
      <c r="A1070" s="2">
        <v>2013</v>
      </c>
      <c r="B1070" s="2">
        <v>8</v>
      </c>
      <c r="C1070" s="2" t="s">
        <v>12</v>
      </c>
      <c r="D1070" s="2" t="s">
        <v>34</v>
      </c>
      <c r="E1070" s="2" t="s">
        <v>14</v>
      </c>
      <c r="F1070" s="2">
        <v>5.9955000000000001E-2</v>
      </c>
      <c r="G1070" s="2">
        <v>5</v>
      </c>
      <c r="H1070" s="2">
        <v>1.1900000000000001E-2</v>
      </c>
      <c r="I1070" t="s">
        <v>151</v>
      </c>
    </row>
    <row r="1071" spans="1:9">
      <c r="A1071" s="2">
        <v>2013</v>
      </c>
      <c r="B1071" s="2">
        <v>4</v>
      </c>
      <c r="C1071" s="2" t="s">
        <v>12</v>
      </c>
      <c r="D1071" s="2" t="s">
        <v>36</v>
      </c>
      <c r="E1071" s="2" t="s">
        <v>9</v>
      </c>
      <c r="F1071" s="2">
        <v>1.323E-2</v>
      </c>
      <c r="G1071" s="2">
        <v>2</v>
      </c>
      <c r="H1071" s="2">
        <v>6.6E-3</v>
      </c>
      <c r="I1071" t="s">
        <v>151</v>
      </c>
    </row>
    <row r="1072" spans="1:9">
      <c r="A1072" s="2">
        <v>2014</v>
      </c>
      <c r="B1072" s="2">
        <v>5</v>
      </c>
      <c r="C1072" s="2" t="s">
        <v>12</v>
      </c>
      <c r="D1072" s="2" t="s">
        <v>72</v>
      </c>
      <c r="E1072" s="2" t="s">
        <v>11</v>
      </c>
      <c r="F1072" s="2">
        <v>40.760769000000003</v>
      </c>
      <c r="G1072" s="2">
        <v>19376</v>
      </c>
      <c r="H1072" s="2">
        <v>2.0999999999999999E-3</v>
      </c>
      <c r="I1072" t="s">
        <v>151</v>
      </c>
    </row>
    <row r="1073" spans="1:9">
      <c r="A1073" s="2">
        <v>2013</v>
      </c>
      <c r="B1073" s="2">
        <v>12</v>
      </c>
      <c r="C1073" s="2" t="s">
        <v>7</v>
      </c>
      <c r="D1073" s="2" t="s">
        <v>67</v>
      </c>
      <c r="E1073" s="2" t="s">
        <v>9</v>
      </c>
      <c r="F1073" s="2">
        <v>1.2830999999999999</v>
      </c>
      <c r="G1073" s="2">
        <v>987</v>
      </c>
      <c r="H1073" s="2">
        <v>1.2999999999999999E-3</v>
      </c>
      <c r="I1073" t="s">
        <v>151</v>
      </c>
    </row>
    <row r="1074" spans="1:9">
      <c r="A1074" s="2">
        <v>2014</v>
      </c>
      <c r="B1074" s="2">
        <v>2</v>
      </c>
      <c r="C1074" s="2" t="s">
        <v>12</v>
      </c>
      <c r="D1074" s="2" t="s">
        <v>10</v>
      </c>
      <c r="E1074" s="2" t="s">
        <v>11</v>
      </c>
      <c r="F1074" s="2">
        <v>69.385548999999997</v>
      </c>
      <c r="G1074" s="2">
        <v>15877</v>
      </c>
      <c r="H1074" s="2">
        <v>4.3E-3</v>
      </c>
      <c r="I1074" t="s">
        <v>151</v>
      </c>
    </row>
    <row r="1075" spans="1:9">
      <c r="A1075" s="2">
        <v>2013</v>
      </c>
      <c r="B1075" s="2">
        <v>1</v>
      </c>
      <c r="C1075" s="2" t="s">
        <v>12</v>
      </c>
      <c r="D1075" s="2" t="s">
        <v>65</v>
      </c>
      <c r="E1075" s="2" t="s">
        <v>25</v>
      </c>
      <c r="F1075" s="2">
        <v>0.10842</v>
      </c>
      <c r="G1075" s="2">
        <v>15</v>
      </c>
      <c r="H1075" s="2">
        <v>7.1999999999999998E-3</v>
      </c>
      <c r="I1075" t="s">
        <v>151</v>
      </c>
    </row>
    <row r="1076" spans="1:9">
      <c r="A1076" s="2">
        <v>2013</v>
      </c>
      <c r="B1076" s="2">
        <v>8</v>
      </c>
      <c r="C1076" s="2" t="s">
        <v>7</v>
      </c>
      <c r="D1076" s="2" t="s">
        <v>22</v>
      </c>
      <c r="E1076" s="2" t="s">
        <v>14</v>
      </c>
      <c r="F1076" s="2">
        <v>4.5448019999999998</v>
      </c>
      <c r="G1076" s="2">
        <v>3028</v>
      </c>
      <c r="H1076" s="2">
        <v>1.5E-3</v>
      </c>
      <c r="I1076" t="s">
        <v>151</v>
      </c>
    </row>
    <row r="1077" spans="1:9">
      <c r="A1077" s="2">
        <v>2013</v>
      </c>
      <c r="B1077" s="2">
        <v>5</v>
      </c>
      <c r="C1077" s="2" t="s">
        <v>12</v>
      </c>
      <c r="D1077" s="2" t="s">
        <v>100</v>
      </c>
      <c r="E1077" s="2" t="s">
        <v>14</v>
      </c>
      <c r="F1077" s="2">
        <v>0.49775799999999998</v>
      </c>
      <c r="G1077" s="2">
        <v>37</v>
      </c>
      <c r="H1077" s="2">
        <v>1.34E-2</v>
      </c>
      <c r="I1077" t="s">
        <v>151</v>
      </c>
    </row>
    <row r="1078" spans="1:9">
      <c r="A1078" s="2">
        <v>2013</v>
      </c>
      <c r="B1078" s="2">
        <v>10</v>
      </c>
      <c r="C1078" s="2" t="s">
        <v>12</v>
      </c>
      <c r="D1078" s="2" t="s">
        <v>21</v>
      </c>
      <c r="E1078" s="2" t="s">
        <v>14</v>
      </c>
      <c r="F1078" s="2">
        <v>343.010718</v>
      </c>
      <c r="G1078" s="2">
        <v>28903</v>
      </c>
      <c r="H1078" s="2">
        <v>1.18E-2</v>
      </c>
      <c r="I1078" t="s">
        <v>151</v>
      </c>
    </row>
    <row r="1079" spans="1:9">
      <c r="A1079" s="2">
        <v>2013</v>
      </c>
      <c r="B1079" s="2">
        <v>5</v>
      </c>
      <c r="C1079" s="2" t="s">
        <v>7</v>
      </c>
      <c r="D1079" s="2" t="s">
        <v>31</v>
      </c>
      <c r="E1079" s="2" t="s">
        <v>14</v>
      </c>
      <c r="F1079" s="2">
        <v>0.23238500000000001</v>
      </c>
      <c r="G1079" s="2">
        <v>1672</v>
      </c>
      <c r="H1079" s="2">
        <v>1E-4</v>
      </c>
      <c r="I1079" t="s">
        <v>151</v>
      </c>
    </row>
    <row r="1080" spans="1:9">
      <c r="A1080" s="2">
        <v>2013</v>
      </c>
      <c r="B1080" s="2">
        <v>6</v>
      </c>
      <c r="C1080" s="2" t="s">
        <v>7</v>
      </c>
      <c r="D1080" s="2" t="s">
        <v>63</v>
      </c>
      <c r="E1080" s="2" t="s">
        <v>14</v>
      </c>
      <c r="F1080" s="2">
        <v>13.724208000000001</v>
      </c>
      <c r="G1080" s="2">
        <v>9947</v>
      </c>
      <c r="H1080" s="2">
        <v>1.2999999999999999E-3</v>
      </c>
      <c r="I1080" t="s">
        <v>151</v>
      </c>
    </row>
    <row r="1081" spans="1:9">
      <c r="A1081" s="2">
        <v>2014</v>
      </c>
      <c r="B1081" s="2">
        <v>3</v>
      </c>
      <c r="C1081" s="2" t="s">
        <v>7</v>
      </c>
      <c r="D1081" s="2" t="s">
        <v>86</v>
      </c>
      <c r="E1081" s="2" t="s">
        <v>9</v>
      </c>
      <c r="F1081" s="2">
        <v>3617.519593</v>
      </c>
      <c r="G1081" s="2">
        <v>1941861</v>
      </c>
      <c r="H1081" s="2">
        <v>1.8E-3</v>
      </c>
      <c r="I1081" t="s">
        <v>151</v>
      </c>
    </row>
    <row r="1082" spans="1:9">
      <c r="A1082" s="2">
        <v>2013</v>
      </c>
      <c r="B1082" s="2">
        <v>3</v>
      </c>
      <c r="C1082" s="2" t="s">
        <v>12</v>
      </c>
      <c r="D1082" s="2" t="s">
        <v>60</v>
      </c>
      <c r="E1082" s="2" t="s">
        <v>14</v>
      </c>
      <c r="F1082" s="2">
        <v>0.31054199999999998</v>
      </c>
      <c r="G1082" s="2">
        <v>20</v>
      </c>
      <c r="H1082" s="2">
        <v>1.55E-2</v>
      </c>
      <c r="I1082" t="s">
        <v>151</v>
      </c>
    </row>
    <row r="1083" spans="1:9">
      <c r="A1083" s="2">
        <v>2014</v>
      </c>
      <c r="B1083" s="2">
        <v>2</v>
      </c>
      <c r="C1083" s="2" t="s">
        <v>7</v>
      </c>
      <c r="D1083" s="2" t="s">
        <v>70</v>
      </c>
      <c r="E1083" s="2" t="s">
        <v>14</v>
      </c>
      <c r="F1083" s="2">
        <v>103.59043800000001</v>
      </c>
      <c r="G1083" s="2">
        <v>142243</v>
      </c>
      <c r="H1083" s="2">
        <v>6.9999999999999999E-4</v>
      </c>
      <c r="I1083" t="s">
        <v>151</v>
      </c>
    </row>
    <row r="1084" spans="1:9">
      <c r="A1084" s="2">
        <v>2013</v>
      </c>
      <c r="B1084" s="2">
        <v>10</v>
      </c>
      <c r="C1084" s="2" t="s">
        <v>12</v>
      </c>
      <c r="D1084" s="2" t="s">
        <v>26</v>
      </c>
      <c r="E1084" s="2" t="s">
        <v>14</v>
      </c>
      <c r="F1084" s="2">
        <v>110.388772</v>
      </c>
      <c r="G1084" s="2">
        <v>9003</v>
      </c>
      <c r="H1084" s="2">
        <v>1.2200000000000001E-2</v>
      </c>
      <c r="I1084" t="s">
        <v>151</v>
      </c>
    </row>
    <row r="1085" spans="1:9">
      <c r="A1085" s="2">
        <v>2013</v>
      </c>
      <c r="B1085" s="2">
        <v>8</v>
      </c>
      <c r="C1085" s="2" t="s">
        <v>12</v>
      </c>
      <c r="D1085" s="2" t="s">
        <v>26</v>
      </c>
      <c r="E1085" s="2" t="s">
        <v>14</v>
      </c>
      <c r="F1085" s="2">
        <v>87.904488999999998</v>
      </c>
      <c r="G1085" s="2">
        <v>8290</v>
      </c>
      <c r="H1085" s="2">
        <v>1.06E-2</v>
      </c>
      <c r="I1085" t="s">
        <v>151</v>
      </c>
    </row>
    <row r="1086" spans="1:9">
      <c r="A1086" s="2">
        <v>2013</v>
      </c>
      <c r="B1086" s="2">
        <v>2</v>
      </c>
      <c r="C1086" s="2" t="s">
        <v>7</v>
      </c>
      <c r="D1086" s="2" t="s">
        <v>44</v>
      </c>
      <c r="E1086" s="2" t="s">
        <v>16</v>
      </c>
      <c r="F1086" s="2">
        <v>22.529637999999998</v>
      </c>
      <c r="G1086" s="2">
        <v>8763</v>
      </c>
      <c r="H1086" s="2">
        <v>2.5000000000000001E-3</v>
      </c>
      <c r="I1086" t="s">
        <v>151</v>
      </c>
    </row>
    <row r="1087" spans="1:9">
      <c r="A1087" s="2">
        <v>2014</v>
      </c>
      <c r="B1087" s="2">
        <v>5</v>
      </c>
      <c r="C1087" s="2" t="s">
        <v>12</v>
      </c>
      <c r="D1087" s="2" t="s">
        <v>99</v>
      </c>
      <c r="E1087" s="2" t="s">
        <v>25</v>
      </c>
      <c r="F1087" s="2">
        <v>2.1440000000000001E-2</v>
      </c>
      <c r="G1087" s="2">
        <v>5</v>
      </c>
      <c r="H1087" s="2">
        <v>4.1999999999999997E-3</v>
      </c>
      <c r="I1087" t="s">
        <v>151</v>
      </c>
    </row>
    <row r="1088" spans="1:9">
      <c r="A1088" s="2">
        <v>2013</v>
      </c>
      <c r="B1088" s="2">
        <v>6</v>
      </c>
      <c r="C1088" s="2" t="s">
        <v>7</v>
      </c>
      <c r="D1088" s="2" t="s">
        <v>48</v>
      </c>
      <c r="E1088" s="2" t="s">
        <v>14</v>
      </c>
      <c r="F1088" s="2">
        <v>0.73294000000000004</v>
      </c>
      <c r="G1088" s="2">
        <v>2157</v>
      </c>
      <c r="H1088" s="2">
        <v>2.9999999999999997E-4</v>
      </c>
      <c r="I1088" t="s">
        <v>151</v>
      </c>
    </row>
    <row r="1089" spans="1:9">
      <c r="A1089" s="2">
        <v>2014</v>
      </c>
      <c r="B1089" s="2">
        <v>5</v>
      </c>
      <c r="C1089" s="2" t="s">
        <v>12</v>
      </c>
      <c r="D1089" s="2" t="s">
        <v>96</v>
      </c>
      <c r="E1089" s="2" t="s">
        <v>9</v>
      </c>
      <c r="F1089" s="2">
        <v>6.3994</v>
      </c>
      <c r="G1089" s="2">
        <v>4571</v>
      </c>
      <c r="H1089" s="2">
        <v>1.4E-3</v>
      </c>
      <c r="I1089" t="s">
        <v>151</v>
      </c>
    </row>
    <row r="1090" spans="1:9">
      <c r="A1090" s="2">
        <v>2014</v>
      </c>
      <c r="B1090" s="2">
        <v>2</v>
      </c>
      <c r="C1090" s="2" t="s">
        <v>12</v>
      </c>
      <c r="D1090" s="2" t="s">
        <v>83</v>
      </c>
      <c r="E1090" s="2" t="s">
        <v>14</v>
      </c>
      <c r="F1090" s="2">
        <v>0.47171400000000002</v>
      </c>
      <c r="G1090" s="2">
        <v>59</v>
      </c>
      <c r="H1090" s="2">
        <v>7.9000000000000008E-3</v>
      </c>
      <c r="I1090" t="s">
        <v>151</v>
      </c>
    </row>
    <row r="1091" spans="1:9">
      <c r="A1091" s="2">
        <v>2013</v>
      </c>
      <c r="B1091" s="2">
        <v>7</v>
      </c>
      <c r="C1091" s="2" t="s">
        <v>12</v>
      </c>
      <c r="D1091" s="2" t="s">
        <v>18</v>
      </c>
      <c r="E1091" s="2" t="s">
        <v>14</v>
      </c>
      <c r="F1091" s="2">
        <v>533.23006799999996</v>
      </c>
      <c r="G1091" s="2">
        <v>65555</v>
      </c>
      <c r="H1091" s="2">
        <v>8.0999999999999996E-3</v>
      </c>
      <c r="I1091" t="s">
        <v>151</v>
      </c>
    </row>
    <row r="1092" spans="1:9">
      <c r="A1092" s="2">
        <v>2013</v>
      </c>
      <c r="B1092" s="2">
        <v>3</v>
      </c>
      <c r="C1092" s="2" t="s">
        <v>7</v>
      </c>
      <c r="D1092" s="2" t="s">
        <v>19</v>
      </c>
      <c r="E1092" s="2" t="s">
        <v>14</v>
      </c>
      <c r="F1092" s="2">
        <v>67.509733999999995</v>
      </c>
      <c r="G1092" s="2">
        <v>18410</v>
      </c>
      <c r="H1092" s="2">
        <v>3.5999999999999999E-3</v>
      </c>
      <c r="I1092" t="s">
        <v>151</v>
      </c>
    </row>
    <row r="1093" spans="1:9">
      <c r="A1093" s="2">
        <v>2013</v>
      </c>
      <c r="B1093" s="2">
        <v>1</v>
      </c>
      <c r="C1093" s="2" t="s">
        <v>12</v>
      </c>
      <c r="D1093" s="2" t="s">
        <v>19</v>
      </c>
      <c r="E1093" s="2" t="s">
        <v>14</v>
      </c>
      <c r="F1093" s="2">
        <v>2076.6480059999999</v>
      </c>
      <c r="G1093" s="2">
        <v>173891</v>
      </c>
      <c r="H1093" s="2">
        <v>1.1900000000000001E-2</v>
      </c>
      <c r="I1093" t="s">
        <v>151</v>
      </c>
    </row>
    <row r="1094" spans="1:9">
      <c r="A1094" s="2">
        <v>2014</v>
      </c>
      <c r="B1094" s="2">
        <v>4</v>
      </c>
      <c r="C1094" s="2" t="s">
        <v>7</v>
      </c>
      <c r="D1094" s="2" t="s">
        <v>43</v>
      </c>
      <c r="E1094" s="2" t="s">
        <v>11</v>
      </c>
      <c r="F1094" s="2">
        <v>149.420008</v>
      </c>
      <c r="G1094" s="2">
        <v>90435</v>
      </c>
      <c r="H1094" s="2">
        <v>1.6000000000000001E-3</v>
      </c>
      <c r="I1094" t="s">
        <v>151</v>
      </c>
    </row>
    <row r="1095" spans="1:9">
      <c r="A1095" s="2">
        <v>2013</v>
      </c>
      <c r="B1095" s="2">
        <v>10</v>
      </c>
      <c r="C1095" s="2" t="s">
        <v>7</v>
      </c>
      <c r="D1095" s="2" t="s">
        <v>15</v>
      </c>
      <c r="E1095" s="2" t="s">
        <v>16</v>
      </c>
      <c r="F1095" s="2">
        <v>113.735634</v>
      </c>
      <c r="G1095" s="2">
        <v>46936</v>
      </c>
      <c r="H1095" s="2">
        <v>2.3999999999999998E-3</v>
      </c>
      <c r="I1095" t="s">
        <v>151</v>
      </c>
    </row>
    <row r="1096" spans="1:9">
      <c r="A1096" s="2">
        <v>2013</v>
      </c>
      <c r="B1096" s="2">
        <v>1</v>
      </c>
      <c r="C1096" s="2" t="s">
        <v>7</v>
      </c>
      <c r="D1096" s="2" t="s">
        <v>15</v>
      </c>
      <c r="E1096" s="2" t="s">
        <v>16</v>
      </c>
      <c r="F1096" s="2">
        <v>71.910824000000005</v>
      </c>
      <c r="G1096" s="2">
        <v>28371</v>
      </c>
      <c r="H1096" s="2">
        <v>2.5000000000000001E-3</v>
      </c>
      <c r="I1096" t="s">
        <v>151</v>
      </c>
    </row>
    <row r="1097" spans="1:9">
      <c r="A1097" s="2">
        <v>2014</v>
      </c>
      <c r="B1097" s="2">
        <v>4</v>
      </c>
      <c r="C1097" s="2" t="s">
        <v>12</v>
      </c>
      <c r="D1097" s="2" t="s">
        <v>45</v>
      </c>
      <c r="E1097" s="2" t="s">
        <v>14</v>
      </c>
      <c r="F1097" s="2">
        <v>47.459715000000003</v>
      </c>
      <c r="G1097" s="2">
        <v>21803</v>
      </c>
      <c r="H1097" s="2">
        <v>2.0999999999999999E-3</v>
      </c>
      <c r="I1097" t="s">
        <v>151</v>
      </c>
    </row>
    <row r="1098" spans="1:9">
      <c r="A1098" s="2">
        <v>2014</v>
      </c>
      <c r="B1098" s="2">
        <v>1</v>
      </c>
      <c r="C1098" s="2" t="s">
        <v>7</v>
      </c>
      <c r="D1098" s="2" t="s">
        <v>17</v>
      </c>
      <c r="E1098" s="2" t="s">
        <v>14</v>
      </c>
      <c r="F1098" s="2">
        <v>29.623304999999998</v>
      </c>
      <c r="G1098" s="2">
        <v>11092</v>
      </c>
      <c r="H1098" s="2">
        <v>2.5999999999999999E-3</v>
      </c>
      <c r="I1098" t="s">
        <v>151</v>
      </c>
    </row>
    <row r="1099" spans="1:9">
      <c r="A1099" s="2">
        <v>2013</v>
      </c>
      <c r="B1099" s="2">
        <v>12</v>
      </c>
      <c r="C1099" s="2" t="s">
        <v>12</v>
      </c>
      <c r="D1099" s="2" t="s">
        <v>64</v>
      </c>
      <c r="E1099" s="2" t="s">
        <v>14</v>
      </c>
      <c r="F1099" s="2">
        <v>0.48249500000000001</v>
      </c>
      <c r="G1099" s="2">
        <v>117</v>
      </c>
      <c r="H1099" s="2">
        <v>4.1000000000000003E-3</v>
      </c>
      <c r="I1099" t="s">
        <v>151</v>
      </c>
    </row>
    <row r="1100" spans="1:9">
      <c r="A1100" s="2">
        <v>2014</v>
      </c>
      <c r="B1100" s="2">
        <v>4</v>
      </c>
      <c r="C1100" s="2" t="s">
        <v>7</v>
      </c>
      <c r="D1100" s="2" t="s">
        <v>39</v>
      </c>
      <c r="E1100" s="2" t="s">
        <v>14</v>
      </c>
      <c r="F1100" s="2">
        <v>238.956085</v>
      </c>
      <c r="G1100" s="2">
        <v>194382</v>
      </c>
      <c r="H1100" s="2">
        <v>1.1999999999999999E-3</v>
      </c>
      <c r="I1100" t="s">
        <v>151</v>
      </c>
    </row>
    <row r="1101" spans="1:9">
      <c r="A1101" s="2">
        <v>2014</v>
      </c>
      <c r="B1101" s="2">
        <v>5</v>
      </c>
      <c r="C1101" s="2" t="s">
        <v>12</v>
      </c>
      <c r="D1101" s="2" t="s">
        <v>30</v>
      </c>
      <c r="E1101" s="2" t="s">
        <v>9</v>
      </c>
      <c r="F1101" s="2">
        <v>15.8368</v>
      </c>
      <c r="G1101" s="2">
        <v>11312</v>
      </c>
      <c r="H1101" s="2">
        <v>1.4E-3</v>
      </c>
      <c r="I1101" t="s">
        <v>151</v>
      </c>
    </row>
    <row r="1102" spans="1:9">
      <c r="A1102" s="2">
        <v>2013</v>
      </c>
      <c r="B1102" s="2">
        <v>2</v>
      </c>
      <c r="C1102" s="2" t="s">
        <v>7</v>
      </c>
      <c r="D1102" s="2" t="s">
        <v>34</v>
      </c>
      <c r="E1102" s="2" t="s">
        <v>14</v>
      </c>
      <c r="F1102" s="2">
        <v>5.1400000000000003E-4</v>
      </c>
      <c r="G1102" s="2">
        <v>1</v>
      </c>
      <c r="H1102" s="2">
        <v>5.0000000000000001E-4</v>
      </c>
      <c r="I1102" t="s">
        <v>151</v>
      </c>
    </row>
    <row r="1103" spans="1:9">
      <c r="A1103" s="2">
        <v>2013</v>
      </c>
      <c r="B1103" s="2">
        <v>3</v>
      </c>
      <c r="C1103" s="2" t="s">
        <v>12</v>
      </c>
      <c r="D1103" s="2" t="s">
        <v>48</v>
      </c>
      <c r="E1103" s="2" t="s">
        <v>14</v>
      </c>
      <c r="F1103" s="2">
        <v>0.41203200000000001</v>
      </c>
      <c r="G1103" s="2">
        <v>45</v>
      </c>
      <c r="H1103" s="2">
        <v>9.1000000000000004E-3</v>
      </c>
      <c r="I1103" t="s">
        <v>151</v>
      </c>
    </row>
    <row r="1104" spans="1:9">
      <c r="A1104" s="2">
        <v>2013</v>
      </c>
      <c r="B1104" s="2">
        <v>11</v>
      </c>
      <c r="C1104" s="2" t="s">
        <v>7</v>
      </c>
      <c r="D1104" s="2" t="s">
        <v>8</v>
      </c>
      <c r="E1104" s="2" t="s">
        <v>9</v>
      </c>
      <c r="F1104" s="2">
        <v>3898.2905970000002</v>
      </c>
      <c r="G1104" s="2">
        <v>2782137</v>
      </c>
      <c r="H1104" s="2">
        <v>1.4E-3</v>
      </c>
      <c r="I1104" t="s">
        <v>151</v>
      </c>
    </row>
    <row r="1105" spans="1:9">
      <c r="A1105" s="2">
        <v>2013</v>
      </c>
      <c r="B1105" s="2">
        <v>12</v>
      </c>
      <c r="C1105" s="2" t="s">
        <v>7</v>
      </c>
      <c r="D1105" s="2" t="s">
        <v>59</v>
      </c>
      <c r="E1105" s="2" t="s">
        <v>11</v>
      </c>
      <c r="F1105" s="2">
        <v>38.994954999999997</v>
      </c>
      <c r="G1105" s="2">
        <v>21581</v>
      </c>
      <c r="H1105" s="2">
        <v>1.8E-3</v>
      </c>
      <c r="I1105" t="s">
        <v>151</v>
      </c>
    </row>
    <row r="1106" spans="1:9">
      <c r="A1106" s="2">
        <v>2013</v>
      </c>
      <c r="B1106" s="2">
        <v>1</v>
      </c>
      <c r="C1106" s="2" t="s">
        <v>12</v>
      </c>
      <c r="D1106" s="2" t="s">
        <v>52</v>
      </c>
      <c r="E1106" s="2" t="s">
        <v>25</v>
      </c>
      <c r="F1106" s="2">
        <v>5.1609999999999998E-3</v>
      </c>
      <c r="G1106" s="2">
        <v>1</v>
      </c>
      <c r="H1106" s="2">
        <v>5.1000000000000004E-3</v>
      </c>
      <c r="I1106" t="s">
        <v>151</v>
      </c>
    </row>
    <row r="1107" spans="1:9">
      <c r="A1107" s="2">
        <v>2014</v>
      </c>
      <c r="B1107" s="2">
        <v>2</v>
      </c>
      <c r="C1107" s="2" t="s">
        <v>12</v>
      </c>
      <c r="D1107" s="2" t="s">
        <v>24</v>
      </c>
      <c r="E1107" s="2" t="s">
        <v>25</v>
      </c>
      <c r="F1107" s="2">
        <v>62.797286</v>
      </c>
      <c r="G1107" s="2">
        <v>7834</v>
      </c>
      <c r="H1107" s="2">
        <v>8.0000000000000002E-3</v>
      </c>
      <c r="I1107" t="s">
        <v>151</v>
      </c>
    </row>
    <row r="1108" spans="1:9">
      <c r="A1108" s="2">
        <v>2013</v>
      </c>
      <c r="B1108" s="2">
        <v>6</v>
      </c>
      <c r="C1108" s="2" t="s">
        <v>7</v>
      </c>
      <c r="D1108" s="2" t="s">
        <v>28</v>
      </c>
      <c r="E1108" s="2" t="s">
        <v>14</v>
      </c>
      <c r="F1108" s="2">
        <v>23.993959</v>
      </c>
      <c r="G1108" s="2">
        <v>12126</v>
      </c>
      <c r="H1108" s="2">
        <v>1.9E-3</v>
      </c>
      <c r="I1108" t="s">
        <v>151</v>
      </c>
    </row>
    <row r="1109" spans="1:9">
      <c r="A1109" s="2">
        <v>2013</v>
      </c>
      <c r="B1109" s="2">
        <v>3</v>
      </c>
      <c r="C1109" s="2" t="s">
        <v>7</v>
      </c>
      <c r="D1109" s="2" t="s">
        <v>28</v>
      </c>
      <c r="E1109" s="2" t="s">
        <v>14</v>
      </c>
      <c r="F1109" s="2">
        <v>13.355722999999999</v>
      </c>
      <c r="G1109" s="2">
        <v>12201</v>
      </c>
      <c r="H1109" s="2">
        <v>1E-3</v>
      </c>
      <c r="I1109" t="s">
        <v>151</v>
      </c>
    </row>
    <row r="1110" spans="1:9">
      <c r="A1110" s="2">
        <v>2013</v>
      </c>
      <c r="B1110" s="2">
        <v>9</v>
      </c>
      <c r="C1110" s="2" t="s">
        <v>7</v>
      </c>
      <c r="D1110" s="2" t="s">
        <v>21</v>
      </c>
      <c r="E1110" s="2" t="s">
        <v>14</v>
      </c>
      <c r="F1110" s="2">
        <v>27.316305</v>
      </c>
      <c r="G1110" s="2">
        <v>10886</v>
      </c>
      <c r="H1110" s="2">
        <v>2.5000000000000001E-3</v>
      </c>
      <c r="I1110" t="s">
        <v>151</v>
      </c>
    </row>
    <row r="1111" spans="1:9">
      <c r="A1111" s="2">
        <v>2013</v>
      </c>
      <c r="B1111" s="2">
        <v>9</v>
      </c>
      <c r="C1111" s="2" t="s">
        <v>7</v>
      </c>
      <c r="D1111" s="2" t="s">
        <v>86</v>
      </c>
      <c r="E1111" s="2" t="s">
        <v>9</v>
      </c>
      <c r="F1111" s="2">
        <v>564.21138599999995</v>
      </c>
      <c r="G1111" s="2">
        <v>534525</v>
      </c>
      <c r="H1111" s="2">
        <v>1E-3</v>
      </c>
      <c r="I1111" t="s">
        <v>151</v>
      </c>
    </row>
    <row r="1112" spans="1:9">
      <c r="A1112" s="2">
        <v>2013</v>
      </c>
      <c r="B1112" s="2">
        <v>2</v>
      </c>
      <c r="C1112" s="2" t="s">
        <v>7</v>
      </c>
      <c r="D1112" s="2" t="s">
        <v>87</v>
      </c>
      <c r="E1112" s="2" t="s">
        <v>14</v>
      </c>
      <c r="F1112" s="2">
        <v>23.118193000000002</v>
      </c>
      <c r="G1112" s="2">
        <v>9632</v>
      </c>
      <c r="H1112" s="2">
        <v>2.3999999999999998E-3</v>
      </c>
      <c r="I1112" t="s">
        <v>151</v>
      </c>
    </row>
    <row r="1113" spans="1:9">
      <c r="A1113" s="2">
        <v>2014</v>
      </c>
      <c r="B1113" s="2">
        <v>4</v>
      </c>
      <c r="C1113" s="2" t="s">
        <v>7</v>
      </c>
      <c r="D1113" s="2" t="s">
        <v>93</v>
      </c>
      <c r="E1113" s="2" t="s">
        <v>9</v>
      </c>
      <c r="F1113" s="2">
        <v>22.513838</v>
      </c>
      <c r="G1113" s="2">
        <v>12653</v>
      </c>
      <c r="H1113" s="2">
        <v>1.6999999999999999E-3</v>
      </c>
      <c r="I1113" t="s">
        <v>151</v>
      </c>
    </row>
    <row r="1114" spans="1:9">
      <c r="A1114" s="2">
        <v>2013</v>
      </c>
      <c r="B1114" s="2">
        <v>12</v>
      </c>
      <c r="C1114" s="2" t="s">
        <v>12</v>
      </c>
      <c r="D1114" s="2" t="s">
        <v>58</v>
      </c>
      <c r="E1114" s="2" t="s">
        <v>9</v>
      </c>
      <c r="F1114" s="2">
        <v>0.22680600000000001</v>
      </c>
      <c r="G1114" s="2">
        <v>55</v>
      </c>
      <c r="H1114" s="2">
        <v>4.1000000000000003E-3</v>
      </c>
      <c r="I1114" t="s">
        <v>151</v>
      </c>
    </row>
    <row r="1115" spans="1:9">
      <c r="A1115" s="2">
        <v>2013</v>
      </c>
      <c r="B1115" s="2">
        <v>11</v>
      </c>
      <c r="C1115" s="2" t="s">
        <v>12</v>
      </c>
      <c r="D1115" s="2" t="s">
        <v>70</v>
      </c>
      <c r="E1115" s="2" t="s">
        <v>14</v>
      </c>
      <c r="F1115" s="2">
        <v>1426.374916</v>
      </c>
      <c r="G1115" s="2">
        <v>140358</v>
      </c>
      <c r="H1115" s="2">
        <v>1.01E-2</v>
      </c>
      <c r="I1115" t="s">
        <v>151</v>
      </c>
    </row>
    <row r="1116" spans="1:9">
      <c r="A1116" s="2">
        <v>2013</v>
      </c>
      <c r="B1116" s="2">
        <v>6</v>
      </c>
      <c r="C1116" s="2" t="s">
        <v>7</v>
      </c>
      <c r="D1116" s="2" t="s">
        <v>56</v>
      </c>
      <c r="E1116" s="2" t="s">
        <v>14</v>
      </c>
      <c r="F1116" s="2">
        <v>50.064148000000003</v>
      </c>
      <c r="G1116" s="2">
        <v>27968</v>
      </c>
      <c r="H1116" s="2">
        <v>1.6999999999999999E-3</v>
      </c>
      <c r="I1116" t="s">
        <v>151</v>
      </c>
    </row>
    <row r="1117" spans="1:9">
      <c r="A1117" s="2">
        <v>2013</v>
      </c>
      <c r="B1117" s="2">
        <v>12</v>
      </c>
      <c r="C1117" s="2" t="s">
        <v>7</v>
      </c>
      <c r="D1117" s="2" t="s">
        <v>80</v>
      </c>
      <c r="E1117" s="2" t="s">
        <v>14</v>
      </c>
      <c r="F1117" s="2">
        <v>1.3465339999999999</v>
      </c>
      <c r="G1117" s="2">
        <v>685</v>
      </c>
      <c r="H1117" s="2">
        <v>1.9E-3</v>
      </c>
      <c r="I1117" t="s">
        <v>151</v>
      </c>
    </row>
    <row r="1118" spans="1:9">
      <c r="A1118" s="2">
        <v>2013</v>
      </c>
      <c r="B1118" s="2">
        <v>5</v>
      </c>
      <c r="C1118" s="2" t="s">
        <v>12</v>
      </c>
      <c r="D1118" s="2" t="s">
        <v>39</v>
      </c>
      <c r="E1118" s="2" t="s">
        <v>14</v>
      </c>
      <c r="F1118" s="2">
        <v>3108.034932</v>
      </c>
      <c r="G1118" s="2">
        <v>325625</v>
      </c>
      <c r="H1118" s="2">
        <v>9.4999999999999998E-3</v>
      </c>
      <c r="I1118" t="s">
        <v>151</v>
      </c>
    </row>
    <row r="1119" spans="1:9">
      <c r="A1119" s="2">
        <v>2014</v>
      </c>
      <c r="B1119" s="2">
        <v>1</v>
      </c>
      <c r="C1119" s="2" t="s">
        <v>12</v>
      </c>
      <c r="D1119" s="2" t="s">
        <v>48</v>
      </c>
      <c r="E1119" s="2" t="s">
        <v>14</v>
      </c>
      <c r="F1119" s="2">
        <v>6.272888</v>
      </c>
      <c r="G1119" s="2">
        <v>2435</v>
      </c>
      <c r="H1119" s="2">
        <v>2.5000000000000001E-3</v>
      </c>
      <c r="I1119" t="s">
        <v>151</v>
      </c>
    </row>
    <row r="1120" spans="1:9">
      <c r="A1120" s="2">
        <v>2014</v>
      </c>
      <c r="B1120" s="2">
        <v>2</v>
      </c>
      <c r="C1120" s="2" t="s">
        <v>12</v>
      </c>
      <c r="D1120" s="2" t="s">
        <v>72</v>
      </c>
      <c r="E1120" s="2" t="s">
        <v>11</v>
      </c>
      <c r="F1120" s="2">
        <v>14.211301000000001</v>
      </c>
      <c r="G1120" s="2">
        <v>7279</v>
      </c>
      <c r="H1120" s="2">
        <v>1.9E-3</v>
      </c>
      <c r="I1120" t="s">
        <v>151</v>
      </c>
    </row>
    <row r="1121" spans="1:9">
      <c r="A1121" s="2">
        <v>2013</v>
      </c>
      <c r="B1121" s="2">
        <v>8</v>
      </c>
      <c r="C1121" s="2" t="s">
        <v>12</v>
      </c>
      <c r="D1121" s="2" t="s">
        <v>94</v>
      </c>
      <c r="E1121" s="2" t="s">
        <v>25</v>
      </c>
      <c r="F1121" s="2">
        <v>0.65187200000000001</v>
      </c>
      <c r="G1121" s="2">
        <v>21</v>
      </c>
      <c r="H1121" s="2">
        <v>3.1E-2</v>
      </c>
      <c r="I1121" t="s">
        <v>151</v>
      </c>
    </row>
    <row r="1122" spans="1:9">
      <c r="A1122" s="2">
        <v>2013</v>
      </c>
      <c r="B1122" s="2">
        <v>12</v>
      </c>
      <c r="C1122" s="2" t="s">
        <v>7</v>
      </c>
      <c r="D1122" s="2" t="s">
        <v>96</v>
      </c>
      <c r="E1122" s="2" t="s">
        <v>9</v>
      </c>
      <c r="F1122" s="2">
        <v>2.9036</v>
      </c>
      <c r="G1122" s="2">
        <v>2074</v>
      </c>
      <c r="H1122" s="2">
        <v>1.4E-3</v>
      </c>
      <c r="I1122" t="s">
        <v>151</v>
      </c>
    </row>
    <row r="1123" spans="1:9">
      <c r="A1123" s="2">
        <v>2014</v>
      </c>
      <c r="B1123" s="2">
        <v>2</v>
      </c>
      <c r="C1123" s="2" t="s">
        <v>12</v>
      </c>
      <c r="D1123" s="2" t="s">
        <v>67</v>
      </c>
      <c r="E1123" s="2" t="s">
        <v>9</v>
      </c>
      <c r="F1123" s="2">
        <v>0.47449999999999998</v>
      </c>
      <c r="G1123" s="2">
        <v>365</v>
      </c>
      <c r="H1123" s="2">
        <v>1.2999999999999999E-3</v>
      </c>
      <c r="I1123" t="s">
        <v>151</v>
      </c>
    </row>
    <row r="1124" spans="1:9">
      <c r="A1124" s="2">
        <v>2014</v>
      </c>
      <c r="B1124" s="2">
        <v>2</v>
      </c>
      <c r="C1124" s="2" t="s">
        <v>12</v>
      </c>
      <c r="D1124" s="2" t="s">
        <v>88</v>
      </c>
      <c r="E1124" s="2" t="s">
        <v>14</v>
      </c>
      <c r="F1124" s="2">
        <v>0.210425</v>
      </c>
      <c r="G1124" s="2">
        <v>77</v>
      </c>
      <c r="H1124" s="2">
        <v>2.7000000000000001E-3</v>
      </c>
      <c r="I1124" t="s">
        <v>151</v>
      </c>
    </row>
    <row r="1125" spans="1:9">
      <c r="A1125" s="2">
        <v>2014</v>
      </c>
      <c r="B1125" s="2">
        <v>4</v>
      </c>
      <c r="C1125" s="2" t="s">
        <v>12</v>
      </c>
      <c r="D1125" s="2" t="s">
        <v>88</v>
      </c>
      <c r="E1125" s="2" t="s">
        <v>14</v>
      </c>
      <c r="F1125" s="2">
        <v>1.2842119999999999</v>
      </c>
      <c r="G1125" s="2">
        <v>368</v>
      </c>
      <c r="H1125" s="2">
        <v>3.3999999999999998E-3</v>
      </c>
      <c r="I1125" t="s">
        <v>151</v>
      </c>
    </row>
    <row r="1126" spans="1:9">
      <c r="A1126" s="2">
        <v>2014</v>
      </c>
      <c r="B1126" s="2">
        <v>2</v>
      </c>
      <c r="C1126" s="2" t="s">
        <v>7</v>
      </c>
      <c r="D1126" s="2" t="s">
        <v>27</v>
      </c>
      <c r="E1126" s="2" t="s">
        <v>14</v>
      </c>
      <c r="F1126" s="2">
        <v>6.2013410000000002</v>
      </c>
      <c r="G1126" s="2">
        <v>2390</v>
      </c>
      <c r="H1126" s="2">
        <v>2.5000000000000001E-3</v>
      </c>
      <c r="I1126" t="s">
        <v>151</v>
      </c>
    </row>
    <row r="1127" spans="1:9">
      <c r="A1127" s="2">
        <v>2013</v>
      </c>
      <c r="B1127" s="2">
        <v>11</v>
      </c>
      <c r="C1127" s="2" t="s">
        <v>12</v>
      </c>
      <c r="D1127" s="2" t="s">
        <v>28</v>
      </c>
      <c r="E1127" s="2" t="s">
        <v>14</v>
      </c>
      <c r="F1127" s="2">
        <v>13.318377</v>
      </c>
      <c r="G1127" s="2">
        <v>4949</v>
      </c>
      <c r="H1127" s="2">
        <v>2.5999999999999999E-3</v>
      </c>
      <c r="I1127" t="s">
        <v>151</v>
      </c>
    </row>
    <row r="1128" spans="1:9">
      <c r="A1128" s="2">
        <v>2014</v>
      </c>
      <c r="B1128" s="2">
        <v>3</v>
      </c>
      <c r="C1128" s="2" t="s">
        <v>7</v>
      </c>
      <c r="D1128" s="2" t="s">
        <v>42</v>
      </c>
      <c r="E1128" s="2" t="s">
        <v>14</v>
      </c>
      <c r="F1128" s="2">
        <v>435.18426899999997</v>
      </c>
      <c r="G1128" s="2">
        <v>105346</v>
      </c>
      <c r="H1128" s="2">
        <v>4.1000000000000003E-3</v>
      </c>
      <c r="I1128" t="s">
        <v>151</v>
      </c>
    </row>
    <row r="1129" spans="1:9">
      <c r="A1129" s="2">
        <v>2013</v>
      </c>
      <c r="B1129" s="2">
        <v>12</v>
      </c>
      <c r="C1129" s="2" t="s">
        <v>7</v>
      </c>
      <c r="D1129" s="2" t="s">
        <v>46</v>
      </c>
      <c r="E1129" s="2" t="s">
        <v>25</v>
      </c>
      <c r="F1129" s="2">
        <v>0</v>
      </c>
      <c r="G1129" s="2">
        <v>6630</v>
      </c>
      <c r="H1129" s="2">
        <v>0</v>
      </c>
      <c r="I1129" t="s">
        <v>151</v>
      </c>
    </row>
    <row r="1130" spans="1:9">
      <c r="A1130" s="2">
        <v>2013</v>
      </c>
      <c r="B1130" s="2">
        <v>11</v>
      </c>
      <c r="C1130" s="2" t="s">
        <v>12</v>
      </c>
      <c r="D1130" s="2" t="s">
        <v>60</v>
      </c>
      <c r="E1130" s="2" t="s">
        <v>14</v>
      </c>
      <c r="F1130" s="2">
        <v>20.737237</v>
      </c>
      <c r="G1130" s="2">
        <v>4795</v>
      </c>
      <c r="H1130" s="2">
        <v>4.3E-3</v>
      </c>
      <c r="I1130" t="s">
        <v>151</v>
      </c>
    </row>
    <row r="1131" spans="1:9">
      <c r="A1131" s="2">
        <v>2014</v>
      </c>
      <c r="B1131" s="2">
        <v>3</v>
      </c>
      <c r="C1131" s="2" t="s">
        <v>12</v>
      </c>
      <c r="D1131" s="2" t="s">
        <v>70</v>
      </c>
      <c r="E1131" s="2" t="s">
        <v>14</v>
      </c>
      <c r="F1131" s="2">
        <v>1532.0263359999999</v>
      </c>
      <c r="G1131" s="2">
        <v>156237</v>
      </c>
      <c r="H1131" s="2">
        <v>9.7999999999999997E-3</v>
      </c>
      <c r="I1131" t="s">
        <v>151</v>
      </c>
    </row>
    <row r="1132" spans="1:9">
      <c r="A1132" s="2">
        <v>2013</v>
      </c>
      <c r="B1132" s="2">
        <v>11</v>
      </c>
      <c r="C1132" s="2" t="s">
        <v>12</v>
      </c>
      <c r="D1132" s="2" t="s">
        <v>40</v>
      </c>
      <c r="E1132" s="2" t="s">
        <v>14</v>
      </c>
      <c r="F1132" s="2">
        <v>2015.680803</v>
      </c>
      <c r="G1132" s="2">
        <v>284553</v>
      </c>
      <c r="H1132" s="2">
        <v>7.0000000000000001E-3</v>
      </c>
      <c r="I1132" t="s">
        <v>151</v>
      </c>
    </row>
    <row r="1133" spans="1:9">
      <c r="A1133" s="2">
        <v>2013</v>
      </c>
      <c r="B1133" s="2">
        <v>11</v>
      </c>
      <c r="C1133" s="2" t="s">
        <v>7</v>
      </c>
      <c r="D1133" s="2" t="s">
        <v>13</v>
      </c>
      <c r="E1133" s="2" t="s">
        <v>14</v>
      </c>
      <c r="F1133" s="2">
        <v>15.531389000000001</v>
      </c>
      <c r="G1133" s="2">
        <v>12257</v>
      </c>
      <c r="H1133" s="2">
        <v>1.1999999999999999E-3</v>
      </c>
      <c r="I1133" t="s">
        <v>151</v>
      </c>
    </row>
    <row r="1134" spans="1:9">
      <c r="A1134" s="2">
        <v>2013</v>
      </c>
      <c r="B1134" s="2">
        <v>1</v>
      </c>
      <c r="C1134" s="2" t="s">
        <v>53</v>
      </c>
      <c r="D1134" s="2" t="s">
        <v>26</v>
      </c>
      <c r="E1134" s="2" t="s">
        <v>14</v>
      </c>
      <c r="F1134" s="2">
        <v>0.61081399999999997</v>
      </c>
      <c r="G1134" s="2">
        <v>1</v>
      </c>
      <c r="H1134" s="2">
        <v>0.61080000000000001</v>
      </c>
      <c r="I1134" t="s">
        <v>151</v>
      </c>
    </row>
    <row r="1135" spans="1:9">
      <c r="A1135" s="2">
        <v>2014</v>
      </c>
      <c r="B1135" s="2">
        <v>4</v>
      </c>
      <c r="C1135" s="2" t="s">
        <v>12</v>
      </c>
      <c r="D1135" s="2" t="s">
        <v>54</v>
      </c>
      <c r="E1135" s="2" t="s">
        <v>14</v>
      </c>
      <c r="F1135" s="2">
        <v>0.35130899999999998</v>
      </c>
      <c r="G1135" s="2">
        <v>17</v>
      </c>
      <c r="H1135" s="2">
        <v>2.06E-2</v>
      </c>
      <c r="I1135" t="s">
        <v>151</v>
      </c>
    </row>
    <row r="1136" spans="1:9">
      <c r="A1136" s="2">
        <v>2013</v>
      </c>
      <c r="B1136" s="2">
        <v>5</v>
      </c>
      <c r="C1136" s="2" t="s">
        <v>7</v>
      </c>
      <c r="D1136" s="2" t="s">
        <v>44</v>
      </c>
      <c r="E1136" s="2" t="s">
        <v>16</v>
      </c>
      <c r="F1136" s="2">
        <v>10.229613000000001</v>
      </c>
      <c r="G1136" s="2">
        <v>12511</v>
      </c>
      <c r="H1136" s="2">
        <v>8.0000000000000004E-4</v>
      </c>
      <c r="I1136" t="s">
        <v>151</v>
      </c>
    </row>
    <row r="1137" spans="1:9">
      <c r="A1137" s="2">
        <v>2013</v>
      </c>
      <c r="B1137" s="2">
        <v>8</v>
      </c>
      <c r="C1137" s="2" t="s">
        <v>53</v>
      </c>
      <c r="D1137" s="2" t="s">
        <v>39</v>
      </c>
      <c r="E1137" s="2" t="s">
        <v>14</v>
      </c>
      <c r="F1137" s="2">
        <v>1.5731679999999999</v>
      </c>
      <c r="G1137" s="2">
        <v>2</v>
      </c>
      <c r="H1137" s="2">
        <v>0.78649999999999998</v>
      </c>
      <c r="I1137" t="s">
        <v>151</v>
      </c>
    </row>
    <row r="1138" spans="1:9">
      <c r="A1138" s="2">
        <v>2013</v>
      </c>
      <c r="B1138" s="2">
        <v>12</v>
      </c>
      <c r="C1138" s="2" t="s">
        <v>7</v>
      </c>
      <c r="D1138" s="2" t="s">
        <v>23</v>
      </c>
      <c r="E1138" s="2" t="s">
        <v>14</v>
      </c>
      <c r="F1138" s="2">
        <v>2.825847</v>
      </c>
      <c r="G1138" s="2">
        <v>1269</v>
      </c>
      <c r="H1138" s="2">
        <v>2.2000000000000001E-3</v>
      </c>
      <c r="I1138" t="s">
        <v>151</v>
      </c>
    </row>
    <row r="1139" spans="1:9">
      <c r="A1139" s="2">
        <v>2013</v>
      </c>
      <c r="B1139" s="2">
        <v>9</v>
      </c>
      <c r="C1139" s="2" t="s">
        <v>12</v>
      </c>
      <c r="D1139" s="2" t="s">
        <v>83</v>
      </c>
      <c r="E1139" s="2" t="s">
        <v>14</v>
      </c>
      <c r="F1139" s="2">
        <v>0.461754</v>
      </c>
      <c r="G1139" s="2">
        <v>27</v>
      </c>
      <c r="H1139" s="2">
        <v>1.7100000000000001E-2</v>
      </c>
      <c r="I1139" t="s">
        <v>151</v>
      </c>
    </row>
    <row r="1140" spans="1:9">
      <c r="A1140" s="2">
        <v>2014</v>
      </c>
      <c r="B1140" s="2">
        <v>5</v>
      </c>
      <c r="C1140" s="2" t="s">
        <v>7</v>
      </c>
      <c r="D1140" s="2" t="s">
        <v>50</v>
      </c>
      <c r="E1140" s="2" t="s">
        <v>11</v>
      </c>
      <c r="F1140" s="2">
        <v>31.217220000000001</v>
      </c>
      <c r="G1140" s="2">
        <v>16462</v>
      </c>
      <c r="H1140" s="2">
        <v>1.8E-3</v>
      </c>
      <c r="I1140" t="s">
        <v>151</v>
      </c>
    </row>
    <row r="1141" spans="1:9">
      <c r="A1141" s="2">
        <v>2013</v>
      </c>
      <c r="B1141" s="2">
        <v>7</v>
      </c>
      <c r="C1141" s="2" t="s">
        <v>7</v>
      </c>
      <c r="D1141" s="2" t="s">
        <v>27</v>
      </c>
      <c r="E1141" s="2" t="s">
        <v>14</v>
      </c>
      <c r="F1141" s="2">
        <v>0.341146</v>
      </c>
      <c r="G1141" s="2">
        <v>1765</v>
      </c>
      <c r="H1141" s="2">
        <v>1E-4</v>
      </c>
      <c r="I1141" t="s">
        <v>151</v>
      </c>
    </row>
    <row r="1142" spans="1:9">
      <c r="A1142" s="2">
        <v>2014</v>
      </c>
      <c r="B1142" s="2">
        <v>4</v>
      </c>
      <c r="C1142" s="2" t="s">
        <v>12</v>
      </c>
      <c r="D1142" s="2" t="s">
        <v>100</v>
      </c>
      <c r="E1142" s="2" t="s">
        <v>14</v>
      </c>
      <c r="F1142" s="2">
        <v>0.188055</v>
      </c>
      <c r="G1142" s="2">
        <v>5</v>
      </c>
      <c r="H1142" s="2">
        <v>3.7600000000000001E-2</v>
      </c>
      <c r="I1142" t="s">
        <v>151</v>
      </c>
    </row>
    <row r="1143" spans="1:9">
      <c r="A1143" s="2">
        <v>2013</v>
      </c>
      <c r="B1143" s="2">
        <v>5</v>
      </c>
      <c r="C1143" s="2" t="s">
        <v>12</v>
      </c>
      <c r="D1143" s="2" t="s">
        <v>42</v>
      </c>
      <c r="E1143" s="2" t="s">
        <v>14</v>
      </c>
      <c r="F1143" s="2">
        <v>169.971192</v>
      </c>
      <c r="G1143" s="2">
        <v>17410</v>
      </c>
      <c r="H1143" s="2">
        <v>9.7000000000000003E-3</v>
      </c>
      <c r="I1143" t="s">
        <v>151</v>
      </c>
    </row>
    <row r="1144" spans="1:9">
      <c r="A1144" s="2">
        <v>2014</v>
      </c>
      <c r="B1144" s="2">
        <v>4</v>
      </c>
      <c r="C1144" s="2" t="s">
        <v>7</v>
      </c>
      <c r="D1144" s="2" t="s">
        <v>42</v>
      </c>
      <c r="E1144" s="2" t="s">
        <v>14</v>
      </c>
      <c r="F1144" s="2">
        <v>575.65496199999995</v>
      </c>
      <c r="G1144" s="2">
        <v>108875</v>
      </c>
      <c r="H1144" s="2">
        <v>5.1999999999999998E-3</v>
      </c>
      <c r="I1144" t="s">
        <v>151</v>
      </c>
    </row>
    <row r="1145" spans="1:9">
      <c r="A1145" s="2">
        <v>2013</v>
      </c>
      <c r="B1145" s="2">
        <v>1</v>
      </c>
      <c r="C1145" s="2" t="s">
        <v>7</v>
      </c>
      <c r="D1145" s="2" t="s">
        <v>87</v>
      </c>
      <c r="E1145" s="2" t="s">
        <v>14</v>
      </c>
      <c r="F1145" s="2">
        <v>14.309471</v>
      </c>
      <c r="G1145" s="2">
        <v>10896</v>
      </c>
      <c r="H1145" s="2">
        <v>1.2999999999999999E-3</v>
      </c>
      <c r="I1145" t="s">
        <v>151</v>
      </c>
    </row>
    <row r="1146" spans="1:9">
      <c r="A1146" s="2">
        <v>2013</v>
      </c>
      <c r="B1146" s="2">
        <v>11</v>
      </c>
      <c r="C1146" s="2" t="s">
        <v>12</v>
      </c>
      <c r="D1146" s="2" t="s">
        <v>46</v>
      </c>
      <c r="E1146" s="2" t="s">
        <v>25</v>
      </c>
      <c r="F1146" s="2">
        <v>42.950451000000001</v>
      </c>
      <c r="G1146" s="2">
        <v>5918</v>
      </c>
      <c r="H1146" s="2">
        <v>7.1999999999999998E-3</v>
      </c>
      <c r="I1146" t="s">
        <v>151</v>
      </c>
    </row>
    <row r="1147" spans="1:9">
      <c r="A1147" s="2">
        <v>2013</v>
      </c>
      <c r="B1147" s="2">
        <v>2</v>
      </c>
      <c r="C1147" s="2" t="s">
        <v>12</v>
      </c>
      <c r="D1147" s="2" t="s">
        <v>46</v>
      </c>
      <c r="E1147" s="2" t="s">
        <v>25</v>
      </c>
      <c r="F1147" s="2">
        <v>6.0830000000000002E-2</v>
      </c>
      <c r="G1147" s="2">
        <v>3</v>
      </c>
      <c r="H1147" s="2">
        <v>2.0199999999999999E-2</v>
      </c>
      <c r="I1147" t="s">
        <v>151</v>
      </c>
    </row>
    <row r="1148" spans="1:9">
      <c r="A1148" s="2">
        <v>2014</v>
      </c>
      <c r="B1148" s="2">
        <v>2</v>
      </c>
      <c r="C1148" s="2" t="s">
        <v>12</v>
      </c>
      <c r="D1148" s="2" t="s">
        <v>13</v>
      </c>
      <c r="E1148" s="2" t="s">
        <v>14</v>
      </c>
      <c r="F1148" s="2">
        <v>883.05606299999999</v>
      </c>
      <c r="G1148" s="2">
        <v>65473</v>
      </c>
      <c r="H1148" s="2">
        <v>1.34E-2</v>
      </c>
      <c r="I1148" t="s">
        <v>151</v>
      </c>
    </row>
    <row r="1149" spans="1:9">
      <c r="A1149" s="2">
        <v>2014</v>
      </c>
      <c r="B1149" s="2">
        <v>4</v>
      </c>
      <c r="C1149" s="2" t="s">
        <v>12</v>
      </c>
      <c r="D1149" s="2" t="s">
        <v>99</v>
      </c>
      <c r="E1149" s="2" t="s">
        <v>25</v>
      </c>
      <c r="F1149" s="2">
        <v>0.132156</v>
      </c>
      <c r="G1149" s="2">
        <v>12</v>
      </c>
      <c r="H1149" s="2">
        <v>1.0999999999999999E-2</v>
      </c>
      <c r="I1149" t="s">
        <v>151</v>
      </c>
    </row>
    <row r="1150" spans="1:9">
      <c r="A1150" s="2">
        <v>2014</v>
      </c>
      <c r="B1150" s="2">
        <v>4</v>
      </c>
      <c r="C1150" s="2" t="s">
        <v>12</v>
      </c>
      <c r="D1150" s="2" t="s">
        <v>72</v>
      </c>
      <c r="E1150" s="2" t="s">
        <v>11</v>
      </c>
      <c r="F1150" s="2">
        <v>39.930126999999999</v>
      </c>
      <c r="G1150" s="2">
        <v>15241</v>
      </c>
      <c r="H1150" s="2">
        <v>2.5999999999999999E-3</v>
      </c>
      <c r="I1150" t="s">
        <v>151</v>
      </c>
    </row>
    <row r="1151" spans="1:9">
      <c r="A1151" s="2">
        <v>2013</v>
      </c>
      <c r="B1151" s="2">
        <v>12</v>
      </c>
      <c r="C1151" s="2" t="s">
        <v>12</v>
      </c>
      <c r="D1151" s="2" t="s">
        <v>94</v>
      </c>
      <c r="E1151" s="2" t="s">
        <v>25</v>
      </c>
      <c r="F1151" s="2">
        <v>1.121588</v>
      </c>
      <c r="G1151" s="2">
        <v>26</v>
      </c>
      <c r="H1151" s="2">
        <v>4.3099999999999999E-2</v>
      </c>
      <c r="I1151" t="s">
        <v>151</v>
      </c>
    </row>
    <row r="1152" spans="1:9">
      <c r="A1152" s="2">
        <v>2014</v>
      </c>
      <c r="B1152" s="2">
        <v>3</v>
      </c>
      <c r="C1152" s="2" t="s">
        <v>7</v>
      </c>
      <c r="D1152" s="2" t="s">
        <v>33</v>
      </c>
      <c r="E1152" s="2" t="s">
        <v>11</v>
      </c>
      <c r="F1152" s="2">
        <v>37.1462</v>
      </c>
      <c r="G1152" s="2">
        <v>28574</v>
      </c>
      <c r="H1152" s="2">
        <v>1.2999999999999999E-3</v>
      </c>
      <c r="I1152" t="s">
        <v>151</v>
      </c>
    </row>
    <row r="1153" spans="1:9">
      <c r="A1153" s="2">
        <v>2013</v>
      </c>
      <c r="B1153" s="2">
        <v>4</v>
      </c>
      <c r="C1153" s="2" t="s">
        <v>12</v>
      </c>
      <c r="D1153" s="2" t="s">
        <v>83</v>
      </c>
      <c r="E1153" s="2" t="s">
        <v>14</v>
      </c>
      <c r="F1153" s="2">
        <v>1.7124E-2</v>
      </c>
      <c r="G1153" s="2">
        <v>3</v>
      </c>
      <c r="H1153" s="2">
        <v>5.7000000000000002E-3</v>
      </c>
      <c r="I1153" t="s">
        <v>151</v>
      </c>
    </row>
    <row r="1154" spans="1:9">
      <c r="A1154" s="2">
        <v>2013</v>
      </c>
      <c r="B1154" s="2">
        <v>11</v>
      </c>
      <c r="C1154" s="2" t="s">
        <v>12</v>
      </c>
      <c r="D1154" s="2" t="s">
        <v>83</v>
      </c>
      <c r="E1154" s="2" t="s">
        <v>14</v>
      </c>
      <c r="F1154" s="2">
        <v>0.17218900000000001</v>
      </c>
      <c r="G1154" s="2">
        <v>14</v>
      </c>
      <c r="H1154" s="2">
        <v>1.2200000000000001E-2</v>
      </c>
      <c r="I1154" t="s">
        <v>151</v>
      </c>
    </row>
    <row r="1155" spans="1:9">
      <c r="A1155" s="2">
        <v>2013</v>
      </c>
      <c r="B1155" s="2">
        <v>5</v>
      </c>
      <c r="C1155" s="2" t="s">
        <v>12</v>
      </c>
      <c r="D1155" s="2" t="s">
        <v>71</v>
      </c>
      <c r="E1155" s="2" t="s">
        <v>14</v>
      </c>
      <c r="F1155" s="2">
        <v>3.7027030000000001</v>
      </c>
      <c r="G1155" s="2">
        <v>941</v>
      </c>
      <c r="H1155" s="2">
        <v>3.8999999999999998E-3</v>
      </c>
      <c r="I1155" t="s">
        <v>151</v>
      </c>
    </row>
    <row r="1156" spans="1:9">
      <c r="A1156" s="2">
        <v>2013</v>
      </c>
      <c r="B1156" s="2">
        <v>4</v>
      </c>
      <c r="C1156" s="2" t="s">
        <v>12</v>
      </c>
      <c r="D1156" s="2" t="s">
        <v>22</v>
      </c>
      <c r="E1156" s="2" t="s">
        <v>14</v>
      </c>
      <c r="F1156" s="2">
        <v>52.631495999999999</v>
      </c>
      <c r="G1156" s="2">
        <v>6118</v>
      </c>
      <c r="H1156" s="2">
        <v>8.6E-3</v>
      </c>
      <c r="I1156" t="s">
        <v>151</v>
      </c>
    </row>
    <row r="1157" spans="1:9">
      <c r="A1157" s="2">
        <v>2013</v>
      </c>
      <c r="B1157" s="2">
        <v>8</v>
      </c>
      <c r="C1157" s="2" t="s">
        <v>7</v>
      </c>
      <c r="D1157" s="2" t="s">
        <v>31</v>
      </c>
      <c r="E1157" s="2" t="s">
        <v>14</v>
      </c>
      <c r="F1157" s="2">
        <v>1.9848790000000001</v>
      </c>
      <c r="G1157" s="2">
        <v>1948</v>
      </c>
      <c r="H1157" s="2">
        <v>1E-3</v>
      </c>
      <c r="I1157" t="s">
        <v>151</v>
      </c>
    </row>
    <row r="1158" spans="1:9">
      <c r="A1158" s="2">
        <v>2013</v>
      </c>
      <c r="B1158" s="2">
        <v>9</v>
      </c>
      <c r="C1158" s="2" t="s">
        <v>7</v>
      </c>
      <c r="D1158" s="2" t="s">
        <v>42</v>
      </c>
      <c r="E1158" s="2" t="s">
        <v>14</v>
      </c>
      <c r="F1158" s="2">
        <v>65.511624999999995</v>
      </c>
      <c r="G1158" s="2">
        <v>37389</v>
      </c>
      <c r="H1158" s="2">
        <v>1.6999999999999999E-3</v>
      </c>
      <c r="I1158" t="s">
        <v>151</v>
      </c>
    </row>
    <row r="1159" spans="1:9">
      <c r="A1159" s="2">
        <v>2013</v>
      </c>
      <c r="B1159" s="2">
        <v>5</v>
      </c>
      <c r="C1159" s="2" t="s">
        <v>7</v>
      </c>
      <c r="D1159" s="2" t="s">
        <v>87</v>
      </c>
      <c r="E1159" s="2" t="s">
        <v>14</v>
      </c>
      <c r="F1159" s="2">
        <v>12.140829</v>
      </c>
      <c r="G1159" s="2">
        <v>9068</v>
      </c>
      <c r="H1159" s="2">
        <v>1.2999999999999999E-3</v>
      </c>
      <c r="I1159" t="s">
        <v>151</v>
      </c>
    </row>
    <row r="1160" spans="1:9">
      <c r="A1160" s="2">
        <v>2013</v>
      </c>
      <c r="B1160" s="2">
        <v>7</v>
      </c>
      <c r="C1160" s="2" t="s">
        <v>12</v>
      </c>
      <c r="D1160" s="2" t="s">
        <v>46</v>
      </c>
      <c r="E1160" s="2" t="s">
        <v>25</v>
      </c>
      <c r="F1160" s="2">
        <v>15.504559</v>
      </c>
      <c r="G1160" s="2">
        <v>3011</v>
      </c>
      <c r="H1160" s="2">
        <v>5.1000000000000004E-3</v>
      </c>
      <c r="I1160" t="s">
        <v>151</v>
      </c>
    </row>
    <row r="1161" spans="1:9">
      <c r="A1161" s="2">
        <v>2013</v>
      </c>
      <c r="B1161" s="2">
        <v>9</v>
      </c>
      <c r="C1161" s="2" t="s">
        <v>12</v>
      </c>
      <c r="D1161" s="2" t="s">
        <v>70</v>
      </c>
      <c r="E1161" s="2" t="s">
        <v>14</v>
      </c>
      <c r="F1161" s="2">
        <v>1264.045134</v>
      </c>
      <c r="G1161" s="2">
        <v>114914</v>
      </c>
      <c r="H1161" s="2">
        <v>1.09E-2</v>
      </c>
      <c r="I1161" t="s">
        <v>151</v>
      </c>
    </row>
    <row r="1162" spans="1:9">
      <c r="A1162" s="2">
        <v>2013</v>
      </c>
      <c r="B1162" s="2">
        <v>12</v>
      </c>
      <c r="C1162" s="2" t="s">
        <v>12</v>
      </c>
      <c r="D1162" s="2" t="s">
        <v>45</v>
      </c>
      <c r="E1162" s="2" t="s">
        <v>14</v>
      </c>
      <c r="F1162" s="2">
        <v>85.631150000000005</v>
      </c>
      <c r="G1162" s="2">
        <v>20481</v>
      </c>
      <c r="H1162" s="2">
        <v>4.1000000000000003E-3</v>
      </c>
      <c r="I1162" t="s">
        <v>151</v>
      </c>
    </row>
    <row r="1163" spans="1:9">
      <c r="A1163" s="2">
        <v>2013</v>
      </c>
      <c r="B1163" s="2">
        <v>4</v>
      </c>
      <c r="C1163" s="2" t="s">
        <v>7</v>
      </c>
      <c r="D1163" s="2" t="s">
        <v>20</v>
      </c>
      <c r="E1163" s="2" t="s">
        <v>14</v>
      </c>
      <c r="F1163" s="2">
        <v>64.973973000000001</v>
      </c>
      <c r="G1163" s="2">
        <v>45226</v>
      </c>
      <c r="H1163" s="2">
        <v>1.4E-3</v>
      </c>
      <c r="I1163" t="s">
        <v>151</v>
      </c>
    </row>
    <row r="1164" spans="1:9">
      <c r="A1164" s="2">
        <v>2013</v>
      </c>
      <c r="B1164" s="2">
        <v>2</v>
      </c>
      <c r="C1164" s="2" t="s">
        <v>7</v>
      </c>
      <c r="D1164" s="2" t="s">
        <v>20</v>
      </c>
      <c r="E1164" s="2" t="s">
        <v>14</v>
      </c>
      <c r="F1164" s="2">
        <v>48.440862000000003</v>
      </c>
      <c r="G1164" s="2">
        <v>51308</v>
      </c>
      <c r="H1164" s="2">
        <v>8.9999999999999998E-4</v>
      </c>
      <c r="I1164" t="s">
        <v>151</v>
      </c>
    </row>
    <row r="1165" spans="1:9">
      <c r="A1165" s="2">
        <v>2013</v>
      </c>
      <c r="B1165" s="2">
        <v>12</v>
      </c>
      <c r="C1165" s="2" t="s">
        <v>7</v>
      </c>
      <c r="D1165" s="2" t="s">
        <v>39</v>
      </c>
      <c r="E1165" s="2" t="s">
        <v>14</v>
      </c>
      <c r="F1165" s="2">
        <v>403.40472799999998</v>
      </c>
      <c r="G1165" s="2">
        <v>98915</v>
      </c>
      <c r="H1165" s="2">
        <v>4.0000000000000001E-3</v>
      </c>
      <c r="I1165" t="s">
        <v>151</v>
      </c>
    </row>
    <row r="1166" spans="1:9">
      <c r="A1166" s="2">
        <v>2014</v>
      </c>
      <c r="B1166" s="2">
        <v>2</v>
      </c>
      <c r="C1166" s="2" t="s">
        <v>12</v>
      </c>
      <c r="D1166" s="2" t="s">
        <v>55</v>
      </c>
      <c r="E1166" s="2" t="s">
        <v>14</v>
      </c>
      <c r="F1166" s="2">
        <v>6.6249999999999998E-3</v>
      </c>
      <c r="G1166" s="2">
        <v>1</v>
      </c>
      <c r="H1166" s="2">
        <v>6.6E-3</v>
      </c>
      <c r="I1166" t="s">
        <v>151</v>
      </c>
    </row>
    <row r="1167" spans="1:9">
      <c r="A1167" s="2">
        <v>2013</v>
      </c>
      <c r="B1167" s="2">
        <v>6</v>
      </c>
      <c r="C1167" s="2" t="s">
        <v>7</v>
      </c>
      <c r="D1167" s="2" t="s">
        <v>29</v>
      </c>
      <c r="E1167" s="2" t="s">
        <v>25</v>
      </c>
      <c r="F1167" s="2">
        <v>5.2112869999999996</v>
      </c>
      <c r="G1167" s="2">
        <v>4429</v>
      </c>
      <c r="H1167" s="2">
        <v>1.1000000000000001E-3</v>
      </c>
      <c r="I1167" t="s">
        <v>151</v>
      </c>
    </row>
    <row r="1168" spans="1:9">
      <c r="A1168" s="2">
        <v>2013</v>
      </c>
      <c r="B1168" s="2">
        <v>4</v>
      </c>
      <c r="C1168" s="2" t="s">
        <v>12</v>
      </c>
      <c r="D1168" s="2" t="s">
        <v>88</v>
      </c>
      <c r="E1168" s="2" t="s">
        <v>14</v>
      </c>
      <c r="F1168" s="2">
        <v>6.3252000000000003E-2</v>
      </c>
      <c r="G1168" s="2">
        <v>1</v>
      </c>
      <c r="H1168" s="2">
        <v>6.3200000000000006E-2</v>
      </c>
      <c r="I1168" t="s">
        <v>151</v>
      </c>
    </row>
    <row r="1169" spans="1:9">
      <c r="A1169" s="2">
        <v>2013</v>
      </c>
      <c r="B1169" s="2">
        <v>4</v>
      </c>
      <c r="C1169" s="2" t="s">
        <v>7</v>
      </c>
      <c r="D1169" s="2" t="s">
        <v>27</v>
      </c>
      <c r="E1169" s="2" t="s">
        <v>14</v>
      </c>
      <c r="F1169" s="2">
        <v>0.48083399999999998</v>
      </c>
      <c r="G1169" s="2">
        <v>741</v>
      </c>
      <c r="H1169" s="2">
        <v>5.9999999999999995E-4</v>
      </c>
      <c r="I1169" t="s">
        <v>151</v>
      </c>
    </row>
    <row r="1170" spans="1:9">
      <c r="A1170" s="2">
        <v>2013</v>
      </c>
      <c r="B1170" s="2">
        <v>11</v>
      </c>
      <c r="C1170" s="2" t="s">
        <v>12</v>
      </c>
      <c r="D1170" s="2" t="s">
        <v>22</v>
      </c>
      <c r="E1170" s="2" t="s">
        <v>14</v>
      </c>
      <c r="F1170" s="2">
        <v>81.607014000000007</v>
      </c>
      <c r="G1170" s="2">
        <v>7672</v>
      </c>
      <c r="H1170" s="2">
        <v>1.06E-2</v>
      </c>
      <c r="I1170" t="s">
        <v>151</v>
      </c>
    </row>
    <row r="1171" spans="1:9">
      <c r="A1171" s="2">
        <v>2013</v>
      </c>
      <c r="B1171" s="2">
        <v>5</v>
      </c>
      <c r="C1171" s="2" t="s">
        <v>12</v>
      </c>
      <c r="D1171" s="2" t="s">
        <v>86</v>
      </c>
      <c r="E1171" s="2" t="s">
        <v>9</v>
      </c>
      <c r="F1171" s="2">
        <v>172.724445</v>
      </c>
      <c r="G1171" s="2">
        <v>50271</v>
      </c>
      <c r="H1171" s="2">
        <v>3.3999999999999998E-3</v>
      </c>
      <c r="I1171" t="s">
        <v>151</v>
      </c>
    </row>
    <row r="1172" spans="1:9">
      <c r="A1172" s="2">
        <v>2013</v>
      </c>
      <c r="B1172" s="2">
        <v>9</v>
      </c>
      <c r="C1172" s="2" t="s">
        <v>12</v>
      </c>
      <c r="D1172" s="2" t="s">
        <v>19</v>
      </c>
      <c r="E1172" s="2" t="s">
        <v>14</v>
      </c>
      <c r="F1172" s="2">
        <v>2327.619072</v>
      </c>
      <c r="G1172" s="2">
        <v>175915</v>
      </c>
      <c r="H1172" s="2">
        <v>1.32E-2</v>
      </c>
      <c r="I1172" t="s">
        <v>151</v>
      </c>
    </row>
    <row r="1173" spans="1:9">
      <c r="A1173" s="2">
        <v>2013</v>
      </c>
      <c r="B1173" s="2">
        <v>7</v>
      </c>
      <c r="C1173" s="2" t="s">
        <v>7</v>
      </c>
      <c r="D1173" s="2" t="s">
        <v>70</v>
      </c>
      <c r="E1173" s="2" t="s">
        <v>14</v>
      </c>
      <c r="F1173" s="2">
        <v>81.955043000000003</v>
      </c>
      <c r="G1173" s="2">
        <v>85447</v>
      </c>
      <c r="H1173" s="2">
        <v>8.9999999999999998E-4</v>
      </c>
      <c r="I1173" t="s">
        <v>151</v>
      </c>
    </row>
    <row r="1174" spans="1:9">
      <c r="A1174" s="2">
        <v>2014</v>
      </c>
      <c r="B1174" s="2">
        <v>3</v>
      </c>
      <c r="C1174" s="2" t="s">
        <v>7</v>
      </c>
      <c r="D1174" s="2" t="s">
        <v>44</v>
      </c>
      <c r="E1174" s="2" t="s">
        <v>16</v>
      </c>
      <c r="F1174" s="2">
        <v>14.59571</v>
      </c>
      <c r="G1174" s="2">
        <v>18778</v>
      </c>
      <c r="H1174" s="2">
        <v>6.9999999999999999E-4</v>
      </c>
      <c r="I1174" t="s">
        <v>151</v>
      </c>
    </row>
    <row r="1175" spans="1:9">
      <c r="A1175" s="2">
        <v>2014</v>
      </c>
      <c r="B1175" s="2">
        <v>4</v>
      </c>
      <c r="C1175" s="2" t="s">
        <v>12</v>
      </c>
      <c r="D1175" s="2" t="s">
        <v>74</v>
      </c>
      <c r="E1175" s="2" t="s">
        <v>9</v>
      </c>
      <c r="F1175" s="2">
        <v>4.6564759999999996</v>
      </c>
      <c r="G1175" s="2">
        <v>2617</v>
      </c>
      <c r="H1175" s="2">
        <v>1.6999999999999999E-3</v>
      </c>
      <c r="I1175" t="s">
        <v>151</v>
      </c>
    </row>
    <row r="1176" spans="1:9">
      <c r="A1176" s="2">
        <v>2014</v>
      </c>
      <c r="B1176" s="2">
        <v>2</v>
      </c>
      <c r="C1176" s="2" t="s">
        <v>7</v>
      </c>
      <c r="D1176" s="2" t="s">
        <v>91</v>
      </c>
      <c r="E1176" s="2" t="s">
        <v>9</v>
      </c>
      <c r="F1176" s="2">
        <v>13.7852</v>
      </c>
      <c r="G1176" s="2">
        <v>10604</v>
      </c>
      <c r="H1176" s="2">
        <v>1.2999999999999999E-3</v>
      </c>
      <c r="I1176" t="s">
        <v>151</v>
      </c>
    </row>
    <row r="1177" spans="1:9">
      <c r="A1177" s="2">
        <v>2014</v>
      </c>
      <c r="B1177" s="2">
        <v>4</v>
      </c>
      <c r="C1177" s="2" t="s">
        <v>7</v>
      </c>
      <c r="D1177" s="2" t="s">
        <v>91</v>
      </c>
      <c r="E1177" s="2" t="s">
        <v>9</v>
      </c>
      <c r="F1177" s="2">
        <v>34.364767999999998</v>
      </c>
      <c r="G1177" s="2">
        <v>20799</v>
      </c>
      <c r="H1177" s="2">
        <v>1.6000000000000001E-3</v>
      </c>
      <c r="I1177" t="s">
        <v>151</v>
      </c>
    </row>
    <row r="1178" spans="1:9">
      <c r="A1178" s="2">
        <v>2014</v>
      </c>
      <c r="B1178" s="2">
        <v>1</v>
      </c>
      <c r="C1178" s="2" t="s">
        <v>7</v>
      </c>
      <c r="D1178" s="2" t="s">
        <v>89</v>
      </c>
      <c r="E1178" s="2" t="s">
        <v>9</v>
      </c>
      <c r="F1178" s="2">
        <v>17.228899999999999</v>
      </c>
      <c r="G1178" s="2">
        <v>13253</v>
      </c>
      <c r="H1178" s="2">
        <v>1.2999999999999999E-3</v>
      </c>
      <c r="I1178" t="s">
        <v>151</v>
      </c>
    </row>
    <row r="1179" spans="1:9">
      <c r="A1179" s="2">
        <v>2013</v>
      </c>
      <c r="B1179" s="2">
        <v>4</v>
      </c>
      <c r="C1179" s="2" t="s">
        <v>12</v>
      </c>
      <c r="D1179" s="2" t="s">
        <v>27</v>
      </c>
      <c r="E1179" s="2" t="s">
        <v>14</v>
      </c>
      <c r="F1179" s="2">
        <v>6.1645999999999999E-2</v>
      </c>
      <c r="G1179" s="2">
        <v>95</v>
      </c>
      <c r="H1179" s="2">
        <v>5.9999999999999995E-4</v>
      </c>
      <c r="I1179" t="s">
        <v>151</v>
      </c>
    </row>
    <row r="1180" spans="1:9">
      <c r="A1180" s="2">
        <v>2013</v>
      </c>
      <c r="B1180" s="2">
        <v>2</v>
      </c>
      <c r="C1180" s="2" t="s">
        <v>12</v>
      </c>
      <c r="D1180" s="2" t="s">
        <v>21</v>
      </c>
      <c r="E1180" s="2" t="s">
        <v>14</v>
      </c>
      <c r="F1180" s="2">
        <v>253.79074700000001</v>
      </c>
      <c r="G1180" s="2">
        <v>25822</v>
      </c>
      <c r="H1180" s="2">
        <v>9.7999999999999997E-3</v>
      </c>
      <c r="I1180" t="s">
        <v>151</v>
      </c>
    </row>
    <row r="1181" spans="1:9">
      <c r="A1181" s="2">
        <v>2014</v>
      </c>
      <c r="B1181" s="2">
        <v>1</v>
      </c>
      <c r="C1181" s="2" t="s">
        <v>12</v>
      </c>
      <c r="D1181" s="2" t="s">
        <v>42</v>
      </c>
      <c r="E1181" s="2" t="s">
        <v>14</v>
      </c>
      <c r="F1181" s="2">
        <v>104.49255599999999</v>
      </c>
      <c r="G1181" s="2">
        <v>25824</v>
      </c>
      <c r="H1181" s="2">
        <v>4.0000000000000001E-3</v>
      </c>
      <c r="I1181" t="s">
        <v>151</v>
      </c>
    </row>
    <row r="1182" spans="1:9">
      <c r="A1182" s="2">
        <v>2014</v>
      </c>
      <c r="B1182" s="2">
        <v>5</v>
      </c>
      <c r="C1182" s="2" t="s">
        <v>12</v>
      </c>
      <c r="D1182" s="2" t="s">
        <v>86</v>
      </c>
      <c r="E1182" s="2" t="s">
        <v>9</v>
      </c>
      <c r="F1182" s="2">
        <v>943.92691400000001</v>
      </c>
      <c r="G1182" s="2">
        <v>454719</v>
      </c>
      <c r="H1182" s="2">
        <v>2E-3</v>
      </c>
      <c r="I1182" t="s">
        <v>151</v>
      </c>
    </row>
    <row r="1183" spans="1:9">
      <c r="A1183" s="2">
        <v>2013</v>
      </c>
      <c r="B1183" s="2">
        <v>6</v>
      </c>
      <c r="C1183" s="2" t="s">
        <v>12</v>
      </c>
      <c r="D1183" s="2" t="s">
        <v>18</v>
      </c>
      <c r="E1183" s="2" t="s">
        <v>14</v>
      </c>
      <c r="F1183" s="2">
        <v>509.60078700000003</v>
      </c>
      <c r="G1183" s="2">
        <v>64111</v>
      </c>
      <c r="H1183" s="2">
        <v>7.9000000000000008E-3</v>
      </c>
      <c r="I1183" t="s">
        <v>151</v>
      </c>
    </row>
    <row r="1184" spans="1:9">
      <c r="A1184" s="2">
        <v>2013</v>
      </c>
      <c r="B1184" s="2">
        <v>3</v>
      </c>
      <c r="C1184" s="2" t="s">
        <v>12</v>
      </c>
      <c r="D1184" s="2" t="s">
        <v>18</v>
      </c>
      <c r="E1184" s="2" t="s">
        <v>14</v>
      </c>
      <c r="F1184" s="2">
        <v>667.51212999999996</v>
      </c>
      <c r="G1184" s="2">
        <v>82015</v>
      </c>
      <c r="H1184" s="2">
        <v>8.0999999999999996E-3</v>
      </c>
      <c r="I1184" t="s">
        <v>151</v>
      </c>
    </row>
    <row r="1185" spans="1:9">
      <c r="A1185" s="2">
        <v>2013</v>
      </c>
      <c r="B1185" s="2">
        <v>2</v>
      </c>
      <c r="C1185" s="2" t="s">
        <v>7</v>
      </c>
      <c r="D1185" s="2" t="s">
        <v>45</v>
      </c>
      <c r="E1185" s="2" t="s">
        <v>14</v>
      </c>
      <c r="F1185" s="2">
        <v>4.0126499999999998</v>
      </c>
      <c r="G1185" s="2">
        <v>11881</v>
      </c>
      <c r="H1185" s="2">
        <v>2.9999999999999997E-4</v>
      </c>
      <c r="I1185" t="s">
        <v>151</v>
      </c>
    </row>
    <row r="1186" spans="1:9">
      <c r="A1186" s="2">
        <v>2013</v>
      </c>
      <c r="B1186" s="2">
        <v>11</v>
      </c>
      <c r="C1186" s="2" t="s">
        <v>12</v>
      </c>
      <c r="D1186" s="2" t="s">
        <v>17</v>
      </c>
      <c r="E1186" s="2" t="s">
        <v>14</v>
      </c>
      <c r="F1186" s="2">
        <v>5.7451230000000004</v>
      </c>
      <c r="G1186" s="2">
        <v>1910</v>
      </c>
      <c r="H1186" s="2">
        <v>3.0000000000000001E-3</v>
      </c>
      <c r="I1186" t="s">
        <v>151</v>
      </c>
    </row>
    <row r="1187" spans="1:9">
      <c r="A1187" s="2">
        <v>2014</v>
      </c>
      <c r="B1187" s="2">
        <v>5</v>
      </c>
      <c r="C1187" s="2" t="s">
        <v>7</v>
      </c>
      <c r="D1187" s="2" t="s">
        <v>23</v>
      </c>
      <c r="E1187" s="2" t="s">
        <v>14</v>
      </c>
      <c r="F1187" s="2">
        <v>12.845822</v>
      </c>
      <c r="G1187" s="2">
        <v>5817</v>
      </c>
      <c r="H1187" s="2">
        <v>2.2000000000000001E-3</v>
      </c>
      <c r="I1187" t="s">
        <v>151</v>
      </c>
    </row>
    <row r="1188" spans="1:9">
      <c r="A1188" s="2">
        <v>2014</v>
      </c>
      <c r="B1188" s="2">
        <v>4</v>
      </c>
      <c r="C1188" s="2" t="s">
        <v>12</v>
      </c>
      <c r="D1188" s="2" t="s">
        <v>82</v>
      </c>
      <c r="E1188" s="2" t="s">
        <v>14</v>
      </c>
      <c r="F1188" s="2">
        <v>4.6965339999999998</v>
      </c>
      <c r="G1188" s="2">
        <v>1974</v>
      </c>
      <c r="H1188" s="2">
        <v>2.3E-3</v>
      </c>
      <c r="I1188" t="s">
        <v>151</v>
      </c>
    </row>
    <row r="1189" spans="1:9">
      <c r="A1189" s="2">
        <v>2013</v>
      </c>
      <c r="B1189" s="2">
        <v>8</v>
      </c>
      <c r="C1189" s="2" t="s">
        <v>12</v>
      </c>
      <c r="D1189" s="2" t="s">
        <v>8</v>
      </c>
      <c r="E1189" s="2" t="s">
        <v>9</v>
      </c>
      <c r="F1189" s="2">
        <v>25371.145569</v>
      </c>
      <c r="G1189" s="2">
        <v>3514380</v>
      </c>
      <c r="H1189" s="2">
        <v>7.1999999999999998E-3</v>
      </c>
      <c r="I1189" t="s">
        <v>151</v>
      </c>
    </row>
    <row r="1190" spans="1:9">
      <c r="A1190" s="2">
        <v>2013</v>
      </c>
      <c r="B1190" s="2">
        <v>4</v>
      </c>
      <c r="C1190" s="2" t="s">
        <v>7</v>
      </c>
      <c r="D1190" s="2" t="s">
        <v>24</v>
      </c>
      <c r="E1190" s="2" t="s">
        <v>25</v>
      </c>
      <c r="F1190" s="2">
        <v>3.4710000000000001</v>
      </c>
      <c r="G1190" s="2">
        <v>2314</v>
      </c>
      <c r="H1190" s="2">
        <v>1.5E-3</v>
      </c>
      <c r="I1190" t="s">
        <v>151</v>
      </c>
    </row>
    <row r="1191" spans="1:9">
      <c r="A1191" s="2">
        <v>2014</v>
      </c>
      <c r="B1191" s="2">
        <v>5</v>
      </c>
      <c r="C1191" s="2" t="s">
        <v>12</v>
      </c>
      <c r="D1191" s="2" t="s">
        <v>49</v>
      </c>
      <c r="E1191" s="2" t="s">
        <v>11</v>
      </c>
      <c r="F1191" s="2">
        <v>0.26179999999999998</v>
      </c>
      <c r="G1191" s="2">
        <v>187</v>
      </c>
      <c r="H1191" s="2">
        <v>1.4E-3</v>
      </c>
      <c r="I1191" t="s">
        <v>151</v>
      </c>
    </row>
    <row r="1192" spans="1:9">
      <c r="A1192" s="2">
        <v>2013</v>
      </c>
      <c r="B1192" s="2">
        <v>12</v>
      </c>
      <c r="C1192" s="2" t="s">
        <v>12</v>
      </c>
      <c r="D1192" s="2" t="s">
        <v>28</v>
      </c>
      <c r="E1192" s="2" t="s">
        <v>14</v>
      </c>
      <c r="F1192" s="2">
        <v>14.947316000000001</v>
      </c>
      <c r="G1192" s="2">
        <v>5492</v>
      </c>
      <c r="H1192" s="2">
        <v>2.7000000000000001E-3</v>
      </c>
      <c r="I1192" t="s">
        <v>151</v>
      </c>
    </row>
    <row r="1193" spans="1:9">
      <c r="A1193" s="2">
        <v>2013</v>
      </c>
      <c r="B1193" s="2">
        <v>2</v>
      </c>
      <c r="C1193" s="2" t="s">
        <v>12</v>
      </c>
      <c r="D1193" s="2" t="s">
        <v>31</v>
      </c>
      <c r="E1193" s="2" t="s">
        <v>14</v>
      </c>
      <c r="F1193" s="2">
        <v>1.1186E-2</v>
      </c>
      <c r="G1193" s="2">
        <v>2</v>
      </c>
      <c r="H1193" s="2">
        <v>5.4999999999999997E-3</v>
      </c>
      <c r="I1193" t="s">
        <v>151</v>
      </c>
    </row>
    <row r="1194" spans="1:9">
      <c r="A1194" s="2">
        <v>2014</v>
      </c>
      <c r="B1194" s="2">
        <v>1</v>
      </c>
      <c r="C1194" s="2" t="s">
        <v>7</v>
      </c>
      <c r="D1194" s="2" t="s">
        <v>63</v>
      </c>
      <c r="E1194" s="2" t="s">
        <v>14</v>
      </c>
      <c r="F1194" s="2">
        <v>5.5834789999999996</v>
      </c>
      <c r="G1194" s="2">
        <v>22480</v>
      </c>
      <c r="H1194" s="2">
        <v>2.0000000000000001E-4</v>
      </c>
      <c r="I1194" t="s">
        <v>151</v>
      </c>
    </row>
    <row r="1195" spans="1:9">
      <c r="A1195" s="2">
        <v>2013</v>
      </c>
      <c r="B1195" s="2">
        <v>10</v>
      </c>
      <c r="C1195" s="2" t="s">
        <v>7</v>
      </c>
      <c r="D1195" s="2" t="s">
        <v>63</v>
      </c>
      <c r="E1195" s="2" t="s">
        <v>14</v>
      </c>
      <c r="F1195" s="2">
        <v>17.555510000000002</v>
      </c>
      <c r="G1195" s="2">
        <v>11750</v>
      </c>
      <c r="H1195" s="2">
        <v>1.4E-3</v>
      </c>
      <c r="I1195" t="s">
        <v>151</v>
      </c>
    </row>
    <row r="1196" spans="1:9">
      <c r="A1196" s="2">
        <v>2014</v>
      </c>
      <c r="B1196" s="2">
        <v>4</v>
      </c>
      <c r="C1196" s="2" t="s">
        <v>7</v>
      </c>
      <c r="D1196" s="2" t="s">
        <v>86</v>
      </c>
      <c r="E1196" s="2" t="s">
        <v>9</v>
      </c>
      <c r="F1196" s="2">
        <v>4989.1289839999999</v>
      </c>
      <c r="G1196" s="2">
        <v>2109930</v>
      </c>
      <c r="H1196" s="2">
        <v>2.3E-3</v>
      </c>
      <c r="I1196" t="s">
        <v>151</v>
      </c>
    </row>
    <row r="1197" spans="1:9">
      <c r="A1197" s="2">
        <v>2013</v>
      </c>
      <c r="B1197" s="2">
        <v>12</v>
      </c>
      <c r="C1197" s="2" t="s">
        <v>12</v>
      </c>
      <c r="D1197" s="2" t="s">
        <v>86</v>
      </c>
      <c r="E1197" s="2" t="s">
        <v>9</v>
      </c>
      <c r="F1197" s="2">
        <v>1292.666035</v>
      </c>
      <c r="G1197" s="2">
        <v>193800</v>
      </c>
      <c r="H1197" s="2">
        <v>6.6E-3</v>
      </c>
      <c r="I1197" t="s">
        <v>151</v>
      </c>
    </row>
    <row r="1198" spans="1:9">
      <c r="A1198" s="2">
        <v>2013</v>
      </c>
      <c r="B1198" s="2">
        <v>4</v>
      </c>
      <c r="C1198" s="2" t="s">
        <v>12</v>
      </c>
      <c r="D1198" s="2" t="s">
        <v>60</v>
      </c>
      <c r="E1198" s="2" t="s">
        <v>14</v>
      </c>
      <c r="F1198" s="2">
        <v>4.6564000000000001E-2</v>
      </c>
      <c r="G1198" s="2">
        <v>7</v>
      </c>
      <c r="H1198" s="2">
        <v>6.6E-3</v>
      </c>
      <c r="I1198" t="s">
        <v>151</v>
      </c>
    </row>
    <row r="1199" spans="1:9">
      <c r="A1199" s="2">
        <v>2013</v>
      </c>
      <c r="B1199" s="2">
        <v>12</v>
      </c>
      <c r="C1199" s="2" t="s">
        <v>7</v>
      </c>
      <c r="D1199" s="2" t="s">
        <v>70</v>
      </c>
      <c r="E1199" s="2" t="s">
        <v>14</v>
      </c>
      <c r="F1199" s="2">
        <v>211.24794299999999</v>
      </c>
      <c r="G1199" s="2">
        <v>100066</v>
      </c>
      <c r="H1199" s="2">
        <v>2.0999999999999999E-3</v>
      </c>
      <c r="I1199" t="s">
        <v>151</v>
      </c>
    </row>
    <row r="1200" spans="1:9">
      <c r="A1200" s="2">
        <v>2014</v>
      </c>
      <c r="B1200" s="2">
        <v>5</v>
      </c>
      <c r="C1200" s="2" t="s">
        <v>7</v>
      </c>
      <c r="D1200" s="2" t="s">
        <v>45</v>
      </c>
      <c r="E1200" s="2" t="s">
        <v>14</v>
      </c>
      <c r="F1200" s="2">
        <v>61.623050999999997</v>
      </c>
      <c r="G1200" s="2">
        <v>36088</v>
      </c>
      <c r="H1200" s="2">
        <v>1.6999999999999999E-3</v>
      </c>
      <c r="I1200" t="s">
        <v>151</v>
      </c>
    </row>
    <row r="1201" spans="1:9">
      <c r="A1201" s="2">
        <v>2013</v>
      </c>
      <c r="B1201" s="2">
        <v>2</v>
      </c>
      <c r="C1201" s="2" t="s">
        <v>12</v>
      </c>
      <c r="D1201" s="2" t="s">
        <v>54</v>
      </c>
      <c r="E1201" s="2" t="s">
        <v>14</v>
      </c>
      <c r="F1201" s="2">
        <v>0.13608300000000001</v>
      </c>
      <c r="G1201" s="2">
        <v>4</v>
      </c>
      <c r="H1201" s="2">
        <v>3.4000000000000002E-2</v>
      </c>
      <c r="I1201" t="s">
        <v>151</v>
      </c>
    </row>
    <row r="1202" spans="1:9">
      <c r="A1202" s="2">
        <v>2014</v>
      </c>
      <c r="B1202" s="2">
        <v>4</v>
      </c>
      <c r="C1202" s="2" t="s">
        <v>12</v>
      </c>
      <c r="D1202" s="2" t="s">
        <v>56</v>
      </c>
      <c r="E1202" s="2" t="s">
        <v>14</v>
      </c>
      <c r="F1202" s="2">
        <v>6093.6001619999997</v>
      </c>
      <c r="G1202" s="2">
        <v>463533</v>
      </c>
      <c r="H1202" s="2">
        <v>1.3100000000000001E-2</v>
      </c>
      <c r="I1202" t="s">
        <v>151</v>
      </c>
    </row>
    <row r="1203" spans="1:9">
      <c r="A1203" s="2">
        <v>2014</v>
      </c>
      <c r="B1203" s="2">
        <v>2</v>
      </c>
      <c r="C1203" s="2" t="s">
        <v>12</v>
      </c>
      <c r="D1203" s="2" t="s">
        <v>73</v>
      </c>
      <c r="E1203" s="2" t="s">
        <v>14</v>
      </c>
      <c r="F1203" s="2">
        <v>0.59451699999999996</v>
      </c>
      <c r="G1203" s="2">
        <v>359</v>
      </c>
      <c r="H1203" s="2">
        <v>1.6000000000000001E-3</v>
      </c>
      <c r="I1203" t="s">
        <v>151</v>
      </c>
    </row>
    <row r="1204" spans="1:9">
      <c r="A1204" s="2">
        <v>2013</v>
      </c>
      <c r="B1204" s="2">
        <v>10</v>
      </c>
      <c r="C1204" s="2" t="s">
        <v>12</v>
      </c>
      <c r="D1204" s="2" t="s">
        <v>39</v>
      </c>
      <c r="E1204" s="2" t="s">
        <v>14</v>
      </c>
      <c r="F1204" s="2">
        <v>4163.9863830000004</v>
      </c>
      <c r="G1204" s="2">
        <v>316259</v>
      </c>
      <c r="H1204" s="2">
        <v>1.3100000000000001E-2</v>
      </c>
      <c r="I1204" t="s">
        <v>151</v>
      </c>
    </row>
    <row r="1205" spans="1:9">
      <c r="A1205" s="2">
        <v>2013</v>
      </c>
      <c r="B1205" s="2">
        <v>3</v>
      </c>
      <c r="C1205" s="2" t="s">
        <v>12</v>
      </c>
      <c r="D1205" s="2" t="s">
        <v>23</v>
      </c>
      <c r="E1205" s="2" t="s">
        <v>14</v>
      </c>
      <c r="F1205" s="2">
        <v>0.156972</v>
      </c>
      <c r="G1205" s="2">
        <v>23</v>
      </c>
      <c r="H1205" s="2">
        <v>6.7999999999999996E-3</v>
      </c>
      <c r="I1205" t="s">
        <v>151</v>
      </c>
    </row>
    <row r="1206" spans="1:9">
      <c r="A1206" s="2">
        <v>2013</v>
      </c>
      <c r="B1206" s="2">
        <v>3</v>
      </c>
      <c r="C1206" s="2" t="s">
        <v>7</v>
      </c>
      <c r="D1206" s="2" t="s">
        <v>34</v>
      </c>
      <c r="E1206" s="2" t="s">
        <v>14</v>
      </c>
      <c r="F1206" s="2">
        <v>1.3489999999999999E-3</v>
      </c>
      <c r="G1206" s="2">
        <v>4</v>
      </c>
      <c r="H1206" s="2">
        <v>2.9999999999999997E-4</v>
      </c>
      <c r="I1206" t="s">
        <v>151</v>
      </c>
    </row>
    <row r="1207" spans="1:9">
      <c r="A1207" s="2">
        <v>2013</v>
      </c>
      <c r="B1207" s="2">
        <v>12</v>
      </c>
      <c r="C1207" s="2" t="s">
        <v>12</v>
      </c>
      <c r="D1207" s="2" t="s">
        <v>91</v>
      </c>
      <c r="E1207" s="2" t="s">
        <v>9</v>
      </c>
      <c r="F1207" s="2">
        <v>4.0300000000000002E-2</v>
      </c>
      <c r="G1207" s="2">
        <v>31</v>
      </c>
      <c r="H1207" s="2">
        <v>1.2999999999999999E-3</v>
      </c>
      <c r="I1207" t="s">
        <v>151</v>
      </c>
    </row>
    <row r="1208" spans="1:9">
      <c r="A1208" s="2">
        <v>2014</v>
      </c>
      <c r="B1208" s="2">
        <v>3</v>
      </c>
      <c r="C1208" s="2" t="s">
        <v>12</v>
      </c>
      <c r="D1208" s="2" t="s">
        <v>96</v>
      </c>
      <c r="E1208" s="2" t="s">
        <v>9</v>
      </c>
      <c r="F1208" s="2">
        <v>3.7198000000000002</v>
      </c>
      <c r="G1208" s="2">
        <v>2657</v>
      </c>
      <c r="H1208" s="2">
        <v>1.4E-3</v>
      </c>
      <c r="I1208" t="s">
        <v>151</v>
      </c>
    </row>
    <row r="1209" spans="1:9">
      <c r="A1209" s="2">
        <v>2013</v>
      </c>
      <c r="B1209" s="2">
        <v>2</v>
      </c>
      <c r="C1209" s="2" t="s">
        <v>12</v>
      </c>
      <c r="D1209" s="2" t="s">
        <v>50</v>
      </c>
      <c r="E1209" s="2" t="s">
        <v>11</v>
      </c>
      <c r="F1209" s="2">
        <v>0.21785199999999999</v>
      </c>
      <c r="G1209" s="2">
        <v>11</v>
      </c>
      <c r="H1209" s="2">
        <v>1.9800000000000002E-2</v>
      </c>
      <c r="I1209" t="s">
        <v>151</v>
      </c>
    </row>
    <row r="1210" spans="1:9">
      <c r="A1210" s="2">
        <v>2013</v>
      </c>
      <c r="B1210" s="2">
        <v>7</v>
      </c>
      <c r="C1210" s="2" t="s">
        <v>12</v>
      </c>
      <c r="D1210" s="2" t="s">
        <v>66</v>
      </c>
      <c r="E1210" s="2" t="s">
        <v>9</v>
      </c>
      <c r="F1210" s="2">
        <v>0.15965299999999999</v>
      </c>
      <c r="G1210" s="2">
        <v>13</v>
      </c>
      <c r="H1210" s="2">
        <v>1.2200000000000001E-2</v>
      </c>
      <c r="I1210" t="s">
        <v>151</v>
      </c>
    </row>
    <row r="1211" spans="1:9">
      <c r="A1211" s="2">
        <v>2013</v>
      </c>
      <c r="B1211" s="2">
        <v>5</v>
      </c>
      <c r="C1211" s="2" t="s">
        <v>12</v>
      </c>
      <c r="D1211" s="2" t="s">
        <v>24</v>
      </c>
      <c r="E1211" s="2" t="s">
        <v>25</v>
      </c>
      <c r="F1211" s="2">
        <v>18.238779000000001</v>
      </c>
      <c r="G1211" s="2">
        <v>3211</v>
      </c>
      <c r="H1211" s="2">
        <v>5.5999999999999999E-3</v>
      </c>
      <c r="I1211" t="s">
        <v>151</v>
      </c>
    </row>
    <row r="1212" spans="1:9">
      <c r="A1212" s="2">
        <v>2013</v>
      </c>
      <c r="B1212" s="2">
        <v>12</v>
      </c>
      <c r="C1212" s="2" t="s">
        <v>12</v>
      </c>
      <c r="D1212" s="2" t="s">
        <v>27</v>
      </c>
      <c r="E1212" s="2" t="s">
        <v>14</v>
      </c>
      <c r="F1212" s="2">
        <v>4.3721579999999998</v>
      </c>
      <c r="G1212" s="2">
        <v>1692</v>
      </c>
      <c r="H1212" s="2">
        <v>2.5000000000000001E-3</v>
      </c>
      <c r="I1212" t="s">
        <v>151</v>
      </c>
    </row>
    <row r="1213" spans="1:9">
      <c r="A1213" s="2">
        <v>2013</v>
      </c>
      <c r="B1213" s="2">
        <v>10</v>
      </c>
      <c r="C1213" s="2" t="s">
        <v>7</v>
      </c>
      <c r="D1213" s="2" t="s">
        <v>22</v>
      </c>
      <c r="E1213" s="2" t="s">
        <v>14</v>
      </c>
      <c r="F1213" s="2">
        <v>0.39030399999999998</v>
      </c>
      <c r="G1213" s="2">
        <v>3708</v>
      </c>
      <c r="H1213" s="2">
        <v>1E-4</v>
      </c>
      <c r="I1213" t="s">
        <v>151</v>
      </c>
    </row>
    <row r="1214" spans="1:9">
      <c r="A1214" s="2">
        <v>2014</v>
      </c>
      <c r="B1214" s="2">
        <v>5</v>
      </c>
      <c r="C1214" s="2" t="s">
        <v>12</v>
      </c>
      <c r="D1214" s="2" t="s">
        <v>21</v>
      </c>
      <c r="E1214" s="2" t="s">
        <v>14</v>
      </c>
      <c r="F1214" s="2">
        <v>384.59411499999999</v>
      </c>
      <c r="G1214" s="2">
        <v>35749</v>
      </c>
      <c r="H1214" s="2">
        <v>1.0699999999999999E-2</v>
      </c>
      <c r="I1214" t="s">
        <v>151</v>
      </c>
    </row>
    <row r="1215" spans="1:9">
      <c r="A1215" s="2">
        <v>2013</v>
      </c>
      <c r="B1215" s="2">
        <v>7</v>
      </c>
      <c r="C1215" s="2" t="s">
        <v>7</v>
      </c>
      <c r="D1215" s="2" t="s">
        <v>42</v>
      </c>
      <c r="E1215" s="2" t="s">
        <v>14</v>
      </c>
      <c r="F1215" s="2">
        <v>89.044785000000005</v>
      </c>
      <c r="G1215" s="2">
        <v>50541</v>
      </c>
      <c r="H1215" s="2">
        <v>1.6999999999999999E-3</v>
      </c>
      <c r="I1215" t="s">
        <v>151</v>
      </c>
    </row>
    <row r="1216" spans="1:9">
      <c r="A1216" s="2">
        <v>2013</v>
      </c>
      <c r="B1216" s="2">
        <v>9</v>
      </c>
      <c r="C1216" s="2" t="s">
        <v>12</v>
      </c>
      <c r="D1216" s="2" t="s">
        <v>87</v>
      </c>
      <c r="E1216" s="2" t="s">
        <v>14</v>
      </c>
      <c r="F1216" s="2">
        <v>381.46022499999998</v>
      </c>
      <c r="G1216" s="2">
        <v>28096</v>
      </c>
      <c r="H1216" s="2">
        <v>1.35E-2</v>
      </c>
      <c r="I1216" t="s">
        <v>151</v>
      </c>
    </row>
    <row r="1217" spans="1:9">
      <c r="A1217" s="2">
        <v>2013</v>
      </c>
      <c r="B1217" s="2">
        <v>2</v>
      </c>
      <c r="C1217" s="2" t="s">
        <v>12</v>
      </c>
      <c r="D1217" s="2" t="s">
        <v>26</v>
      </c>
      <c r="E1217" s="2" t="s">
        <v>14</v>
      </c>
      <c r="F1217" s="2">
        <v>57.770277999999998</v>
      </c>
      <c r="G1217" s="2">
        <v>5428</v>
      </c>
      <c r="H1217" s="2">
        <v>1.06E-2</v>
      </c>
      <c r="I1217" t="s">
        <v>151</v>
      </c>
    </row>
    <row r="1218" spans="1:9">
      <c r="A1218" s="2">
        <v>2014</v>
      </c>
      <c r="B1218" s="2">
        <v>2</v>
      </c>
      <c r="C1218" s="2" t="s">
        <v>12</v>
      </c>
      <c r="D1218" s="2" t="s">
        <v>54</v>
      </c>
      <c r="E1218" s="2" t="s">
        <v>14</v>
      </c>
      <c r="F1218" s="2">
        <v>0.31075700000000001</v>
      </c>
      <c r="G1218" s="2">
        <v>18</v>
      </c>
      <c r="H1218" s="2">
        <v>1.72E-2</v>
      </c>
      <c r="I1218" t="s">
        <v>151</v>
      </c>
    </row>
    <row r="1219" spans="1:9">
      <c r="A1219" s="2">
        <v>2013</v>
      </c>
      <c r="B1219" s="2">
        <v>6</v>
      </c>
      <c r="C1219" s="2" t="s">
        <v>12</v>
      </c>
      <c r="D1219" s="2" t="s">
        <v>64</v>
      </c>
      <c r="E1219" s="2" t="s">
        <v>14</v>
      </c>
      <c r="F1219" s="2">
        <v>0.33861400000000003</v>
      </c>
      <c r="G1219" s="2">
        <v>33</v>
      </c>
      <c r="H1219" s="2">
        <v>1.0200000000000001E-2</v>
      </c>
      <c r="I1219" t="s">
        <v>151</v>
      </c>
    </row>
    <row r="1220" spans="1:9">
      <c r="A1220" s="2">
        <v>2013</v>
      </c>
      <c r="B1220" s="2">
        <v>12</v>
      </c>
      <c r="C1220" s="2" t="s">
        <v>7</v>
      </c>
      <c r="D1220" s="2" t="s">
        <v>30</v>
      </c>
      <c r="E1220" s="2" t="s">
        <v>9</v>
      </c>
      <c r="F1220" s="2">
        <v>8.9263999999999992</v>
      </c>
      <c r="G1220" s="2">
        <v>6376</v>
      </c>
      <c r="H1220" s="2">
        <v>1.4E-3</v>
      </c>
      <c r="I1220" t="s">
        <v>151</v>
      </c>
    </row>
    <row r="1221" spans="1:9">
      <c r="A1221" s="2">
        <v>2014</v>
      </c>
      <c r="B1221" s="2">
        <v>3</v>
      </c>
      <c r="C1221" s="2" t="s">
        <v>12</v>
      </c>
      <c r="D1221" s="2" t="s">
        <v>23</v>
      </c>
      <c r="E1221" s="2" t="s">
        <v>14</v>
      </c>
      <c r="F1221" s="2">
        <v>3.7789139999999999</v>
      </c>
      <c r="G1221" s="2">
        <v>1694</v>
      </c>
      <c r="H1221" s="2">
        <v>2.2000000000000001E-3</v>
      </c>
      <c r="I1221" t="s">
        <v>151</v>
      </c>
    </row>
    <row r="1222" spans="1:9">
      <c r="A1222" s="2">
        <v>2013</v>
      </c>
      <c r="B1222" s="2">
        <v>10</v>
      </c>
      <c r="C1222" s="2" t="s">
        <v>12</v>
      </c>
      <c r="D1222" s="2" t="s">
        <v>8</v>
      </c>
      <c r="E1222" s="2" t="s">
        <v>9</v>
      </c>
      <c r="F1222" s="2">
        <v>32333.524909</v>
      </c>
      <c r="G1222" s="2">
        <v>3693143</v>
      </c>
      <c r="H1222" s="2">
        <v>8.6999999999999994E-3</v>
      </c>
      <c r="I1222" t="s">
        <v>151</v>
      </c>
    </row>
    <row r="1223" spans="1:9">
      <c r="A1223" s="2">
        <v>2014</v>
      </c>
      <c r="B1223" s="2">
        <v>1</v>
      </c>
      <c r="C1223" s="2" t="s">
        <v>12</v>
      </c>
      <c r="D1223" s="2" t="s">
        <v>8</v>
      </c>
      <c r="E1223" s="2" t="s">
        <v>9</v>
      </c>
      <c r="F1223" s="2">
        <v>34062.200278999997</v>
      </c>
      <c r="G1223" s="2">
        <v>4122342</v>
      </c>
      <c r="H1223" s="2">
        <v>8.2000000000000007E-3</v>
      </c>
      <c r="I1223" t="s">
        <v>151</v>
      </c>
    </row>
    <row r="1224" spans="1:9">
      <c r="A1224" s="2">
        <v>2014</v>
      </c>
      <c r="B1224" s="2">
        <v>3</v>
      </c>
      <c r="C1224" s="2" t="s">
        <v>12</v>
      </c>
      <c r="D1224" s="2" t="s">
        <v>55</v>
      </c>
      <c r="E1224" s="2" t="s">
        <v>14</v>
      </c>
      <c r="F1224" s="2">
        <v>3.1649999999999998E-3</v>
      </c>
      <c r="G1224" s="2">
        <v>1</v>
      </c>
      <c r="H1224" s="2">
        <v>3.0999999999999999E-3</v>
      </c>
      <c r="I1224" t="s">
        <v>151</v>
      </c>
    </row>
    <row r="1225" spans="1:9">
      <c r="A1225" s="2">
        <v>2013</v>
      </c>
      <c r="B1225" s="2">
        <v>4</v>
      </c>
      <c r="C1225" s="2" t="s">
        <v>12</v>
      </c>
      <c r="D1225" s="2" t="s">
        <v>104</v>
      </c>
      <c r="E1225" s="2" t="s">
        <v>14</v>
      </c>
      <c r="F1225" s="2">
        <v>6.202E-3</v>
      </c>
      <c r="G1225" s="2">
        <v>2</v>
      </c>
      <c r="H1225" s="2">
        <v>3.0999999999999999E-3</v>
      </c>
      <c r="I1225" t="s">
        <v>151</v>
      </c>
    </row>
    <row r="1226" spans="1:9">
      <c r="A1226" s="2">
        <v>2014</v>
      </c>
      <c r="B1226" s="2">
        <v>2</v>
      </c>
      <c r="C1226" s="2" t="s">
        <v>7</v>
      </c>
      <c r="D1226" s="2" t="s">
        <v>24</v>
      </c>
      <c r="E1226" s="2" t="s">
        <v>25</v>
      </c>
      <c r="F1226" s="2">
        <v>14.051416</v>
      </c>
      <c r="G1226" s="2">
        <v>10486</v>
      </c>
      <c r="H1226" s="2">
        <v>1.2999999999999999E-3</v>
      </c>
      <c r="I1226" t="s">
        <v>151</v>
      </c>
    </row>
    <row r="1227" spans="1:9">
      <c r="A1227" s="2">
        <v>2014</v>
      </c>
      <c r="B1227" s="2">
        <v>1</v>
      </c>
      <c r="C1227" s="2" t="s">
        <v>7</v>
      </c>
      <c r="D1227" s="2" t="s">
        <v>24</v>
      </c>
      <c r="E1227" s="2" t="s">
        <v>25</v>
      </c>
      <c r="F1227" s="2">
        <v>5.9987329999999996</v>
      </c>
      <c r="G1227" s="2">
        <v>9913</v>
      </c>
      <c r="H1227" s="2">
        <v>5.9999999999999995E-4</v>
      </c>
      <c r="I1227" t="s">
        <v>151</v>
      </c>
    </row>
    <row r="1228" spans="1:9">
      <c r="A1228" s="2">
        <v>2013</v>
      </c>
      <c r="B1228" s="2">
        <v>11</v>
      </c>
      <c r="C1228" s="2" t="s">
        <v>7</v>
      </c>
      <c r="D1228" s="2" t="s">
        <v>24</v>
      </c>
      <c r="E1228" s="2" t="s">
        <v>25</v>
      </c>
      <c r="F1228" s="2">
        <v>36.622306000000002</v>
      </c>
      <c r="G1228" s="2">
        <v>8544</v>
      </c>
      <c r="H1228" s="2">
        <v>4.1999999999999997E-3</v>
      </c>
      <c r="I1228" t="s">
        <v>151</v>
      </c>
    </row>
    <row r="1229" spans="1:9">
      <c r="A1229" s="2">
        <v>2013</v>
      </c>
      <c r="B1229" s="2">
        <v>10</v>
      </c>
      <c r="C1229" s="2" t="s">
        <v>7</v>
      </c>
      <c r="D1229" s="2" t="s">
        <v>24</v>
      </c>
      <c r="E1229" s="2" t="s">
        <v>25</v>
      </c>
      <c r="F1229" s="2">
        <v>1.5645709999999999</v>
      </c>
      <c r="G1229" s="2">
        <v>8057</v>
      </c>
      <c r="H1229" s="2">
        <v>1E-4</v>
      </c>
      <c r="I1229" t="s">
        <v>151</v>
      </c>
    </row>
    <row r="1230" spans="1:9">
      <c r="A1230" s="2">
        <v>2013</v>
      </c>
      <c r="B1230" s="2">
        <v>6</v>
      </c>
      <c r="C1230" s="2" t="s">
        <v>12</v>
      </c>
      <c r="D1230" s="2" t="s">
        <v>71</v>
      </c>
      <c r="E1230" s="2" t="s">
        <v>14</v>
      </c>
      <c r="F1230" s="2">
        <v>7.2631500000000004</v>
      </c>
      <c r="G1230" s="2">
        <v>691</v>
      </c>
      <c r="H1230" s="2">
        <v>1.0500000000000001E-2</v>
      </c>
      <c r="I1230" t="s">
        <v>151</v>
      </c>
    </row>
    <row r="1231" spans="1:9">
      <c r="A1231" s="2">
        <v>2013</v>
      </c>
      <c r="B1231" s="2">
        <v>4</v>
      </c>
      <c r="C1231" s="2" t="s">
        <v>12</v>
      </c>
      <c r="D1231" s="2" t="s">
        <v>86</v>
      </c>
      <c r="E1231" s="2" t="s">
        <v>9</v>
      </c>
      <c r="F1231" s="2">
        <v>16.565999999999999</v>
      </c>
      <c r="G1231" s="2">
        <v>13805</v>
      </c>
      <c r="H1231" s="2">
        <v>1.1999999999999999E-3</v>
      </c>
      <c r="I1231" t="s">
        <v>151</v>
      </c>
    </row>
    <row r="1232" spans="1:9">
      <c r="A1232" s="2">
        <v>2014</v>
      </c>
      <c r="B1232" s="2">
        <v>1</v>
      </c>
      <c r="C1232" s="2" t="s">
        <v>12</v>
      </c>
      <c r="D1232" s="2" t="s">
        <v>18</v>
      </c>
      <c r="E1232" s="2" t="s">
        <v>14</v>
      </c>
      <c r="F1232" s="2">
        <v>695.97155999999995</v>
      </c>
      <c r="G1232" s="2">
        <v>79594</v>
      </c>
      <c r="H1232" s="2">
        <v>8.6999999999999994E-3</v>
      </c>
      <c r="I1232" t="s">
        <v>151</v>
      </c>
    </row>
    <row r="1233" spans="1:9">
      <c r="A1233" s="2">
        <v>2013</v>
      </c>
      <c r="B1233" s="2">
        <v>11</v>
      </c>
      <c r="C1233" s="2" t="s">
        <v>7</v>
      </c>
      <c r="D1233" s="2" t="s">
        <v>70</v>
      </c>
      <c r="E1233" s="2" t="s">
        <v>14</v>
      </c>
      <c r="F1233" s="2">
        <v>148.989709</v>
      </c>
      <c r="G1233" s="2">
        <v>80815</v>
      </c>
      <c r="H1233" s="2">
        <v>1.8E-3</v>
      </c>
      <c r="I1233" t="s">
        <v>151</v>
      </c>
    </row>
    <row r="1234" spans="1:9">
      <c r="A1234" s="2">
        <v>2013</v>
      </c>
      <c r="B1234" s="2">
        <v>3</v>
      </c>
      <c r="C1234" s="2" t="s">
        <v>12</v>
      </c>
      <c r="D1234" s="2" t="s">
        <v>44</v>
      </c>
      <c r="E1234" s="2" t="s">
        <v>16</v>
      </c>
      <c r="F1234" s="2">
        <v>144.673924</v>
      </c>
      <c r="G1234" s="2">
        <v>12062</v>
      </c>
      <c r="H1234" s="2">
        <v>1.1900000000000001E-2</v>
      </c>
      <c r="I1234" t="s">
        <v>151</v>
      </c>
    </row>
    <row r="1235" spans="1:9">
      <c r="A1235" s="2">
        <v>2014</v>
      </c>
      <c r="B1235" s="2">
        <v>1</v>
      </c>
      <c r="C1235" s="2" t="s">
        <v>7</v>
      </c>
      <c r="D1235" s="2" t="s">
        <v>48</v>
      </c>
      <c r="E1235" s="2" t="s">
        <v>14</v>
      </c>
      <c r="F1235" s="2">
        <v>7.1126760000000004</v>
      </c>
      <c r="G1235" s="2">
        <v>2761</v>
      </c>
      <c r="H1235" s="2">
        <v>2.5000000000000001E-3</v>
      </c>
      <c r="I1235" t="s">
        <v>151</v>
      </c>
    </row>
    <row r="1236" spans="1:9">
      <c r="A1236" s="2">
        <v>2013</v>
      </c>
      <c r="B1236" s="2">
        <v>11</v>
      </c>
      <c r="C1236" s="2" t="s">
        <v>7</v>
      </c>
      <c r="D1236" s="2" t="s">
        <v>10</v>
      </c>
      <c r="E1236" s="2" t="s">
        <v>11</v>
      </c>
      <c r="F1236" s="2">
        <v>51.323405999999999</v>
      </c>
      <c r="G1236" s="2">
        <v>36630</v>
      </c>
      <c r="H1236" s="2">
        <v>1.4E-3</v>
      </c>
      <c r="I1236" t="s">
        <v>151</v>
      </c>
    </row>
    <row r="1237" spans="1:9">
      <c r="A1237" s="2">
        <v>2013</v>
      </c>
      <c r="B1237" s="2">
        <v>8</v>
      </c>
      <c r="C1237" s="2" t="s">
        <v>12</v>
      </c>
      <c r="D1237" s="2" t="s">
        <v>24</v>
      </c>
      <c r="E1237" s="2" t="s">
        <v>25</v>
      </c>
      <c r="F1237" s="2">
        <v>44.953445000000002</v>
      </c>
      <c r="G1237" s="2">
        <v>7020</v>
      </c>
      <c r="H1237" s="2">
        <v>6.4000000000000003E-3</v>
      </c>
      <c r="I1237" t="s">
        <v>151</v>
      </c>
    </row>
    <row r="1238" spans="1:9">
      <c r="A1238" s="2">
        <v>2013</v>
      </c>
      <c r="B1238" s="2">
        <v>5</v>
      </c>
      <c r="C1238" s="2" t="s">
        <v>7</v>
      </c>
      <c r="D1238" s="2" t="s">
        <v>27</v>
      </c>
      <c r="E1238" s="2" t="s">
        <v>14</v>
      </c>
      <c r="F1238" s="2">
        <v>0.20247999999999999</v>
      </c>
      <c r="G1238" s="2">
        <v>1617</v>
      </c>
      <c r="H1238" s="2">
        <v>1E-4</v>
      </c>
      <c r="I1238" t="s">
        <v>151</v>
      </c>
    </row>
    <row r="1239" spans="1:9">
      <c r="A1239" s="2">
        <v>2013</v>
      </c>
      <c r="B1239" s="2">
        <v>2</v>
      </c>
      <c r="C1239" s="2" t="s">
        <v>7</v>
      </c>
      <c r="D1239" s="2" t="s">
        <v>28</v>
      </c>
      <c r="E1239" s="2" t="s">
        <v>14</v>
      </c>
      <c r="F1239" s="2">
        <v>4.5839249999999998</v>
      </c>
      <c r="G1239" s="2">
        <v>5364</v>
      </c>
      <c r="H1239" s="2">
        <v>8.0000000000000004E-4</v>
      </c>
      <c r="I1239" t="s">
        <v>151</v>
      </c>
    </row>
    <row r="1240" spans="1:9">
      <c r="A1240" s="2">
        <v>2014</v>
      </c>
      <c r="B1240" s="2">
        <v>1</v>
      </c>
      <c r="C1240" s="2" t="s">
        <v>12</v>
      </c>
      <c r="D1240" s="2" t="s">
        <v>100</v>
      </c>
      <c r="E1240" s="2" t="s">
        <v>14</v>
      </c>
      <c r="F1240" s="2">
        <v>3.1716000000000001E-2</v>
      </c>
      <c r="G1240" s="2">
        <v>1</v>
      </c>
      <c r="H1240" s="2">
        <v>3.1699999999999999E-2</v>
      </c>
      <c r="I1240" t="s">
        <v>151</v>
      </c>
    </row>
    <row r="1241" spans="1:9">
      <c r="A1241" s="2">
        <v>2013</v>
      </c>
      <c r="B1241" s="2">
        <v>10</v>
      </c>
      <c r="C1241" s="2" t="s">
        <v>12</v>
      </c>
      <c r="D1241" s="2" t="s">
        <v>100</v>
      </c>
      <c r="E1241" s="2" t="s">
        <v>14</v>
      </c>
      <c r="F1241" s="2">
        <v>0.23619000000000001</v>
      </c>
      <c r="G1241" s="2">
        <v>5</v>
      </c>
      <c r="H1241" s="2">
        <v>4.7199999999999999E-2</v>
      </c>
      <c r="I1241" t="s">
        <v>151</v>
      </c>
    </row>
    <row r="1242" spans="1:9">
      <c r="A1242" s="2">
        <v>2014</v>
      </c>
      <c r="B1242" s="2">
        <v>2</v>
      </c>
      <c r="C1242" s="2" t="s">
        <v>12</v>
      </c>
      <c r="D1242" s="2" t="s">
        <v>100</v>
      </c>
      <c r="E1242" s="2" t="s">
        <v>14</v>
      </c>
      <c r="F1242" s="2">
        <v>6.2701999999999994E-2</v>
      </c>
      <c r="G1242" s="2">
        <v>2</v>
      </c>
      <c r="H1242" s="2">
        <v>3.1300000000000001E-2</v>
      </c>
      <c r="I1242" t="s">
        <v>151</v>
      </c>
    </row>
    <row r="1243" spans="1:9">
      <c r="A1243" s="2">
        <v>2013</v>
      </c>
      <c r="B1243" s="2">
        <v>6</v>
      </c>
      <c r="C1243" s="2" t="s">
        <v>12</v>
      </c>
      <c r="D1243" s="2" t="s">
        <v>21</v>
      </c>
      <c r="E1243" s="2" t="s">
        <v>14</v>
      </c>
      <c r="F1243" s="2">
        <v>252.60908800000001</v>
      </c>
      <c r="G1243" s="2">
        <v>26398</v>
      </c>
      <c r="H1243" s="2">
        <v>9.4999999999999998E-3</v>
      </c>
      <c r="I1243" t="s">
        <v>151</v>
      </c>
    </row>
    <row r="1244" spans="1:9">
      <c r="A1244" s="2">
        <v>2013</v>
      </c>
      <c r="B1244" s="2">
        <v>4</v>
      </c>
      <c r="C1244" s="2" t="s">
        <v>7</v>
      </c>
      <c r="D1244" s="2" t="s">
        <v>86</v>
      </c>
      <c r="E1244" s="2" t="s">
        <v>9</v>
      </c>
      <c r="F1244" s="2">
        <v>66.367199999999997</v>
      </c>
      <c r="G1244" s="2">
        <v>55306</v>
      </c>
      <c r="H1244" s="2">
        <v>1.1999999999999999E-3</v>
      </c>
      <c r="I1244" t="s">
        <v>151</v>
      </c>
    </row>
    <row r="1245" spans="1:9">
      <c r="A1245" s="2">
        <v>2013</v>
      </c>
      <c r="B1245" s="2">
        <v>6</v>
      </c>
      <c r="C1245" s="2" t="s">
        <v>12</v>
      </c>
      <c r="D1245" s="2" t="s">
        <v>86</v>
      </c>
      <c r="E1245" s="2" t="s">
        <v>9</v>
      </c>
      <c r="F1245" s="2">
        <v>266.14016400000003</v>
      </c>
      <c r="G1245" s="2">
        <v>66970</v>
      </c>
      <c r="H1245" s="2">
        <v>3.8999999999999998E-3</v>
      </c>
      <c r="I1245" t="s">
        <v>151</v>
      </c>
    </row>
    <row r="1246" spans="1:9">
      <c r="A1246" s="2">
        <v>2014</v>
      </c>
      <c r="B1246" s="2">
        <v>1</v>
      </c>
      <c r="C1246" s="2" t="s">
        <v>7</v>
      </c>
      <c r="D1246" s="2" t="s">
        <v>18</v>
      </c>
      <c r="E1246" s="2" t="s">
        <v>14</v>
      </c>
      <c r="F1246" s="2">
        <v>23.860748000000001</v>
      </c>
      <c r="G1246" s="2">
        <v>57685</v>
      </c>
      <c r="H1246" s="2">
        <v>4.0000000000000002E-4</v>
      </c>
      <c r="I1246" t="s">
        <v>151</v>
      </c>
    </row>
    <row r="1247" spans="1:9">
      <c r="A1247" s="2">
        <v>2013</v>
      </c>
      <c r="B1247" s="2">
        <v>10</v>
      </c>
      <c r="C1247" s="2" t="s">
        <v>7</v>
      </c>
      <c r="D1247" s="2" t="s">
        <v>18</v>
      </c>
      <c r="E1247" s="2" t="s">
        <v>14</v>
      </c>
      <c r="F1247" s="2">
        <v>89.669324000000003</v>
      </c>
      <c r="G1247" s="2">
        <v>27074</v>
      </c>
      <c r="H1247" s="2">
        <v>3.3E-3</v>
      </c>
      <c r="I1247" t="s">
        <v>151</v>
      </c>
    </row>
    <row r="1248" spans="1:9">
      <c r="A1248" s="2">
        <v>2013</v>
      </c>
      <c r="B1248" s="2">
        <v>9</v>
      </c>
      <c r="C1248" s="2" t="s">
        <v>12</v>
      </c>
      <c r="D1248" s="2" t="s">
        <v>45</v>
      </c>
      <c r="E1248" s="2" t="s">
        <v>14</v>
      </c>
      <c r="F1248" s="2">
        <v>67.783192</v>
      </c>
      <c r="G1248" s="2">
        <v>15279</v>
      </c>
      <c r="H1248" s="2">
        <v>4.4000000000000003E-3</v>
      </c>
      <c r="I1248" t="s">
        <v>151</v>
      </c>
    </row>
    <row r="1249" spans="1:9">
      <c r="A1249" s="2">
        <v>2014</v>
      </c>
      <c r="B1249" s="2">
        <v>1</v>
      </c>
      <c r="C1249" s="2" t="s">
        <v>12</v>
      </c>
      <c r="D1249" s="2" t="s">
        <v>13</v>
      </c>
      <c r="E1249" s="2" t="s">
        <v>14</v>
      </c>
      <c r="F1249" s="2">
        <v>828.75523699999997</v>
      </c>
      <c r="G1249" s="2">
        <v>67516</v>
      </c>
      <c r="H1249" s="2">
        <v>1.2200000000000001E-2</v>
      </c>
      <c r="I1249" t="s">
        <v>151</v>
      </c>
    </row>
    <row r="1250" spans="1:9">
      <c r="A1250" s="2">
        <v>2014</v>
      </c>
      <c r="B1250" s="2">
        <v>5</v>
      </c>
      <c r="C1250" s="2" t="s">
        <v>7</v>
      </c>
      <c r="D1250" s="2" t="s">
        <v>17</v>
      </c>
      <c r="E1250" s="2" t="s">
        <v>14</v>
      </c>
      <c r="F1250" s="2">
        <v>28.151648000000002</v>
      </c>
      <c r="G1250" s="2">
        <v>10430</v>
      </c>
      <c r="H1250" s="2">
        <v>2.5999999999999999E-3</v>
      </c>
      <c r="I1250" t="s">
        <v>151</v>
      </c>
    </row>
    <row r="1251" spans="1:9">
      <c r="A1251" s="2">
        <v>2014</v>
      </c>
      <c r="B1251" s="2">
        <v>2</v>
      </c>
      <c r="C1251" s="2" t="s">
        <v>7</v>
      </c>
      <c r="D1251" s="2" t="s">
        <v>56</v>
      </c>
      <c r="E1251" s="2" t="s">
        <v>14</v>
      </c>
      <c r="F1251" s="2">
        <v>47.838631999999997</v>
      </c>
      <c r="G1251" s="2">
        <v>74153</v>
      </c>
      <c r="H1251" s="2">
        <v>5.9999999999999995E-4</v>
      </c>
      <c r="I1251" t="s">
        <v>151</v>
      </c>
    </row>
    <row r="1252" spans="1:9">
      <c r="A1252" s="2">
        <v>2014</v>
      </c>
      <c r="B1252" s="2">
        <v>4</v>
      </c>
      <c r="C1252" s="2" t="s">
        <v>7</v>
      </c>
      <c r="D1252" s="2" t="s">
        <v>56</v>
      </c>
      <c r="E1252" s="2" t="s">
        <v>14</v>
      </c>
      <c r="F1252" s="2">
        <v>98.961449000000002</v>
      </c>
      <c r="G1252" s="2">
        <v>78297</v>
      </c>
      <c r="H1252" s="2">
        <v>1.1999999999999999E-3</v>
      </c>
      <c r="I1252" t="s">
        <v>151</v>
      </c>
    </row>
    <row r="1253" spans="1:9">
      <c r="A1253" s="2">
        <v>2013</v>
      </c>
      <c r="B1253" s="2">
        <v>9</v>
      </c>
      <c r="C1253" s="2" t="s">
        <v>7</v>
      </c>
      <c r="D1253" s="2" t="s">
        <v>39</v>
      </c>
      <c r="E1253" s="2" t="s">
        <v>14</v>
      </c>
      <c r="F1253" s="2">
        <v>354.111627</v>
      </c>
      <c r="G1253" s="2">
        <v>62343</v>
      </c>
      <c r="H1253" s="2">
        <v>5.5999999999999999E-3</v>
      </c>
      <c r="I1253" t="s">
        <v>151</v>
      </c>
    </row>
    <row r="1254" spans="1:9">
      <c r="A1254" s="2">
        <v>2013</v>
      </c>
      <c r="B1254" s="2">
        <v>8</v>
      </c>
      <c r="C1254" s="2" t="s">
        <v>12</v>
      </c>
      <c r="D1254" s="2" t="s">
        <v>48</v>
      </c>
      <c r="E1254" s="2" t="s">
        <v>14</v>
      </c>
      <c r="F1254" s="2">
        <v>6.1412750000000003</v>
      </c>
      <c r="G1254" s="2">
        <v>1137</v>
      </c>
      <c r="H1254" s="2">
        <v>5.4000000000000003E-3</v>
      </c>
      <c r="I1254" t="s">
        <v>151</v>
      </c>
    </row>
    <row r="1255" spans="1:9">
      <c r="A1255" s="2">
        <v>2014</v>
      </c>
      <c r="B1255" s="2">
        <v>3</v>
      </c>
      <c r="C1255" s="2" t="s">
        <v>7</v>
      </c>
      <c r="D1255" s="2" t="s">
        <v>29</v>
      </c>
      <c r="E1255" s="2" t="s">
        <v>25</v>
      </c>
      <c r="F1255" s="2">
        <v>7.6565570000000003</v>
      </c>
      <c r="G1255" s="2">
        <v>8957</v>
      </c>
      <c r="H1255" s="2">
        <v>8.0000000000000004E-4</v>
      </c>
      <c r="I1255" t="s">
        <v>151</v>
      </c>
    </row>
    <row r="1256" spans="1:9">
      <c r="A1256" s="2">
        <v>2013</v>
      </c>
      <c r="B1256" s="2">
        <v>4</v>
      </c>
      <c r="C1256" s="2" t="s">
        <v>12</v>
      </c>
      <c r="D1256" s="2" t="s">
        <v>50</v>
      </c>
      <c r="E1256" s="2" t="s">
        <v>11</v>
      </c>
      <c r="F1256" s="2">
        <v>1.9656E-2</v>
      </c>
      <c r="G1256" s="2">
        <v>3</v>
      </c>
      <c r="H1256" s="2">
        <v>6.4999999999999997E-3</v>
      </c>
      <c r="I1256" t="s">
        <v>151</v>
      </c>
    </row>
    <row r="1257" spans="1:9">
      <c r="A1257" s="2">
        <v>2013</v>
      </c>
      <c r="B1257" s="2">
        <v>12</v>
      </c>
      <c r="C1257" s="2" t="s">
        <v>7</v>
      </c>
      <c r="D1257" s="2" t="s">
        <v>51</v>
      </c>
      <c r="E1257" s="2" t="s">
        <v>11</v>
      </c>
      <c r="F1257" s="2">
        <v>0.89180000000000004</v>
      </c>
      <c r="G1257" s="2">
        <v>637</v>
      </c>
      <c r="H1257" s="2">
        <v>1.4E-3</v>
      </c>
      <c r="I1257" t="s">
        <v>151</v>
      </c>
    </row>
    <row r="1258" spans="1:9">
      <c r="A1258" s="2">
        <v>2013</v>
      </c>
      <c r="B1258" s="2">
        <v>3</v>
      </c>
      <c r="C1258" s="2" t="s">
        <v>12</v>
      </c>
      <c r="D1258" s="2" t="s">
        <v>71</v>
      </c>
      <c r="E1258" s="2" t="s">
        <v>14</v>
      </c>
      <c r="F1258" s="2">
        <v>1.3374E-2</v>
      </c>
      <c r="G1258" s="2">
        <v>1</v>
      </c>
      <c r="H1258" s="2">
        <v>1.3299999999999999E-2</v>
      </c>
      <c r="I1258" t="s">
        <v>151</v>
      </c>
    </row>
    <row r="1259" spans="1:9">
      <c r="A1259" s="2">
        <v>2013</v>
      </c>
      <c r="B1259" s="2">
        <v>1</v>
      </c>
      <c r="C1259" s="2" t="s">
        <v>7</v>
      </c>
      <c r="D1259" s="2" t="s">
        <v>22</v>
      </c>
      <c r="E1259" s="2" t="s">
        <v>14</v>
      </c>
      <c r="F1259" s="2">
        <v>4.0138389999999999</v>
      </c>
      <c r="G1259" s="2">
        <v>6155</v>
      </c>
      <c r="H1259" s="2">
        <v>5.9999999999999995E-4</v>
      </c>
      <c r="I1259" t="s">
        <v>151</v>
      </c>
    </row>
    <row r="1260" spans="1:9">
      <c r="A1260" s="2">
        <v>2013</v>
      </c>
      <c r="B1260" s="2">
        <v>6</v>
      </c>
      <c r="C1260" s="2" t="s">
        <v>7</v>
      </c>
      <c r="D1260" s="2" t="s">
        <v>87</v>
      </c>
      <c r="E1260" s="2" t="s">
        <v>14</v>
      </c>
      <c r="F1260" s="2">
        <v>18.114813000000002</v>
      </c>
      <c r="G1260" s="2">
        <v>7400</v>
      </c>
      <c r="H1260" s="2">
        <v>2.3999999999999998E-3</v>
      </c>
      <c r="I1260" t="s">
        <v>151</v>
      </c>
    </row>
    <row r="1261" spans="1:9">
      <c r="A1261" s="2">
        <v>2013</v>
      </c>
      <c r="B1261" s="2">
        <v>3</v>
      </c>
      <c r="C1261" s="2" t="s">
        <v>7</v>
      </c>
      <c r="D1261" s="2" t="s">
        <v>87</v>
      </c>
      <c r="E1261" s="2" t="s">
        <v>14</v>
      </c>
      <c r="F1261" s="2">
        <v>12.08062</v>
      </c>
      <c r="G1261" s="2">
        <v>10913</v>
      </c>
      <c r="H1261" s="2">
        <v>1.1000000000000001E-3</v>
      </c>
      <c r="I1261" t="s">
        <v>151</v>
      </c>
    </row>
    <row r="1262" spans="1:9">
      <c r="A1262" s="2">
        <v>2014</v>
      </c>
      <c r="B1262" s="2">
        <v>3</v>
      </c>
      <c r="C1262" s="2" t="s">
        <v>12</v>
      </c>
      <c r="D1262" s="2" t="s">
        <v>46</v>
      </c>
      <c r="E1262" s="2" t="s">
        <v>25</v>
      </c>
      <c r="F1262" s="2">
        <v>50.272061999999998</v>
      </c>
      <c r="G1262" s="2">
        <v>8368</v>
      </c>
      <c r="H1262" s="2">
        <v>6.0000000000000001E-3</v>
      </c>
      <c r="I1262" t="s">
        <v>151</v>
      </c>
    </row>
    <row r="1263" spans="1:9">
      <c r="A1263" s="2">
        <v>2013</v>
      </c>
      <c r="B1263" s="2">
        <v>4</v>
      </c>
      <c r="C1263" s="2" t="s">
        <v>7</v>
      </c>
      <c r="D1263" s="2" t="s">
        <v>45</v>
      </c>
      <c r="E1263" s="2" t="s">
        <v>14</v>
      </c>
      <c r="F1263" s="2">
        <v>16.343799000000001</v>
      </c>
      <c r="G1263" s="2">
        <v>17765</v>
      </c>
      <c r="H1263" s="2">
        <v>8.9999999999999998E-4</v>
      </c>
      <c r="I1263" t="s">
        <v>151</v>
      </c>
    </row>
    <row r="1264" spans="1:9">
      <c r="A1264" s="2">
        <v>2013</v>
      </c>
      <c r="B1264" s="2">
        <v>8</v>
      </c>
      <c r="C1264" s="2" t="s">
        <v>12</v>
      </c>
      <c r="D1264" s="2" t="s">
        <v>20</v>
      </c>
      <c r="E1264" s="2" t="s">
        <v>14</v>
      </c>
      <c r="F1264" s="2">
        <v>1802.702299</v>
      </c>
      <c r="G1264" s="2">
        <v>165626</v>
      </c>
      <c r="H1264" s="2">
        <v>1.0800000000000001E-2</v>
      </c>
      <c r="I1264" t="s">
        <v>151</v>
      </c>
    </row>
    <row r="1265" spans="1:9">
      <c r="A1265" s="2">
        <v>2013</v>
      </c>
      <c r="B1265" s="2">
        <v>4</v>
      </c>
      <c r="C1265" s="2" t="s">
        <v>12</v>
      </c>
      <c r="D1265" s="2" t="s">
        <v>26</v>
      </c>
      <c r="E1265" s="2" t="s">
        <v>14</v>
      </c>
      <c r="F1265" s="2">
        <v>64.787515999999997</v>
      </c>
      <c r="G1265" s="2">
        <v>6649</v>
      </c>
      <c r="H1265" s="2">
        <v>9.7000000000000003E-3</v>
      </c>
      <c r="I1265" t="s">
        <v>151</v>
      </c>
    </row>
    <row r="1266" spans="1:9">
      <c r="A1266" s="2">
        <v>2013</v>
      </c>
      <c r="B1266" s="2">
        <v>8</v>
      </c>
      <c r="C1266" s="2" t="s">
        <v>12</v>
      </c>
      <c r="D1266" s="2" t="s">
        <v>17</v>
      </c>
      <c r="E1266" s="2" t="s">
        <v>14</v>
      </c>
      <c r="F1266" s="2">
        <v>0.23660999999999999</v>
      </c>
      <c r="G1266" s="2">
        <v>10</v>
      </c>
      <c r="H1266" s="2">
        <v>2.3599999999999999E-2</v>
      </c>
      <c r="I1266" t="s">
        <v>151</v>
      </c>
    </row>
    <row r="1267" spans="1:9">
      <c r="A1267" s="2">
        <v>2013</v>
      </c>
      <c r="B1267" s="2">
        <v>11</v>
      </c>
      <c r="C1267" s="2" t="s">
        <v>12</v>
      </c>
      <c r="D1267" s="2" t="s">
        <v>54</v>
      </c>
      <c r="E1267" s="2" t="s">
        <v>14</v>
      </c>
      <c r="F1267" s="2">
        <v>0.458596</v>
      </c>
      <c r="G1267" s="2">
        <v>24</v>
      </c>
      <c r="H1267" s="2">
        <v>1.9099999999999999E-2</v>
      </c>
      <c r="I1267" t="s">
        <v>151</v>
      </c>
    </row>
    <row r="1268" spans="1:9">
      <c r="A1268" s="2">
        <v>2014</v>
      </c>
      <c r="B1268" s="2">
        <v>2</v>
      </c>
      <c r="C1268" s="2" t="s">
        <v>12</v>
      </c>
      <c r="D1268" s="2" t="s">
        <v>44</v>
      </c>
      <c r="E1268" s="2" t="s">
        <v>16</v>
      </c>
      <c r="F1268" s="2">
        <v>191.55613099999999</v>
      </c>
      <c r="G1268" s="2">
        <v>18884</v>
      </c>
      <c r="H1268" s="2">
        <v>1.01E-2</v>
      </c>
      <c r="I1268" t="s">
        <v>151</v>
      </c>
    </row>
    <row r="1269" spans="1:9">
      <c r="A1269" s="2">
        <v>2013</v>
      </c>
      <c r="B1269" s="2">
        <v>8</v>
      </c>
      <c r="C1269" s="2" t="s">
        <v>12</v>
      </c>
      <c r="D1269" s="2" t="s">
        <v>82</v>
      </c>
      <c r="E1269" s="2" t="s">
        <v>14</v>
      </c>
      <c r="F1269" s="2">
        <v>1.0857E-2</v>
      </c>
      <c r="G1269" s="2">
        <v>1</v>
      </c>
      <c r="H1269" s="2">
        <v>1.0800000000000001E-2</v>
      </c>
      <c r="I1269" t="s">
        <v>151</v>
      </c>
    </row>
    <row r="1270" spans="1:9">
      <c r="A1270" s="2">
        <v>2014</v>
      </c>
      <c r="B1270" s="2">
        <v>1</v>
      </c>
      <c r="C1270" s="2" t="s">
        <v>12</v>
      </c>
      <c r="D1270" s="2" t="s">
        <v>67</v>
      </c>
      <c r="E1270" s="2" t="s">
        <v>9</v>
      </c>
      <c r="F1270" s="2">
        <v>0.1729</v>
      </c>
      <c r="G1270" s="2">
        <v>133</v>
      </c>
      <c r="H1270" s="2">
        <v>1.2999999999999999E-3</v>
      </c>
      <c r="I1270" t="s">
        <v>151</v>
      </c>
    </row>
    <row r="1271" spans="1:9">
      <c r="A1271" s="2">
        <v>2013</v>
      </c>
      <c r="B1271" s="2">
        <v>8</v>
      </c>
      <c r="C1271" s="2" t="s">
        <v>7</v>
      </c>
      <c r="D1271" s="2" t="s">
        <v>24</v>
      </c>
      <c r="E1271" s="2" t="s">
        <v>25</v>
      </c>
      <c r="F1271" s="2">
        <v>11.210464</v>
      </c>
      <c r="G1271" s="2">
        <v>7121</v>
      </c>
      <c r="H1271" s="2">
        <v>1.5E-3</v>
      </c>
      <c r="I1271" t="s">
        <v>151</v>
      </c>
    </row>
    <row r="1272" spans="1:9">
      <c r="A1272" s="2">
        <v>2014</v>
      </c>
      <c r="B1272" s="2">
        <v>1</v>
      </c>
      <c r="C1272" s="2" t="s">
        <v>12</v>
      </c>
      <c r="D1272" s="2" t="s">
        <v>28</v>
      </c>
      <c r="E1272" s="2" t="s">
        <v>14</v>
      </c>
      <c r="F1272" s="2">
        <v>14.93735</v>
      </c>
      <c r="G1272" s="2">
        <v>5593</v>
      </c>
      <c r="H1272" s="2">
        <v>2.5999999999999999E-3</v>
      </c>
      <c r="I1272" t="s">
        <v>151</v>
      </c>
    </row>
    <row r="1273" spans="1:9">
      <c r="A1273" s="2">
        <v>2013</v>
      </c>
      <c r="B1273" s="2">
        <v>7</v>
      </c>
      <c r="C1273" s="2" t="s">
        <v>7</v>
      </c>
      <c r="D1273" s="2" t="s">
        <v>22</v>
      </c>
      <c r="E1273" s="2" t="s">
        <v>14</v>
      </c>
      <c r="F1273" s="2">
        <v>5.3248660000000001</v>
      </c>
      <c r="G1273" s="2">
        <v>3019</v>
      </c>
      <c r="H1273" s="2">
        <v>1.6999999999999999E-3</v>
      </c>
      <c r="I1273" t="s">
        <v>151</v>
      </c>
    </row>
    <row r="1274" spans="1:9">
      <c r="A1274" s="2">
        <v>2013</v>
      </c>
      <c r="B1274" s="2">
        <v>9</v>
      </c>
      <c r="C1274" s="2" t="s">
        <v>12</v>
      </c>
      <c r="D1274" s="2" t="s">
        <v>42</v>
      </c>
      <c r="E1274" s="2" t="s">
        <v>14</v>
      </c>
      <c r="F1274" s="2">
        <v>207.43628000000001</v>
      </c>
      <c r="G1274" s="2">
        <v>16659</v>
      </c>
      <c r="H1274" s="2">
        <v>1.24E-2</v>
      </c>
      <c r="I1274" t="s">
        <v>151</v>
      </c>
    </row>
    <row r="1275" spans="1:9">
      <c r="A1275" s="2">
        <v>2013</v>
      </c>
      <c r="B1275" s="2">
        <v>5</v>
      </c>
      <c r="C1275" s="2" t="s">
        <v>12</v>
      </c>
      <c r="D1275" s="2" t="s">
        <v>87</v>
      </c>
      <c r="E1275" s="2" t="s">
        <v>14</v>
      </c>
      <c r="F1275" s="2">
        <v>254.03261599999999</v>
      </c>
      <c r="G1275" s="2">
        <v>24939</v>
      </c>
      <c r="H1275" s="2">
        <v>1.01E-2</v>
      </c>
      <c r="I1275" t="s">
        <v>151</v>
      </c>
    </row>
    <row r="1276" spans="1:9">
      <c r="A1276" s="2">
        <v>2013</v>
      </c>
      <c r="B1276" s="2">
        <v>4</v>
      </c>
      <c r="C1276" s="2" t="s">
        <v>7</v>
      </c>
      <c r="D1276" s="2" t="s">
        <v>46</v>
      </c>
      <c r="E1276" s="2" t="s">
        <v>25</v>
      </c>
      <c r="F1276" s="2">
        <v>2.8707379999999998</v>
      </c>
      <c r="G1276" s="2">
        <v>1281</v>
      </c>
      <c r="H1276" s="2">
        <v>2.2000000000000001E-3</v>
      </c>
      <c r="I1276" t="s">
        <v>151</v>
      </c>
    </row>
    <row r="1277" spans="1:9">
      <c r="A1277" s="2">
        <v>2013</v>
      </c>
      <c r="B1277" s="2">
        <v>3</v>
      </c>
      <c r="C1277" s="2" t="s">
        <v>7</v>
      </c>
      <c r="D1277" s="2" t="s">
        <v>15</v>
      </c>
      <c r="E1277" s="2" t="s">
        <v>16</v>
      </c>
      <c r="F1277" s="2">
        <v>113.21760399999999</v>
      </c>
      <c r="G1277" s="2">
        <v>40453</v>
      </c>
      <c r="H1277" s="2">
        <v>2.7000000000000001E-3</v>
      </c>
      <c r="I1277" t="s">
        <v>151</v>
      </c>
    </row>
    <row r="1278" spans="1:9">
      <c r="A1278" s="2">
        <v>2013</v>
      </c>
      <c r="B1278" s="2">
        <v>10</v>
      </c>
      <c r="C1278" s="2" t="s">
        <v>12</v>
      </c>
      <c r="D1278" s="2" t="s">
        <v>60</v>
      </c>
      <c r="E1278" s="2" t="s">
        <v>14</v>
      </c>
      <c r="F1278" s="2">
        <v>3.9924580000000001</v>
      </c>
      <c r="G1278" s="2">
        <v>1334</v>
      </c>
      <c r="H1278" s="2">
        <v>2.8999999999999998E-3</v>
      </c>
      <c r="I1278" t="s">
        <v>151</v>
      </c>
    </row>
    <row r="1279" spans="1:9">
      <c r="A1279" s="2">
        <v>2013</v>
      </c>
      <c r="B1279" s="2">
        <v>2</v>
      </c>
      <c r="C1279" s="2" t="s">
        <v>12</v>
      </c>
      <c r="D1279" s="2" t="s">
        <v>60</v>
      </c>
      <c r="E1279" s="2" t="s">
        <v>14</v>
      </c>
      <c r="F1279" s="2">
        <v>9.7628999999999994E-2</v>
      </c>
      <c r="G1279" s="2">
        <v>7</v>
      </c>
      <c r="H1279" s="2">
        <v>1.3899999999999999E-2</v>
      </c>
      <c r="I1279" t="s">
        <v>151</v>
      </c>
    </row>
    <row r="1280" spans="1:9">
      <c r="A1280" s="2">
        <v>2014</v>
      </c>
      <c r="B1280" s="2">
        <v>1</v>
      </c>
      <c r="C1280" s="2" t="s">
        <v>7</v>
      </c>
      <c r="D1280" s="2" t="s">
        <v>13</v>
      </c>
      <c r="E1280" s="2" t="s">
        <v>14</v>
      </c>
      <c r="F1280" s="2">
        <v>6.6203620000000001</v>
      </c>
      <c r="G1280" s="2">
        <v>23784</v>
      </c>
      <c r="H1280" s="2">
        <v>2.0000000000000001E-4</v>
      </c>
      <c r="I1280" t="s">
        <v>151</v>
      </c>
    </row>
    <row r="1281" spans="1:9">
      <c r="A1281" s="2">
        <v>2013</v>
      </c>
      <c r="B1281" s="2">
        <v>4</v>
      </c>
      <c r="C1281" s="2" t="s">
        <v>53</v>
      </c>
      <c r="D1281" s="2" t="s">
        <v>20</v>
      </c>
      <c r="E1281" s="2" t="s">
        <v>14</v>
      </c>
      <c r="F1281" s="2">
        <v>0.66554599999999997</v>
      </c>
      <c r="G1281" s="2">
        <v>1</v>
      </c>
      <c r="H1281" s="2">
        <v>0.66549999999999998</v>
      </c>
      <c r="I1281" t="s">
        <v>151</v>
      </c>
    </row>
    <row r="1282" spans="1:9">
      <c r="A1282" s="2">
        <v>2013</v>
      </c>
      <c r="B1282" s="2">
        <v>10</v>
      </c>
      <c r="C1282" s="2" t="s">
        <v>12</v>
      </c>
      <c r="D1282" s="2" t="s">
        <v>54</v>
      </c>
      <c r="E1282" s="2" t="s">
        <v>14</v>
      </c>
      <c r="F1282" s="2">
        <v>0.59113000000000004</v>
      </c>
      <c r="G1282" s="2">
        <v>32</v>
      </c>
      <c r="H1282" s="2">
        <v>1.84E-2</v>
      </c>
      <c r="I1282" t="s">
        <v>151</v>
      </c>
    </row>
    <row r="1283" spans="1:9">
      <c r="A1283" s="2">
        <v>2014</v>
      </c>
      <c r="B1283" s="2">
        <v>1</v>
      </c>
      <c r="C1283" s="2" t="s">
        <v>12</v>
      </c>
      <c r="D1283" s="2" t="s">
        <v>56</v>
      </c>
      <c r="E1283" s="2" t="s">
        <v>14</v>
      </c>
      <c r="F1283" s="2">
        <v>5317.6650399999999</v>
      </c>
      <c r="G1283" s="2">
        <v>507875</v>
      </c>
      <c r="H1283" s="2">
        <v>1.04E-2</v>
      </c>
      <c r="I1283" t="s">
        <v>151</v>
      </c>
    </row>
    <row r="1284" spans="1:9">
      <c r="A1284" s="2">
        <v>2014</v>
      </c>
      <c r="B1284" s="2">
        <v>2</v>
      </c>
      <c r="C1284" s="2" t="s">
        <v>12</v>
      </c>
      <c r="D1284" s="2" t="s">
        <v>56</v>
      </c>
      <c r="E1284" s="2" t="s">
        <v>14</v>
      </c>
      <c r="F1284" s="2">
        <v>5313.8889479999998</v>
      </c>
      <c r="G1284" s="2">
        <v>457264</v>
      </c>
      <c r="H1284" s="2">
        <v>1.1599999999999999E-2</v>
      </c>
      <c r="I1284" t="s">
        <v>151</v>
      </c>
    </row>
    <row r="1285" spans="1:9">
      <c r="A1285" s="2">
        <v>2013</v>
      </c>
      <c r="B1285" s="2">
        <v>4</v>
      </c>
      <c r="C1285" s="2" t="s">
        <v>53</v>
      </c>
      <c r="D1285" s="2" t="s">
        <v>39</v>
      </c>
      <c r="E1285" s="2" t="s">
        <v>14</v>
      </c>
      <c r="F1285" s="2">
        <v>1.5637639999999999</v>
      </c>
      <c r="G1285" s="2">
        <v>2</v>
      </c>
      <c r="H1285" s="2">
        <v>0.78180000000000005</v>
      </c>
      <c r="I1285" t="s">
        <v>151</v>
      </c>
    </row>
    <row r="1286" spans="1:9">
      <c r="A1286" s="2">
        <v>2013</v>
      </c>
      <c r="B1286" s="2">
        <v>6</v>
      </c>
      <c r="C1286" s="2" t="s">
        <v>12</v>
      </c>
      <c r="D1286" s="2" t="s">
        <v>23</v>
      </c>
      <c r="E1286" s="2" t="s">
        <v>14</v>
      </c>
      <c r="F1286" s="2">
        <v>1.554E-2</v>
      </c>
      <c r="G1286" s="2">
        <v>2</v>
      </c>
      <c r="H1286" s="2">
        <v>7.7000000000000002E-3</v>
      </c>
      <c r="I1286" t="s">
        <v>151</v>
      </c>
    </row>
    <row r="1287" spans="1:9">
      <c r="A1287" s="2">
        <v>2013</v>
      </c>
      <c r="B1287" s="2">
        <v>10</v>
      </c>
      <c r="C1287" s="2" t="s">
        <v>7</v>
      </c>
      <c r="D1287" s="2" t="s">
        <v>48</v>
      </c>
      <c r="E1287" s="2" t="s">
        <v>14</v>
      </c>
      <c r="F1287" s="2">
        <v>2.3864139999999998</v>
      </c>
      <c r="G1287" s="2">
        <v>3078</v>
      </c>
      <c r="H1287" s="2">
        <v>6.9999999999999999E-4</v>
      </c>
      <c r="I1287" t="s">
        <v>151</v>
      </c>
    </row>
    <row r="1288" spans="1:9">
      <c r="A1288" s="2">
        <v>2014</v>
      </c>
      <c r="B1288" s="2">
        <v>4</v>
      </c>
      <c r="C1288" s="2" t="s">
        <v>7</v>
      </c>
      <c r="D1288" s="2" t="s">
        <v>72</v>
      </c>
      <c r="E1288" s="2" t="s">
        <v>11</v>
      </c>
      <c r="F1288" s="2">
        <v>408.56783799999999</v>
      </c>
      <c r="G1288" s="2">
        <v>155948</v>
      </c>
      <c r="H1288" s="2">
        <v>2.5999999999999999E-3</v>
      </c>
      <c r="I1288" t="s">
        <v>151</v>
      </c>
    </row>
    <row r="1289" spans="1:9">
      <c r="A1289" s="2">
        <v>2013</v>
      </c>
      <c r="B1289" s="2">
        <v>8</v>
      </c>
      <c r="C1289" s="2" t="s">
        <v>12</v>
      </c>
      <c r="D1289" s="2" t="s">
        <v>101</v>
      </c>
      <c r="E1289" s="2" t="s">
        <v>62</v>
      </c>
      <c r="F1289" s="2">
        <v>0.53533299999999995</v>
      </c>
      <c r="G1289" s="2">
        <v>24</v>
      </c>
      <c r="H1289" s="2">
        <v>2.23E-2</v>
      </c>
      <c r="I1289" t="s">
        <v>151</v>
      </c>
    </row>
    <row r="1290" spans="1:9">
      <c r="A1290" s="2">
        <v>2013</v>
      </c>
      <c r="B1290" s="2">
        <v>12</v>
      </c>
      <c r="C1290" s="2" t="s">
        <v>7</v>
      </c>
      <c r="D1290" s="2" t="s">
        <v>10</v>
      </c>
      <c r="E1290" s="2" t="s">
        <v>11</v>
      </c>
      <c r="F1290" s="2">
        <v>75.949916000000002</v>
      </c>
      <c r="G1290" s="2">
        <v>44444</v>
      </c>
      <c r="H1290" s="2">
        <v>1.6999999999999999E-3</v>
      </c>
      <c r="I1290" t="s">
        <v>151</v>
      </c>
    </row>
    <row r="1291" spans="1:9">
      <c r="A1291" s="2">
        <v>2013</v>
      </c>
      <c r="B1291" s="2">
        <v>1</v>
      </c>
      <c r="C1291" s="2" t="s">
        <v>12</v>
      </c>
      <c r="D1291" s="2" t="s">
        <v>100</v>
      </c>
      <c r="E1291" s="2" t="s">
        <v>14</v>
      </c>
      <c r="F1291" s="2">
        <v>2.7907000000000001E-2</v>
      </c>
      <c r="G1291" s="2">
        <v>1</v>
      </c>
      <c r="H1291" s="2">
        <v>2.7900000000000001E-2</v>
      </c>
      <c r="I1291" t="s">
        <v>151</v>
      </c>
    </row>
    <row r="1292" spans="1:9">
      <c r="A1292" s="2">
        <v>2013</v>
      </c>
      <c r="B1292" s="2">
        <v>12</v>
      </c>
      <c r="C1292" s="2" t="s">
        <v>12</v>
      </c>
      <c r="D1292" s="2" t="s">
        <v>63</v>
      </c>
      <c r="E1292" s="2" t="s">
        <v>14</v>
      </c>
      <c r="F1292" s="2">
        <v>841.19284600000003</v>
      </c>
      <c r="G1292" s="2">
        <v>74002</v>
      </c>
      <c r="H1292" s="2">
        <v>1.1299999999999999E-2</v>
      </c>
      <c r="I1292" t="s">
        <v>151</v>
      </c>
    </row>
    <row r="1293" spans="1:9">
      <c r="A1293" s="2">
        <v>2014</v>
      </c>
      <c r="B1293" s="2">
        <v>3</v>
      </c>
      <c r="C1293" s="2" t="s">
        <v>12</v>
      </c>
      <c r="D1293" s="2" t="s">
        <v>19</v>
      </c>
      <c r="E1293" s="2" t="s">
        <v>14</v>
      </c>
      <c r="F1293" s="2">
        <v>2354.947216</v>
      </c>
      <c r="G1293" s="2">
        <v>200648</v>
      </c>
      <c r="H1293" s="2">
        <v>1.17E-2</v>
      </c>
      <c r="I1293" t="s">
        <v>151</v>
      </c>
    </row>
    <row r="1294" spans="1:9">
      <c r="A1294" s="2">
        <v>2013</v>
      </c>
      <c r="B1294" s="2">
        <v>12</v>
      </c>
      <c r="C1294" s="2" t="s">
        <v>7</v>
      </c>
      <c r="D1294" s="2" t="s">
        <v>19</v>
      </c>
      <c r="E1294" s="2" t="s">
        <v>14</v>
      </c>
      <c r="F1294" s="2">
        <v>31.310637</v>
      </c>
      <c r="G1294" s="2">
        <v>17970</v>
      </c>
      <c r="H1294" s="2">
        <v>1.6999999999999999E-3</v>
      </c>
      <c r="I1294" t="s">
        <v>151</v>
      </c>
    </row>
    <row r="1295" spans="1:9">
      <c r="A1295" s="2">
        <v>2014</v>
      </c>
      <c r="B1295" s="2">
        <v>2</v>
      </c>
      <c r="C1295" s="2" t="s">
        <v>12</v>
      </c>
      <c r="D1295" s="2" t="s">
        <v>43</v>
      </c>
      <c r="E1295" s="2" t="s">
        <v>11</v>
      </c>
      <c r="F1295" s="2">
        <v>7.3644999999999996</v>
      </c>
      <c r="G1295" s="2">
        <v>5665</v>
      </c>
      <c r="H1295" s="2">
        <v>1.2999999999999999E-3</v>
      </c>
      <c r="I1295" t="s">
        <v>151</v>
      </c>
    </row>
    <row r="1296" spans="1:9">
      <c r="A1296" s="2">
        <v>2013</v>
      </c>
      <c r="B1296" s="2">
        <v>9</v>
      </c>
      <c r="C1296" s="2" t="s">
        <v>12</v>
      </c>
      <c r="D1296" s="2" t="s">
        <v>15</v>
      </c>
      <c r="E1296" s="2" t="s">
        <v>16</v>
      </c>
      <c r="F1296" s="2">
        <v>732.45811100000003</v>
      </c>
      <c r="G1296" s="2">
        <v>63376</v>
      </c>
      <c r="H1296" s="2">
        <v>1.15E-2</v>
      </c>
      <c r="I1296" t="s">
        <v>151</v>
      </c>
    </row>
    <row r="1297" spans="1:9">
      <c r="A1297" s="2">
        <v>2014</v>
      </c>
      <c r="B1297" s="2">
        <v>5</v>
      </c>
      <c r="C1297" s="2" t="s">
        <v>7</v>
      </c>
      <c r="D1297" s="2" t="s">
        <v>40</v>
      </c>
      <c r="E1297" s="2" t="s">
        <v>14</v>
      </c>
      <c r="F1297" s="2">
        <v>2776.9814110000002</v>
      </c>
      <c r="G1297" s="2">
        <v>679034</v>
      </c>
      <c r="H1297" s="2">
        <v>4.0000000000000001E-3</v>
      </c>
      <c r="I1297" t="s">
        <v>151</v>
      </c>
    </row>
    <row r="1298" spans="1:9">
      <c r="A1298" s="2">
        <v>2013</v>
      </c>
      <c r="B1298" s="2">
        <v>1</v>
      </c>
      <c r="C1298" s="2" t="s">
        <v>7</v>
      </c>
      <c r="D1298" s="2" t="s">
        <v>56</v>
      </c>
      <c r="E1298" s="2" t="s">
        <v>14</v>
      </c>
      <c r="F1298" s="2">
        <v>71.030336000000005</v>
      </c>
      <c r="G1298" s="2">
        <v>50475</v>
      </c>
      <c r="H1298" s="2">
        <v>1.4E-3</v>
      </c>
      <c r="I1298" t="s">
        <v>151</v>
      </c>
    </row>
    <row r="1299" spans="1:9">
      <c r="A1299" s="2">
        <v>2013</v>
      </c>
      <c r="B1299" s="2">
        <v>10</v>
      </c>
      <c r="C1299" s="2" t="s">
        <v>12</v>
      </c>
      <c r="D1299" s="2" t="s">
        <v>34</v>
      </c>
      <c r="E1299" s="2" t="s">
        <v>14</v>
      </c>
      <c r="F1299" s="2">
        <v>0.30334499999999998</v>
      </c>
      <c r="G1299" s="2">
        <v>15</v>
      </c>
      <c r="H1299" s="2">
        <v>2.0199999999999999E-2</v>
      </c>
      <c r="I1299" t="s">
        <v>151</v>
      </c>
    </row>
    <row r="1300" spans="1:9">
      <c r="A1300" s="2">
        <v>2013</v>
      </c>
      <c r="B1300" s="2">
        <v>5</v>
      </c>
      <c r="C1300" s="2" t="s">
        <v>12</v>
      </c>
      <c r="D1300" s="2" t="s">
        <v>83</v>
      </c>
      <c r="E1300" s="2" t="s">
        <v>14</v>
      </c>
      <c r="F1300" s="2">
        <v>0.18792900000000001</v>
      </c>
      <c r="G1300" s="2">
        <v>31</v>
      </c>
      <c r="H1300" s="2">
        <v>6.0000000000000001E-3</v>
      </c>
      <c r="I1300" t="s">
        <v>151</v>
      </c>
    </row>
    <row r="1301" spans="1:9">
      <c r="A1301" s="2">
        <v>2013</v>
      </c>
      <c r="B1301" s="2">
        <v>12</v>
      </c>
      <c r="C1301" s="2" t="s">
        <v>12</v>
      </c>
      <c r="D1301" s="2" t="s">
        <v>89</v>
      </c>
      <c r="E1301" s="2" t="s">
        <v>9</v>
      </c>
      <c r="F1301" s="2">
        <v>8.1900000000000001E-2</v>
      </c>
      <c r="G1301" s="2">
        <v>63</v>
      </c>
      <c r="H1301" s="2">
        <v>1.2999999999999999E-3</v>
      </c>
      <c r="I1301" t="s">
        <v>151</v>
      </c>
    </row>
    <row r="1302" spans="1:9">
      <c r="A1302" s="2">
        <v>2014</v>
      </c>
      <c r="B1302" s="2">
        <v>5</v>
      </c>
      <c r="C1302" s="2" t="s">
        <v>12</v>
      </c>
      <c r="D1302" s="2" t="s">
        <v>50</v>
      </c>
      <c r="E1302" s="2" t="s">
        <v>11</v>
      </c>
      <c r="F1302" s="2">
        <v>4.230639</v>
      </c>
      <c r="G1302" s="2">
        <v>2231</v>
      </c>
      <c r="H1302" s="2">
        <v>1.8E-3</v>
      </c>
      <c r="I1302" t="s">
        <v>151</v>
      </c>
    </row>
    <row r="1303" spans="1:9">
      <c r="A1303" s="2">
        <v>2014</v>
      </c>
      <c r="B1303" s="2">
        <v>5</v>
      </c>
      <c r="C1303" s="2" t="s">
        <v>7</v>
      </c>
      <c r="D1303" s="2" t="s">
        <v>51</v>
      </c>
      <c r="E1303" s="2" t="s">
        <v>11</v>
      </c>
      <c r="F1303" s="2">
        <v>5.4753999999999996</v>
      </c>
      <c r="G1303" s="2">
        <v>3911</v>
      </c>
      <c r="H1303" s="2">
        <v>1.4E-3</v>
      </c>
      <c r="I1303" t="s">
        <v>151</v>
      </c>
    </row>
    <row r="1304" spans="1:9">
      <c r="A1304" s="2">
        <v>2014</v>
      </c>
      <c r="B1304" s="2">
        <v>3</v>
      </c>
      <c r="C1304" s="2" t="s">
        <v>12</v>
      </c>
      <c r="D1304" s="2" t="s">
        <v>51</v>
      </c>
      <c r="E1304" s="2" t="s">
        <v>11</v>
      </c>
      <c r="F1304" s="2">
        <v>0.4032</v>
      </c>
      <c r="G1304" s="2">
        <v>288</v>
      </c>
      <c r="H1304" s="2">
        <v>1.4E-3</v>
      </c>
      <c r="I1304" t="s">
        <v>151</v>
      </c>
    </row>
    <row r="1305" spans="1:9">
      <c r="A1305" s="2">
        <v>2013</v>
      </c>
      <c r="B1305" s="2">
        <v>10</v>
      </c>
      <c r="C1305" s="2" t="s">
        <v>7</v>
      </c>
      <c r="D1305" s="2" t="s">
        <v>41</v>
      </c>
      <c r="E1305" s="2" t="s">
        <v>25</v>
      </c>
      <c r="F1305" s="2">
        <v>16.007045999999999</v>
      </c>
      <c r="G1305" s="2">
        <v>9427</v>
      </c>
      <c r="H1305" s="2">
        <v>1.6000000000000001E-3</v>
      </c>
      <c r="I1305" t="s">
        <v>151</v>
      </c>
    </row>
    <row r="1306" spans="1:9">
      <c r="A1306" s="2">
        <v>2014</v>
      </c>
      <c r="B1306" s="2">
        <v>2</v>
      </c>
      <c r="C1306" s="2" t="s">
        <v>12</v>
      </c>
      <c r="D1306" s="2" t="s">
        <v>18</v>
      </c>
      <c r="E1306" s="2" t="s">
        <v>14</v>
      </c>
      <c r="F1306" s="2">
        <v>713.87995000000001</v>
      </c>
      <c r="G1306" s="2">
        <v>72182</v>
      </c>
      <c r="H1306" s="2">
        <v>9.7999999999999997E-3</v>
      </c>
      <c r="I1306" t="s">
        <v>151</v>
      </c>
    </row>
    <row r="1307" spans="1:9">
      <c r="A1307" s="2">
        <v>2013</v>
      </c>
      <c r="B1307" s="2">
        <v>9</v>
      </c>
      <c r="C1307" s="2" t="s">
        <v>7</v>
      </c>
      <c r="D1307" s="2" t="s">
        <v>46</v>
      </c>
      <c r="E1307" s="2" t="s">
        <v>25</v>
      </c>
      <c r="F1307" s="2">
        <v>3.4533000000000001E-2</v>
      </c>
      <c r="G1307" s="2">
        <v>4926</v>
      </c>
      <c r="H1307" s="2">
        <v>0</v>
      </c>
      <c r="I1307" t="s">
        <v>151</v>
      </c>
    </row>
    <row r="1308" spans="1:9">
      <c r="A1308" s="2">
        <v>2014</v>
      </c>
      <c r="B1308" s="2">
        <v>3</v>
      </c>
      <c r="C1308" s="2" t="s">
        <v>7</v>
      </c>
      <c r="D1308" s="2" t="s">
        <v>43</v>
      </c>
      <c r="E1308" s="2" t="s">
        <v>11</v>
      </c>
      <c r="F1308" s="2">
        <v>97.410300000000007</v>
      </c>
      <c r="G1308" s="2">
        <v>74931</v>
      </c>
      <c r="H1308" s="2">
        <v>1.2999999999999999E-3</v>
      </c>
      <c r="I1308" t="s">
        <v>151</v>
      </c>
    </row>
    <row r="1309" spans="1:9">
      <c r="A1309" s="2">
        <v>2013</v>
      </c>
      <c r="B1309" s="2">
        <v>1</v>
      </c>
      <c r="C1309" s="2" t="s">
        <v>12</v>
      </c>
      <c r="D1309" s="2" t="s">
        <v>76</v>
      </c>
      <c r="E1309" s="2" t="s">
        <v>25</v>
      </c>
      <c r="F1309" s="2">
        <v>5.1325000000000003E-2</v>
      </c>
      <c r="G1309" s="2">
        <v>3</v>
      </c>
      <c r="H1309" s="2">
        <v>1.7100000000000001E-2</v>
      </c>
      <c r="I1309" t="s">
        <v>151</v>
      </c>
    </row>
    <row r="1310" spans="1:9">
      <c r="A1310" s="2">
        <v>2013</v>
      </c>
      <c r="B1310" s="2">
        <v>9</v>
      </c>
      <c r="C1310" s="2" t="s">
        <v>53</v>
      </c>
      <c r="D1310" s="2" t="s">
        <v>20</v>
      </c>
      <c r="E1310" s="2" t="s">
        <v>14</v>
      </c>
      <c r="F1310" s="2">
        <v>2.0197919999999998</v>
      </c>
      <c r="G1310" s="2">
        <v>3</v>
      </c>
      <c r="H1310" s="2">
        <v>0.67320000000000002</v>
      </c>
      <c r="I1310" t="s">
        <v>151</v>
      </c>
    </row>
    <row r="1311" spans="1:9">
      <c r="A1311" s="2">
        <v>2013</v>
      </c>
      <c r="B1311" s="2">
        <v>3</v>
      </c>
      <c r="C1311" s="2" t="s">
        <v>12</v>
      </c>
      <c r="D1311" s="2" t="s">
        <v>39</v>
      </c>
      <c r="E1311" s="2" t="s">
        <v>14</v>
      </c>
      <c r="F1311" s="2">
        <v>3598.9196189999998</v>
      </c>
      <c r="G1311" s="2">
        <v>340441</v>
      </c>
      <c r="H1311" s="2">
        <v>1.0500000000000001E-2</v>
      </c>
      <c r="I1311" t="s">
        <v>151</v>
      </c>
    </row>
    <row r="1312" spans="1:9">
      <c r="A1312" s="2">
        <v>2014</v>
      </c>
      <c r="B1312" s="2">
        <v>2</v>
      </c>
      <c r="C1312" s="2" t="s">
        <v>7</v>
      </c>
      <c r="D1312" s="2" t="s">
        <v>88</v>
      </c>
      <c r="E1312" s="2" t="s">
        <v>14</v>
      </c>
      <c r="F1312" s="2">
        <v>1.8473139999999999</v>
      </c>
      <c r="G1312" s="2">
        <v>676</v>
      </c>
      <c r="H1312" s="2">
        <v>2.7000000000000001E-3</v>
      </c>
      <c r="I1312" t="s">
        <v>151</v>
      </c>
    </row>
    <row r="1313" spans="1:9">
      <c r="A1313" s="2">
        <v>2013</v>
      </c>
      <c r="B1313" s="2">
        <v>7</v>
      </c>
      <c r="C1313" s="2" t="s">
        <v>12</v>
      </c>
      <c r="D1313" s="2" t="s">
        <v>71</v>
      </c>
      <c r="E1313" s="2" t="s">
        <v>14</v>
      </c>
      <c r="F1313" s="2">
        <v>12.720908</v>
      </c>
      <c r="G1313" s="2">
        <v>1248</v>
      </c>
      <c r="H1313" s="2">
        <v>1.01E-2</v>
      </c>
      <c r="I1313" t="s">
        <v>151</v>
      </c>
    </row>
    <row r="1314" spans="1:9">
      <c r="A1314" s="2">
        <v>2014</v>
      </c>
      <c r="B1314" s="2">
        <v>4</v>
      </c>
      <c r="C1314" s="2" t="s">
        <v>7</v>
      </c>
      <c r="D1314" s="2" t="s">
        <v>28</v>
      </c>
      <c r="E1314" s="2" t="s">
        <v>14</v>
      </c>
      <c r="F1314" s="2">
        <v>76.657777999999993</v>
      </c>
      <c r="G1314" s="2">
        <v>21967</v>
      </c>
      <c r="H1314" s="2">
        <v>3.3999999999999998E-3</v>
      </c>
      <c r="I1314" t="s">
        <v>151</v>
      </c>
    </row>
    <row r="1315" spans="1:9">
      <c r="A1315" s="2">
        <v>2013</v>
      </c>
      <c r="B1315" s="2">
        <v>2</v>
      </c>
      <c r="C1315" s="2" t="s">
        <v>12</v>
      </c>
      <c r="D1315" s="2" t="s">
        <v>22</v>
      </c>
      <c r="E1315" s="2" t="s">
        <v>14</v>
      </c>
      <c r="F1315" s="2">
        <v>59.402729999999998</v>
      </c>
      <c r="G1315" s="2">
        <v>6783</v>
      </c>
      <c r="H1315" s="2">
        <v>8.6999999999999994E-3</v>
      </c>
      <c r="I1315" t="s">
        <v>151</v>
      </c>
    </row>
    <row r="1316" spans="1:9">
      <c r="A1316" s="2">
        <v>2013</v>
      </c>
      <c r="B1316" s="2">
        <v>7</v>
      </c>
      <c r="C1316" s="2" t="s">
        <v>7</v>
      </c>
      <c r="D1316" s="2" t="s">
        <v>87</v>
      </c>
      <c r="E1316" s="2" t="s">
        <v>14</v>
      </c>
      <c r="F1316" s="2">
        <v>13.991738</v>
      </c>
      <c r="G1316" s="2">
        <v>5944</v>
      </c>
      <c r="H1316" s="2">
        <v>2.3E-3</v>
      </c>
      <c r="I1316" t="s">
        <v>151</v>
      </c>
    </row>
    <row r="1317" spans="1:9">
      <c r="A1317" s="2">
        <v>2014</v>
      </c>
      <c r="B1317" s="2">
        <v>2</v>
      </c>
      <c r="C1317" s="2" t="s">
        <v>7</v>
      </c>
      <c r="D1317" s="2" t="s">
        <v>60</v>
      </c>
      <c r="E1317" s="2" t="s">
        <v>14</v>
      </c>
      <c r="F1317" s="2">
        <v>30.598531999999999</v>
      </c>
      <c r="G1317" s="2">
        <v>10112</v>
      </c>
      <c r="H1317" s="2">
        <v>3.0000000000000001E-3</v>
      </c>
      <c r="I1317" t="s">
        <v>151</v>
      </c>
    </row>
    <row r="1318" spans="1:9">
      <c r="A1318" s="2">
        <v>2014</v>
      </c>
      <c r="B1318" s="2">
        <v>1</v>
      </c>
      <c r="C1318" s="2" t="s">
        <v>7</v>
      </c>
      <c r="D1318" s="2" t="s">
        <v>60</v>
      </c>
      <c r="E1318" s="2" t="s">
        <v>14</v>
      </c>
      <c r="F1318" s="2">
        <v>3.9668909999999999</v>
      </c>
      <c r="G1318" s="2">
        <v>16674</v>
      </c>
      <c r="H1318" s="2">
        <v>2.0000000000000001E-4</v>
      </c>
      <c r="I1318" t="s">
        <v>151</v>
      </c>
    </row>
    <row r="1319" spans="1:9">
      <c r="A1319" s="2">
        <v>2013</v>
      </c>
      <c r="B1319" s="2">
        <v>10</v>
      </c>
      <c r="C1319" s="2" t="s">
        <v>7</v>
      </c>
      <c r="D1319" s="2" t="s">
        <v>60</v>
      </c>
      <c r="E1319" s="2" t="s">
        <v>14</v>
      </c>
      <c r="F1319" s="2">
        <v>17.395436</v>
      </c>
      <c r="G1319" s="2">
        <v>6164</v>
      </c>
      <c r="H1319" s="2">
        <v>2.8E-3</v>
      </c>
      <c r="I1319" t="s">
        <v>151</v>
      </c>
    </row>
    <row r="1320" spans="1:9">
      <c r="A1320" s="2">
        <v>2013</v>
      </c>
      <c r="B1320" s="2">
        <v>8</v>
      </c>
      <c r="C1320" s="2" t="s">
        <v>12</v>
      </c>
      <c r="D1320" s="2" t="s">
        <v>45</v>
      </c>
      <c r="E1320" s="2" t="s">
        <v>14</v>
      </c>
      <c r="F1320" s="2">
        <v>46.015045000000001</v>
      </c>
      <c r="G1320" s="2">
        <v>11730</v>
      </c>
      <c r="H1320" s="2">
        <v>3.8999999999999998E-3</v>
      </c>
      <c r="I1320" t="s">
        <v>151</v>
      </c>
    </row>
    <row r="1321" spans="1:9">
      <c r="A1321" s="2">
        <v>2014</v>
      </c>
      <c r="B1321" s="2">
        <v>2</v>
      </c>
      <c r="C1321" s="2" t="s">
        <v>12</v>
      </c>
      <c r="D1321" s="2" t="s">
        <v>80</v>
      </c>
      <c r="E1321" s="2" t="s">
        <v>14</v>
      </c>
      <c r="F1321" s="2">
        <v>2.3428230000000001</v>
      </c>
      <c r="G1321" s="2">
        <v>1187</v>
      </c>
      <c r="H1321" s="2">
        <v>1.9E-3</v>
      </c>
      <c r="I1321" t="s">
        <v>151</v>
      </c>
    </row>
    <row r="1322" spans="1:9">
      <c r="A1322" s="2">
        <v>2013</v>
      </c>
      <c r="B1322" s="2">
        <v>3</v>
      </c>
      <c r="C1322" s="2" t="s">
        <v>7</v>
      </c>
      <c r="D1322" s="2" t="s">
        <v>44</v>
      </c>
      <c r="E1322" s="2" t="s">
        <v>16</v>
      </c>
      <c r="F1322" s="2">
        <v>30.222799999999999</v>
      </c>
      <c r="G1322" s="2">
        <v>11076</v>
      </c>
      <c r="H1322" s="2">
        <v>2.7000000000000001E-3</v>
      </c>
      <c r="I1322" t="s">
        <v>151</v>
      </c>
    </row>
    <row r="1323" spans="1:9">
      <c r="A1323" s="2">
        <v>2013</v>
      </c>
      <c r="B1323" s="2">
        <v>9</v>
      </c>
      <c r="C1323" s="2" t="s">
        <v>7</v>
      </c>
      <c r="D1323" s="2" t="s">
        <v>8</v>
      </c>
      <c r="E1323" s="2" t="s">
        <v>9</v>
      </c>
      <c r="F1323" s="2">
        <v>4408.3652549999997</v>
      </c>
      <c r="G1323" s="2">
        <v>2549332</v>
      </c>
      <c r="H1323" s="2">
        <v>1.6999999999999999E-3</v>
      </c>
      <c r="I1323" t="s">
        <v>151</v>
      </c>
    </row>
    <row r="1324" spans="1:9">
      <c r="A1324" s="2">
        <v>2014</v>
      </c>
      <c r="B1324" s="2">
        <v>4</v>
      </c>
      <c r="C1324" s="2" t="s">
        <v>12</v>
      </c>
      <c r="D1324" s="2" t="s">
        <v>67</v>
      </c>
      <c r="E1324" s="2" t="s">
        <v>9</v>
      </c>
      <c r="F1324" s="2">
        <v>1.562986</v>
      </c>
      <c r="G1324" s="2">
        <v>946</v>
      </c>
      <c r="H1324" s="2">
        <v>1.6000000000000001E-3</v>
      </c>
      <c r="I1324" t="s">
        <v>151</v>
      </c>
    </row>
    <row r="1325" spans="1:9">
      <c r="A1325" s="2">
        <v>2014</v>
      </c>
      <c r="B1325" s="2">
        <v>5</v>
      </c>
      <c r="C1325" s="2" t="s">
        <v>12</v>
      </c>
      <c r="D1325" s="2" t="s">
        <v>32</v>
      </c>
      <c r="E1325" s="2" t="s">
        <v>25</v>
      </c>
      <c r="F1325" s="2">
        <v>2.334136</v>
      </c>
      <c r="G1325" s="2">
        <v>1916</v>
      </c>
      <c r="H1325" s="2">
        <v>1.1999999999999999E-3</v>
      </c>
      <c r="I1325" t="s">
        <v>151</v>
      </c>
    </row>
    <row r="1326" spans="1:9">
      <c r="A1326" s="2">
        <v>2013</v>
      </c>
      <c r="B1326" s="2">
        <v>12</v>
      </c>
      <c r="C1326" s="2" t="s">
        <v>12</v>
      </c>
      <c r="D1326" s="2" t="s">
        <v>31</v>
      </c>
      <c r="E1326" s="2" t="s">
        <v>14</v>
      </c>
      <c r="F1326" s="2">
        <v>6.979787</v>
      </c>
      <c r="G1326" s="2">
        <v>1072</v>
      </c>
      <c r="H1326" s="2">
        <v>6.4999999999999997E-3</v>
      </c>
      <c r="I1326" t="s">
        <v>151</v>
      </c>
    </row>
    <row r="1327" spans="1:9">
      <c r="A1327" s="2">
        <v>2013</v>
      </c>
      <c r="B1327" s="2">
        <v>2</v>
      </c>
      <c r="C1327" s="2" t="s">
        <v>12</v>
      </c>
      <c r="D1327" s="2" t="s">
        <v>42</v>
      </c>
      <c r="E1327" s="2" t="s">
        <v>14</v>
      </c>
      <c r="F1327" s="2">
        <v>9.8392099999999996</v>
      </c>
      <c r="G1327" s="2">
        <v>3086</v>
      </c>
      <c r="H1327" s="2">
        <v>3.0999999999999999E-3</v>
      </c>
      <c r="I1327" t="s">
        <v>151</v>
      </c>
    </row>
    <row r="1328" spans="1:9">
      <c r="A1328" s="2">
        <v>2014</v>
      </c>
      <c r="B1328" s="2">
        <v>4</v>
      </c>
      <c r="C1328" s="2" t="s">
        <v>7</v>
      </c>
      <c r="D1328" s="2" t="s">
        <v>63</v>
      </c>
      <c r="E1328" s="2" t="s">
        <v>14</v>
      </c>
      <c r="F1328" s="2">
        <v>20.096491</v>
      </c>
      <c r="G1328" s="2">
        <v>27646</v>
      </c>
      <c r="H1328" s="2">
        <v>6.9999999999999999E-4</v>
      </c>
      <c r="I1328" t="s">
        <v>151</v>
      </c>
    </row>
    <row r="1329" spans="1:9">
      <c r="A1329" s="2">
        <v>2013</v>
      </c>
      <c r="B1329" s="2">
        <v>9</v>
      </c>
      <c r="C1329" s="2" t="s">
        <v>12</v>
      </c>
      <c r="D1329" s="2" t="s">
        <v>47</v>
      </c>
      <c r="E1329" s="2" t="s">
        <v>14</v>
      </c>
      <c r="F1329" s="2">
        <v>9.2490439999999996</v>
      </c>
      <c r="G1329" s="2">
        <v>660</v>
      </c>
      <c r="H1329" s="2">
        <v>1.4E-2</v>
      </c>
      <c r="I1329" t="s">
        <v>151</v>
      </c>
    </row>
    <row r="1330" spans="1:9">
      <c r="A1330" s="2">
        <v>2013</v>
      </c>
      <c r="B1330" s="2">
        <v>1</v>
      </c>
      <c r="C1330" s="2" t="s">
        <v>12</v>
      </c>
      <c r="D1330" s="2" t="s">
        <v>20</v>
      </c>
      <c r="E1330" s="2" t="s">
        <v>14</v>
      </c>
      <c r="F1330" s="2">
        <v>2021.489562</v>
      </c>
      <c r="G1330" s="2">
        <v>197634</v>
      </c>
      <c r="H1330" s="2">
        <v>1.0200000000000001E-2</v>
      </c>
      <c r="I1330" t="s">
        <v>151</v>
      </c>
    </row>
    <row r="1331" spans="1:9">
      <c r="A1331" s="2">
        <v>2013</v>
      </c>
      <c r="B1331" s="2">
        <v>12</v>
      </c>
      <c r="C1331" s="2" t="s">
        <v>7</v>
      </c>
      <c r="D1331" s="2" t="s">
        <v>75</v>
      </c>
      <c r="E1331" s="2" t="s">
        <v>14</v>
      </c>
      <c r="F1331" s="2">
        <v>0.29939900000000003</v>
      </c>
      <c r="G1331" s="2">
        <v>110</v>
      </c>
      <c r="H1331" s="2">
        <v>2.7000000000000001E-3</v>
      </c>
      <c r="I1331" t="s">
        <v>151</v>
      </c>
    </row>
    <row r="1332" spans="1:9">
      <c r="A1332" s="2">
        <v>2013</v>
      </c>
      <c r="B1332" s="2">
        <v>12</v>
      </c>
      <c r="C1332" s="2" t="s">
        <v>7</v>
      </c>
      <c r="D1332" s="2" t="s">
        <v>81</v>
      </c>
      <c r="E1332" s="2" t="s">
        <v>11</v>
      </c>
      <c r="F1332" s="2">
        <v>2.2151999999999998</v>
      </c>
      <c r="G1332" s="2">
        <v>1704</v>
      </c>
      <c r="H1332" s="2">
        <v>1.2999999999999999E-3</v>
      </c>
      <c r="I1332" t="s">
        <v>151</v>
      </c>
    </row>
    <row r="1333" spans="1:9">
      <c r="A1333" s="2">
        <v>2014</v>
      </c>
      <c r="B1333" s="2">
        <v>1</v>
      </c>
      <c r="C1333" s="2" t="s">
        <v>7</v>
      </c>
      <c r="D1333" s="2" t="s">
        <v>80</v>
      </c>
      <c r="E1333" s="2" t="s">
        <v>14</v>
      </c>
      <c r="F1333" s="2">
        <v>4.127802</v>
      </c>
      <c r="G1333" s="2">
        <v>2140</v>
      </c>
      <c r="H1333" s="2">
        <v>1.9E-3</v>
      </c>
      <c r="I1333" t="s">
        <v>151</v>
      </c>
    </row>
    <row r="1334" spans="1:9">
      <c r="A1334" s="2">
        <v>2013</v>
      </c>
      <c r="B1334" s="2">
        <v>1</v>
      </c>
      <c r="C1334" s="2" t="s">
        <v>12</v>
      </c>
      <c r="D1334" s="2" t="s">
        <v>39</v>
      </c>
      <c r="E1334" s="2" t="s">
        <v>14</v>
      </c>
      <c r="F1334" s="2">
        <v>3528.4946089999999</v>
      </c>
      <c r="G1334" s="2">
        <v>317529</v>
      </c>
      <c r="H1334" s="2">
        <v>1.11E-2</v>
      </c>
      <c r="I1334" t="s">
        <v>151</v>
      </c>
    </row>
    <row r="1335" spans="1:9">
      <c r="A1335" s="2">
        <v>2013</v>
      </c>
      <c r="B1335" s="2">
        <v>2</v>
      </c>
      <c r="C1335" s="2" t="s">
        <v>12</v>
      </c>
      <c r="D1335" s="2" t="s">
        <v>39</v>
      </c>
      <c r="E1335" s="2" t="s">
        <v>14</v>
      </c>
      <c r="F1335" s="2">
        <v>3290.1696569999999</v>
      </c>
      <c r="G1335" s="2">
        <v>303390</v>
      </c>
      <c r="H1335" s="2">
        <v>1.0800000000000001E-2</v>
      </c>
      <c r="I1335" t="s">
        <v>151</v>
      </c>
    </row>
    <row r="1336" spans="1:9">
      <c r="A1336" s="2">
        <v>2013</v>
      </c>
      <c r="B1336" s="2">
        <v>4</v>
      </c>
      <c r="C1336" s="2" t="s">
        <v>7</v>
      </c>
      <c r="D1336" s="2" t="s">
        <v>48</v>
      </c>
      <c r="E1336" s="2" t="s">
        <v>14</v>
      </c>
      <c r="F1336" s="2">
        <v>0.86953100000000005</v>
      </c>
      <c r="G1336" s="2">
        <v>1340</v>
      </c>
      <c r="H1336" s="2">
        <v>5.9999999999999995E-4</v>
      </c>
      <c r="I1336" t="s">
        <v>151</v>
      </c>
    </row>
    <row r="1337" spans="1:9">
      <c r="A1337" s="2">
        <v>2013</v>
      </c>
      <c r="B1337" s="2">
        <v>11</v>
      </c>
      <c r="C1337" s="2" t="s">
        <v>7</v>
      </c>
      <c r="D1337" s="2" t="s">
        <v>48</v>
      </c>
      <c r="E1337" s="2" t="s">
        <v>14</v>
      </c>
      <c r="F1337" s="2">
        <v>0.40576000000000001</v>
      </c>
      <c r="G1337" s="2">
        <v>1665</v>
      </c>
      <c r="H1337" s="2">
        <v>2.0000000000000001E-4</v>
      </c>
      <c r="I1337" t="s">
        <v>151</v>
      </c>
    </row>
    <row r="1338" spans="1:9">
      <c r="A1338" s="2">
        <v>2014</v>
      </c>
      <c r="B1338" s="2">
        <v>3</v>
      </c>
      <c r="C1338" s="2" t="s">
        <v>12</v>
      </c>
      <c r="D1338" s="2" t="s">
        <v>67</v>
      </c>
      <c r="E1338" s="2" t="s">
        <v>9</v>
      </c>
      <c r="F1338" s="2">
        <v>0.91520000000000001</v>
      </c>
      <c r="G1338" s="2">
        <v>704</v>
      </c>
      <c r="H1338" s="2">
        <v>1.2999999999999999E-3</v>
      </c>
      <c r="I1338" t="s">
        <v>151</v>
      </c>
    </row>
    <row r="1339" spans="1:9">
      <c r="A1339" s="2">
        <v>2014</v>
      </c>
      <c r="B1339" s="2">
        <v>5</v>
      </c>
      <c r="C1339" s="2" t="s">
        <v>7</v>
      </c>
      <c r="D1339" s="2" t="s">
        <v>29</v>
      </c>
      <c r="E1339" s="2" t="s">
        <v>25</v>
      </c>
      <c r="F1339" s="2">
        <v>8.608492</v>
      </c>
      <c r="G1339" s="2">
        <v>15026</v>
      </c>
      <c r="H1339" s="2">
        <v>5.0000000000000001E-4</v>
      </c>
      <c r="I1339" t="s">
        <v>151</v>
      </c>
    </row>
    <row r="1340" spans="1:9">
      <c r="A1340" s="2">
        <v>2013</v>
      </c>
      <c r="B1340" s="2">
        <v>1</v>
      </c>
      <c r="C1340" s="2" t="s">
        <v>12</v>
      </c>
      <c r="D1340" s="2" t="s">
        <v>24</v>
      </c>
      <c r="E1340" s="2" t="s">
        <v>25</v>
      </c>
      <c r="F1340" s="2">
        <v>2.5541999999999999E-2</v>
      </c>
      <c r="G1340" s="2">
        <v>2</v>
      </c>
      <c r="H1340" s="2">
        <v>1.2699999999999999E-2</v>
      </c>
      <c r="I1340" t="s">
        <v>151</v>
      </c>
    </row>
    <row r="1341" spans="1:9">
      <c r="A1341" s="2">
        <v>2013</v>
      </c>
      <c r="B1341" s="2">
        <v>2</v>
      </c>
      <c r="C1341" s="2" t="s">
        <v>12</v>
      </c>
      <c r="D1341" s="2" t="s">
        <v>24</v>
      </c>
      <c r="E1341" s="2" t="s">
        <v>25</v>
      </c>
      <c r="F1341" s="2">
        <v>3.9751000000000002E-2</v>
      </c>
      <c r="G1341" s="2">
        <v>3</v>
      </c>
      <c r="H1341" s="2">
        <v>1.32E-2</v>
      </c>
      <c r="I1341" t="s">
        <v>151</v>
      </c>
    </row>
    <row r="1342" spans="1:9">
      <c r="A1342" s="2">
        <v>2014</v>
      </c>
      <c r="B1342" s="2">
        <v>1</v>
      </c>
      <c r="C1342" s="2" t="s">
        <v>12</v>
      </c>
      <c r="D1342" s="2" t="s">
        <v>65</v>
      </c>
      <c r="E1342" s="2" t="s">
        <v>25</v>
      </c>
      <c r="F1342" s="2">
        <v>6.62E-3</v>
      </c>
      <c r="G1342" s="2">
        <v>1</v>
      </c>
      <c r="H1342" s="2">
        <v>6.6E-3</v>
      </c>
      <c r="I1342" t="s">
        <v>151</v>
      </c>
    </row>
    <row r="1343" spans="1:9">
      <c r="A1343" s="2">
        <v>2014</v>
      </c>
      <c r="B1343" s="2">
        <v>3</v>
      </c>
      <c r="C1343" s="2" t="s">
        <v>7</v>
      </c>
      <c r="D1343" s="2" t="s">
        <v>63</v>
      </c>
      <c r="E1343" s="2" t="s">
        <v>14</v>
      </c>
      <c r="F1343" s="2">
        <v>26.306121000000001</v>
      </c>
      <c r="G1343" s="2">
        <v>28134</v>
      </c>
      <c r="H1343" s="2">
        <v>8.9999999999999998E-4</v>
      </c>
      <c r="I1343" t="s">
        <v>151</v>
      </c>
    </row>
    <row r="1344" spans="1:9">
      <c r="A1344" s="2">
        <v>2013</v>
      </c>
      <c r="B1344" s="2">
        <v>12</v>
      </c>
      <c r="C1344" s="2" t="s">
        <v>12</v>
      </c>
      <c r="D1344" s="2" t="s">
        <v>70</v>
      </c>
      <c r="E1344" s="2" t="s">
        <v>14</v>
      </c>
      <c r="F1344" s="2">
        <v>1574.430828</v>
      </c>
      <c r="G1344" s="2">
        <v>152163</v>
      </c>
      <c r="H1344" s="2">
        <v>1.03E-2</v>
      </c>
      <c r="I1344" t="s">
        <v>151</v>
      </c>
    </row>
    <row r="1345" spans="1:9">
      <c r="A1345" s="2">
        <v>2014</v>
      </c>
      <c r="B1345" s="2">
        <v>5</v>
      </c>
      <c r="C1345" s="2" t="s">
        <v>12</v>
      </c>
      <c r="D1345" s="2" t="s">
        <v>13</v>
      </c>
      <c r="E1345" s="2" t="s">
        <v>14</v>
      </c>
      <c r="F1345" s="2">
        <v>735.51315999999997</v>
      </c>
      <c r="G1345" s="2">
        <v>63917</v>
      </c>
      <c r="H1345" s="2">
        <v>1.15E-2</v>
      </c>
      <c r="I1345" t="s">
        <v>151</v>
      </c>
    </row>
    <row r="1346" spans="1:9">
      <c r="A1346" s="2">
        <v>2013</v>
      </c>
      <c r="B1346" s="2">
        <v>11</v>
      </c>
      <c r="C1346" s="2" t="s">
        <v>7</v>
      </c>
      <c r="D1346" s="2" t="s">
        <v>44</v>
      </c>
      <c r="E1346" s="2" t="s">
        <v>16</v>
      </c>
      <c r="F1346" s="2">
        <v>14.519596</v>
      </c>
      <c r="G1346" s="2">
        <v>12660</v>
      </c>
      <c r="H1346" s="2">
        <v>1.1000000000000001E-3</v>
      </c>
      <c r="I1346" t="s">
        <v>151</v>
      </c>
    </row>
    <row r="1347" spans="1:9">
      <c r="A1347" s="2">
        <v>2013</v>
      </c>
      <c r="B1347" s="2">
        <v>4</v>
      </c>
      <c r="C1347" s="2" t="s">
        <v>7</v>
      </c>
      <c r="D1347" s="2" t="s">
        <v>39</v>
      </c>
      <c r="E1347" s="2" t="s">
        <v>14</v>
      </c>
      <c r="F1347" s="2">
        <v>194.699994</v>
      </c>
      <c r="G1347" s="2">
        <v>100409</v>
      </c>
      <c r="H1347" s="2">
        <v>1.9E-3</v>
      </c>
      <c r="I1347" t="s">
        <v>151</v>
      </c>
    </row>
    <row r="1348" spans="1:9">
      <c r="A1348" s="2">
        <v>2013</v>
      </c>
      <c r="B1348" s="2">
        <v>6</v>
      </c>
      <c r="C1348" s="2" t="s">
        <v>12</v>
      </c>
      <c r="D1348" s="2" t="s">
        <v>8</v>
      </c>
      <c r="E1348" s="2" t="s">
        <v>9</v>
      </c>
      <c r="F1348" s="2">
        <v>22060.060592000002</v>
      </c>
      <c r="G1348" s="2">
        <v>2935978</v>
      </c>
      <c r="H1348" s="2">
        <v>7.4999999999999997E-3</v>
      </c>
      <c r="I1348" t="s">
        <v>151</v>
      </c>
    </row>
    <row r="1349" spans="1:9">
      <c r="A1349" s="2">
        <v>2014</v>
      </c>
      <c r="B1349" s="2">
        <v>5</v>
      </c>
      <c r="C1349" s="2" t="s">
        <v>12</v>
      </c>
      <c r="D1349" s="2" t="s">
        <v>66</v>
      </c>
      <c r="E1349" s="2" t="s">
        <v>9</v>
      </c>
      <c r="F1349" s="2">
        <v>1.913125</v>
      </c>
      <c r="G1349" s="2">
        <v>80</v>
      </c>
      <c r="H1349" s="2">
        <v>2.3900000000000001E-2</v>
      </c>
      <c r="I1349" t="s">
        <v>151</v>
      </c>
    </row>
    <row r="1350" spans="1:9">
      <c r="A1350" s="2">
        <v>2013</v>
      </c>
      <c r="B1350" s="2">
        <v>12</v>
      </c>
      <c r="C1350" s="2" t="s">
        <v>7</v>
      </c>
      <c r="D1350" s="2" t="s">
        <v>28</v>
      </c>
      <c r="E1350" s="2" t="s">
        <v>14</v>
      </c>
      <c r="F1350" s="2">
        <v>34.197237000000001</v>
      </c>
      <c r="G1350" s="2">
        <v>12565</v>
      </c>
      <c r="H1350" s="2">
        <v>2.7000000000000001E-3</v>
      </c>
      <c r="I1350" t="s">
        <v>151</v>
      </c>
    </row>
    <row r="1351" spans="1:9">
      <c r="A1351" s="2">
        <v>2013</v>
      </c>
      <c r="B1351" s="2">
        <v>12</v>
      </c>
      <c r="C1351" s="2" t="s">
        <v>7</v>
      </c>
      <c r="D1351" s="2" t="s">
        <v>31</v>
      </c>
      <c r="E1351" s="2" t="s">
        <v>14</v>
      </c>
      <c r="F1351" s="2">
        <v>2.4727320000000002</v>
      </c>
      <c r="G1351" s="2">
        <v>1909</v>
      </c>
      <c r="H1351" s="2">
        <v>1.1999999999999999E-3</v>
      </c>
      <c r="I1351" t="s">
        <v>151</v>
      </c>
    </row>
    <row r="1352" spans="1:9">
      <c r="A1352" s="2">
        <v>2014</v>
      </c>
      <c r="B1352" s="2">
        <v>4</v>
      </c>
      <c r="C1352" s="2" t="s">
        <v>12</v>
      </c>
      <c r="D1352" s="2" t="s">
        <v>15</v>
      </c>
      <c r="E1352" s="2" t="s">
        <v>16</v>
      </c>
      <c r="F1352" s="2">
        <v>1316.051252</v>
      </c>
      <c r="G1352" s="2">
        <v>101316</v>
      </c>
      <c r="H1352" s="2">
        <v>1.29E-2</v>
      </c>
      <c r="I1352" t="s">
        <v>151</v>
      </c>
    </row>
    <row r="1353" spans="1:9">
      <c r="A1353" s="2">
        <v>2013</v>
      </c>
      <c r="B1353" s="2">
        <v>12</v>
      </c>
      <c r="C1353" s="2" t="s">
        <v>7</v>
      </c>
      <c r="D1353" s="2" t="s">
        <v>60</v>
      </c>
      <c r="E1353" s="2" t="s">
        <v>14</v>
      </c>
      <c r="F1353" s="2">
        <v>34.154761000000001</v>
      </c>
      <c r="G1353" s="2">
        <v>12216</v>
      </c>
      <c r="H1353" s="2">
        <v>2.7000000000000001E-3</v>
      </c>
      <c r="I1353" t="s">
        <v>151</v>
      </c>
    </row>
    <row r="1354" spans="1:9">
      <c r="A1354" s="2">
        <v>2014</v>
      </c>
      <c r="B1354" s="2">
        <v>3</v>
      </c>
      <c r="C1354" s="2" t="s">
        <v>12</v>
      </c>
      <c r="D1354" s="2" t="s">
        <v>56</v>
      </c>
      <c r="E1354" s="2" t="s">
        <v>14</v>
      </c>
      <c r="F1354" s="2">
        <v>4889.8341600000003</v>
      </c>
      <c r="G1354" s="2">
        <v>493495</v>
      </c>
      <c r="H1354" s="2">
        <v>9.9000000000000008E-3</v>
      </c>
      <c r="I1354" t="s">
        <v>151</v>
      </c>
    </row>
    <row r="1355" spans="1:9">
      <c r="A1355" s="2">
        <v>2014</v>
      </c>
      <c r="B1355" s="2">
        <v>2</v>
      </c>
      <c r="C1355" s="2" t="s">
        <v>7</v>
      </c>
      <c r="D1355" s="2" t="s">
        <v>74</v>
      </c>
      <c r="E1355" s="2" t="s">
        <v>9</v>
      </c>
      <c r="F1355" s="2">
        <v>27.080200000000001</v>
      </c>
      <c r="G1355" s="2">
        <v>19343</v>
      </c>
      <c r="H1355" s="2">
        <v>1.4E-3</v>
      </c>
      <c r="I1355" t="s">
        <v>151</v>
      </c>
    </row>
    <row r="1356" spans="1:9">
      <c r="A1356" s="2">
        <v>2013</v>
      </c>
      <c r="B1356" s="2">
        <v>1</v>
      </c>
      <c r="C1356" s="2" t="s">
        <v>7</v>
      </c>
      <c r="D1356" s="2" t="s">
        <v>39</v>
      </c>
      <c r="E1356" s="2" t="s">
        <v>14</v>
      </c>
      <c r="F1356" s="2">
        <v>192.22899200000001</v>
      </c>
      <c r="G1356" s="2">
        <v>114905</v>
      </c>
      <c r="H1356" s="2">
        <v>1.6000000000000001E-3</v>
      </c>
      <c r="I1356" t="s">
        <v>151</v>
      </c>
    </row>
    <row r="1357" spans="1:9">
      <c r="A1357" s="2">
        <v>2013</v>
      </c>
      <c r="B1357" s="2">
        <v>5</v>
      </c>
      <c r="C1357" s="2" t="s">
        <v>12</v>
      </c>
      <c r="D1357" s="2" t="s">
        <v>23</v>
      </c>
      <c r="E1357" s="2" t="s">
        <v>14</v>
      </c>
      <c r="F1357" s="2">
        <v>4.011E-2</v>
      </c>
      <c r="G1357" s="2">
        <v>6</v>
      </c>
      <c r="H1357" s="2">
        <v>6.6E-3</v>
      </c>
      <c r="I1357" t="s">
        <v>151</v>
      </c>
    </row>
    <row r="1358" spans="1:9">
      <c r="A1358" s="2">
        <v>2013</v>
      </c>
      <c r="B1358" s="2">
        <v>7</v>
      </c>
      <c r="C1358" s="2" t="s">
        <v>12</v>
      </c>
      <c r="D1358" s="2" t="s">
        <v>48</v>
      </c>
      <c r="E1358" s="2" t="s">
        <v>14</v>
      </c>
      <c r="F1358" s="2">
        <v>7.9202240000000002</v>
      </c>
      <c r="G1358" s="2">
        <v>1465</v>
      </c>
      <c r="H1358" s="2">
        <v>5.4000000000000003E-3</v>
      </c>
      <c r="I1358" t="s">
        <v>151</v>
      </c>
    </row>
    <row r="1359" spans="1:9">
      <c r="A1359" s="2">
        <v>2013</v>
      </c>
      <c r="B1359" s="2">
        <v>4</v>
      </c>
      <c r="C1359" s="2" t="s">
        <v>12</v>
      </c>
      <c r="D1359" s="2" t="s">
        <v>71</v>
      </c>
      <c r="E1359" s="2" t="s">
        <v>14</v>
      </c>
      <c r="F1359" s="2">
        <v>0.49050500000000002</v>
      </c>
      <c r="G1359" s="2">
        <v>126</v>
      </c>
      <c r="H1359" s="2">
        <v>3.8E-3</v>
      </c>
      <c r="I1359" t="s">
        <v>151</v>
      </c>
    </row>
    <row r="1360" spans="1:9">
      <c r="A1360" s="2">
        <v>2013</v>
      </c>
      <c r="B1360" s="2">
        <v>6</v>
      </c>
      <c r="C1360" s="2" t="s">
        <v>12</v>
      </c>
      <c r="D1360" s="2" t="s">
        <v>100</v>
      </c>
      <c r="E1360" s="2" t="s">
        <v>14</v>
      </c>
      <c r="F1360" s="2">
        <v>9.9735000000000004E-2</v>
      </c>
      <c r="G1360" s="2">
        <v>7</v>
      </c>
      <c r="H1360" s="2">
        <v>1.4200000000000001E-2</v>
      </c>
      <c r="I1360" t="s">
        <v>151</v>
      </c>
    </row>
    <row r="1361" spans="1:9">
      <c r="A1361" s="2">
        <v>2013</v>
      </c>
      <c r="B1361" s="2">
        <v>6</v>
      </c>
      <c r="C1361" s="2" t="s">
        <v>7</v>
      </c>
      <c r="D1361" s="2" t="s">
        <v>31</v>
      </c>
      <c r="E1361" s="2" t="s">
        <v>14</v>
      </c>
      <c r="F1361" s="2">
        <v>0.64287000000000005</v>
      </c>
      <c r="G1361" s="2">
        <v>1752</v>
      </c>
      <c r="H1361" s="2">
        <v>2.9999999999999997E-4</v>
      </c>
      <c r="I1361" t="s">
        <v>151</v>
      </c>
    </row>
    <row r="1362" spans="1:9">
      <c r="A1362" s="2">
        <v>2014</v>
      </c>
      <c r="B1362" s="2">
        <v>1</v>
      </c>
      <c r="C1362" s="2" t="s">
        <v>12</v>
      </c>
      <c r="D1362" s="2" t="s">
        <v>41</v>
      </c>
      <c r="E1362" s="2" t="s">
        <v>25</v>
      </c>
      <c r="F1362" s="2">
        <v>13.535024</v>
      </c>
      <c r="G1362" s="2">
        <v>8213</v>
      </c>
      <c r="H1362" s="2">
        <v>1.6000000000000001E-3</v>
      </c>
      <c r="I1362" t="s">
        <v>151</v>
      </c>
    </row>
    <row r="1363" spans="1:9">
      <c r="A1363" s="2">
        <v>2014</v>
      </c>
      <c r="B1363" s="2">
        <v>2</v>
      </c>
      <c r="C1363" s="2" t="s">
        <v>12</v>
      </c>
      <c r="D1363" s="2" t="s">
        <v>41</v>
      </c>
      <c r="E1363" s="2" t="s">
        <v>25</v>
      </c>
      <c r="F1363" s="2">
        <v>15.448352</v>
      </c>
      <c r="G1363" s="2">
        <v>9374</v>
      </c>
      <c r="H1363" s="2">
        <v>1.6000000000000001E-3</v>
      </c>
      <c r="I1363" t="s">
        <v>151</v>
      </c>
    </row>
    <row r="1364" spans="1:9">
      <c r="A1364" s="2">
        <v>2013</v>
      </c>
      <c r="B1364" s="2">
        <v>10</v>
      </c>
      <c r="C1364" s="2" t="s">
        <v>12</v>
      </c>
      <c r="D1364" s="2" t="s">
        <v>41</v>
      </c>
      <c r="E1364" s="2" t="s">
        <v>25</v>
      </c>
      <c r="F1364" s="2">
        <v>1.6691339999999999</v>
      </c>
      <c r="G1364" s="2">
        <v>983</v>
      </c>
      <c r="H1364" s="2">
        <v>1.6000000000000001E-3</v>
      </c>
      <c r="I1364" t="s">
        <v>151</v>
      </c>
    </row>
    <row r="1365" spans="1:9">
      <c r="A1365" s="2">
        <v>2013</v>
      </c>
      <c r="B1365" s="2">
        <v>7</v>
      </c>
      <c r="C1365" s="2" t="s">
        <v>7</v>
      </c>
      <c r="D1365" s="2" t="s">
        <v>63</v>
      </c>
      <c r="E1365" s="2" t="s">
        <v>14</v>
      </c>
      <c r="F1365" s="2">
        <v>11.452282</v>
      </c>
      <c r="G1365" s="2">
        <v>9824</v>
      </c>
      <c r="H1365" s="2">
        <v>1.1000000000000001E-3</v>
      </c>
      <c r="I1365" t="s">
        <v>151</v>
      </c>
    </row>
    <row r="1366" spans="1:9">
      <c r="A1366" s="2">
        <v>2013</v>
      </c>
      <c r="B1366" s="2">
        <v>9</v>
      </c>
      <c r="C1366" s="2" t="s">
        <v>12</v>
      </c>
      <c r="D1366" s="2" t="s">
        <v>18</v>
      </c>
      <c r="E1366" s="2" t="s">
        <v>14</v>
      </c>
      <c r="F1366" s="2">
        <v>704.20479799999998</v>
      </c>
      <c r="G1366" s="2">
        <v>68824</v>
      </c>
      <c r="H1366" s="2">
        <v>1.0200000000000001E-2</v>
      </c>
      <c r="I1366" t="s">
        <v>151</v>
      </c>
    </row>
    <row r="1367" spans="1:9">
      <c r="A1367" s="2">
        <v>2013</v>
      </c>
      <c r="B1367" s="2">
        <v>4</v>
      </c>
      <c r="C1367" s="2" t="s">
        <v>12</v>
      </c>
      <c r="D1367" s="2" t="s">
        <v>19</v>
      </c>
      <c r="E1367" s="2" t="s">
        <v>14</v>
      </c>
      <c r="F1367" s="2">
        <v>1781.166115</v>
      </c>
      <c r="G1367" s="2">
        <v>176884</v>
      </c>
      <c r="H1367" s="2">
        <v>0.01</v>
      </c>
      <c r="I1367" t="s">
        <v>151</v>
      </c>
    </row>
    <row r="1368" spans="1:9">
      <c r="A1368" s="2">
        <v>2014</v>
      </c>
      <c r="B1368" s="2">
        <v>3</v>
      </c>
      <c r="C1368" s="2" t="s">
        <v>12</v>
      </c>
      <c r="D1368" s="2" t="s">
        <v>43</v>
      </c>
      <c r="E1368" s="2" t="s">
        <v>11</v>
      </c>
      <c r="F1368" s="2">
        <v>12.075699999999999</v>
      </c>
      <c r="G1368" s="2">
        <v>9289</v>
      </c>
      <c r="H1368" s="2">
        <v>1.2999999999999999E-3</v>
      </c>
      <c r="I1368" t="s">
        <v>151</v>
      </c>
    </row>
    <row r="1369" spans="1:9">
      <c r="A1369" s="2">
        <v>2014</v>
      </c>
      <c r="B1369" s="2">
        <v>4</v>
      </c>
      <c r="C1369" s="2" t="s">
        <v>7</v>
      </c>
      <c r="D1369" s="2" t="s">
        <v>15</v>
      </c>
      <c r="E1369" s="2" t="s">
        <v>16</v>
      </c>
      <c r="F1369" s="2">
        <v>113.23308400000001</v>
      </c>
      <c r="G1369" s="2">
        <v>66846</v>
      </c>
      <c r="H1369" s="2">
        <v>1.6000000000000001E-3</v>
      </c>
      <c r="I1369" t="s">
        <v>151</v>
      </c>
    </row>
    <row r="1370" spans="1:9">
      <c r="A1370" s="2">
        <v>2013</v>
      </c>
      <c r="B1370" s="2">
        <v>2</v>
      </c>
      <c r="C1370" s="2" t="s">
        <v>7</v>
      </c>
      <c r="D1370" s="2" t="s">
        <v>15</v>
      </c>
      <c r="E1370" s="2" t="s">
        <v>16</v>
      </c>
      <c r="F1370" s="2">
        <v>101.2192</v>
      </c>
      <c r="G1370" s="2">
        <v>30787</v>
      </c>
      <c r="H1370" s="2">
        <v>3.2000000000000002E-3</v>
      </c>
      <c r="I1370" t="s">
        <v>151</v>
      </c>
    </row>
    <row r="1371" spans="1:9">
      <c r="A1371" s="2">
        <v>2014</v>
      </c>
      <c r="B1371" s="2">
        <v>4</v>
      </c>
      <c r="C1371" s="2" t="s">
        <v>7</v>
      </c>
      <c r="D1371" s="2" t="s">
        <v>20</v>
      </c>
      <c r="E1371" s="2" t="s">
        <v>14</v>
      </c>
      <c r="F1371" s="2">
        <v>40.002397000000002</v>
      </c>
      <c r="G1371" s="2">
        <v>100362</v>
      </c>
      <c r="H1371" s="2">
        <v>2.9999999999999997E-4</v>
      </c>
      <c r="I1371" t="s">
        <v>151</v>
      </c>
    </row>
    <row r="1372" spans="1:9">
      <c r="A1372" s="2">
        <v>2013</v>
      </c>
      <c r="B1372" s="2">
        <v>5</v>
      </c>
      <c r="C1372" s="2" t="s">
        <v>53</v>
      </c>
      <c r="D1372" s="2" t="s">
        <v>20</v>
      </c>
      <c r="E1372" s="2" t="s">
        <v>14</v>
      </c>
      <c r="F1372" s="2">
        <v>11.436920000000001</v>
      </c>
      <c r="G1372" s="2">
        <v>17</v>
      </c>
      <c r="H1372" s="2">
        <v>0.67269999999999996</v>
      </c>
      <c r="I1372" t="s">
        <v>151</v>
      </c>
    </row>
    <row r="1373" spans="1:9">
      <c r="A1373" s="2">
        <v>2014</v>
      </c>
      <c r="B1373" s="2">
        <v>2</v>
      </c>
      <c r="C1373" s="2" t="s">
        <v>7</v>
      </c>
      <c r="D1373" s="2" t="s">
        <v>17</v>
      </c>
      <c r="E1373" s="2" t="s">
        <v>14</v>
      </c>
      <c r="F1373" s="2">
        <v>24.99033</v>
      </c>
      <c r="G1373" s="2">
        <v>9145</v>
      </c>
      <c r="H1373" s="2">
        <v>2.7000000000000001E-3</v>
      </c>
      <c r="I1373" t="s">
        <v>151</v>
      </c>
    </row>
    <row r="1374" spans="1:9">
      <c r="A1374" s="2">
        <v>2014</v>
      </c>
      <c r="B1374" s="2">
        <v>2</v>
      </c>
      <c r="C1374" s="2" t="s">
        <v>12</v>
      </c>
      <c r="D1374" s="2" t="s">
        <v>81</v>
      </c>
      <c r="E1374" s="2" t="s">
        <v>11</v>
      </c>
      <c r="F1374" s="2">
        <v>0.73319999999999996</v>
      </c>
      <c r="G1374" s="2">
        <v>564</v>
      </c>
      <c r="H1374" s="2">
        <v>1.2999999999999999E-3</v>
      </c>
      <c r="I1374" t="s">
        <v>151</v>
      </c>
    </row>
    <row r="1375" spans="1:9">
      <c r="A1375" s="2">
        <v>2014</v>
      </c>
      <c r="B1375" s="2">
        <v>3</v>
      </c>
      <c r="C1375" s="2" t="s">
        <v>12</v>
      </c>
      <c r="D1375" s="2" t="s">
        <v>34</v>
      </c>
      <c r="E1375" s="2" t="s">
        <v>14</v>
      </c>
      <c r="F1375" s="2">
        <v>0.93521500000000002</v>
      </c>
      <c r="G1375" s="2">
        <v>42</v>
      </c>
      <c r="H1375" s="2">
        <v>2.2200000000000001E-2</v>
      </c>
      <c r="I1375" t="s">
        <v>151</v>
      </c>
    </row>
    <row r="1376" spans="1:9">
      <c r="A1376" s="2">
        <v>2014</v>
      </c>
      <c r="B1376" s="2">
        <v>5</v>
      </c>
      <c r="C1376" s="2" t="s">
        <v>12</v>
      </c>
      <c r="D1376" s="2" t="s">
        <v>10</v>
      </c>
      <c r="E1376" s="2" t="s">
        <v>11</v>
      </c>
      <c r="F1376" s="2">
        <v>38.611212999999999</v>
      </c>
      <c r="G1376" s="2">
        <v>27997</v>
      </c>
      <c r="H1376" s="2">
        <v>1.2999999999999999E-3</v>
      </c>
      <c r="I1376" t="s">
        <v>151</v>
      </c>
    </row>
    <row r="1377" spans="1:9">
      <c r="A1377" s="2">
        <v>2013</v>
      </c>
      <c r="B1377" s="2">
        <v>11</v>
      </c>
      <c r="C1377" s="2" t="s">
        <v>7</v>
      </c>
      <c r="D1377" s="2" t="s">
        <v>27</v>
      </c>
      <c r="E1377" s="2" t="s">
        <v>14</v>
      </c>
      <c r="F1377" s="2">
        <v>4.7501749999999996</v>
      </c>
      <c r="G1377" s="2">
        <v>1859</v>
      </c>
      <c r="H1377" s="2">
        <v>2.5000000000000001E-3</v>
      </c>
      <c r="I1377" t="s">
        <v>151</v>
      </c>
    </row>
    <row r="1378" spans="1:9">
      <c r="A1378" s="2">
        <v>2014</v>
      </c>
      <c r="B1378" s="2">
        <v>4</v>
      </c>
      <c r="C1378" s="2" t="s">
        <v>7</v>
      </c>
      <c r="D1378" s="2" t="s">
        <v>27</v>
      </c>
      <c r="E1378" s="2" t="s">
        <v>14</v>
      </c>
      <c r="F1378" s="2">
        <v>12.468021999999999</v>
      </c>
      <c r="G1378" s="2">
        <v>3763</v>
      </c>
      <c r="H1378" s="2">
        <v>3.3E-3</v>
      </c>
      <c r="I1378" t="s">
        <v>151</v>
      </c>
    </row>
    <row r="1379" spans="1:9">
      <c r="A1379" s="2">
        <v>2013</v>
      </c>
      <c r="B1379" s="2">
        <v>9</v>
      </c>
      <c r="C1379" s="2" t="s">
        <v>12</v>
      </c>
      <c r="D1379" s="2" t="s">
        <v>71</v>
      </c>
      <c r="E1379" s="2" t="s">
        <v>14</v>
      </c>
      <c r="F1379" s="2">
        <v>28.904474</v>
      </c>
      <c r="G1379" s="2">
        <v>1644</v>
      </c>
      <c r="H1379" s="2">
        <v>1.7500000000000002E-2</v>
      </c>
      <c r="I1379" t="s">
        <v>151</v>
      </c>
    </row>
    <row r="1380" spans="1:9">
      <c r="A1380" s="2">
        <v>2014</v>
      </c>
      <c r="B1380" s="2">
        <v>4</v>
      </c>
      <c r="C1380" s="2" t="s">
        <v>12</v>
      </c>
      <c r="D1380" s="2" t="s">
        <v>22</v>
      </c>
      <c r="E1380" s="2" t="s">
        <v>14</v>
      </c>
      <c r="F1380" s="2">
        <v>112.614277</v>
      </c>
      <c r="G1380" s="2">
        <v>8682</v>
      </c>
      <c r="H1380" s="2">
        <v>1.29E-2</v>
      </c>
      <c r="I1380" t="s">
        <v>151</v>
      </c>
    </row>
    <row r="1381" spans="1:9">
      <c r="A1381" s="2">
        <v>2013</v>
      </c>
      <c r="B1381" s="2">
        <v>5</v>
      </c>
      <c r="C1381" s="2" t="s">
        <v>12</v>
      </c>
      <c r="D1381" s="2" t="s">
        <v>21</v>
      </c>
      <c r="E1381" s="2" t="s">
        <v>14</v>
      </c>
      <c r="F1381" s="2">
        <v>274.66009000000003</v>
      </c>
      <c r="G1381" s="2">
        <v>30299</v>
      </c>
      <c r="H1381" s="2">
        <v>8.9999999999999993E-3</v>
      </c>
      <c r="I1381" t="s">
        <v>151</v>
      </c>
    </row>
    <row r="1382" spans="1:9">
      <c r="A1382" s="2">
        <v>2013</v>
      </c>
      <c r="B1382" s="2">
        <v>4</v>
      </c>
      <c r="C1382" s="2" t="s">
        <v>53</v>
      </c>
      <c r="D1382" s="2" t="s">
        <v>19</v>
      </c>
      <c r="E1382" s="2" t="s">
        <v>14</v>
      </c>
      <c r="F1382" s="2">
        <v>3.515444</v>
      </c>
      <c r="G1382" s="2">
        <v>2</v>
      </c>
      <c r="H1382" s="2">
        <v>1.7577</v>
      </c>
      <c r="I1382" t="s">
        <v>151</v>
      </c>
    </row>
    <row r="1383" spans="1:9">
      <c r="A1383" s="2">
        <v>2013</v>
      </c>
      <c r="B1383" s="2">
        <v>3</v>
      </c>
      <c r="C1383" s="2" t="s">
        <v>12</v>
      </c>
      <c r="D1383" s="2" t="s">
        <v>46</v>
      </c>
      <c r="E1383" s="2" t="s">
        <v>25</v>
      </c>
      <c r="F1383" s="2">
        <v>0.20425599999999999</v>
      </c>
      <c r="G1383" s="2">
        <v>13</v>
      </c>
      <c r="H1383" s="2">
        <v>1.5699999999999999E-2</v>
      </c>
      <c r="I1383" t="s">
        <v>151</v>
      </c>
    </row>
    <row r="1384" spans="1:9">
      <c r="A1384" s="2">
        <v>2013</v>
      </c>
      <c r="B1384" s="2">
        <v>12</v>
      </c>
      <c r="C1384" s="2" t="s">
        <v>12</v>
      </c>
      <c r="D1384" s="2" t="s">
        <v>60</v>
      </c>
      <c r="E1384" s="2" t="s">
        <v>14</v>
      </c>
      <c r="F1384" s="2">
        <v>32.742460000000001</v>
      </c>
      <c r="G1384" s="2">
        <v>6965</v>
      </c>
      <c r="H1384" s="2">
        <v>4.7000000000000002E-3</v>
      </c>
      <c r="I1384" t="s">
        <v>151</v>
      </c>
    </row>
    <row r="1385" spans="1:9">
      <c r="A1385" s="2">
        <v>2014</v>
      </c>
      <c r="B1385" s="2">
        <v>3</v>
      </c>
      <c r="C1385" s="2" t="s">
        <v>12</v>
      </c>
      <c r="D1385" s="2" t="s">
        <v>76</v>
      </c>
      <c r="E1385" s="2" t="s">
        <v>25</v>
      </c>
      <c r="F1385" s="2">
        <v>5.7568000000000001E-2</v>
      </c>
      <c r="G1385" s="2">
        <v>2</v>
      </c>
      <c r="H1385" s="2">
        <v>2.87E-2</v>
      </c>
      <c r="I1385" t="s">
        <v>151</v>
      </c>
    </row>
    <row r="1386" spans="1:9">
      <c r="A1386" s="2">
        <v>2014</v>
      </c>
      <c r="B1386" s="2">
        <v>5</v>
      </c>
      <c r="C1386" s="2" t="s">
        <v>7</v>
      </c>
      <c r="D1386" s="2" t="s">
        <v>70</v>
      </c>
      <c r="E1386" s="2" t="s">
        <v>14</v>
      </c>
      <c r="F1386" s="2">
        <v>193.33028400000001</v>
      </c>
      <c r="G1386" s="2">
        <v>171173</v>
      </c>
      <c r="H1386" s="2">
        <v>1.1000000000000001E-3</v>
      </c>
      <c r="I1386" t="s">
        <v>151</v>
      </c>
    </row>
    <row r="1387" spans="1:9">
      <c r="A1387" s="2">
        <v>2014</v>
      </c>
      <c r="B1387" s="2">
        <v>3</v>
      </c>
      <c r="C1387" s="2" t="s">
        <v>12</v>
      </c>
      <c r="D1387" s="2" t="s">
        <v>13</v>
      </c>
      <c r="E1387" s="2" t="s">
        <v>14</v>
      </c>
      <c r="F1387" s="2">
        <v>758.58509100000003</v>
      </c>
      <c r="G1387" s="2">
        <v>64087</v>
      </c>
      <c r="H1387" s="2">
        <v>1.18E-2</v>
      </c>
      <c r="I1387" t="s">
        <v>151</v>
      </c>
    </row>
    <row r="1388" spans="1:9">
      <c r="A1388" s="2">
        <v>2013</v>
      </c>
      <c r="B1388" s="2">
        <v>4</v>
      </c>
      <c r="C1388" s="2" t="s">
        <v>12</v>
      </c>
      <c r="D1388" s="2" t="s">
        <v>54</v>
      </c>
      <c r="E1388" s="2" t="s">
        <v>14</v>
      </c>
      <c r="F1388" s="2">
        <v>4.2436000000000001E-2</v>
      </c>
      <c r="G1388" s="2">
        <v>2</v>
      </c>
      <c r="H1388" s="2">
        <v>2.12E-2</v>
      </c>
      <c r="I1388" t="s">
        <v>151</v>
      </c>
    </row>
    <row r="1389" spans="1:9">
      <c r="A1389" s="2">
        <v>2014</v>
      </c>
      <c r="B1389" s="2">
        <v>4</v>
      </c>
      <c r="C1389" s="2" t="s">
        <v>12</v>
      </c>
      <c r="D1389" s="2" t="s">
        <v>73</v>
      </c>
      <c r="E1389" s="2" t="s">
        <v>14</v>
      </c>
      <c r="F1389" s="2">
        <v>4.0818519999999996</v>
      </c>
      <c r="G1389" s="2">
        <v>1930</v>
      </c>
      <c r="H1389" s="2">
        <v>2.0999999999999999E-3</v>
      </c>
      <c r="I1389" t="s">
        <v>151</v>
      </c>
    </row>
    <row r="1390" spans="1:9">
      <c r="A1390" s="2">
        <v>2014</v>
      </c>
      <c r="B1390" s="2">
        <v>1</v>
      </c>
      <c r="C1390" s="2" t="s">
        <v>12</v>
      </c>
      <c r="D1390" s="2" t="s">
        <v>44</v>
      </c>
      <c r="E1390" s="2" t="s">
        <v>16</v>
      </c>
      <c r="F1390" s="2">
        <v>186.06566699999999</v>
      </c>
      <c r="G1390" s="2">
        <v>19157</v>
      </c>
      <c r="H1390" s="2">
        <v>9.7000000000000003E-3</v>
      </c>
      <c r="I1390" t="s">
        <v>151</v>
      </c>
    </row>
    <row r="1391" spans="1:9">
      <c r="A1391" s="2">
        <v>2013</v>
      </c>
      <c r="B1391" s="2">
        <v>10</v>
      </c>
      <c r="C1391" s="2" t="s">
        <v>12</v>
      </c>
      <c r="D1391" s="2" t="s">
        <v>44</v>
      </c>
      <c r="E1391" s="2" t="s">
        <v>16</v>
      </c>
      <c r="F1391" s="2">
        <v>174.80014299999999</v>
      </c>
      <c r="G1391" s="2">
        <v>16238</v>
      </c>
      <c r="H1391" s="2">
        <v>1.0699999999999999E-2</v>
      </c>
      <c r="I1391" t="s">
        <v>151</v>
      </c>
    </row>
    <row r="1392" spans="1:9">
      <c r="A1392" s="2">
        <v>2013</v>
      </c>
      <c r="B1392" s="2">
        <v>7</v>
      </c>
      <c r="C1392" s="2" t="s">
        <v>12</v>
      </c>
      <c r="D1392" s="2" t="s">
        <v>64</v>
      </c>
      <c r="E1392" s="2" t="s">
        <v>14</v>
      </c>
      <c r="F1392" s="2">
        <v>0.38544699999999998</v>
      </c>
      <c r="G1392" s="2">
        <v>40</v>
      </c>
      <c r="H1392" s="2">
        <v>9.5999999999999992E-3</v>
      </c>
      <c r="I1392" t="s">
        <v>151</v>
      </c>
    </row>
    <row r="1393" spans="1:9">
      <c r="A1393" s="2">
        <v>2013</v>
      </c>
      <c r="B1393" s="2">
        <v>12</v>
      </c>
      <c r="C1393" s="2" t="s">
        <v>7</v>
      </c>
      <c r="D1393" s="2" t="s">
        <v>72</v>
      </c>
      <c r="E1393" s="2" t="s">
        <v>11</v>
      </c>
      <c r="F1393" s="2">
        <v>89.011617999999999</v>
      </c>
      <c r="G1393" s="2">
        <v>22322</v>
      </c>
      <c r="H1393" s="2">
        <v>3.8999999999999998E-3</v>
      </c>
      <c r="I1393" t="s">
        <v>151</v>
      </c>
    </row>
    <row r="1394" spans="1:9">
      <c r="A1394" s="2">
        <v>2014</v>
      </c>
      <c r="B1394" s="2">
        <v>3</v>
      </c>
      <c r="C1394" s="2" t="s">
        <v>12</v>
      </c>
      <c r="D1394" s="2" t="s">
        <v>72</v>
      </c>
      <c r="E1394" s="2" t="s">
        <v>11</v>
      </c>
      <c r="F1394" s="2">
        <v>24.972417</v>
      </c>
      <c r="G1394" s="2">
        <v>12339</v>
      </c>
      <c r="H1394" s="2">
        <v>2E-3</v>
      </c>
      <c r="I1394" t="s">
        <v>151</v>
      </c>
    </row>
    <row r="1395" spans="1:9">
      <c r="A1395" s="2">
        <v>2014</v>
      </c>
      <c r="B1395" s="2">
        <v>1</v>
      </c>
      <c r="C1395" s="2" t="s">
        <v>12</v>
      </c>
      <c r="D1395" s="2" t="s">
        <v>59</v>
      </c>
      <c r="E1395" s="2" t="s">
        <v>11</v>
      </c>
      <c r="F1395" s="2">
        <v>7.1101799999999997</v>
      </c>
      <c r="G1395" s="2">
        <v>4158</v>
      </c>
      <c r="H1395" s="2">
        <v>1.6999999999999999E-3</v>
      </c>
      <c r="I1395" t="s">
        <v>151</v>
      </c>
    </row>
    <row r="1396" spans="1:9">
      <c r="A1396" s="2">
        <v>2014</v>
      </c>
      <c r="B1396" s="2">
        <v>2</v>
      </c>
      <c r="C1396" s="2" t="s">
        <v>12</v>
      </c>
      <c r="D1396" s="2" t="s">
        <v>59</v>
      </c>
      <c r="E1396" s="2" t="s">
        <v>11</v>
      </c>
      <c r="F1396" s="2">
        <v>16.393288999999999</v>
      </c>
      <c r="G1396" s="2">
        <v>9640</v>
      </c>
      <c r="H1396" s="2">
        <v>1.6999999999999999E-3</v>
      </c>
      <c r="I1396" t="s">
        <v>151</v>
      </c>
    </row>
    <row r="1397" spans="1:9">
      <c r="A1397" s="2">
        <v>2014</v>
      </c>
      <c r="B1397" s="2">
        <v>1</v>
      </c>
      <c r="C1397" s="2" t="s">
        <v>7</v>
      </c>
      <c r="D1397" s="2" t="s">
        <v>67</v>
      </c>
      <c r="E1397" s="2" t="s">
        <v>9</v>
      </c>
      <c r="F1397" s="2">
        <v>4.1612999999999998</v>
      </c>
      <c r="G1397" s="2">
        <v>3201</v>
      </c>
      <c r="H1397" s="2">
        <v>1.2999999999999999E-3</v>
      </c>
      <c r="I1397" t="s">
        <v>151</v>
      </c>
    </row>
    <row r="1398" spans="1:9">
      <c r="A1398" s="2">
        <v>2013</v>
      </c>
      <c r="B1398" s="2">
        <v>3</v>
      </c>
      <c r="C1398" s="2" t="s">
        <v>12</v>
      </c>
      <c r="D1398" s="2" t="s">
        <v>29</v>
      </c>
      <c r="E1398" s="2" t="s">
        <v>25</v>
      </c>
      <c r="F1398" s="2">
        <v>7.3150000000000003E-3</v>
      </c>
      <c r="G1398" s="2">
        <v>1</v>
      </c>
      <c r="H1398" s="2">
        <v>7.3000000000000001E-3</v>
      </c>
      <c r="I1398" t="s">
        <v>151</v>
      </c>
    </row>
    <row r="1399" spans="1:9">
      <c r="A1399" s="2">
        <v>2014</v>
      </c>
      <c r="B1399" s="2">
        <v>3</v>
      </c>
      <c r="C1399" s="2" t="s">
        <v>12</v>
      </c>
      <c r="D1399" s="2" t="s">
        <v>71</v>
      </c>
      <c r="E1399" s="2" t="s">
        <v>14</v>
      </c>
      <c r="F1399" s="2">
        <v>37.229723</v>
      </c>
      <c r="G1399" s="2">
        <v>2650</v>
      </c>
      <c r="H1399" s="2">
        <v>1.4E-2</v>
      </c>
      <c r="I1399" t="s">
        <v>151</v>
      </c>
    </row>
    <row r="1400" spans="1:9">
      <c r="A1400" s="2">
        <v>2013</v>
      </c>
      <c r="B1400" s="2">
        <v>4</v>
      </c>
      <c r="C1400" s="2" t="s">
        <v>7</v>
      </c>
      <c r="D1400" s="2" t="s">
        <v>28</v>
      </c>
      <c r="E1400" s="2" t="s">
        <v>14</v>
      </c>
      <c r="F1400" s="2">
        <v>25.570834000000001</v>
      </c>
      <c r="G1400" s="2">
        <v>13138</v>
      </c>
      <c r="H1400" s="2">
        <v>1.9E-3</v>
      </c>
      <c r="I1400" t="s">
        <v>151</v>
      </c>
    </row>
    <row r="1401" spans="1:9">
      <c r="A1401" s="2">
        <v>2013</v>
      </c>
      <c r="B1401" s="2">
        <v>8</v>
      </c>
      <c r="C1401" s="2" t="s">
        <v>12</v>
      </c>
      <c r="D1401" s="2" t="s">
        <v>100</v>
      </c>
      <c r="E1401" s="2" t="s">
        <v>14</v>
      </c>
      <c r="F1401" s="2">
        <v>6.0061000000000003E-2</v>
      </c>
      <c r="G1401" s="2">
        <v>1</v>
      </c>
      <c r="H1401" s="2">
        <v>0.06</v>
      </c>
      <c r="I1401" t="s">
        <v>151</v>
      </c>
    </row>
    <row r="1402" spans="1:9">
      <c r="A1402" s="2">
        <v>2013</v>
      </c>
      <c r="B1402" s="2">
        <v>8</v>
      </c>
      <c r="C1402" s="2" t="s">
        <v>7</v>
      </c>
      <c r="D1402" s="2" t="s">
        <v>18</v>
      </c>
      <c r="E1402" s="2" t="s">
        <v>14</v>
      </c>
      <c r="F1402" s="2">
        <v>14.151788</v>
      </c>
      <c r="G1402" s="2">
        <v>23905</v>
      </c>
      <c r="H1402" s="2">
        <v>5.0000000000000001E-4</v>
      </c>
      <c r="I1402" t="s">
        <v>151</v>
      </c>
    </row>
    <row r="1403" spans="1:9">
      <c r="A1403" s="2">
        <v>2013</v>
      </c>
      <c r="B1403" s="2">
        <v>5</v>
      </c>
      <c r="C1403" s="2" t="s">
        <v>7</v>
      </c>
      <c r="D1403" s="2" t="s">
        <v>15</v>
      </c>
      <c r="E1403" s="2" t="s">
        <v>16</v>
      </c>
      <c r="F1403" s="2">
        <v>104.333077</v>
      </c>
      <c r="G1403" s="2">
        <v>44042</v>
      </c>
      <c r="H1403" s="2">
        <v>2.3E-3</v>
      </c>
      <c r="I1403" t="s">
        <v>151</v>
      </c>
    </row>
    <row r="1404" spans="1:9">
      <c r="A1404" s="2">
        <v>2013</v>
      </c>
      <c r="B1404" s="2">
        <v>8</v>
      </c>
      <c r="C1404" s="2" t="s">
        <v>12</v>
      </c>
      <c r="D1404" s="2" t="s">
        <v>13</v>
      </c>
      <c r="E1404" s="2" t="s">
        <v>14</v>
      </c>
      <c r="F1404" s="2">
        <v>612.38545799999997</v>
      </c>
      <c r="G1404" s="2">
        <v>52478</v>
      </c>
      <c r="H1404" s="2">
        <v>1.1599999999999999E-2</v>
      </c>
      <c r="I1404" t="s">
        <v>151</v>
      </c>
    </row>
    <row r="1405" spans="1:9">
      <c r="A1405" s="2">
        <v>2013</v>
      </c>
      <c r="B1405" s="2">
        <v>1</v>
      </c>
      <c r="C1405" s="2" t="s">
        <v>7</v>
      </c>
      <c r="D1405" s="2" t="s">
        <v>54</v>
      </c>
      <c r="E1405" s="2" t="s">
        <v>14</v>
      </c>
      <c r="F1405" s="2">
        <v>4.1999999999999998E-5</v>
      </c>
      <c r="G1405" s="2">
        <v>6</v>
      </c>
      <c r="H1405" s="2">
        <v>0</v>
      </c>
      <c r="I1405" t="s">
        <v>151</v>
      </c>
    </row>
    <row r="1406" spans="1:9">
      <c r="A1406" s="2">
        <v>2014</v>
      </c>
      <c r="B1406" s="2">
        <v>1</v>
      </c>
      <c r="C1406" s="2" t="s">
        <v>7</v>
      </c>
      <c r="D1406" s="2" t="s">
        <v>56</v>
      </c>
      <c r="E1406" s="2" t="s">
        <v>14</v>
      </c>
      <c r="F1406" s="2">
        <v>31.034594999999999</v>
      </c>
      <c r="G1406" s="2">
        <v>72008</v>
      </c>
      <c r="H1406" s="2">
        <v>4.0000000000000002E-4</v>
      </c>
      <c r="I1406" t="s">
        <v>151</v>
      </c>
    </row>
    <row r="1407" spans="1:9">
      <c r="A1407" s="2">
        <v>2013</v>
      </c>
      <c r="B1407" s="2">
        <v>10</v>
      </c>
      <c r="C1407" s="2" t="s">
        <v>7</v>
      </c>
      <c r="D1407" s="2" t="s">
        <v>56</v>
      </c>
      <c r="E1407" s="2" t="s">
        <v>14</v>
      </c>
      <c r="F1407" s="2">
        <v>95.764232000000007</v>
      </c>
      <c r="G1407" s="2">
        <v>33591</v>
      </c>
      <c r="H1407" s="2">
        <v>2.8E-3</v>
      </c>
      <c r="I1407" t="s">
        <v>151</v>
      </c>
    </row>
    <row r="1408" spans="1:9">
      <c r="A1408" s="2">
        <v>2014</v>
      </c>
      <c r="B1408" s="2">
        <v>1</v>
      </c>
      <c r="C1408" s="2" t="s">
        <v>7</v>
      </c>
      <c r="D1408" s="2" t="s">
        <v>73</v>
      </c>
      <c r="E1408" s="2" t="s">
        <v>14</v>
      </c>
      <c r="F1408" s="2">
        <v>3.2940930000000002</v>
      </c>
      <c r="G1408" s="2">
        <v>2035</v>
      </c>
      <c r="H1408" s="2">
        <v>1.6000000000000001E-3</v>
      </c>
      <c r="I1408" t="s">
        <v>151</v>
      </c>
    </row>
    <row r="1409" spans="1:9">
      <c r="A1409" s="2">
        <v>2014</v>
      </c>
      <c r="B1409" s="2">
        <v>4</v>
      </c>
      <c r="C1409" s="2" t="s">
        <v>12</v>
      </c>
      <c r="D1409" s="2" t="s">
        <v>80</v>
      </c>
      <c r="E1409" s="2" t="s">
        <v>14</v>
      </c>
      <c r="F1409" s="2">
        <v>11.790017000000001</v>
      </c>
      <c r="G1409" s="2">
        <v>1495</v>
      </c>
      <c r="H1409" s="2">
        <v>7.7999999999999996E-3</v>
      </c>
      <c r="I1409" t="s">
        <v>151</v>
      </c>
    </row>
    <row r="1410" spans="1:9">
      <c r="A1410" s="2">
        <v>2013</v>
      </c>
      <c r="B1410" s="2">
        <v>9</v>
      </c>
      <c r="C1410" s="2" t="s">
        <v>7</v>
      </c>
      <c r="D1410" s="2" t="s">
        <v>44</v>
      </c>
      <c r="E1410" s="2" t="s">
        <v>16</v>
      </c>
      <c r="F1410" s="2">
        <v>12.514887</v>
      </c>
      <c r="G1410" s="2">
        <v>11502</v>
      </c>
      <c r="H1410" s="2">
        <v>1E-3</v>
      </c>
      <c r="I1410" t="s">
        <v>151</v>
      </c>
    </row>
    <row r="1411" spans="1:9">
      <c r="A1411" s="2">
        <v>2013</v>
      </c>
      <c r="B1411" s="2">
        <v>12</v>
      </c>
      <c r="C1411" s="2" t="s">
        <v>7</v>
      </c>
      <c r="D1411" s="2" t="s">
        <v>64</v>
      </c>
      <c r="E1411" s="2" t="s">
        <v>14</v>
      </c>
      <c r="F1411" s="2">
        <v>0.91136399999999995</v>
      </c>
      <c r="G1411" s="2">
        <v>221</v>
      </c>
      <c r="H1411" s="2">
        <v>4.1000000000000003E-3</v>
      </c>
      <c r="I1411" t="s">
        <v>151</v>
      </c>
    </row>
    <row r="1412" spans="1:9">
      <c r="A1412" s="2">
        <v>2014</v>
      </c>
      <c r="B1412" s="2">
        <v>1</v>
      </c>
      <c r="C1412" s="2" t="s">
        <v>12</v>
      </c>
      <c r="D1412" s="2" t="s">
        <v>34</v>
      </c>
      <c r="E1412" s="2" t="s">
        <v>14</v>
      </c>
      <c r="F1412" s="2">
        <v>1.2464040000000001</v>
      </c>
      <c r="G1412" s="2">
        <v>61</v>
      </c>
      <c r="H1412" s="2">
        <v>2.0400000000000001E-2</v>
      </c>
      <c r="I1412" t="s">
        <v>151</v>
      </c>
    </row>
    <row r="1413" spans="1:9">
      <c r="A1413" s="2">
        <v>2014</v>
      </c>
      <c r="B1413" s="2">
        <v>2</v>
      </c>
      <c r="C1413" s="2" t="s">
        <v>12</v>
      </c>
      <c r="D1413" s="2" t="s">
        <v>34</v>
      </c>
      <c r="E1413" s="2" t="s">
        <v>14</v>
      </c>
      <c r="F1413" s="2">
        <v>0.26217200000000002</v>
      </c>
      <c r="G1413" s="2">
        <v>13</v>
      </c>
      <c r="H1413" s="2">
        <v>2.01E-2</v>
      </c>
      <c r="I1413" t="s">
        <v>151</v>
      </c>
    </row>
    <row r="1414" spans="1:9">
      <c r="A1414" s="2">
        <v>2013</v>
      </c>
      <c r="B1414" s="2">
        <v>12</v>
      </c>
      <c r="C1414" s="2" t="s">
        <v>12</v>
      </c>
      <c r="D1414" s="2" t="s">
        <v>48</v>
      </c>
      <c r="E1414" s="2" t="s">
        <v>14</v>
      </c>
      <c r="F1414" s="2">
        <v>16.073291999999999</v>
      </c>
      <c r="G1414" s="2">
        <v>2389</v>
      </c>
      <c r="H1414" s="2">
        <v>6.7000000000000002E-3</v>
      </c>
      <c r="I1414" t="s">
        <v>151</v>
      </c>
    </row>
    <row r="1415" spans="1:9">
      <c r="A1415" s="2">
        <v>2013</v>
      </c>
      <c r="B1415" s="2">
        <v>5</v>
      </c>
      <c r="C1415" s="2" t="s">
        <v>12</v>
      </c>
      <c r="D1415" s="2" t="s">
        <v>55</v>
      </c>
      <c r="E1415" s="2" t="s">
        <v>14</v>
      </c>
      <c r="F1415" s="2">
        <v>4.6903E-2</v>
      </c>
      <c r="G1415" s="2">
        <v>10</v>
      </c>
      <c r="H1415" s="2">
        <v>4.5999999999999999E-3</v>
      </c>
      <c r="I1415" t="s">
        <v>151</v>
      </c>
    </row>
    <row r="1416" spans="1:9">
      <c r="A1416" s="2">
        <v>2014</v>
      </c>
      <c r="B1416" s="2">
        <v>5</v>
      </c>
      <c r="C1416" s="2" t="s">
        <v>7</v>
      </c>
      <c r="D1416" s="2" t="s">
        <v>67</v>
      </c>
      <c r="E1416" s="2" t="s">
        <v>9</v>
      </c>
      <c r="F1416" s="2">
        <v>13.8086</v>
      </c>
      <c r="G1416" s="2">
        <v>10622</v>
      </c>
      <c r="H1416" s="2">
        <v>1.2999999999999999E-3</v>
      </c>
      <c r="I1416" t="s">
        <v>151</v>
      </c>
    </row>
    <row r="1417" spans="1:9">
      <c r="A1417" s="2">
        <v>2014</v>
      </c>
      <c r="B1417" s="2">
        <v>3</v>
      </c>
      <c r="C1417" s="2" t="s">
        <v>12</v>
      </c>
      <c r="D1417" s="2" t="s">
        <v>88</v>
      </c>
      <c r="E1417" s="2" t="s">
        <v>14</v>
      </c>
      <c r="F1417" s="2">
        <v>0.523447</v>
      </c>
      <c r="G1417" s="2">
        <v>192</v>
      </c>
      <c r="H1417" s="2">
        <v>2.7000000000000001E-3</v>
      </c>
      <c r="I1417" t="s">
        <v>151</v>
      </c>
    </row>
    <row r="1418" spans="1:9">
      <c r="A1418" s="2">
        <v>2013</v>
      </c>
      <c r="B1418" s="2">
        <v>4</v>
      </c>
      <c r="C1418" s="2" t="s">
        <v>12</v>
      </c>
      <c r="D1418" s="2" t="s">
        <v>66</v>
      </c>
      <c r="E1418" s="2" t="s">
        <v>9</v>
      </c>
      <c r="F1418" s="2">
        <v>7.541E-3</v>
      </c>
      <c r="G1418" s="2">
        <v>10</v>
      </c>
      <c r="H1418" s="2">
        <v>6.9999999999999999E-4</v>
      </c>
      <c r="I1418" t="s">
        <v>151</v>
      </c>
    </row>
    <row r="1419" spans="1:9">
      <c r="A1419" s="2">
        <v>2013</v>
      </c>
      <c r="B1419" s="2">
        <v>7</v>
      </c>
      <c r="C1419" s="2" t="s">
        <v>7</v>
      </c>
      <c r="D1419" s="2" t="s">
        <v>28</v>
      </c>
      <c r="E1419" s="2" t="s">
        <v>14</v>
      </c>
      <c r="F1419" s="2">
        <v>26.147825999999998</v>
      </c>
      <c r="G1419" s="2">
        <v>13121</v>
      </c>
      <c r="H1419" s="2">
        <v>1.9E-3</v>
      </c>
      <c r="I1419" t="s">
        <v>151</v>
      </c>
    </row>
    <row r="1420" spans="1:9">
      <c r="A1420" s="2">
        <v>2014</v>
      </c>
      <c r="B1420" s="2">
        <v>1</v>
      </c>
      <c r="C1420" s="2" t="s">
        <v>12</v>
      </c>
      <c r="D1420" s="2" t="s">
        <v>21</v>
      </c>
      <c r="E1420" s="2" t="s">
        <v>14</v>
      </c>
      <c r="F1420" s="2">
        <v>380.82139999999998</v>
      </c>
      <c r="G1420" s="2">
        <v>35072</v>
      </c>
      <c r="H1420" s="2">
        <v>1.0800000000000001E-2</v>
      </c>
      <c r="I1420" t="s">
        <v>151</v>
      </c>
    </row>
    <row r="1421" spans="1:9">
      <c r="A1421" s="2">
        <v>2014</v>
      </c>
      <c r="B1421" s="2">
        <v>2</v>
      </c>
      <c r="C1421" s="2" t="s">
        <v>12</v>
      </c>
      <c r="D1421" s="2" t="s">
        <v>21</v>
      </c>
      <c r="E1421" s="2" t="s">
        <v>14</v>
      </c>
      <c r="F1421" s="2">
        <v>381.84117700000002</v>
      </c>
      <c r="G1421" s="2">
        <v>31232</v>
      </c>
      <c r="H1421" s="2">
        <v>1.2200000000000001E-2</v>
      </c>
      <c r="I1421" t="s">
        <v>151</v>
      </c>
    </row>
    <row r="1422" spans="1:9">
      <c r="A1422" s="2">
        <v>2013</v>
      </c>
      <c r="B1422" s="2">
        <v>4</v>
      </c>
      <c r="C1422" s="2" t="s">
        <v>7</v>
      </c>
      <c r="D1422" s="2" t="s">
        <v>42</v>
      </c>
      <c r="E1422" s="2" t="s">
        <v>14</v>
      </c>
      <c r="F1422" s="2">
        <v>61.935237999999998</v>
      </c>
      <c r="G1422" s="2">
        <v>48553</v>
      </c>
      <c r="H1422" s="2">
        <v>1.1999999999999999E-3</v>
      </c>
      <c r="I1422" t="s">
        <v>151</v>
      </c>
    </row>
    <row r="1423" spans="1:9">
      <c r="A1423" s="2">
        <v>2013</v>
      </c>
      <c r="B1423" s="2">
        <v>1</v>
      </c>
      <c r="C1423" s="2" t="s">
        <v>7</v>
      </c>
      <c r="D1423" s="2" t="s">
        <v>47</v>
      </c>
      <c r="E1423" s="2" t="s">
        <v>14</v>
      </c>
      <c r="F1423" s="2">
        <v>4.6510999999999997E-2</v>
      </c>
      <c r="G1423" s="2">
        <v>314</v>
      </c>
      <c r="H1423" s="2">
        <v>1E-4</v>
      </c>
      <c r="I1423" t="s">
        <v>151</v>
      </c>
    </row>
    <row r="1424" spans="1:9">
      <c r="A1424" s="2">
        <v>2014</v>
      </c>
      <c r="B1424" s="2">
        <v>1</v>
      </c>
      <c r="C1424" s="2" t="s">
        <v>12</v>
      </c>
      <c r="D1424" s="2" t="s">
        <v>86</v>
      </c>
      <c r="E1424" s="2" t="s">
        <v>9</v>
      </c>
      <c r="F1424" s="2">
        <v>440.01292599999999</v>
      </c>
      <c r="G1424" s="2">
        <v>235539</v>
      </c>
      <c r="H1424" s="2">
        <v>1.8E-3</v>
      </c>
      <c r="I1424" t="s">
        <v>151</v>
      </c>
    </row>
    <row r="1425" spans="1:9">
      <c r="A1425" s="2">
        <v>2013</v>
      </c>
      <c r="B1425" s="2">
        <v>11</v>
      </c>
      <c r="C1425" s="2" t="s">
        <v>12</v>
      </c>
      <c r="D1425" s="2" t="s">
        <v>87</v>
      </c>
      <c r="E1425" s="2" t="s">
        <v>14</v>
      </c>
      <c r="F1425" s="2">
        <v>461.877298</v>
      </c>
      <c r="G1425" s="2">
        <v>37183</v>
      </c>
      <c r="H1425" s="2">
        <v>1.24E-2</v>
      </c>
      <c r="I1425" t="s">
        <v>151</v>
      </c>
    </row>
    <row r="1426" spans="1:9">
      <c r="A1426" s="2">
        <v>2013</v>
      </c>
      <c r="B1426" s="2">
        <v>2</v>
      </c>
      <c r="C1426" s="2" t="s">
        <v>12</v>
      </c>
      <c r="D1426" s="2" t="s">
        <v>76</v>
      </c>
      <c r="E1426" s="2" t="s">
        <v>25</v>
      </c>
      <c r="F1426" s="2">
        <v>5.1636000000000001E-2</v>
      </c>
      <c r="G1426" s="2">
        <v>1</v>
      </c>
      <c r="H1426" s="2">
        <v>5.16E-2</v>
      </c>
      <c r="I1426" t="s">
        <v>151</v>
      </c>
    </row>
    <row r="1427" spans="1:9">
      <c r="A1427" s="2">
        <v>2013</v>
      </c>
      <c r="B1427" s="2">
        <v>4</v>
      </c>
      <c r="C1427" s="2" t="s">
        <v>12</v>
      </c>
      <c r="D1427" s="2" t="s">
        <v>70</v>
      </c>
      <c r="E1427" s="2" t="s">
        <v>14</v>
      </c>
      <c r="F1427" s="2">
        <v>846.34611399999994</v>
      </c>
      <c r="G1427" s="2">
        <v>104118</v>
      </c>
      <c r="H1427" s="2">
        <v>8.0999999999999996E-3</v>
      </c>
      <c r="I1427" t="s">
        <v>151</v>
      </c>
    </row>
    <row r="1428" spans="1:9">
      <c r="A1428" s="2">
        <v>2013</v>
      </c>
      <c r="B1428" s="2">
        <v>7</v>
      </c>
      <c r="C1428" s="2" t="s">
        <v>7</v>
      </c>
      <c r="D1428" s="2" t="s">
        <v>40</v>
      </c>
      <c r="E1428" s="2" t="s">
        <v>14</v>
      </c>
      <c r="F1428" s="2">
        <v>305.91205200000002</v>
      </c>
      <c r="G1428" s="2">
        <v>232774</v>
      </c>
      <c r="H1428" s="2">
        <v>1.2999999999999999E-3</v>
      </c>
      <c r="I1428" t="s">
        <v>151</v>
      </c>
    </row>
    <row r="1429" spans="1:9">
      <c r="A1429" s="2">
        <v>2014</v>
      </c>
      <c r="B1429" s="2">
        <v>5</v>
      </c>
      <c r="C1429" s="2" t="s">
        <v>7</v>
      </c>
      <c r="D1429" s="2" t="s">
        <v>56</v>
      </c>
      <c r="E1429" s="2" t="s">
        <v>14</v>
      </c>
      <c r="F1429" s="2">
        <v>87.039737000000002</v>
      </c>
      <c r="G1429" s="2">
        <v>83421</v>
      </c>
      <c r="H1429" s="2">
        <v>1E-3</v>
      </c>
      <c r="I1429" t="s">
        <v>151</v>
      </c>
    </row>
    <row r="1430" spans="1:9">
      <c r="A1430" s="2">
        <v>2014</v>
      </c>
      <c r="B1430" s="2">
        <v>1</v>
      </c>
      <c r="C1430" s="2" t="s">
        <v>7</v>
      </c>
      <c r="D1430" s="2" t="s">
        <v>23</v>
      </c>
      <c r="E1430" s="2" t="s">
        <v>14</v>
      </c>
      <c r="F1430" s="2">
        <v>8.742267</v>
      </c>
      <c r="G1430" s="2">
        <v>4001</v>
      </c>
      <c r="H1430" s="2">
        <v>2.0999999999999999E-3</v>
      </c>
      <c r="I1430" t="s">
        <v>151</v>
      </c>
    </row>
    <row r="1431" spans="1:9">
      <c r="A1431" s="2">
        <v>2014</v>
      </c>
      <c r="B1431" s="2">
        <v>5</v>
      </c>
      <c r="C1431" s="2" t="s">
        <v>12</v>
      </c>
      <c r="D1431" s="2" t="s">
        <v>34</v>
      </c>
      <c r="E1431" s="2" t="s">
        <v>14</v>
      </c>
      <c r="F1431" s="2">
        <v>0.34324500000000002</v>
      </c>
      <c r="G1431" s="2">
        <v>18</v>
      </c>
      <c r="H1431" s="2">
        <v>1.9E-2</v>
      </c>
      <c r="I1431" t="s">
        <v>151</v>
      </c>
    </row>
    <row r="1432" spans="1:9">
      <c r="A1432" s="2">
        <v>2013</v>
      </c>
      <c r="B1432" s="2">
        <v>9</v>
      </c>
      <c r="C1432" s="2" t="s">
        <v>12</v>
      </c>
      <c r="D1432" s="2" t="s">
        <v>29</v>
      </c>
      <c r="E1432" s="2" t="s">
        <v>25</v>
      </c>
      <c r="F1432" s="2">
        <v>29.396650000000001</v>
      </c>
      <c r="G1432" s="2">
        <v>3603</v>
      </c>
      <c r="H1432" s="2">
        <v>8.0999999999999996E-3</v>
      </c>
      <c r="I1432" t="s">
        <v>151</v>
      </c>
    </row>
    <row r="1433" spans="1:9">
      <c r="A1433" s="2">
        <v>2013</v>
      </c>
      <c r="B1433" s="2">
        <v>11</v>
      </c>
      <c r="C1433" s="2" t="s">
        <v>12</v>
      </c>
      <c r="D1433" s="2" t="s">
        <v>19</v>
      </c>
      <c r="E1433" s="2" t="s">
        <v>14</v>
      </c>
      <c r="F1433" s="2">
        <v>2348.5986349999998</v>
      </c>
      <c r="G1433" s="2">
        <v>190447</v>
      </c>
      <c r="H1433" s="2">
        <v>1.23E-2</v>
      </c>
      <c r="I1433" t="s">
        <v>151</v>
      </c>
    </row>
    <row r="1434" spans="1:9">
      <c r="A1434" s="2">
        <v>2013</v>
      </c>
      <c r="B1434" s="2">
        <v>11</v>
      </c>
      <c r="C1434" s="2" t="s">
        <v>53</v>
      </c>
      <c r="D1434" s="2" t="s">
        <v>19</v>
      </c>
      <c r="E1434" s="2" t="s">
        <v>14</v>
      </c>
      <c r="F1434" s="2">
        <v>5.3156100000000004</v>
      </c>
      <c r="G1434" s="2">
        <v>6</v>
      </c>
      <c r="H1434" s="2">
        <v>0.88590000000000002</v>
      </c>
      <c r="I1434" t="s">
        <v>151</v>
      </c>
    </row>
    <row r="1435" spans="1:9">
      <c r="A1435" s="2">
        <v>2014</v>
      </c>
      <c r="B1435" s="2">
        <v>5</v>
      </c>
      <c r="C1435" s="2" t="s">
        <v>7</v>
      </c>
      <c r="D1435" s="2" t="s">
        <v>46</v>
      </c>
      <c r="E1435" s="2" t="s">
        <v>25</v>
      </c>
      <c r="F1435" s="2">
        <v>2.6757179999999998</v>
      </c>
      <c r="G1435" s="2">
        <v>12724</v>
      </c>
      <c r="H1435" s="2">
        <v>2.0000000000000001E-4</v>
      </c>
      <c r="I1435" t="s">
        <v>151</v>
      </c>
    </row>
    <row r="1436" spans="1:9">
      <c r="A1436" s="2">
        <v>2014</v>
      </c>
      <c r="B1436" s="2">
        <v>2</v>
      </c>
      <c r="C1436" s="2" t="s">
        <v>7</v>
      </c>
      <c r="D1436" s="2" t="s">
        <v>15</v>
      </c>
      <c r="E1436" s="2" t="s">
        <v>16</v>
      </c>
      <c r="F1436" s="2">
        <v>94.354900000000001</v>
      </c>
      <c r="G1436" s="2">
        <v>54590</v>
      </c>
      <c r="H1436" s="2">
        <v>1.6999999999999999E-3</v>
      </c>
      <c r="I1436" t="s">
        <v>151</v>
      </c>
    </row>
    <row r="1437" spans="1:9">
      <c r="A1437" s="2">
        <v>2013</v>
      </c>
      <c r="B1437" s="2">
        <v>11</v>
      </c>
      <c r="C1437" s="2" t="s">
        <v>7</v>
      </c>
      <c r="D1437" s="2" t="s">
        <v>15</v>
      </c>
      <c r="E1437" s="2" t="s">
        <v>16</v>
      </c>
      <c r="F1437" s="2">
        <v>187.232698</v>
      </c>
      <c r="G1437" s="2">
        <v>47393</v>
      </c>
      <c r="H1437" s="2">
        <v>3.8999999999999998E-3</v>
      </c>
      <c r="I1437" t="s">
        <v>151</v>
      </c>
    </row>
    <row r="1438" spans="1:9">
      <c r="A1438" s="2">
        <v>2013</v>
      </c>
      <c r="B1438" s="2">
        <v>12</v>
      </c>
      <c r="C1438" s="2" t="s">
        <v>12</v>
      </c>
      <c r="D1438" s="2" t="s">
        <v>17</v>
      </c>
      <c r="E1438" s="2" t="s">
        <v>14</v>
      </c>
      <c r="F1438" s="2">
        <v>30.512378999999999</v>
      </c>
      <c r="G1438" s="2">
        <v>3110</v>
      </c>
      <c r="H1438" s="2">
        <v>9.7999999999999997E-3</v>
      </c>
      <c r="I1438" t="s">
        <v>151</v>
      </c>
    </row>
    <row r="1439" spans="1:9">
      <c r="A1439" s="2">
        <v>2013</v>
      </c>
      <c r="B1439" s="2">
        <v>12</v>
      </c>
      <c r="C1439" s="2" t="s">
        <v>7</v>
      </c>
      <c r="D1439" s="2" t="s">
        <v>74</v>
      </c>
      <c r="E1439" s="2" t="s">
        <v>9</v>
      </c>
      <c r="F1439" s="2">
        <v>6.6303999999999998</v>
      </c>
      <c r="G1439" s="2">
        <v>4736</v>
      </c>
      <c r="H1439" s="2">
        <v>1.4E-3</v>
      </c>
      <c r="I1439" t="s">
        <v>151</v>
      </c>
    </row>
    <row r="1440" spans="1:9">
      <c r="A1440" s="2">
        <v>2013</v>
      </c>
      <c r="B1440" s="2">
        <v>8</v>
      </c>
      <c r="C1440" s="2" t="s">
        <v>12</v>
      </c>
      <c r="D1440" s="2" t="s">
        <v>39</v>
      </c>
      <c r="E1440" s="2" t="s">
        <v>14</v>
      </c>
      <c r="F1440" s="2">
        <v>2956.6779409999999</v>
      </c>
      <c r="G1440" s="2">
        <v>275662</v>
      </c>
      <c r="H1440" s="2">
        <v>1.0699999999999999E-2</v>
      </c>
      <c r="I1440" t="s">
        <v>151</v>
      </c>
    </row>
    <row r="1441" spans="1:9">
      <c r="A1441" s="2">
        <v>2013</v>
      </c>
      <c r="B1441" s="2">
        <v>12</v>
      </c>
      <c r="C1441" s="2" t="s">
        <v>12</v>
      </c>
      <c r="D1441" s="2" t="s">
        <v>82</v>
      </c>
      <c r="E1441" s="2" t="s">
        <v>14</v>
      </c>
      <c r="F1441" s="2">
        <v>7.4232999999999993E-2</v>
      </c>
      <c r="G1441" s="2">
        <v>40</v>
      </c>
      <c r="H1441" s="2">
        <v>1.8E-3</v>
      </c>
      <c r="I1441" t="s">
        <v>151</v>
      </c>
    </row>
    <row r="1442" spans="1:9">
      <c r="A1442" s="2">
        <v>2014</v>
      </c>
      <c r="B1442" s="2">
        <v>5</v>
      </c>
      <c r="C1442" s="2" t="s">
        <v>7</v>
      </c>
      <c r="D1442" s="2" t="s">
        <v>96</v>
      </c>
      <c r="E1442" s="2" t="s">
        <v>9</v>
      </c>
      <c r="F1442" s="2">
        <v>28.378</v>
      </c>
      <c r="G1442" s="2">
        <v>20270</v>
      </c>
      <c r="H1442" s="2">
        <v>1.4E-3</v>
      </c>
      <c r="I1442" t="s">
        <v>151</v>
      </c>
    </row>
    <row r="1443" spans="1:9">
      <c r="A1443" s="2">
        <v>2014</v>
      </c>
      <c r="B1443" s="2">
        <v>5</v>
      </c>
      <c r="C1443" s="2" t="s">
        <v>12</v>
      </c>
      <c r="D1443" s="2" t="s">
        <v>101</v>
      </c>
      <c r="E1443" s="2" t="s">
        <v>62</v>
      </c>
      <c r="F1443" s="2">
        <v>1.3617000000000001E-2</v>
      </c>
      <c r="G1443" s="2">
        <v>1</v>
      </c>
      <c r="H1443" s="2">
        <v>1.3599999999999999E-2</v>
      </c>
      <c r="I1443" t="s">
        <v>151</v>
      </c>
    </row>
    <row r="1444" spans="1:9">
      <c r="A1444" s="2">
        <v>2014</v>
      </c>
      <c r="B1444" s="2">
        <v>2</v>
      </c>
      <c r="C1444" s="2" t="s">
        <v>7</v>
      </c>
      <c r="D1444" s="2" t="s">
        <v>89</v>
      </c>
      <c r="E1444" s="2" t="s">
        <v>9</v>
      </c>
      <c r="F1444" s="2">
        <v>26.066299999999998</v>
      </c>
      <c r="G1444" s="2">
        <v>20051</v>
      </c>
      <c r="H1444" s="2">
        <v>1.2999999999999999E-3</v>
      </c>
      <c r="I1444" t="s">
        <v>151</v>
      </c>
    </row>
    <row r="1445" spans="1:9">
      <c r="A1445" s="2">
        <v>2013</v>
      </c>
      <c r="B1445" s="2">
        <v>11</v>
      </c>
      <c r="C1445" s="2" t="s">
        <v>12</v>
      </c>
      <c r="D1445" s="2" t="s">
        <v>50</v>
      </c>
      <c r="E1445" s="2" t="s">
        <v>11</v>
      </c>
      <c r="F1445" s="2">
        <v>0.154665</v>
      </c>
      <c r="G1445" s="2">
        <v>15</v>
      </c>
      <c r="H1445" s="2">
        <v>1.03E-2</v>
      </c>
      <c r="I1445" t="s">
        <v>151</v>
      </c>
    </row>
    <row r="1446" spans="1:9">
      <c r="A1446" s="2">
        <v>2014</v>
      </c>
      <c r="B1446" s="2">
        <v>5</v>
      </c>
      <c r="C1446" s="2" t="s">
        <v>12</v>
      </c>
      <c r="D1446" s="2" t="s">
        <v>27</v>
      </c>
      <c r="E1446" s="2" t="s">
        <v>14</v>
      </c>
      <c r="F1446" s="2">
        <v>5.4076329999999997</v>
      </c>
      <c r="G1446" s="2">
        <v>2110</v>
      </c>
      <c r="H1446" s="2">
        <v>2.5000000000000001E-3</v>
      </c>
      <c r="I1446" t="s">
        <v>151</v>
      </c>
    </row>
    <row r="1447" spans="1:9">
      <c r="A1447" s="2">
        <v>2014</v>
      </c>
      <c r="B1447" s="2">
        <v>2</v>
      </c>
      <c r="C1447" s="2" t="s">
        <v>12</v>
      </c>
      <c r="D1447" s="2" t="s">
        <v>42</v>
      </c>
      <c r="E1447" s="2" t="s">
        <v>14</v>
      </c>
      <c r="F1447" s="2">
        <v>106.98870599999999</v>
      </c>
      <c r="G1447" s="2">
        <v>25841</v>
      </c>
      <c r="H1447" s="2">
        <v>4.1000000000000003E-3</v>
      </c>
      <c r="I1447" t="s">
        <v>151</v>
      </c>
    </row>
    <row r="1448" spans="1:9">
      <c r="A1448" s="2">
        <v>2013</v>
      </c>
      <c r="B1448" s="2">
        <v>9</v>
      </c>
      <c r="C1448" s="2" t="s">
        <v>7</v>
      </c>
      <c r="D1448" s="2" t="s">
        <v>41</v>
      </c>
      <c r="E1448" s="2" t="s">
        <v>25</v>
      </c>
      <c r="F1448" s="2">
        <v>2.089912</v>
      </c>
      <c r="G1448" s="2">
        <v>1228</v>
      </c>
      <c r="H1448" s="2">
        <v>1.6999999999999999E-3</v>
      </c>
      <c r="I1448" t="s">
        <v>151</v>
      </c>
    </row>
    <row r="1449" spans="1:9">
      <c r="A1449" s="2">
        <v>2013</v>
      </c>
      <c r="B1449" s="2">
        <v>3</v>
      </c>
      <c r="C1449" s="2" t="s">
        <v>7</v>
      </c>
      <c r="D1449" s="2" t="s">
        <v>63</v>
      </c>
      <c r="E1449" s="2" t="s">
        <v>14</v>
      </c>
      <c r="F1449" s="2">
        <v>31.036695999999999</v>
      </c>
      <c r="G1449" s="2">
        <v>19144</v>
      </c>
      <c r="H1449" s="2">
        <v>1.6000000000000001E-3</v>
      </c>
      <c r="I1449" t="s">
        <v>151</v>
      </c>
    </row>
    <row r="1450" spans="1:9">
      <c r="A1450" s="2">
        <v>2013</v>
      </c>
      <c r="B1450" s="2">
        <v>12</v>
      </c>
      <c r="C1450" s="2" t="s">
        <v>12</v>
      </c>
      <c r="D1450" s="2" t="s">
        <v>15</v>
      </c>
      <c r="E1450" s="2" t="s">
        <v>16</v>
      </c>
      <c r="F1450" s="2">
        <v>886.16002200000003</v>
      </c>
      <c r="G1450" s="2">
        <v>75035</v>
      </c>
      <c r="H1450" s="2">
        <v>1.18E-2</v>
      </c>
      <c r="I1450" t="s">
        <v>151</v>
      </c>
    </row>
    <row r="1451" spans="1:9">
      <c r="A1451" s="2">
        <v>2013</v>
      </c>
      <c r="B1451" s="2">
        <v>6</v>
      </c>
      <c r="C1451" s="2" t="s">
        <v>12</v>
      </c>
      <c r="D1451" s="2" t="s">
        <v>40</v>
      </c>
      <c r="E1451" s="2" t="s">
        <v>14</v>
      </c>
      <c r="F1451" s="2">
        <v>1592.199402</v>
      </c>
      <c r="G1451" s="2">
        <v>278370</v>
      </c>
      <c r="H1451" s="2">
        <v>5.7000000000000002E-3</v>
      </c>
      <c r="I1451" t="s">
        <v>151</v>
      </c>
    </row>
    <row r="1452" spans="1:9">
      <c r="A1452" s="2">
        <v>2013</v>
      </c>
      <c r="B1452" s="2">
        <v>11</v>
      </c>
      <c r="C1452" s="2" t="s">
        <v>7</v>
      </c>
      <c r="D1452" s="2" t="s">
        <v>45</v>
      </c>
      <c r="E1452" s="2" t="s">
        <v>14</v>
      </c>
      <c r="F1452" s="2">
        <v>2.238829</v>
      </c>
      <c r="G1452" s="2">
        <v>16828</v>
      </c>
      <c r="H1452" s="2">
        <v>1E-4</v>
      </c>
      <c r="I1452" t="s">
        <v>151</v>
      </c>
    </row>
    <row r="1453" spans="1:9">
      <c r="A1453" s="2">
        <v>2013</v>
      </c>
      <c r="B1453" s="2">
        <v>11</v>
      </c>
      <c r="C1453" s="2" t="s">
        <v>12</v>
      </c>
      <c r="D1453" s="2" t="s">
        <v>26</v>
      </c>
      <c r="E1453" s="2" t="s">
        <v>14</v>
      </c>
      <c r="F1453" s="2">
        <v>127.691727</v>
      </c>
      <c r="G1453" s="2">
        <v>10588</v>
      </c>
      <c r="H1453" s="2">
        <v>1.2E-2</v>
      </c>
      <c r="I1453" t="s">
        <v>151</v>
      </c>
    </row>
    <row r="1454" spans="1:9">
      <c r="A1454" s="2">
        <v>2014</v>
      </c>
      <c r="B1454" s="2">
        <v>3</v>
      </c>
      <c r="C1454" s="2" t="s">
        <v>12</v>
      </c>
      <c r="D1454" s="2" t="s">
        <v>66</v>
      </c>
      <c r="E1454" s="2" t="s">
        <v>9</v>
      </c>
      <c r="F1454" s="2">
        <v>1.5062120000000001</v>
      </c>
      <c r="G1454" s="2">
        <v>128</v>
      </c>
      <c r="H1454" s="2">
        <v>1.17E-2</v>
      </c>
      <c r="I1454" t="s">
        <v>151</v>
      </c>
    </row>
    <row r="1455" spans="1:9">
      <c r="A1455" s="2">
        <v>2013</v>
      </c>
      <c r="B1455" s="2">
        <v>10</v>
      </c>
      <c r="C1455" s="2" t="s">
        <v>7</v>
      </c>
      <c r="D1455" s="2" t="s">
        <v>27</v>
      </c>
      <c r="E1455" s="2" t="s">
        <v>14</v>
      </c>
      <c r="F1455" s="2">
        <v>4.494866</v>
      </c>
      <c r="G1455" s="2">
        <v>1760</v>
      </c>
      <c r="H1455" s="2">
        <v>2.5000000000000001E-3</v>
      </c>
      <c r="I1455" t="s">
        <v>151</v>
      </c>
    </row>
    <row r="1456" spans="1:9">
      <c r="A1456" s="2">
        <v>2014</v>
      </c>
      <c r="B1456" s="2">
        <v>5</v>
      </c>
      <c r="C1456" s="2" t="s">
        <v>12</v>
      </c>
      <c r="D1456" s="2" t="s">
        <v>71</v>
      </c>
      <c r="E1456" s="2" t="s">
        <v>14</v>
      </c>
      <c r="F1456" s="2">
        <v>35.470345999999999</v>
      </c>
      <c r="G1456" s="2">
        <v>2616</v>
      </c>
      <c r="H1456" s="2">
        <v>1.35E-2</v>
      </c>
      <c r="I1456" t="s">
        <v>151</v>
      </c>
    </row>
    <row r="1457" spans="1:9">
      <c r="A1457" s="2">
        <v>2013</v>
      </c>
      <c r="B1457" s="2">
        <v>4</v>
      </c>
      <c r="C1457" s="2" t="s">
        <v>12</v>
      </c>
      <c r="D1457" s="2" t="s">
        <v>28</v>
      </c>
      <c r="E1457" s="2" t="s">
        <v>14</v>
      </c>
      <c r="F1457" s="2">
        <v>4.7975969999999997</v>
      </c>
      <c r="G1457" s="2">
        <v>2465</v>
      </c>
      <c r="H1457" s="2">
        <v>1.9E-3</v>
      </c>
      <c r="I1457" t="s">
        <v>151</v>
      </c>
    </row>
    <row r="1458" spans="1:9">
      <c r="A1458" s="2">
        <v>2014</v>
      </c>
      <c r="B1458" s="2">
        <v>2</v>
      </c>
      <c r="C1458" s="2" t="s">
        <v>12</v>
      </c>
      <c r="D1458" s="2" t="s">
        <v>22</v>
      </c>
      <c r="E1458" s="2" t="s">
        <v>14</v>
      </c>
      <c r="F1458" s="2">
        <v>86.436086000000003</v>
      </c>
      <c r="G1458" s="2">
        <v>8045</v>
      </c>
      <c r="H1458" s="2">
        <v>1.0699999999999999E-2</v>
      </c>
      <c r="I1458" t="s">
        <v>151</v>
      </c>
    </row>
    <row r="1459" spans="1:9">
      <c r="A1459" s="2">
        <v>2013</v>
      </c>
      <c r="B1459" s="2">
        <v>8</v>
      </c>
      <c r="C1459" s="2" t="s">
        <v>12</v>
      </c>
      <c r="D1459" s="2" t="s">
        <v>18</v>
      </c>
      <c r="E1459" s="2" t="s">
        <v>14</v>
      </c>
      <c r="F1459" s="2">
        <v>538.82205399999998</v>
      </c>
      <c r="G1459" s="2">
        <v>60872</v>
      </c>
      <c r="H1459" s="2">
        <v>8.8000000000000005E-3</v>
      </c>
      <c r="I1459" t="s">
        <v>151</v>
      </c>
    </row>
    <row r="1460" spans="1:9">
      <c r="A1460" s="2">
        <v>2014</v>
      </c>
      <c r="B1460" s="2">
        <v>5</v>
      </c>
      <c r="C1460" s="2" t="s">
        <v>12</v>
      </c>
      <c r="D1460" s="2" t="s">
        <v>19</v>
      </c>
      <c r="E1460" s="2" t="s">
        <v>14</v>
      </c>
      <c r="F1460" s="2">
        <v>2165.4949710000001</v>
      </c>
      <c r="G1460" s="2">
        <v>193500</v>
      </c>
      <c r="H1460" s="2">
        <v>1.11E-2</v>
      </c>
      <c r="I1460" t="s">
        <v>151</v>
      </c>
    </row>
    <row r="1461" spans="1:9">
      <c r="A1461" s="2">
        <v>2013</v>
      </c>
      <c r="B1461" s="2">
        <v>6</v>
      </c>
      <c r="C1461" s="2" t="s">
        <v>12</v>
      </c>
      <c r="D1461" s="2" t="s">
        <v>46</v>
      </c>
      <c r="E1461" s="2" t="s">
        <v>25</v>
      </c>
      <c r="F1461" s="2">
        <v>10.627732999999999</v>
      </c>
      <c r="G1461" s="2">
        <v>2008</v>
      </c>
      <c r="H1461" s="2">
        <v>5.1999999999999998E-3</v>
      </c>
      <c r="I1461" t="s">
        <v>151</v>
      </c>
    </row>
    <row r="1462" spans="1:9">
      <c r="A1462" s="2">
        <v>2013</v>
      </c>
      <c r="B1462" s="2">
        <v>4</v>
      </c>
      <c r="C1462" s="2" t="s">
        <v>12</v>
      </c>
      <c r="D1462" s="2" t="s">
        <v>40</v>
      </c>
      <c r="E1462" s="2" t="s">
        <v>14</v>
      </c>
      <c r="F1462" s="2">
        <v>1516.8885809999999</v>
      </c>
      <c r="G1462" s="2">
        <v>275947</v>
      </c>
      <c r="H1462" s="2">
        <v>5.4000000000000003E-3</v>
      </c>
      <c r="I1462" t="s">
        <v>151</v>
      </c>
    </row>
    <row r="1463" spans="1:9">
      <c r="A1463" s="2">
        <v>2013</v>
      </c>
      <c r="B1463" s="2">
        <v>4</v>
      </c>
      <c r="C1463" s="2" t="s">
        <v>7</v>
      </c>
      <c r="D1463" s="2" t="s">
        <v>13</v>
      </c>
      <c r="E1463" s="2" t="s">
        <v>14</v>
      </c>
      <c r="F1463" s="2">
        <v>9.9923389999999994</v>
      </c>
      <c r="G1463" s="2">
        <v>14622</v>
      </c>
      <c r="H1463" s="2">
        <v>5.9999999999999995E-4</v>
      </c>
      <c r="I1463" t="s">
        <v>151</v>
      </c>
    </row>
    <row r="1464" spans="1:9">
      <c r="A1464" s="2">
        <v>2014</v>
      </c>
      <c r="B1464" s="2">
        <v>2</v>
      </c>
      <c r="C1464" s="2" t="s">
        <v>7</v>
      </c>
      <c r="D1464" s="2" t="s">
        <v>20</v>
      </c>
      <c r="E1464" s="2" t="s">
        <v>14</v>
      </c>
      <c r="F1464" s="2">
        <v>29.905609999999999</v>
      </c>
      <c r="G1464" s="2">
        <v>83385</v>
      </c>
      <c r="H1464" s="2">
        <v>2.9999999999999997E-4</v>
      </c>
      <c r="I1464" t="s">
        <v>151</v>
      </c>
    </row>
    <row r="1465" spans="1:9">
      <c r="A1465" s="2">
        <v>2013</v>
      </c>
      <c r="B1465" s="2">
        <v>3</v>
      </c>
      <c r="C1465" s="2" t="s">
        <v>7</v>
      </c>
      <c r="D1465" s="2" t="s">
        <v>26</v>
      </c>
      <c r="E1465" s="2" t="s">
        <v>14</v>
      </c>
      <c r="F1465" s="2">
        <v>12.317334000000001</v>
      </c>
      <c r="G1465" s="2">
        <v>8566</v>
      </c>
      <c r="H1465" s="2">
        <v>1.4E-3</v>
      </c>
      <c r="I1465" t="s">
        <v>151</v>
      </c>
    </row>
    <row r="1466" spans="1:9">
      <c r="A1466" s="2">
        <v>2013</v>
      </c>
      <c r="B1466" s="2">
        <v>9</v>
      </c>
      <c r="C1466" s="2" t="s">
        <v>12</v>
      </c>
      <c r="D1466" s="2" t="s">
        <v>44</v>
      </c>
      <c r="E1466" s="2" t="s">
        <v>16</v>
      </c>
      <c r="F1466" s="2">
        <v>165.02045699999999</v>
      </c>
      <c r="G1466" s="2">
        <v>13980</v>
      </c>
      <c r="H1466" s="2">
        <v>1.18E-2</v>
      </c>
      <c r="I1466" t="s">
        <v>151</v>
      </c>
    </row>
    <row r="1467" spans="1:9">
      <c r="A1467" s="2">
        <v>2013</v>
      </c>
      <c r="B1467" s="2">
        <v>8</v>
      </c>
      <c r="C1467" s="2" t="s">
        <v>12</v>
      </c>
      <c r="D1467" s="2" t="s">
        <v>64</v>
      </c>
      <c r="E1467" s="2" t="s">
        <v>14</v>
      </c>
      <c r="F1467" s="2">
        <v>0.43785000000000002</v>
      </c>
      <c r="G1467" s="2">
        <v>35</v>
      </c>
      <c r="H1467" s="2">
        <v>1.2500000000000001E-2</v>
      </c>
      <c r="I1467" t="s">
        <v>151</v>
      </c>
    </row>
    <row r="1468" spans="1:9">
      <c r="A1468" s="2">
        <v>2014</v>
      </c>
      <c r="B1468" s="2">
        <v>3</v>
      </c>
      <c r="C1468" s="2" t="s">
        <v>12</v>
      </c>
      <c r="D1468" s="2" t="s">
        <v>24</v>
      </c>
      <c r="E1468" s="2" t="s">
        <v>25</v>
      </c>
      <c r="F1468" s="2">
        <v>78.219612999999995</v>
      </c>
      <c r="G1468" s="2">
        <v>10272</v>
      </c>
      <c r="H1468" s="2">
        <v>7.6E-3</v>
      </c>
      <c r="I1468" t="s">
        <v>151</v>
      </c>
    </row>
    <row r="1469" spans="1:9">
      <c r="A1469" s="2">
        <v>2013</v>
      </c>
      <c r="B1469" s="2">
        <v>12</v>
      </c>
      <c r="C1469" s="2" t="s">
        <v>7</v>
      </c>
      <c r="D1469" s="2" t="s">
        <v>41</v>
      </c>
      <c r="E1469" s="2" t="s">
        <v>25</v>
      </c>
      <c r="F1469" s="2">
        <v>22.521266000000001</v>
      </c>
      <c r="G1469" s="2">
        <v>13481</v>
      </c>
      <c r="H1469" s="2">
        <v>1.6000000000000001E-3</v>
      </c>
      <c r="I1469" t="s">
        <v>151</v>
      </c>
    </row>
    <row r="1470" spans="1:9">
      <c r="A1470" s="2">
        <v>2013</v>
      </c>
      <c r="B1470" s="2">
        <v>7</v>
      </c>
      <c r="C1470" s="2" t="s">
        <v>12</v>
      </c>
      <c r="D1470" s="2" t="s">
        <v>86</v>
      </c>
      <c r="E1470" s="2" t="s">
        <v>9</v>
      </c>
      <c r="F1470" s="2">
        <v>364.94807700000001</v>
      </c>
      <c r="G1470" s="2">
        <v>92164</v>
      </c>
      <c r="H1470" s="2">
        <v>3.8999999999999998E-3</v>
      </c>
      <c r="I1470" t="s">
        <v>151</v>
      </c>
    </row>
    <row r="1471" spans="1:9">
      <c r="A1471" s="2">
        <v>2014</v>
      </c>
      <c r="B1471" s="2">
        <v>5</v>
      </c>
      <c r="C1471" s="2" t="s">
        <v>12</v>
      </c>
      <c r="D1471" s="2" t="s">
        <v>93</v>
      </c>
      <c r="E1471" s="2" t="s">
        <v>9</v>
      </c>
      <c r="F1471" s="2">
        <v>3.6861999999999999</v>
      </c>
      <c r="G1471" s="2">
        <v>2633</v>
      </c>
      <c r="H1471" s="2">
        <v>1.4E-3</v>
      </c>
      <c r="I1471" t="s">
        <v>151</v>
      </c>
    </row>
    <row r="1472" spans="1:9">
      <c r="A1472" s="2">
        <v>2014</v>
      </c>
      <c r="B1472" s="2">
        <v>3</v>
      </c>
      <c r="C1472" s="2" t="s">
        <v>7</v>
      </c>
      <c r="D1472" s="2" t="s">
        <v>20</v>
      </c>
      <c r="E1472" s="2" t="s">
        <v>14</v>
      </c>
      <c r="F1472" s="2">
        <v>64.716898999999998</v>
      </c>
      <c r="G1472" s="2">
        <v>92929</v>
      </c>
      <c r="H1472" s="2">
        <v>5.9999999999999995E-4</v>
      </c>
      <c r="I1472" t="s">
        <v>151</v>
      </c>
    </row>
    <row r="1473" spans="1:9">
      <c r="A1473" s="2">
        <v>2013</v>
      </c>
      <c r="B1473" s="2">
        <v>10</v>
      </c>
      <c r="C1473" s="2" t="s">
        <v>12</v>
      </c>
      <c r="D1473" s="2" t="s">
        <v>20</v>
      </c>
      <c r="E1473" s="2" t="s">
        <v>14</v>
      </c>
      <c r="F1473" s="2">
        <v>2324.4886750000001</v>
      </c>
      <c r="G1473" s="2">
        <v>219982</v>
      </c>
      <c r="H1473" s="2">
        <v>1.0500000000000001E-2</v>
      </c>
      <c r="I1473" t="s">
        <v>151</v>
      </c>
    </row>
    <row r="1474" spans="1:9">
      <c r="A1474" s="2">
        <v>2013</v>
      </c>
      <c r="B1474" s="2">
        <v>9</v>
      </c>
      <c r="C1474" s="2" t="s">
        <v>12</v>
      </c>
      <c r="D1474" s="2" t="s">
        <v>17</v>
      </c>
      <c r="E1474" s="2" t="s">
        <v>14</v>
      </c>
      <c r="F1474" s="2">
        <v>0.24524699999999999</v>
      </c>
      <c r="G1474" s="2">
        <v>91</v>
      </c>
      <c r="H1474" s="2">
        <v>2.5999999999999999E-3</v>
      </c>
      <c r="I1474" t="s">
        <v>151</v>
      </c>
    </row>
    <row r="1475" spans="1:9">
      <c r="A1475" s="2">
        <v>2014</v>
      </c>
      <c r="B1475" s="2">
        <v>3</v>
      </c>
      <c r="C1475" s="2" t="s">
        <v>7</v>
      </c>
      <c r="D1475" s="2" t="s">
        <v>17</v>
      </c>
      <c r="E1475" s="2" t="s">
        <v>14</v>
      </c>
      <c r="F1475" s="2">
        <v>27.121870000000001</v>
      </c>
      <c r="G1475" s="2">
        <v>9948</v>
      </c>
      <c r="H1475" s="2">
        <v>2.7000000000000001E-3</v>
      </c>
      <c r="I1475" t="s">
        <v>151</v>
      </c>
    </row>
    <row r="1476" spans="1:9">
      <c r="A1476" s="2">
        <v>2014</v>
      </c>
      <c r="B1476" s="2">
        <v>5</v>
      </c>
      <c r="C1476" s="2" t="s">
        <v>7</v>
      </c>
      <c r="D1476" s="2" t="s">
        <v>73</v>
      </c>
      <c r="E1476" s="2" t="s">
        <v>14</v>
      </c>
      <c r="F1476" s="2">
        <v>6.5779629999999996</v>
      </c>
      <c r="G1476" s="2">
        <v>4021</v>
      </c>
      <c r="H1476" s="2">
        <v>1.6000000000000001E-3</v>
      </c>
      <c r="I1476" t="s">
        <v>151</v>
      </c>
    </row>
    <row r="1477" spans="1:9">
      <c r="A1477" s="2">
        <v>2014</v>
      </c>
      <c r="B1477" s="2">
        <v>2</v>
      </c>
      <c r="C1477" s="2" t="s">
        <v>12</v>
      </c>
      <c r="D1477" s="2" t="s">
        <v>64</v>
      </c>
      <c r="E1477" s="2" t="s">
        <v>14</v>
      </c>
      <c r="F1477" s="2">
        <v>1.0433479999999999</v>
      </c>
      <c r="G1477" s="2">
        <v>252</v>
      </c>
      <c r="H1477" s="2">
        <v>4.1000000000000003E-3</v>
      </c>
      <c r="I1477" t="s">
        <v>151</v>
      </c>
    </row>
    <row r="1478" spans="1:9">
      <c r="A1478" s="2">
        <v>2014</v>
      </c>
      <c r="B1478" s="2">
        <v>4</v>
      </c>
      <c r="C1478" s="2" t="s">
        <v>12</v>
      </c>
      <c r="D1478" s="2" t="s">
        <v>30</v>
      </c>
      <c r="E1478" s="2" t="s">
        <v>9</v>
      </c>
      <c r="F1478" s="2">
        <v>14.923188</v>
      </c>
      <c r="G1478" s="2">
        <v>8387</v>
      </c>
      <c r="H1478" s="2">
        <v>1.6999999999999999E-3</v>
      </c>
      <c r="I1478" t="s">
        <v>151</v>
      </c>
    </row>
    <row r="1479" spans="1:9">
      <c r="A1479" s="2">
        <v>2014</v>
      </c>
      <c r="B1479" s="2">
        <v>3</v>
      </c>
      <c r="C1479" s="2" t="s">
        <v>7</v>
      </c>
      <c r="D1479" s="2" t="s">
        <v>82</v>
      </c>
      <c r="E1479" s="2" t="s">
        <v>14</v>
      </c>
      <c r="F1479" s="2">
        <v>8.6702980000000007</v>
      </c>
      <c r="G1479" s="2">
        <v>4664</v>
      </c>
      <c r="H1479" s="2">
        <v>1.8E-3</v>
      </c>
      <c r="I1479" t="s">
        <v>151</v>
      </c>
    </row>
    <row r="1480" spans="1:9">
      <c r="A1480" s="2">
        <v>2013</v>
      </c>
      <c r="B1480" s="2">
        <v>10</v>
      </c>
      <c r="C1480" s="2" t="s">
        <v>12</v>
      </c>
      <c r="D1480" s="2" t="s">
        <v>82</v>
      </c>
      <c r="E1480" s="2" t="s">
        <v>14</v>
      </c>
      <c r="F1480" s="2">
        <v>2.1002E-2</v>
      </c>
      <c r="G1480" s="2">
        <v>2</v>
      </c>
      <c r="H1480" s="2">
        <v>1.0500000000000001E-2</v>
      </c>
      <c r="I1480" t="s">
        <v>151</v>
      </c>
    </row>
    <row r="1481" spans="1:9">
      <c r="A1481" s="2">
        <v>2014</v>
      </c>
      <c r="B1481" s="2">
        <v>1</v>
      </c>
      <c r="C1481" s="2" t="s">
        <v>7</v>
      </c>
      <c r="D1481" s="2" t="s">
        <v>72</v>
      </c>
      <c r="E1481" s="2" t="s">
        <v>11</v>
      </c>
      <c r="F1481" s="2">
        <v>128.19922800000001</v>
      </c>
      <c r="G1481" s="2">
        <v>64749</v>
      </c>
      <c r="H1481" s="2">
        <v>1.9E-3</v>
      </c>
      <c r="I1481" t="s">
        <v>151</v>
      </c>
    </row>
    <row r="1482" spans="1:9">
      <c r="A1482" s="2">
        <v>2014</v>
      </c>
      <c r="B1482" s="2">
        <v>4</v>
      </c>
      <c r="C1482" s="2" t="s">
        <v>12</v>
      </c>
      <c r="D1482" s="2" t="s">
        <v>83</v>
      </c>
      <c r="E1482" s="2" t="s">
        <v>14</v>
      </c>
      <c r="F1482" s="2">
        <v>0.29513299999999998</v>
      </c>
      <c r="G1482" s="2">
        <v>29</v>
      </c>
      <c r="H1482" s="2">
        <v>1.01E-2</v>
      </c>
      <c r="I1482" t="s">
        <v>151</v>
      </c>
    </row>
    <row r="1483" spans="1:9">
      <c r="A1483" s="2">
        <v>2014</v>
      </c>
      <c r="B1483" s="2">
        <v>4</v>
      </c>
      <c r="C1483" s="2" t="s">
        <v>12</v>
      </c>
      <c r="D1483" s="2" t="s">
        <v>89</v>
      </c>
      <c r="E1483" s="2" t="s">
        <v>9</v>
      </c>
      <c r="F1483" s="2">
        <v>9.113626</v>
      </c>
      <c r="G1483" s="2">
        <v>5516</v>
      </c>
      <c r="H1483" s="2">
        <v>1.6000000000000001E-3</v>
      </c>
      <c r="I1483" t="s">
        <v>151</v>
      </c>
    </row>
    <row r="1484" spans="1:9">
      <c r="A1484" s="2">
        <v>2014</v>
      </c>
      <c r="B1484" s="2">
        <v>1</v>
      </c>
      <c r="C1484" s="2" t="s">
        <v>7</v>
      </c>
      <c r="D1484" s="2" t="s">
        <v>50</v>
      </c>
      <c r="E1484" s="2" t="s">
        <v>11</v>
      </c>
      <c r="F1484" s="2">
        <v>0.52151899999999995</v>
      </c>
      <c r="G1484" s="2">
        <v>296</v>
      </c>
      <c r="H1484" s="2">
        <v>1.6999999999999999E-3</v>
      </c>
      <c r="I1484" t="s">
        <v>151</v>
      </c>
    </row>
    <row r="1485" spans="1:9">
      <c r="A1485" s="2">
        <v>2013</v>
      </c>
      <c r="B1485" s="2">
        <v>3</v>
      </c>
      <c r="C1485" s="2" t="s">
        <v>12</v>
      </c>
      <c r="D1485" s="2" t="s">
        <v>100</v>
      </c>
      <c r="E1485" s="2" t="s">
        <v>14</v>
      </c>
      <c r="F1485" s="2">
        <v>0.65052200000000004</v>
      </c>
      <c r="G1485" s="2">
        <v>39</v>
      </c>
      <c r="H1485" s="2">
        <v>1.66E-2</v>
      </c>
      <c r="I1485" t="s">
        <v>151</v>
      </c>
    </row>
    <row r="1486" spans="1:9">
      <c r="A1486" s="2">
        <v>2013</v>
      </c>
      <c r="B1486" s="2">
        <v>3</v>
      </c>
      <c r="C1486" s="2" t="s">
        <v>7</v>
      </c>
      <c r="D1486" s="2" t="s">
        <v>42</v>
      </c>
      <c r="E1486" s="2" t="s">
        <v>14</v>
      </c>
      <c r="F1486" s="2">
        <v>135.38865699999999</v>
      </c>
      <c r="G1486" s="2">
        <v>55314</v>
      </c>
      <c r="H1486" s="2">
        <v>2.3999999999999998E-3</v>
      </c>
      <c r="I1486" t="s">
        <v>151</v>
      </c>
    </row>
    <row r="1487" spans="1:9">
      <c r="A1487" s="2">
        <v>2013</v>
      </c>
      <c r="B1487" s="2">
        <v>1</v>
      </c>
      <c r="C1487" s="2" t="s">
        <v>12</v>
      </c>
      <c r="D1487" s="2" t="s">
        <v>42</v>
      </c>
      <c r="E1487" s="2" t="s">
        <v>14</v>
      </c>
      <c r="F1487" s="2">
        <v>1.5297590000000001</v>
      </c>
      <c r="G1487" s="2">
        <v>77</v>
      </c>
      <c r="H1487" s="2">
        <v>1.9800000000000002E-2</v>
      </c>
      <c r="I1487" t="s">
        <v>151</v>
      </c>
    </row>
    <row r="1488" spans="1:9">
      <c r="A1488" s="2">
        <v>2014</v>
      </c>
      <c r="B1488" s="2">
        <v>5</v>
      </c>
      <c r="C1488" s="2" t="s">
        <v>7</v>
      </c>
      <c r="D1488" s="2" t="s">
        <v>87</v>
      </c>
      <c r="E1488" s="2" t="s">
        <v>14</v>
      </c>
      <c r="F1488" s="2">
        <v>22.438414999999999</v>
      </c>
      <c r="G1488" s="2">
        <v>24848</v>
      </c>
      <c r="H1488" s="2">
        <v>8.9999999999999998E-4</v>
      </c>
      <c r="I1488" t="s">
        <v>151</v>
      </c>
    </row>
    <row r="1489" spans="1:9">
      <c r="A1489" s="2">
        <v>2013</v>
      </c>
      <c r="B1489" s="2">
        <v>5</v>
      </c>
      <c r="C1489" s="2" t="s">
        <v>7</v>
      </c>
      <c r="D1489" s="2" t="s">
        <v>70</v>
      </c>
      <c r="E1489" s="2" t="s">
        <v>14</v>
      </c>
      <c r="F1489" s="2">
        <v>96.526590999999996</v>
      </c>
      <c r="G1489" s="2">
        <v>104757</v>
      </c>
      <c r="H1489" s="2">
        <v>8.9999999999999998E-4</v>
      </c>
      <c r="I1489" t="s">
        <v>151</v>
      </c>
    </row>
    <row r="1490" spans="1:9">
      <c r="A1490" s="2">
        <v>2014</v>
      </c>
      <c r="B1490" s="2">
        <v>4</v>
      </c>
      <c r="C1490" s="2" t="s">
        <v>7</v>
      </c>
      <c r="D1490" s="2" t="s">
        <v>40</v>
      </c>
      <c r="E1490" s="2" t="s">
        <v>14</v>
      </c>
      <c r="F1490" s="2">
        <v>3403.8289249999998</v>
      </c>
      <c r="G1490" s="2">
        <v>643773</v>
      </c>
      <c r="H1490" s="2">
        <v>5.1999999999999998E-3</v>
      </c>
      <c r="I1490" t="s">
        <v>151</v>
      </c>
    </row>
    <row r="1491" spans="1:9">
      <c r="A1491" s="2">
        <v>2013</v>
      </c>
      <c r="B1491" s="2">
        <v>12</v>
      </c>
      <c r="C1491" s="2" t="s">
        <v>12</v>
      </c>
      <c r="D1491" s="2" t="s">
        <v>40</v>
      </c>
      <c r="E1491" s="2" t="s">
        <v>14</v>
      </c>
      <c r="F1491" s="2">
        <v>2455.6032399999999</v>
      </c>
      <c r="G1491" s="2">
        <v>282812</v>
      </c>
      <c r="H1491" s="2">
        <v>8.6E-3</v>
      </c>
      <c r="I1491" t="s">
        <v>151</v>
      </c>
    </row>
    <row r="1492" spans="1:9">
      <c r="A1492" s="2">
        <v>2013</v>
      </c>
      <c r="B1492" s="2">
        <v>12</v>
      </c>
      <c r="C1492" s="2" t="s">
        <v>7</v>
      </c>
      <c r="D1492" s="2" t="s">
        <v>13</v>
      </c>
      <c r="E1492" s="2" t="s">
        <v>14</v>
      </c>
      <c r="F1492" s="2">
        <v>13.317</v>
      </c>
      <c r="G1492" s="2">
        <v>18454</v>
      </c>
      <c r="H1492" s="2">
        <v>6.9999999999999999E-4</v>
      </c>
      <c r="I1492" t="s">
        <v>151</v>
      </c>
    </row>
    <row r="1493" spans="1:9">
      <c r="A1493" s="2">
        <v>2013</v>
      </c>
      <c r="B1493" s="2">
        <v>11</v>
      </c>
      <c r="C1493" s="2" t="s">
        <v>7</v>
      </c>
      <c r="D1493" s="2" t="s">
        <v>20</v>
      </c>
      <c r="E1493" s="2" t="s">
        <v>14</v>
      </c>
      <c r="F1493" s="2">
        <v>76.768556000000004</v>
      </c>
      <c r="G1493" s="2">
        <v>42563</v>
      </c>
      <c r="H1493" s="2">
        <v>1.8E-3</v>
      </c>
      <c r="I1493" t="s">
        <v>151</v>
      </c>
    </row>
    <row r="1494" spans="1:9">
      <c r="A1494" s="2">
        <v>2014</v>
      </c>
      <c r="B1494" s="2">
        <v>5</v>
      </c>
      <c r="C1494" s="2" t="s">
        <v>12</v>
      </c>
      <c r="D1494" s="2" t="s">
        <v>75</v>
      </c>
      <c r="E1494" s="2" t="s">
        <v>14</v>
      </c>
      <c r="F1494" s="2">
        <v>1.0742400000000001</v>
      </c>
      <c r="G1494" s="2">
        <v>398</v>
      </c>
      <c r="H1494" s="2">
        <v>2.5999999999999999E-3</v>
      </c>
      <c r="I1494" t="s">
        <v>151</v>
      </c>
    </row>
    <row r="1495" spans="1:9">
      <c r="A1495" s="2">
        <v>2013</v>
      </c>
      <c r="B1495" s="2">
        <v>9</v>
      </c>
      <c r="C1495" s="2" t="s">
        <v>12</v>
      </c>
      <c r="D1495" s="2" t="s">
        <v>23</v>
      </c>
      <c r="E1495" s="2" t="s">
        <v>14</v>
      </c>
      <c r="F1495" s="2">
        <v>6.6379999999999995E-2</v>
      </c>
      <c r="G1495" s="2">
        <v>10</v>
      </c>
      <c r="H1495" s="2">
        <v>6.6E-3</v>
      </c>
      <c r="I1495" t="s">
        <v>151</v>
      </c>
    </row>
    <row r="1496" spans="1:9">
      <c r="A1496" s="2">
        <v>2013</v>
      </c>
      <c r="B1496" s="2">
        <v>6</v>
      </c>
      <c r="C1496" s="2" t="s">
        <v>12</v>
      </c>
      <c r="D1496" s="2" t="s">
        <v>99</v>
      </c>
      <c r="E1496" s="2" t="s">
        <v>25</v>
      </c>
      <c r="F1496" s="2">
        <v>2.5539999999999998E-3</v>
      </c>
      <c r="G1496" s="2">
        <v>2</v>
      </c>
      <c r="H1496" s="2">
        <v>1.1999999999999999E-3</v>
      </c>
      <c r="I1496" t="s">
        <v>151</v>
      </c>
    </row>
    <row r="1497" spans="1:9">
      <c r="A1497" s="2">
        <v>2013</v>
      </c>
      <c r="B1497" s="2">
        <v>10</v>
      </c>
      <c r="C1497" s="2" t="s">
        <v>12</v>
      </c>
      <c r="D1497" s="2" t="s">
        <v>10</v>
      </c>
      <c r="E1497" s="2" t="s">
        <v>11</v>
      </c>
      <c r="F1497" s="2">
        <v>3.7305079999999999</v>
      </c>
      <c r="G1497" s="2">
        <v>1978</v>
      </c>
      <c r="H1497" s="2">
        <v>1.8E-3</v>
      </c>
      <c r="I1497" t="s">
        <v>151</v>
      </c>
    </row>
    <row r="1498" spans="1:9">
      <c r="A1498" s="2">
        <v>2013</v>
      </c>
      <c r="B1498" s="2">
        <v>11</v>
      </c>
      <c r="C1498" s="2" t="s">
        <v>12</v>
      </c>
      <c r="D1498" s="2" t="s">
        <v>71</v>
      </c>
      <c r="E1498" s="2" t="s">
        <v>14</v>
      </c>
      <c r="F1498" s="2">
        <v>40.786417999999998</v>
      </c>
      <c r="G1498" s="2">
        <v>2974</v>
      </c>
      <c r="H1498" s="2">
        <v>1.37E-2</v>
      </c>
      <c r="I1498" t="s">
        <v>151</v>
      </c>
    </row>
    <row r="1499" spans="1:9">
      <c r="A1499" s="2">
        <v>2014</v>
      </c>
      <c r="B1499" s="2">
        <v>3</v>
      </c>
      <c r="C1499" s="2" t="s">
        <v>7</v>
      </c>
      <c r="D1499" s="2" t="s">
        <v>28</v>
      </c>
      <c r="E1499" s="2" t="s">
        <v>14</v>
      </c>
      <c r="F1499" s="2">
        <v>62.178055999999998</v>
      </c>
      <c r="G1499" s="2">
        <v>22806</v>
      </c>
      <c r="H1499" s="2">
        <v>2.7000000000000001E-3</v>
      </c>
      <c r="I1499" t="s">
        <v>151</v>
      </c>
    </row>
    <row r="1500" spans="1:9">
      <c r="A1500" s="2">
        <v>2013</v>
      </c>
      <c r="B1500" s="2">
        <v>9</v>
      </c>
      <c r="C1500" s="2" t="s">
        <v>7</v>
      </c>
      <c r="D1500" s="2" t="s">
        <v>63</v>
      </c>
      <c r="E1500" s="2" t="s">
        <v>14</v>
      </c>
      <c r="F1500" s="2">
        <v>16.120750999999998</v>
      </c>
      <c r="G1500" s="2">
        <v>10813</v>
      </c>
      <c r="H1500" s="2">
        <v>1.4E-3</v>
      </c>
      <c r="I1500" t="s">
        <v>151</v>
      </c>
    </row>
    <row r="1501" spans="1:9">
      <c r="A1501" s="2">
        <v>2013</v>
      </c>
      <c r="B1501" s="2">
        <v>11</v>
      </c>
      <c r="C1501" s="2" t="s">
        <v>12</v>
      </c>
      <c r="D1501" s="2" t="s">
        <v>58</v>
      </c>
      <c r="E1501" s="2" t="s">
        <v>9</v>
      </c>
      <c r="F1501" s="2">
        <v>8.1550000000000008E-3</v>
      </c>
      <c r="G1501" s="2">
        <v>2</v>
      </c>
      <c r="H1501" s="2">
        <v>4.0000000000000001E-3</v>
      </c>
      <c r="I1501" t="s">
        <v>151</v>
      </c>
    </row>
    <row r="1502" spans="1:9">
      <c r="A1502" s="2">
        <v>2013</v>
      </c>
      <c r="B1502" s="2">
        <v>1</v>
      </c>
      <c r="C1502" s="2" t="s">
        <v>7</v>
      </c>
      <c r="D1502" s="2" t="s">
        <v>70</v>
      </c>
      <c r="E1502" s="2" t="s">
        <v>14</v>
      </c>
      <c r="F1502" s="2">
        <v>59.683577999999997</v>
      </c>
      <c r="G1502" s="2">
        <v>138049</v>
      </c>
      <c r="H1502" s="2">
        <v>4.0000000000000002E-4</v>
      </c>
      <c r="I1502" t="s">
        <v>151</v>
      </c>
    </row>
    <row r="1503" spans="1:9">
      <c r="A1503" s="2">
        <v>2013</v>
      </c>
      <c r="B1503" s="2">
        <v>2</v>
      </c>
      <c r="C1503" s="2" t="s">
        <v>7</v>
      </c>
      <c r="D1503" s="2" t="s">
        <v>70</v>
      </c>
      <c r="E1503" s="2" t="s">
        <v>14</v>
      </c>
      <c r="F1503" s="2">
        <v>56.240828999999998</v>
      </c>
      <c r="G1503" s="2">
        <v>123876</v>
      </c>
      <c r="H1503" s="2">
        <v>4.0000000000000002E-4</v>
      </c>
      <c r="I1503" t="s">
        <v>151</v>
      </c>
    </row>
    <row r="1504" spans="1:9">
      <c r="A1504" s="2">
        <v>2013</v>
      </c>
      <c r="B1504" s="2">
        <v>5</v>
      </c>
      <c r="C1504" s="2" t="s">
        <v>12</v>
      </c>
      <c r="D1504" s="2" t="s">
        <v>20</v>
      </c>
      <c r="E1504" s="2" t="s">
        <v>14</v>
      </c>
      <c r="F1504" s="2">
        <v>1880.1850469999999</v>
      </c>
      <c r="G1504" s="2">
        <v>195862</v>
      </c>
      <c r="H1504" s="2">
        <v>9.4999999999999998E-3</v>
      </c>
      <c r="I1504" t="s">
        <v>151</v>
      </c>
    </row>
    <row r="1505" spans="1:9">
      <c r="A1505" s="2">
        <v>2014</v>
      </c>
      <c r="B1505" s="2">
        <v>2</v>
      </c>
      <c r="C1505" s="2" t="s">
        <v>12</v>
      </c>
      <c r="D1505" s="2" t="s">
        <v>75</v>
      </c>
      <c r="E1505" s="2" t="s">
        <v>14</v>
      </c>
      <c r="F1505" s="2">
        <v>0.54652900000000004</v>
      </c>
      <c r="G1505" s="2">
        <v>200</v>
      </c>
      <c r="H1505" s="2">
        <v>2.7000000000000001E-3</v>
      </c>
      <c r="I1505" t="s">
        <v>151</v>
      </c>
    </row>
    <row r="1506" spans="1:9">
      <c r="A1506" s="2">
        <v>2014</v>
      </c>
      <c r="B1506" s="2">
        <v>3</v>
      </c>
      <c r="C1506" s="2" t="s">
        <v>7</v>
      </c>
      <c r="D1506" s="2" t="s">
        <v>56</v>
      </c>
      <c r="E1506" s="2" t="s">
        <v>14</v>
      </c>
      <c r="F1506" s="2">
        <v>63.820261000000002</v>
      </c>
      <c r="G1506" s="2">
        <v>80544</v>
      </c>
      <c r="H1506" s="2">
        <v>6.9999999999999999E-4</v>
      </c>
      <c r="I1506" t="s">
        <v>151</v>
      </c>
    </row>
    <row r="1507" spans="1:9">
      <c r="A1507" s="2">
        <v>2013</v>
      </c>
      <c r="B1507" s="2">
        <v>7</v>
      </c>
      <c r="C1507" s="2" t="s">
        <v>7</v>
      </c>
      <c r="D1507" s="2" t="s">
        <v>48</v>
      </c>
      <c r="E1507" s="2" t="s">
        <v>14</v>
      </c>
      <c r="F1507" s="2">
        <v>0.55892500000000001</v>
      </c>
      <c r="G1507" s="2">
        <v>1690</v>
      </c>
      <c r="H1507" s="2">
        <v>2.9999999999999997E-4</v>
      </c>
      <c r="I1507" t="s">
        <v>151</v>
      </c>
    </row>
    <row r="1508" spans="1:9">
      <c r="A1508">
        <v>2014</v>
      </c>
      <c r="B1508" s="2">
        <v>6</v>
      </c>
      <c r="C1508" t="s">
        <v>7</v>
      </c>
      <c r="D1508" t="s">
        <v>8</v>
      </c>
      <c r="E1508" t="s">
        <v>9</v>
      </c>
      <c r="F1508">
        <v>10493.7033750377</v>
      </c>
      <c r="G1508">
        <v>7420258</v>
      </c>
      <c r="H1508">
        <f>F1508/G1508</f>
        <v>1.4141965650032249E-3</v>
      </c>
      <c r="I1508" t="s">
        <v>151</v>
      </c>
    </row>
    <row r="1509" spans="1:9">
      <c r="A1509">
        <v>2014</v>
      </c>
      <c r="B1509" s="2">
        <v>6</v>
      </c>
      <c r="C1509" t="s">
        <v>12</v>
      </c>
      <c r="D1509" t="s">
        <v>8</v>
      </c>
      <c r="E1509" t="s">
        <v>9</v>
      </c>
      <c r="F1509">
        <v>38830.891598188296</v>
      </c>
      <c r="G1509">
        <v>4770707</v>
      </c>
      <c r="H1509">
        <f t="shared" ref="H1509:H1572" si="0">F1509/G1509</f>
        <v>8.1394417217800826E-3</v>
      </c>
      <c r="I1509" t="s">
        <v>151</v>
      </c>
    </row>
    <row r="1510" spans="1:9">
      <c r="A1510">
        <v>2014</v>
      </c>
      <c r="B1510" s="2">
        <v>6</v>
      </c>
      <c r="C1510" t="s">
        <v>7</v>
      </c>
      <c r="D1510" t="s">
        <v>39</v>
      </c>
      <c r="E1510" t="s">
        <v>14</v>
      </c>
      <c r="F1510">
        <v>260.67864525527602</v>
      </c>
      <c r="G1510">
        <v>199073</v>
      </c>
      <c r="H1510">
        <f t="shared" si="0"/>
        <v>1.3094625853595214E-3</v>
      </c>
      <c r="I1510" t="s">
        <v>151</v>
      </c>
    </row>
    <row r="1511" spans="1:9">
      <c r="A1511">
        <v>2014</v>
      </c>
      <c r="B1511" s="2">
        <v>6</v>
      </c>
      <c r="C1511" t="s">
        <v>12</v>
      </c>
      <c r="D1511" t="s">
        <v>39</v>
      </c>
      <c r="E1511" t="s">
        <v>14</v>
      </c>
      <c r="F1511">
        <v>5072.0656647225796</v>
      </c>
      <c r="G1511">
        <v>366536</v>
      </c>
      <c r="H1511">
        <f t="shared" si="0"/>
        <v>1.3837837660482407E-2</v>
      </c>
      <c r="I1511" t="s">
        <v>151</v>
      </c>
    </row>
    <row r="1512" spans="1:9">
      <c r="A1512">
        <v>2014</v>
      </c>
      <c r="B1512" s="2">
        <v>6</v>
      </c>
      <c r="C1512" t="s">
        <v>7</v>
      </c>
      <c r="D1512" t="s">
        <v>70</v>
      </c>
      <c r="E1512" t="s">
        <v>14</v>
      </c>
      <c r="F1512">
        <v>189.26526689249999</v>
      </c>
      <c r="G1512">
        <v>154981</v>
      </c>
      <c r="H1512">
        <f t="shared" si="0"/>
        <v>1.2212159354533781E-3</v>
      </c>
      <c r="I1512" t="s">
        <v>151</v>
      </c>
    </row>
    <row r="1513" spans="1:9">
      <c r="A1513">
        <v>2014</v>
      </c>
      <c r="B1513" s="2">
        <v>6</v>
      </c>
      <c r="C1513" t="s">
        <v>12</v>
      </c>
      <c r="D1513" t="s">
        <v>70</v>
      </c>
      <c r="E1513" t="s">
        <v>14</v>
      </c>
      <c r="F1513">
        <v>1607.3924207314799</v>
      </c>
      <c r="G1513">
        <v>152951</v>
      </c>
      <c r="H1513">
        <f t="shared" si="0"/>
        <v>1.0509198506263312E-2</v>
      </c>
      <c r="I1513" t="s">
        <v>151</v>
      </c>
    </row>
    <row r="1514" spans="1:9">
      <c r="A1514">
        <v>2014</v>
      </c>
      <c r="B1514" s="2">
        <v>6</v>
      </c>
      <c r="C1514" t="s">
        <v>7</v>
      </c>
      <c r="D1514" t="s">
        <v>56</v>
      </c>
      <c r="E1514" t="s">
        <v>14</v>
      </c>
      <c r="F1514">
        <v>84.247759586432906</v>
      </c>
      <c r="G1514">
        <v>71792</v>
      </c>
      <c r="H1514">
        <f t="shared" si="0"/>
        <v>1.1734978770118246E-3</v>
      </c>
      <c r="I1514" t="s">
        <v>151</v>
      </c>
    </row>
    <row r="1515" spans="1:9">
      <c r="A1515">
        <v>2014</v>
      </c>
      <c r="B1515" s="2">
        <v>6</v>
      </c>
      <c r="C1515" t="s">
        <v>12</v>
      </c>
      <c r="D1515" t="s">
        <v>56</v>
      </c>
      <c r="E1515" t="s">
        <v>14</v>
      </c>
      <c r="F1515">
        <v>4561.6740638688198</v>
      </c>
      <c r="G1515">
        <v>420966</v>
      </c>
      <c r="H1515">
        <f t="shared" si="0"/>
        <v>1.0836205450959983E-2</v>
      </c>
      <c r="I1515" t="s">
        <v>151</v>
      </c>
    </row>
    <row r="1516" spans="1:9">
      <c r="A1516">
        <v>2014</v>
      </c>
      <c r="B1516" s="2">
        <v>6</v>
      </c>
      <c r="C1516" t="s">
        <v>7</v>
      </c>
      <c r="D1516" t="s">
        <v>18</v>
      </c>
      <c r="E1516" t="s">
        <v>14</v>
      </c>
      <c r="F1516">
        <v>166.213863700395</v>
      </c>
      <c r="G1516">
        <v>76622</v>
      </c>
      <c r="H1516">
        <f t="shared" si="0"/>
        <v>2.1692707538356476E-3</v>
      </c>
      <c r="I1516" t="s">
        <v>151</v>
      </c>
    </row>
    <row r="1517" spans="1:9">
      <c r="A1517">
        <v>2014</v>
      </c>
      <c r="B1517" s="2">
        <v>6</v>
      </c>
      <c r="C1517" t="s">
        <v>12</v>
      </c>
      <c r="D1517" t="s">
        <v>18</v>
      </c>
      <c r="E1517" t="s">
        <v>14</v>
      </c>
      <c r="F1517">
        <v>744.59552694857098</v>
      </c>
      <c r="G1517">
        <v>75515</v>
      </c>
      <c r="H1517">
        <f t="shared" si="0"/>
        <v>9.8602334231420383E-3</v>
      </c>
      <c r="I1517" t="s">
        <v>151</v>
      </c>
    </row>
    <row r="1518" spans="1:9">
      <c r="A1518">
        <v>2014</v>
      </c>
      <c r="B1518" s="2">
        <v>6</v>
      </c>
      <c r="C1518" t="s">
        <v>7</v>
      </c>
      <c r="D1518" t="s">
        <v>86</v>
      </c>
      <c r="E1518" t="s">
        <v>9</v>
      </c>
      <c r="F1518">
        <v>5530.0767655130403</v>
      </c>
      <c r="G1518">
        <v>2949261</v>
      </c>
      <c r="H1518">
        <f t="shared" si="0"/>
        <v>1.8750720148244054E-3</v>
      </c>
      <c r="I1518" t="s">
        <v>151</v>
      </c>
    </row>
    <row r="1519" spans="1:9">
      <c r="A1519">
        <v>2014</v>
      </c>
      <c r="B1519" s="2">
        <v>6</v>
      </c>
      <c r="C1519" t="s">
        <v>12</v>
      </c>
      <c r="D1519" t="s">
        <v>86</v>
      </c>
      <c r="E1519" t="s">
        <v>9</v>
      </c>
      <c r="F1519">
        <v>1085.7935541658601</v>
      </c>
      <c r="G1519">
        <v>512623</v>
      </c>
      <c r="H1519">
        <f t="shared" si="0"/>
        <v>2.1181132219308539E-3</v>
      </c>
      <c r="I1519" t="s">
        <v>151</v>
      </c>
    </row>
    <row r="1520" spans="1:9">
      <c r="A1520">
        <v>2014</v>
      </c>
      <c r="B1520" s="2">
        <v>6</v>
      </c>
      <c r="C1520" t="s">
        <v>7</v>
      </c>
      <c r="D1520" t="s">
        <v>15</v>
      </c>
      <c r="E1520" t="s">
        <v>16</v>
      </c>
      <c r="F1520">
        <v>157.575003280537</v>
      </c>
      <c r="G1520">
        <v>74971</v>
      </c>
      <c r="H1520">
        <f t="shared" si="0"/>
        <v>2.1018127446684317E-3</v>
      </c>
      <c r="I1520" t="s">
        <v>151</v>
      </c>
    </row>
    <row r="1521" spans="1:9">
      <c r="A1521">
        <v>2014</v>
      </c>
      <c r="B1521" s="2">
        <v>6</v>
      </c>
      <c r="C1521" t="s">
        <v>12</v>
      </c>
      <c r="D1521" t="s">
        <v>15</v>
      </c>
      <c r="E1521" t="s">
        <v>16</v>
      </c>
      <c r="F1521">
        <v>1115.64913554489</v>
      </c>
      <c r="G1521">
        <v>108290</v>
      </c>
      <c r="H1521">
        <f t="shared" si="0"/>
        <v>1.0302420680994458E-2</v>
      </c>
      <c r="I1521" t="s">
        <v>151</v>
      </c>
    </row>
    <row r="1522" spans="1:9">
      <c r="A1522">
        <v>2014</v>
      </c>
      <c r="B1522" s="2">
        <v>6</v>
      </c>
      <c r="C1522" t="s">
        <v>7</v>
      </c>
      <c r="D1522" t="s">
        <v>87</v>
      </c>
      <c r="E1522" t="s">
        <v>14</v>
      </c>
      <c r="F1522">
        <v>14.2671041889698</v>
      </c>
      <c r="G1522">
        <v>22657</v>
      </c>
      <c r="H1522">
        <f t="shared" si="0"/>
        <v>6.2969961552587718E-4</v>
      </c>
      <c r="I1522" t="s">
        <v>151</v>
      </c>
    </row>
    <row r="1523" spans="1:9">
      <c r="A1523">
        <v>2014</v>
      </c>
      <c r="B1523" s="2">
        <v>6</v>
      </c>
      <c r="C1523" t="s">
        <v>12</v>
      </c>
      <c r="D1523" t="s">
        <v>87</v>
      </c>
      <c r="E1523" t="s">
        <v>14</v>
      </c>
      <c r="F1523">
        <v>658.59023435041297</v>
      </c>
      <c r="G1523">
        <v>50240</v>
      </c>
      <c r="H1523">
        <f t="shared" si="0"/>
        <v>1.3108882053153125E-2</v>
      </c>
      <c r="I1523" t="s">
        <v>151</v>
      </c>
    </row>
    <row r="1524" spans="1:9">
      <c r="A1524">
        <v>2014</v>
      </c>
      <c r="B1524" s="2">
        <v>6</v>
      </c>
      <c r="C1524" t="s">
        <v>7</v>
      </c>
      <c r="D1524" t="s">
        <v>42</v>
      </c>
      <c r="E1524" t="s">
        <v>14</v>
      </c>
      <c r="F1524">
        <v>486.375354841351</v>
      </c>
      <c r="G1524">
        <v>118400</v>
      </c>
      <c r="H1524">
        <f t="shared" si="0"/>
        <v>4.107899956430329E-3</v>
      </c>
      <c r="I1524" t="s">
        <v>151</v>
      </c>
    </row>
    <row r="1525" spans="1:9">
      <c r="A1525">
        <v>2014</v>
      </c>
      <c r="B1525" s="2">
        <v>6</v>
      </c>
      <c r="C1525" t="s">
        <v>12</v>
      </c>
      <c r="D1525" t="s">
        <v>42</v>
      </c>
      <c r="E1525" t="s">
        <v>14</v>
      </c>
      <c r="F1525">
        <v>141.550646208226</v>
      </c>
      <c r="G1525">
        <v>30860</v>
      </c>
      <c r="H1525">
        <f t="shared" si="0"/>
        <v>4.5868647507526245E-3</v>
      </c>
      <c r="I1525" t="s">
        <v>151</v>
      </c>
    </row>
    <row r="1526" spans="1:9">
      <c r="A1526">
        <v>2014</v>
      </c>
      <c r="B1526" s="2">
        <v>6</v>
      </c>
      <c r="C1526" t="s">
        <v>7</v>
      </c>
      <c r="D1526" t="s">
        <v>50</v>
      </c>
      <c r="E1526" t="s">
        <v>11</v>
      </c>
      <c r="F1526">
        <v>93.556098435772498</v>
      </c>
      <c r="G1526">
        <v>48691</v>
      </c>
      <c r="H1526">
        <f t="shared" si="0"/>
        <v>1.9214248718607647E-3</v>
      </c>
      <c r="I1526" t="s">
        <v>151</v>
      </c>
    </row>
    <row r="1527" spans="1:9">
      <c r="A1527">
        <v>2014</v>
      </c>
      <c r="B1527" s="2">
        <v>6</v>
      </c>
      <c r="C1527" t="s">
        <v>12</v>
      </c>
      <c r="D1527" t="s">
        <v>50</v>
      </c>
      <c r="E1527" t="s">
        <v>11</v>
      </c>
      <c r="F1527">
        <v>13.405781396199</v>
      </c>
      <c r="G1527">
        <v>6977</v>
      </c>
      <c r="H1527">
        <f t="shared" si="0"/>
        <v>1.9214248812095456E-3</v>
      </c>
      <c r="I1527" t="s">
        <v>151</v>
      </c>
    </row>
    <row r="1528" spans="1:9">
      <c r="A1528">
        <v>2014</v>
      </c>
      <c r="B1528" s="2">
        <v>6</v>
      </c>
      <c r="C1528" t="s">
        <v>7</v>
      </c>
      <c r="D1528" t="s">
        <v>17</v>
      </c>
      <c r="E1528" t="s">
        <v>14</v>
      </c>
      <c r="F1528">
        <v>27.079604282276701</v>
      </c>
      <c r="G1528">
        <v>9988</v>
      </c>
      <c r="H1528">
        <f t="shared" si="0"/>
        <v>2.7112138848895376E-3</v>
      </c>
      <c r="I1528" t="s">
        <v>151</v>
      </c>
    </row>
    <row r="1529" spans="1:9">
      <c r="A1529">
        <v>2014</v>
      </c>
      <c r="B1529" s="2">
        <v>6</v>
      </c>
      <c r="C1529" t="s">
        <v>12</v>
      </c>
      <c r="D1529" t="s">
        <v>17</v>
      </c>
      <c r="E1529" t="s">
        <v>14</v>
      </c>
      <c r="F1529">
        <v>21.092680696397998</v>
      </c>
      <c r="G1529">
        <v>4529</v>
      </c>
      <c r="H1529">
        <f t="shared" si="0"/>
        <v>4.6572489945678952E-3</v>
      </c>
      <c r="I1529" t="s">
        <v>151</v>
      </c>
    </row>
    <row r="1530" spans="1:9">
      <c r="A1530">
        <v>2014</v>
      </c>
      <c r="B1530" s="2">
        <v>6</v>
      </c>
      <c r="C1530" t="s">
        <v>7</v>
      </c>
      <c r="D1530" t="s">
        <v>40</v>
      </c>
      <c r="E1530" t="s">
        <v>14</v>
      </c>
      <c r="F1530">
        <v>2718.7971420735098</v>
      </c>
      <c r="G1530">
        <v>661846</v>
      </c>
      <c r="H1530">
        <f t="shared" si="0"/>
        <v>4.1078999375587519E-3</v>
      </c>
      <c r="I1530" t="s">
        <v>151</v>
      </c>
    </row>
    <row r="1531" spans="1:9">
      <c r="A1531">
        <v>2014</v>
      </c>
      <c r="B1531" s="2">
        <v>6</v>
      </c>
      <c r="C1531" t="s">
        <v>12</v>
      </c>
      <c r="D1531" t="s">
        <v>40</v>
      </c>
      <c r="E1531" t="s">
        <v>14</v>
      </c>
      <c r="F1531">
        <v>1363.6521940417499</v>
      </c>
      <c r="G1531">
        <v>299446</v>
      </c>
      <c r="H1531">
        <f t="shared" si="0"/>
        <v>4.5539168799775247E-3</v>
      </c>
      <c r="I1531" t="s">
        <v>151</v>
      </c>
    </row>
    <row r="1532" spans="1:9">
      <c r="A1532">
        <v>2014</v>
      </c>
      <c r="B1532" s="2">
        <v>6</v>
      </c>
      <c r="C1532" t="s">
        <v>7</v>
      </c>
      <c r="D1532" t="s">
        <v>22</v>
      </c>
      <c r="E1532" t="s">
        <v>14</v>
      </c>
      <c r="F1532">
        <v>2.7195563651621302</v>
      </c>
      <c r="G1532">
        <v>8985</v>
      </c>
      <c r="H1532">
        <f t="shared" si="0"/>
        <v>3.0267739178209575E-4</v>
      </c>
      <c r="I1532" t="s">
        <v>151</v>
      </c>
    </row>
    <row r="1533" spans="1:9">
      <c r="A1533">
        <v>2014</v>
      </c>
      <c r="B1533" s="2">
        <v>6</v>
      </c>
      <c r="C1533" t="s">
        <v>12</v>
      </c>
      <c r="D1533" t="s">
        <v>22</v>
      </c>
      <c r="E1533" t="s">
        <v>14</v>
      </c>
      <c r="F1533">
        <v>86.9156828485429</v>
      </c>
      <c r="G1533">
        <v>8214</v>
      </c>
      <c r="H1533">
        <f t="shared" si="0"/>
        <v>1.0581407700090443E-2</v>
      </c>
      <c r="I1533" t="s">
        <v>151</v>
      </c>
    </row>
    <row r="1534" spans="1:9">
      <c r="A1534">
        <v>2014</v>
      </c>
      <c r="B1534" s="2">
        <v>6</v>
      </c>
      <c r="C1534" t="s">
        <v>7</v>
      </c>
      <c r="D1534" t="s">
        <v>64</v>
      </c>
      <c r="E1534" t="s">
        <v>14</v>
      </c>
      <c r="F1534">
        <v>2.01697843056172</v>
      </c>
      <c r="G1534">
        <v>491</v>
      </c>
      <c r="H1534">
        <f t="shared" si="0"/>
        <v>4.1078990439138898E-3</v>
      </c>
      <c r="I1534" t="s">
        <v>151</v>
      </c>
    </row>
    <row r="1535" spans="1:9">
      <c r="A1535">
        <v>2014</v>
      </c>
      <c r="B1535" s="2">
        <v>6</v>
      </c>
      <c r="C1535" t="s">
        <v>12</v>
      </c>
      <c r="D1535" t="s">
        <v>64</v>
      </c>
      <c r="E1535" t="s">
        <v>14</v>
      </c>
      <c r="F1535">
        <v>0.74353005830198504</v>
      </c>
      <c r="G1535">
        <v>181</v>
      </c>
      <c r="H1535">
        <f t="shared" si="0"/>
        <v>4.1079008745966029E-3</v>
      </c>
      <c r="I1535" t="s">
        <v>151</v>
      </c>
    </row>
    <row r="1536" spans="1:9">
      <c r="A1536">
        <v>2014</v>
      </c>
      <c r="B1536" s="2">
        <v>6</v>
      </c>
      <c r="C1536" t="s">
        <v>7</v>
      </c>
      <c r="D1536" t="s">
        <v>10</v>
      </c>
      <c r="E1536" t="s">
        <v>11</v>
      </c>
      <c r="F1536">
        <v>181.89260735921499</v>
      </c>
      <c r="G1536">
        <v>132747</v>
      </c>
      <c r="H1536">
        <f t="shared" si="0"/>
        <v>1.370220098075399E-3</v>
      </c>
      <c r="I1536" t="s">
        <v>151</v>
      </c>
    </row>
    <row r="1537" spans="1:9">
      <c r="A1537">
        <v>2014</v>
      </c>
      <c r="B1537" s="2">
        <v>6</v>
      </c>
      <c r="C1537" t="s">
        <v>12</v>
      </c>
      <c r="D1537" t="s">
        <v>10</v>
      </c>
      <c r="E1537" t="s">
        <v>11</v>
      </c>
      <c r="F1537">
        <v>39.765154069289501</v>
      </c>
      <c r="G1537">
        <v>29021</v>
      </c>
      <c r="H1537">
        <f t="shared" si="0"/>
        <v>1.3702199810237243E-3</v>
      </c>
      <c r="I1537" t="s">
        <v>151</v>
      </c>
    </row>
    <row r="1538" spans="1:9">
      <c r="A1538">
        <v>2014</v>
      </c>
      <c r="B1538" s="2">
        <v>6</v>
      </c>
      <c r="C1538" t="s">
        <v>7</v>
      </c>
      <c r="D1538" t="s">
        <v>21</v>
      </c>
      <c r="E1538" t="s">
        <v>14</v>
      </c>
      <c r="F1538">
        <v>39.806059879250803</v>
      </c>
      <c r="G1538">
        <v>31294</v>
      </c>
      <c r="H1538">
        <f t="shared" si="0"/>
        <v>1.2720029360021347E-3</v>
      </c>
      <c r="I1538" t="s">
        <v>151</v>
      </c>
    </row>
    <row r="1539" spans="1:9">
      <c r="A1539">
        <v>2014</v>
      </c>
      <c r="B1539" s="2">
        <v>6</v>
      </c>
      <c r="C1539" t="s">
        <v>12</v>
      </c>
      <c r="D1539" t="s">
        <v>21</v>
      </c>
      <c r="E1539" t="s">
        <v>14</v>
      </c>
      <c r="F1539">
        <v>427.34836261346902</v>
      </c>
      <c r="G1539">
        <v>33345</v>
      </c>
      <c r="H1539">
        <f t="shared" si="0"/>
        <v>1.2815965290552378E-2</v>
      </c>
      <c r="I1539" t="s">
        <v>151</v>
      </c>
    </row>
    <row r="1540" spans="1:9">
      <c r="A1540">
        <v>2014</v>
      </c>
      <c r="B1540" s="2">
        <v>6</v>
      </c>
      <c r="C1540" t="s">
        <v>7</v>
      </c>
      <c r="D1540" t="s">
        <v>49</v>
      </c>
      <c r="E1540" t="s">
        <v>11</v>
      </c>
      <c r="F1540">
        <v>10.7967996387742</v>
      </c>
      <c r="G1540">
        <v>7712</v>
      </c>
      <c r="H1540">
        <f t="shared" si="0"/>
        <v>1.3999999531605549E-3</v>
      </c>
      <c r="I1540" t="s">
        <v>151</v>
      </c>
    </row>
    <row r="1541" spans="1:9">
      <c r="A1541">
        <v>2014</v>
      </c>
      <c r="B1541" s="2">
        <v>6</v>
      </c>
      <c r="C1541" t="s">
        <v>12</v>
      </c>
      <c r="D1541" t="s">
        <v>49</v>
      </c>
      <c r="E1541" t="s">
        <v>11</v>
      </c>
      <c r="F1541">
        <v>0.64680003433022604</v>
      </c>
      <c r="G1541">
        <v>462</v>
      </c>
      <c r="H1541">
        <f t="shared" si="0"/>
        <v>1.4000000743078485E-3</v>
      </c>
      <c r="I1541" t="s">
        <v>151</v>
      </c>
    </row>
    <row r="1542" spans="1:9">
      <c r="A1542">
        <v>2014</v>
      </c>
      <c r="B1542" s="2">
        <v>6</v>
      </c>
      <c r="C1542" t="s">
        <v>7</v>
      </c>
      <c r="D1542" t="s">
        <v>73</v>
      </c>
      <c r="E1542" t="s">
        <v>14</v>
      </c>
      <c r="F1542">
        <v>4.9837043210863996</v>
      </c>
      <c r="G1542">
        <v>3033</v>
      </c>
      <c r="H1542">
        <f t="shared" si="0"/>
        <v>1.6431600135464555E-3</v>
      </c>
      <c r="I1542" t="s">
        <v>151</v>
      </c>
    </row>
    <row r="1543" spans="1:9">
      <c r="A1543">
        <v>2014</v>
      </c>
      <c r="B1543" s="2">
        <v>6</v>
      </c>
      <c r="C1543" t="s">
        <v>12</v>
      </c>
      <c r="D1543" t="s">
        <v>73</v>
      </c>
      <c r="E1543" t="s">
        <v>14</v>
      </c>
      <c r="F1543">
        <v>2.2281254511326498</v>
      </c>
      <c r="G1543">
        <v>1356</v>
      </c>
      <c r="H1543">
        <f t="shared" si="0"/>
        <v>1.6431603621922196E-3</v>
      </c>
      <c r="I1543" t="s">
        <v>151</v>
      </c>
    </row>
    <row r="1544" spans="1:9">
      <c r="A1544">
        <v>2014</v>
      </c>
      <c r="B1544" s="2">
        <v>6</v>
      </c>
      <c r="C1544" t="s">
        <v>7</v>
      </c>
      <c r="D1544" t="s">
        <v>59</v>
      </c>
      <c r="E1544" t="s">
        <v>11</v>
      </c>
      <c r="F1544">
        <v>403.92259732948099</v>
      </c>
      <c r="G1544">
        <v>234907</v>
      </c>
      <c r="H1544">
        <f t="shared" si="0"/>
        <v>1.7195000461011421E-3</v>
      </c>
      <c r="I1544" t="s">
        <v>151</v>
      </c>
    </row>
    <row r="1545" spans="1:9">
      <c r="A1545">
        <v>2014</v>
      </c>
      <c r="B1545" s="2">
        <v>6</v>
      </c>
      <c r="C1545" t="s">
        <v>12</v>
      </c>
      <c r="D1545" t="s">
        <v>59</v>
      </c>
      <c r="E1545" t="s">
        <v>11</v>
      </c>
      <c r="F1545">
        <v>57.240437225904301</v>
      </c>
      <c r="G1545">
        <v>33289</v>
      </c>
      <c r="H1545">
        <f t="shared" si="0"/>
        <v>1.7195000518460844E-3</v>
      </c>
      <c r="I1545" t="s">
        <v>151</v>
      </c>
    </row>
    <row r="1546" spans="1:9">
      <c r="A1546">
        <v>2014</v>
      </c>
      <c r="B1546" s="2">
        <v>6</v>
      </c>
      <c r="C1546" t="s">
        <v>7</v>
      </c>
      <c r="D1546" t="s">
        <v>72</v>
      </c>
      <c r="E1546" t="s">
        <v>11</v>
      </c>
      <c r="F1546">
        <v>360.14346045535001</v>
      </c>
      <c r="G1546">
        <v>169622</v>
      </c>
      <c r="H1546">
        <f t="shared" si="0"/>
        <v>2.1232119681135111E-3</v>
      </c>
      <c r="I1546" t="s">
        <v>151</v>
      </c>
    </row>
    <row r="1547" spans="1:9">
      <c r="A1547">
        <v>2014</v>
      </c>
      <c r="B1547" s="2">
        <v>6</v>
      </c>
      <c r="C1547" t="s">
        <v>12</v>
      </c>
      <c r="D1547" t="s">
        <v>72</v>
      </c>
      <c r="E1547" t="s">
        <v>11</v>
      </c>
      <c r="F1547">
        <v>40.661627885652699</v>
      </c>
      <c r="G1547">
        <v>19151</v>
      </c>
      <c r="H1547">
        <f t="shared" si="0"/>
        <v>2.1232117323196019E-3</v>
      </c>
      <c r="I1547" t="s">
        <v>151</v>
      </c>
    </row>
    <row r="1548" spans="1:9">
      <c r="A1548">
        <v>2014</v>
      </c>
      <c r="B1548" s="2">
        <v>6</v>
      </c>
      <c r="C1548" t="s">
        <v>7</v>
      </c>
      <c r="D1548" t="s">
        <v>30</v>
      </c>
      <c r="E1548" t="s">
        <v>9</v>
      </c>
      <c r="F1548">
        <v>71.916603914927606</v>
      </c>
      <c r="G1548">
        <v>51369</v>
      </c>
      <c r="H1548">
        <f t="shared" si="0"/>
        <v>1.400000076211871E-3</v>
      </c>
      <c r="I1548" t="s">
        <v>151</v>
      </c>
    </row>
    <row r="1549" spans="1:9">
      <c r="A1549">
        <v>2014</v>
      </c>
      <c r="B1549" s="2">
        <v>6</v>
      </c>
      <c r="C1549" t="s">
        <v>12</v>
      </c>
      <c r="D1549" t="s">
        <v>30</v>
      </c>
      <c r="E1549" t="s">
        <v>9</v>
      </c>
      <c r="F1549">
        <v>16.829400815884501</v>
      </c>
      <c r="G1549">
        <v>12021</v>
      </c>
      <c r="H1549">
        <f t="shared" si="0"/>
        <v>1.4000000678715998E-3</v>
      </c>
      <c r="I1549" t="s">
        <v>151</v>
      </c>
    </row>
    <row r="1550" spans="1:9">
      <c r="A1550">
        <v>2014</v>
      </c>
      <c r="B1550" s="2">
        <v>6</v>
      </c>
      <c r="C1550" t="s">
        <v>7</v>
      </c>
      <c r="D1550" t="s">
        <v>75</v>
      </c>
      <c r="E1550" t="s">
        <v>14</v>
      </c>
      <c r="F1550">
        <v>1.4152540187351399</v>
      </c>
      <c r="G1550">
        <v>522</v>
      </c>
      <c r="H1550">
        <f t="shared" si="0"/>
        <v>2.7112145952780456E-3</v>
      </c>
      <c r="I1550" t="s">
        <v>151</v>
      </c>
    </row>
    <row r="1551" spans="1:9">
      <c r="A1551">
        <v>2014</v>
      </c>
      <c r="B1551" s="2">
        <v>6</v>
      </c>
      <c r="C1551" t="s">
        <v>12</v>
      </c>
      <c r="D1551" t="s">
        <v>75</v>
      </c>
      <c r="E1551" t="s">
        <v>14</v>
      </c>
      <c r="F1551">
        <v>1.2715587709099001</v>
      </c>
      <c r="G1551">
        <v>469</v>
      </c>
      <c r="H1551">
        <f t="shared" si="0"/>
        <v>2.7112127311511728E-3</v>
      </c>
      <c r="I1551" t="s">
        <v>151</v>
      </c>
    </row>
    <row r="1552" spans="1:9">
      <c r="A1552">
        <v>2014</v>
      </c>
      <c r="B1552" s="2">
        <v>6</v>
      </c>
      <c r="C1552" t="s">
        <v>7</v>
      </c>
      <c r="D1552" t="s">
        <v>23</v>
      </c>
      <c r="E1552" t="s">
        <v>14</v>
      </c>
      <c r="F1552">
        <v>12.857069841586</v>
      </c>
      <c r="G1552">
        <v>5796</v>
      </c>
      <c r="H1552">
        <f t="shared" si="0"/>
        <v>2.2182660182170463E-3</v>
      </c>
      <c r="I1552" t="s">
        <v>151</v>
      </c>
    </row>
    <row r="1553" spans="1:9">
      <c r="A1553">
        <v>2014</v>
      </c>
      <c r="B1553" s="2">
        <v>6</v>
      </c>
      <c r="C1553" t="s">
        <v>12</v>
      </c>
      <c r="D1553" t="s">
        <v>23</v>
      </c>
      <c r="E1553" t="s">
        <v>14</v>
      </c>
      <c r="F1553">
        <v>5.7741458183154402</v>
      </c>
      <c r="G1553">
        <v>2603</v>
      </c>
      <c r="H1553">
        <f t="shared" si="0"/>
        <v>2.2182657773013601E-3</v>
      </c>
      <c r="I1553" t="s">
        <v>151</v>
      </c>
    </row>
    <row r="1554" spans="1:9">
      <c r="A1554">
        <v>2014</v>
      </c>
      <c r="B1554" s="2">
        <v>6</v>
      </c>
      <c r="C1554" t="s">
        <v>7</v>
      </c>
      <c r="D1554" t="s">
        <v>13</v>
      </c>
      <c r="E1554" t="s">
        <v>14</v>
      </c>
      <c r="F1554">
        <v>20.469153279263899</v>
      </c>
      <c r="G1554">
        <v>27248</v>
      </c>
      <c r="H1554">
        <f t="shared" si="0"/>
        <v>7.5121672340222763E-4</v>
      </c>
      <c r="I1554" t="s">
        <v>151</v>
      </c>
    </row>
    <row r="1555" spans="1:9">
      <c r="A1555">
        <v>2014</v>
      </c>
      <c r="B1555" s="2">
        <v>6</v>
      </c>
      <c r="C1555" t="s">
        <v>12</v>
      </c>
      <c r="D1555" t="s">
        <v>13</v>
      </c>
      <c r="E1555" t="s">
        <v>14</v>
      </c>
      <c r="F1555">
        <v>742.55286744236901</v>
      </c>
      <c r="G1555">
        <v>58481</v>
      </c>
      <c r="H1555">
        <f t="shared" si="0"/>
        <v>1.2697335330147724E-2</v>
      </c>
      <c r="I1555" t="s">
        <v>151</v>
      </c>
    </row>
    <row r="1556" spans="1:9">
      <c r="A1556">
        <v>2014</v>
      </c>
      <c r="B1556" s="2">
        <v>6</v>
      </c>
      <c r="C1556" t="s">
        <v>7</v>
      </c>
      <c r="D1556" t="s">
        <v>89</v>
      </c>
      <c r="E1556" t="s">
        <v>9</v>
      </c>
      <c r="F1556">
        <v>55.499600138282403</v>
      </c>
      <c r="G1556">
        <v>42692</v>
      </c>
      <c r="H1556">
        <f t="shared" si="0"/>
        <v>1.3000000032390706E-3</v>
      </c>
      <c r="I1556" t="s">
        <v>151</v>
      </c>
    </row>
    <row r="1557" spans="1:9">
      <c r="A1557">
        <v>2014</v>
      </c>
      <c r="B1557" s="2">
        <v>6</v>
      </c>
      <c r="C1557" t="s">
        <v>12</v>
      </c>
      <c r="D1557" t="s">
        <v>89</v>
      </c>
      <c r="E1557" t="s">
        <v>9</v>
      </c>
      <c r="F1557">
        <v>10.383100987877601</v>
      </c>
      <c r="G1557">
        <v>7987</v>
      </c>
      <c r="H1557">
        <f t="shared" si="0"/>
        <v>1.3000001236856895E-3</v>
      </c>
      <c r="I1557" t="s">
        <v>151</v>
      </c>
    </row>
    <row r="1558" spans="1:9">
      <c r="A1558">
        <v>2014</v>
      </c>
      <c r="B1558" s="2">
        <v>6</v>
      </c>
      <c r="C1558" t="s">
        <v>7</v>
      </c>
      <c r="D1558" t="s">
        <v>33</v>
      </c>
      <c r="E1558" t="s">
        <v>11</v>
      </c>
      <c r="F1558">
        <v>56.906200240366097</v>
      </c>
      <c r="G1558">
        <v>43774</v>
      </c>
      <c r="H1558">
        <f t="shared" si="0"/>
        <v>1.30000000549107E-3</v>
      </c>
      <c r="I1558" t="s">
        <v>151</v>
      </c>
    </row>
    <row r="1559" spans="1:9">
      <c r="A1559">
        <v>2014</v>
      </c>
      <c r="B1559" s="2">
        <v>6</v>
      </c>
      <c r="C1559" t="s">
        <v>12</v>
      </c>
      <c r="D1559" t="s">
        <v>33</v>
      </c>
      <c r="E1559" t="s">
        <v>11</v>
      </c>
      <c r="F1559">
        <v>6.1724000137764898</v>
      </c>
      <c r="G1559">
        <v>4748</v>
      </c>
      <c r="H1559">
        <f t="shared" si="0"/>
        <v>1.3000000029015353E-3</v>
      </c>
      <c r="I1559" t="s">
        <v>151</v>
      </c>
    </row>
    <row r="1560" spans="1:9">
      <c r="A1560">
        <v>2014</v>
      </c>
      <c r="B1560" s="2">
        <v>6</v>
      </c>
      <c r="C1560" t="s">
        <v>7</v>
      </c>
      <c r="D1560" t="s">
        <v>91</v>
      </c>
      <c r="E1560" t="s">
        <v>9</v>
      </c>
      <c r="F1560">
        <v>29.933799999649601</v>
      </c>
      <c r="G1560">
        <v>23026</v>
      </c>
      <c r="H1560">
        <f t="shared" si="0"/>
        <v>1.2999999999847825E-3</v>
      </c>
      <c r="I1560" t="s">
        <v>151</v>
      </c>
    </row>
    <row r="1561" spans="1:9">
      <c r="A1561">
        <v>2014</v>
      </c>
      <c r="B1561" s="2">
        <v>6</v>
      </c>
      <c r="C1561" t="s">
        <v>12</v>
      </c>
      <c r="D1561" t="s">
        <v>91</v>
      </c>
      <c r="E1561" t="s">
        <v>9</v>
      </c>
      <c r="F1561">
        <v>3.2590999964158902</v>
      </c>
      <c r="G1561">
        <v>2507</v>
      </c>
      <c r="H1561">
        <f t="shared" si="0"/>
        <v>1.299999998570359E-3</v>
      </c>
      <c r="I1561" t="s">
        <v>151</v>
      </c>
    </row>
    <row r="1562" spans="1:9">
      <c r="A1562">
        <v>2014</v>
      </c>
      <c r="B1562" s="2">
        <v>6</v>
      </c>
      <c r="C1562" t="s">
        <v>7</v>
      </c>
      <c r="D1562" t="s">
        <v>48</v>
      </c>
      <c r="E1562" t="s">
        <v>14</v>
      </c>
      <c r="F1562">
        <v>1.1370811314554801</v>
      </c>
      <c r="G1562">
        <v>3275</v>
      </c>
      <c r="H1562">
        <f t="shared" si="0"/>
        <v>3.4720034548258935E-4</v>
      </c>
      <c r="I1562" t="s">
        <v>151</v>
      </c>
    </row>
    <row r="1563" spans="1:9">
      <c r="A1563">
        <v>2014</v>
      </c>
      <c r="B1563" s="2">
        <v>6</v>
      </c>
      <c r="C1563" t="s">
        <v>12</v>
      </c>
      <c r="D1563" t="s">
        <v>48</v>
      </c>
      <c r="E1563" t="s">
        <v>14</v>
      </c>
      <c r="F1563">
        <v>15.422219059430001</v>
      </c>
      <c r="G1563">
        <v>2183</v>
      </c>
      <c r="H1563">
        <f t="shared" si="0"/>
        <v>7.0646903616262031E-3</v>
      </c>
      <c r="I1563" t="s">
        <v>151</v>
      </c>
    </row>
    <row r="1564" spans="1:9">
      <c r="A1564">
        <v>2014</v>
      </c>
      <c r="B1564" s="2">
        <v>6</v>
      </c>
      <c r="C1564" t="s">
        <v>7</v>
      </c>
      <c r="D1564" t="s">
        <v>63</v>
      </c>
      <c r="E1564" t="s">
        <v>14</v>
      </c>
      <c r="F1564">
        <v>28.452225220156802</v>
      </c>
      <c r="G1564">
        <v>25875</v>
      </c>
      <c r="H1564">
        <f t="shared" si="0"/>
        <v>1.0996029070592E-3</v>
      </c>
      <c r="I1564" t="s">
        <v>151</v>
      </c>
    </row>
    <row r="1565" spans="1:9">
      <c r="A1565">
        <v>2014</v>
      </c>
      <c r="B1565" s="2">
        <v>6</v>
      </c>
      <c r="C1565" t="s">
        <v>12</v>
      </c>
      <c r="D1565" t="s">
        <v>63</v>
      </c>
      <c r="E1565" t="s">
        <v>14</v>
      </c>
      <c r="F1565">
        <v>836.22422274854</v>
      </c>
      <c r="G1565">
        <v>69804</v>
      </c>
      <c r="H1565">
        <f t="shared" si="0"/>
        <v>1.1979603213978281E-2</v>
      </c>
      <c r="I1565" t="s">
        <v>151</v>
      </c>
    </row>
    <row r="1566" spans="1:9">
      <c r="A1566">
        <v>2014</v>
      </c>
      <c r="B1566" s="2">
        <v>6</v>
      </c>
      <c r="C1566" t="s">
        <v>7</v>
      </c>
      <c r="D1566" t="s">
        <v>74</v>
      </c>
      <c r="E1566" t="s">
        <v>9</v>
      </c>
      <c r="F1566">
        <v>58.617997937369999</v>
      </c>
      <c r="G1566">
        <v>41870</v>
      </c>
      <c r="H1566">
        <f t="shared" si="0"/>
        <v>1.3999999507372819E-3</v>
      </c>
      <c r="I1566" t="s">
        <v>151</v>
      </c>
    </row>
    <row r="1567" spans="1:9">
      <c r="A1567">
        <v>2014</v>
      </c>
      <c r="B1567" s="2">
        <v>6</v>
      </c>
      <c r="C1567" t="s">
        <v>12</v>
      </c>
      <c r="D1567" t="s">
        <v>74</v>
      </c>
      <c r="E1567" t="s">
        <v>9</v>
      </c>
      <c r="F1567">
        <v>6.5883997753262502</v>
      </c>
      <c r="G1567">
        <v>4706</v>
      </c>
      <c r="H1567">
        <f t="shared" si="0"/>
        <v>1.3999999522580216E-3</v>
      </c>
      <c r="I1567" t="s">
        <v>151</v>
      </c>
    </row>
    <row r="1568" spans="1:9">
      <c r="A1568">
        <v>2014</v>
      </c>
      <c r="B1568" s="2">
        <v>6</v>
      </c>
      <c r="C1568" t="s">
        <v>7</v>
      </c>
      <c r="D1568" t="s">
        <v>93</v>
      </c>
      <c r="E1568" t="s">
        <v>9</v>
      </c>
      <c r="F1568">
        <v>26.832398940809</v>
      </c>
      <c r="G1568">
        <v>19166</v>
      </c>
      <c r="H1568">
        <f t="shared" si="0"/>
        <v>1.3999999447359386E-3</v>
      </c>
      <c r="I1568" t="s">
        <v>151</v>
      </c>
    </row>
    <row r="1569" spans="1:9">
      <c r="A1569">
        <v>2014</v>
      </c>
      <c r="B1569" s="2">
        <v>6</v>
      </c>
      <c r="C1569" t="s">
        <v>12</v>
      </c>
      <c r="D1569" t="s">
        <v>93</v>
      </c>
      <c r="E1569" t="s">
        <v>9</v>
      </c>
      <c r="F1569">
        <v>3.78980018489528</v>
      </c>
      <c r="G1569">
        <v>2707</v>
      </c>
      <c r="H1569">
        <f t="shared" si="0"/>
        <v>1.4000000683026524E-3</v>
      </c>
      <c r="I1569" t="s">
        <v>151</v>
      </c>
    </row>
    <row r="1570" spans="1:9">
      <c r="A1570">
        <v>2014</v>
      </c>
      <c r="B1570" s="2">
        <v>6</v>
      </c>
      <c r="C1570" t="s">
        <v>7</v>
      </c>
      <c r="D1570" t="s">
        <v>82</v>
      </c>
      <c r="E1570" t="s">
        <v>14</v>
      </c>
      <c r="F1570">
        <v>1.45062726037576</v>
      </c>
      <c r="G1570">
        <v>5675</v>
      </c>
      <c r="H1570">
        <f t="shared" si="0"/>
        <v>2.5561713839220441E-4</v>
      </c>
      <c r="I1570" t="s">
        <v>151</v>
      </c>
    </row>
    <row r="1571" spans="1:9">
      <c r="A1571">
        <v>2014</v>
      </c>
      <c r="B1571" s="2">
        <v>6</v>
      </c>
      <c r="C1571" t="s">
        <v>12</v>
      </c>
      <c r="D1571" t="s">
        <v>82</v>
      </c>
      <c r="E1571" t="s">
        <v>14</v>
      </c>
      <c r="F1571">
        <v>13.741654252633399</v>
      </c>
      <c r="G1571">
        <v>2075</v>
      </c>
      <c r="H1571">
        <f t="shared" si="0"/>
        <v>6.6224839771727223E-3</v>
      </c>
      <c r="I1571" t="s">
        <v>151</v>
      </c>
    </row>
    <row r="1572" spans="1:9">
      <c r="A1572">
        <v>2014</v>
      </c>
      <c r="B1572" s="2">
        <v>6</v>
      </c>
      <c r="C1572" t="s">
        <v>12</v>
      </c>
      <c r="D1572" t="s">
        <v>71</v>
      </c>
      <c r="E1572" t="s">
        <v>14</v>
      </c>
      <c r="F1572">
        <v>44.706810426898301</v>
      </c>
      <c r="G1572">
        <v>2954</v>
      </c>
      <c r="H1572">
        <f t="shared" si="0"/>
        <v>1.5134329866925627E-2</v>
      </c>
      <c r="I1572" t="s">
        <v>151</v>
      </c>
    </row>
    <row r="1573" spans="1:9">
      <c r="A1573">
        <v>2014</v>
      </c>
      <c r="B1573" s="2">
        <v>6</v>
      </c>
      <c r="C1573" t="s">
        <v>12</v>
      </c>
      <c r="D1573" t="s">
        <v>65</v>
      </c>
      <c r="E1573" t="s">
        <v>25</v>
      </c>
      <c r="F1573">
        <v>3.9490649127401398E-2</v>
      </c>
      <c r="G1573">
        <v>21</v>
      </c>
      <c r="H1573">
        <f t="shared" ref="H1573:H1628" si="1">F1573/G1573</f>
        <v>1.8805071013048285E-3</v>
      </c>
      <c r="I1573" t="s">
        <v>151</v>
      </c>
    </row>
    <row r="1574" spans="1:9">
      <c r="A1574">
        <v>2014</v>
      </c>
      <c r="B1574" s="2">
        <v>6</v>
      </c>
      <c r="C1574" t="s">
        <v>12</v>
      </c>
      <c r="D1574" t="s">
        <v>84</v>
      </c>
      <c r="E1574" t="s">
        <v>25</v>
      </c>
      <c r="F1574">
        <v>2.4509157519787498E-3</v>
      </c>
      <c r="G1574">
        <v>1</v>
      </c>
      <c r="H1574">
        <f t="shared" si="1"/>
        <v>2.4509157519787498E-3</v>
      </c>
      <c r="I1574" t="s">
        <v>151</v>
      </c>
    </row>
    <row r="1575" spans="1:9">
      <c r="A1575">
        <v>2014</v>
      </c>
      <c r="B1575" s="2">
        <v>6</v>
      </c>
      <c r="C1575" t="s">
        <v>7</v>
      </c>
      <c r="D1575" t="s">
        <v>26</v>
      </c>
      <c r="E1575" t="s">
        <v>14</v>
      </c>
      <c r="F1575">
        <v>21.9905726260039</v>
      </c>
      <c r="G1575">
        <v>13369</v>
      </c>
      <c r="H1575">
        <f t="shared" si="1"/>
        <v>1.6448928585536613E-3</v>
      </c>
      <c r="I1575" t="s">
        <v>151</v>
      </c>
    </row>
    <row r="1576" spans="1:9">
      <c r="A1576">
        <v>2014</v>
      </c>
      <c r="B1576" s="2">
        <v>6</v>
      </c>
      <c r="C1576" t="s">
        <v>12</v>
      </c>
      <c r="D1576" t="s">
        <v>26</v>
      </c>
      <c r="E1576" t="s">
        <v>14</v>
      </c>
      <c r="F1576">
        <v>210.34835397638301</v>
      </c>
      <c r="G1576">
        <v>17188</v>
      </c>
      <c r="H1576">
        <f t="shared" si="1"/>
        <v>1.2238093668628288E-2</v>
      </c>
      <c r="I1576" t="s">
        <v>151</v>
      </c>
    </row>
    <row r="1577" spans="1:9">
      <c r="A1577">
        <v>2014</v>
      </c>
      <c r="B1577" s="2">
        <v>6</v>
      </c>
      <c r="C1577" t="s">
        <v>12</v>
      </c>
      <c r="D1577" t="s">
        <v>94</v>
      </c>
      <c r="E1577" t="s">
        <v>25</v>
      </c>
      <c r="F1577">
        <v>9.1736409813165595E-3</v>
      </c>
      <c r="G1577">
        <v>1</v>
      </c>
      <c r="H1577">
        <f t="shared" si="1"/>
        <v>9.1736409813165595E-3</v>
      </c>
      <c r="I1577" t="s">
        <v>151</v>
      </c>
    </row>
    <row r="1578" spans="1:9">
      <c r="A1578">
        <v>2014</v>
      </c>
      <c r="B1578" s="2">
        <v>6</v>
      </c>
      <c r="C1578" t="s">
        <v>7</v>
      </c>
      <c r="D1578" t="s">
        <v>27</v>
      </c>
      <c r="E1578" t="s">
        <v>14</v>
      </c>
      <c r="F1578">
        <v>8.7628622874617506</v>
      </c>
      <c r="G1578">
        <v>3404</v>
      </c>
      <c r="H1578">
        <f t="shared" si="1"/>
        <v>2.5742838682320068E-3</v>
      </c>
      <c r="I1578" t="s">
        <v>151</v>
      </c>
    </row>
    <row r="1579" spans="1:9">
      <c r="A1579">
        <v>2014</v>
      </c>
      <c r="B1579" s="2">
        <v>6</v>
      </c>
      <c r="C1579" t="s">
        <v>12</v>
      </c>
      <c r="D1579" t="s">
        <v>27</v>
      </c>
      <c r="E1579" t="s">
        <v>14</v>
      </c>
      <c r="F1579">
        <v>4.5255910374689803</v>
      </c>
      <c r="G1579">
        <v>1758</v>
      </c>
      <c r="H1579">
        <f t="shared" si="1"/>
        <v>2.5742838665921389E-3</v>
      </c>
      <c r="I1579" t="s">
        <v>151</v>
      </c>
    </row>
    <row r="1580" spans="1:9">
      <c r="A1580">
        <v>2014</v>
      </c>
      <c r="B1580" s="2">
        <v>6</v>
      </c>
      <c r="C1580" t="s">
        <v>12</v>
      </c>
      <c r="D1580" t="s">
        <v>34</v>
      </c>
      <c r="E1580" t="s">
        <v>14</v>
      </c>
      <c r="F1580">
        <v>0.79350813291966904</v>
      </c>
      <c r="G1580">
        <v>36</v>
      </c>
      <c r="H1580">
        <f t="shared" si="1"/>
        <v>2.2041892581101917E-2</v>
      </c>
      <c r="I1580" t="s">
        <v>151</v>
      </c>
    </row>
    <row r="1581" spans="1:9">
      <c r="A1581">
        <v>2014</v>
      </c>
      <c r="B1581" s="2">
        <v>6</v>
      </c>
      <c r="C1581" t="s">
        <v>7</v>
      </c>
      <c r="D1581" t="s">
        <v>31</v>
      </c>
      <c r="E1581" t="s">
        <v>14</v>
      </c>
      <c r="F1581">
        <v>7.7018198415171302</v>
      </c>
      <c r="G1581">
        <v>2976</v>
      </c>
      <c r="H1581">
        <f t="shared" si="1"/>
        <v>2.5879770972839821E-3</v>
      </c>
      <c r="I1581" t="s">
        <v>151</v>
      </c>
    </row>
    <row r="1582" spans="1:9">
      <c r="A1582">
        <v>2014</v>
      </c>
      <c r="B1582" s="2">
        <v>6</v>
      </c>
      <c r="C1582" t="s">
        <v>12</v>
      </c>
      <c r="D1582" t="s">
        <v>31</v>
      </c>
      <c r="E1582" t="s">
        <v>14</v>
      </c>
      <c r="F1582">
        <v>3.9058848880231301</v>
      </c>
      <c r="G1582">
        <v>1468</v>
      </c>
      <c r="H1582">
        <f t="shared" si="1"/>
        <v>2.6606845286261103E-3</v>
      </c>
      <c r="I1582" t="s">
        <v>151</v>
      </c>
    </row>
    <row r="1583" spans="1:9">
      <c r="A1583">
        <v>2014</v>
      </c>
      <c r="B1583" s="2">
        <v>6</v>
      </c>
      <c r="C1583" t="s">
        <v>12</v>
      </c>
      <c r="D1583" t="s">
        <v>47</v>
      </c>
      <c r="E1583" t="s">
        <v>14</v>
      </c>
      <c r="F1583">
        <v>10.2573993820697</v>
      </c>
      <c r="G1583">
        <v>807</v>
      </c>
      <c r="H1583">
        <f t="shared" si="1"/>
        <v>1.2710532071957497E-2</v>
      </c>
      <c r="I1583" t="s">
        <v>151</v>
      </c>
    </row>
    <row r="1584" spans="1:9">
      <c r="A1584">
        <v>2014</v>
      </c>
      <c r="B1584" s="2">
        <v>6</v>
      </c>
      <c r="C1584" t="s">
        <v>7</v>
      </c>
      <c r="D1584" t="s">
        <v>29</v>
      </c>
      <c r="E1584" t="s">
        <v>25</v>
      </c>
      <c r="F1584">
        <v>15.851715536788101</v>
      </c>
      <c r="G1584">
        <v>16332</v>
      </c>
      <c r="H1584">
        <f t="shared" si="1"/>
        <v>9.7059242816483599E-4</v>
      </c>
      <c r="I1584" t="s">
        <v>151</v>
      </c>
    </row>
    <row r="1585" spans="1:9">
      <c r="A1585">
        <v>2014</v>
      </c>
      <c r="B1585" s="2">
        <v>6</v>
      </c>
      <c r="C1585" t="s">
        <v>12</v>
      </c>
      <c r="D1585" t="s">
        <v>29</v>
      </c>
      <c r="E1585" t="s">
        <v>25</v>
      </c>
      <c r="F1585">
        <v>42.069345893338301</v>
      </c>
      <c r="G1585">
        <v>9637</v>
      </c>
      <c r="H1585">
        <f t="shared" si="1"/>
        <v>4.3653985569511574E-3</v>
      </c>
      <c r="I1585" t="s">
        <v>151</v>
      </c>
    </row>
    <row r="1586" spans="1:9">
      <c r="A1586">
        <v>2014</v>
      </c>
      <c r="B1586" s="2">
        <v>6</v>
      </c>
      <c r="C1586" t="s">
        <v>7</v>
      </c>
      <c r="D1586" t="s">
        <v>88</v>
      </c>
      <c r="E1586" t="s">
        <v>14</v>
      </c>
      <c r="F1586">
        <v>3.8851701780222299</v>
      </c>
      <c r="G1586">
        <v>1433</v>
      </c>
      <c r="H1586">
        <f t="shared" si="1"/>
        <v>2.7112143600992534E-3</v>
      </c>
      <c r="I1586" t="s">
        <v>151</v>
      </c>
    </row>
    <row r="1587" spans="1:9">
      <c r="A1587">
        <v>2014</v>
      </c>
      <c r="B1587" s="2">
        <v>6</v>
      </c>
      <c r="C1587" t="s">
        <v>12</v>
      </c>
      <c r="D1587" t="s">
        <v>88</v>
      </c>
      <c r="E1587" t="s">
        <v>14</v>
      </c>
      <c r="F1587">
        <v>2.2286166877020102</v>
      </c>
      <c r="G1587">
        <v>822</v>
      </c>
      <c r="H1587">
        <f t="shared" si="1"/>
        <v>2.7112125154525671E-3</v>
      </c>
      <c r="I1587" t="s">
        <v>151</v>
      </c>
    </row>
    <row r="1588" spans="1:9">
      <c r="A1588">
        <v>2014</v>
      </c>
      <c r="B1588" s="2">
        <v>6</v>
      </c>
      <c r="C1588" t="s">
        <v>12</v>
      </c>
      <c r="D1588" t="s">
        <v>54</v>
      </c>
      <c r="E1588" t="s">
        <v>14</v>
      </c>
      <c r="F1588">
        <v>1.2883035913109699</v>
      </c>
      <c r="G1588">
        <v>86</v>
      </c>
      <c r="H1588">
        <f t="shared" si="1"/>
        <v>1.4980274317569419E-2</v>
      </c>
      <c r="I1588" t="s">
        <v>151</v>
      </c>
    </row>
    <row r="1589" spans="1:9">
      <c r="A1589">
        <v>2014</v>
      </c>
      <c r="B1589" s="2">
        <v>6</v>
      </c>
      <c r="C1589" t="s">
        <v>7</v>
      </c>
      <c r="D1589" t="s">
        <v>20</v>
      </c>
      <c r="E1589" t="s">
        <v>14</v>
      </c>
      <c r="F1589">
        <v>75.309725065249907</v>
      </c>
      <c r="G1589">
        <v>88528</v>
      </c>
      <c r="H1589">
        <f t="shared" si="1"/>
        <v>8.5068820108044803E-4</v>
      </c>
      <c r="I1589" t="s">
        <v>151</v>
      </c>
    </row>
    <row r="1590" spans="1:9">
      <c r="A1590">
        <v>2014</v>
      </c>
      <c r="B1590" s="2">
        <v>6</v>
      </c>
      <c r="C1590" t="s">
        <v>12</v>
      </c>
      <c r="D1590" t="s">
        <v>20</v>
      </c>
      <c r="E1590" t="s">
        <v>14</v>
      </c>
      <c r="F1590">
        <v>2484.4828916043002</v>
      </c>
      <c r="G1590">
        <v>219617</v>
      </c>
      <c r="H1590">
        <f t="shared" si="1"/>
        <v>1.1312798606684821E-2</v>
      </c>
      <c r="I1590" t="s">
        <v>151</v>
      </c>
    </row>
    <row r="1591" spans="1:9">
      <c r="A1591">
        <v>2014</v>
      </c>
      <c r="B1591" s="2">
        <v>6</v>
      </c>
      <c r="C1591" t="s">
        <v>7</v>
      </c>
      <c r="D1591" t="s">
        <v>44</v>
      </c>
      <c r="E1591" t="s">
        <v>16</v>
      </c>
      <c r="F1591">
        <v>19.761280395090498</v>
      </c>
      <c r="G1591">
        <v>22805</v>
      </c>
      <c r="H1591">
        <f t="shared" si="1"/>
        <v>8.6653279522431472E-4</v>
      </c>
      <c r="I1591" t="s">
        <v>151</v>
      </c>
    </row>
    <row r="1592" spans="1:9">
      <c r="A1592">
        <v>2014</v>
      </c>
      <c r="B1592" s="2">
        <v>6</v>
      </c>
      <c r="C1592" t="s">
        <v>12</v>
      </c>
      <c r="D1592" t="s">
        <v>44</v>
      </c>
      <c r="E1592" t="s">
        <v>16</v>
      </c>
      <c r="F1592">
        <v>323.907948008738</v>
      </c>
      <c r="G1592">
        <v>29847</v>
      </c>
      <c r="H1592">
        <f t="shared" si="1"/>
        <v>1.0852278219209234E-2</v>
      </c>
      <c r="I1592" t="s">
        <v>151</v>
      </c>
    </row>
    <row r="1593" spans="1:9">
      <c r="A1593">
        <v>2014</v>
      </c>
      <c r="B1593" s="2">
        <v>6</v>
      </c>
      <c r="C1593" t="s">
        <v>7</v>
      </c>
      <c r="D1593" t="s">
        <v>67</v>
      </c>
      <c r="E1593" t="s">
        <v>9</v>
      </c>
      <c r="F1593">
        <v>11.6038000651169</v>
      </c>
      <c r="G1593">
        <v>8926</v>
      </c>
      <c r="H1593">
        <f t="shared" si="1"/>
        <v>1.3000000072951939E-3</v>
      </c>
      <c r="I1593" t="s">
        <v>151</v>
      </c>
    </row>
    <row r="1594" spans="1:9">
      <c r="A1594">
        <v>2014</v>
      </c>
      <c r="B1594" s="2">
        <v>6</v>
      </c>
      <c r="C1594" t="s">
        <v>12</v>
      </c>
      <c r="D1594" t="s">
        <v>67</v>
      </c>
      <c r="E1594" t="s">
        <v>9</v>
      </c>
      <c r="F1594">
        <v>1.94479998829774</v>
      </c>
      <c r="G1594">
        <v>1496</v>
      </c>
      <c r="H1594">
        <f t="shared" si="1"/>
        <v>1.2999999921776337E-3</v>
      </c>
      <c r="I1594" t="s">
        <v>151</v>
      </c>
    </row>
    <row r="1595" spans="1:9">
      <c r="A1595">
        <v>2014</v>
      </c>
      <c r="B1595" s="2">
        <v>6</v>
      </c>
      <c r="C1595" t="s">
        <v>7</v>
      </c>
      <c r="D1595" t="s">
        <v>19</v>
      </c>
      <c r="E1595" t="s">
        <v>14</v>
      </c>
      <c r="F1595">
        <v>48.962296535959403</v>
      </c>
      <c r="G1595">
        <v>25343</v>
      </c>
      <c r="H1595">
        <f t="shared" si="1"/>
        <v>1.9319850268697235E-3</v>
      </c>
      <c r="I1595" t="s">
        <v>151</v>
      </c>
    </row>
    <row r="1596" spans="1:9">
      <c r="A1596">
        <v>2014</v>
      </c>
      <c r="B1596" s="2">
        <v>6</v>
      </c>
      <c r="C1596" t="s">
        <v>12</v>
      </c>
      <c r="D1596" t="s">
        <v>19</v>
      </c>
      <c r="E1596" t="s">
        <v>14</v>
      </c>
      <c r="F1596">
        <v>2124.6920928992299</v>
      </c>
      <c r="G1596">
        <v>169058</v>
      </c>
      <c r="H1596">
        <f t="shared" si="1"/>
        <v>1.2567829341996415E-2</v>
      </c>
      <c r="I1596" t="s">
        <v>151</v>
      </c>
    </row>
    <row r="1597" spans="1:9">
      <c r="A1597">
        <v>2014</v>
      </c>
      <c r="B1597" s="2">
        <v>6</v>
      </c>
      <c r="C1597" t="s">
        <v>7</v>
      </c>
      <c r="D1597" t="s">
        <v>96</v>
      </c>
      <c r="E1597" t="s">
        <v>9</v>
      </c>
      <c r="F1597">
        <v>29.621198877226501</v>
      </c>
      <c r="G1597">
        <v>21158</v>
      </c>
      <c r="H1597">
        <f t="shared" si="1"/>
        <v>1.3999999469338548E-3</v>
      </c>
      <c r="I1597" t="s">
        <v>151</v>
      </c>
    </row>
    <row r="1598" spans="1:9">
      <c r="A1598">
        <v>2014</v>
      </c>
      <c r="B1598" s="2">
        <v>6</v>
      </c>
      <c r="C1598" t="s">
        <v>12</v>
      </c>
      <c r="D1598" t="s">
        <v>96</v>
      </c>
      <c r="E1598" t="s">
        <v>9</v>
      </c>
      <c r="F1598">
        <v>8.2726004149299097</v>
      </c>
      <c r="G1598">
        <v>5909</v>
      </c>
      <c r="H1598">
        <f t="shared" si="1"/>
        <v>1.400000070219988E-3</v>
      </c>
      <c r="I1598" t="s">
        <v>151</v>
      </c>
    </row>
    <row r="1599" spans="1:9">
      <c r="A1599">
        <v>2014</v>
      </c>
      <c r="B1599" s="2">
        <v>6</v>
      </c>
      <c r="C1599" t="s">
        <v>7</v>
      </c>
      <c r="D1599" t="s">
        <v>51</v>
      </c>
      <c r="E1599" t="s">
        <v>11</v>
      </c>
      <c r="F1599">
        <v>5.9247997840866402</v>
      </c>
      <c r="G1599">
        <v>4232</v>
      </c>
      <c r="H1599">
        <f t="shared" si="1"/>
        <v>1.3999999489807751E-3</v>
      </c>
      <c r="I1599" t="s">
        <v>151</v>
      </c>
    </row>
    <row r="1600" spans="1:9">
      <c r="A1600">
        <v>2014</v>
      </c>
      <c r="B1600" s="2">
        <v>6</v>
      </c>
      <c r="C1600" t="s">
        <v>12</v>
      </c>
      <c r="D1600" t="s">
        <v>51</v>
      </c>
      <c r="E1600" t="s">
        <v>11</v>
      </c>
      <c r="F1600">
        <v>1.05419996520504</v>
      </c>
      <c r="G1600">
        <v>753</v>
      </c>
      <c r="H1600">
        <f t="shared" si="1"/>
        <v>1.3999999537915538E-3</v>
      </c>
      <c r="I1600" t="s">
        <v>151</v>
      </c>
    </row>
    <row r="1601" spans="1:9">
      <c r="A1601">
        <v>2014</v>
      </c>
      <c r="B1601" s="2">
        <v>6</v>
      </c>
      <c r="C1601" t="s">
        <v>7</v>
      </c>
      <c r="D1601" t="s">
        <v>43</v>
      </c>
      <c r="E1601" t="s">
        <v>11</v>
      </c>
      <c r="F1601">
        <v>158.56360017450001</v>
      </c>
      <c r="G1601">
        <v>121972</v>
      </c>
      <c r="H1601">
        <f t="shared" si="1"/>
        <v>1.3000000014306563E-3</v>
      </c>
      <c r="I1601" t="s">
        <v>151</v>
      </c>
    </row>
    <row r="1602" spans="1:9">
      <c r="A1602">
        <v>2014</v>
      </c>
      <c r="B1602" s="2">
        <v>6</v>
      </c>
      <c r="C1602" t="s">
        <v>12</v>
      </c>
      <c r="D1602" t="s">
        <v>43</v>
      </c>
      <c r="E1602" t="s">
        <v>11</v>
      </c>
      <c r="F1602">
        <v>21.022298187948699</v>
      </c>
      <c r="G1602">
        <v>16171</v>
      </c>
      <c r="H1602">
        <f t="shared" si="1"/>
        <v>1.299999887944388E-3</v>
      </c>
      <c r="I1602" t="s">
        <v>151</v>
      </c>
    </row>
    <row r="1603" spans="1:9">
      <c r="A1603">
        <v>2014</v>
      </c>
      <c r="B1603" s="2">
        <v>6</v>
      </c>
      <c r="C1603" t="s">
        <v>7</v>
      </c>
      <c r="D1603" t="s">
        <v>32</v>
      </c>
      <c r="E1603" t="s">
        <v>25</v>
      </c>
      <c r="F1603">
        <v>25.7673017396591</v>
      </c>
      <c r="G1603">
        <v>37482</v>
      </c>
      <c r="H1603">
        <f t="shared" si="1"/>
        <v>6.8745802624350623E-4</v>
      </c>
      <c r="I1603" t="s">
        <v>151</v>
      </c>
    </row>
    <row r="1604" spans="1:9">
      <c r="A1604">
        <v>2014</v>
      </c>
      <c r="B1604" s="2">
        <v>6</v>
      </c>
      <c r="C1604" t="s">
        <v>12</v>
      </c>
      <c r="D1604" t="s">
        <v>32</v>
      </c>
      <c r="E1604" t="s">
        <v>25</v>
      </c>
      <c r="F1604">
        <v>8.7897572563961095</v>
      </c>
      <c r="G1604">
        <v>7620</v>
      </c>
      <c r="H1604">
        <f t="shared" si="1"/>
        <v>1.1535114509706181E-3</v>
      </c>
      <c r="I1604" t="s">
        <v>151</v>
      </c>
    </row>
    <row r="1605" spans="1:9">
      <c r="A1605">
        <v>2014</v>
      </c>
      <c r="B1605" s="2">
        <v>6</v>
      </c>
      <c r="C1605" t="s">
        <v>7</v>
      </c>
      <c r="D1605" t="s">
        <v>45</v>
      </c>
      <c r="E1605" t="s">
        <v>14</v>
      </c>
      <c r="F1605">
        <v>18.021649270202001</v>
      </c>
      <c r="G1605">
        <v>32270</v>
      </c>
      <c r="H1605">
        <f t="shared" si="1"/>
        <v>5.584644955129223E-4</v>
      </c>
      <c r="I1605" t="s">
        <v>151</v>
      </c>
    </row>
    <row r="1606" spans="1:9">
      <c r="A1606">
        <v>2014</v>
      </c>
      <c r="B1606" s="2">
        <v>6</v>
      </c>
      <c r="C1606" t="s">
        <v>12</v>
      </c>
      <c r="D1606" t="s">
        <v>45</v>
      </c>
      <c r="E1606" t="s">
        <v>14</v>
      </c>
      <c r="F1606">
        <v>91.1905086878687</v>
      </c>
      <c r="G1606">
        <v>20357</v>
      </c>
      <c r="H1606">
        <f t="shared" si="1"/>
        <v>4.4795651956510635E-3</v>
      </c>
      <c r="I1606" t="s">
        <v>151</v>
      </c>
    </row>
    <row r="1607" spans="1:9">
      <c r="A1607">
        <v>2014</v>
      </c>
      <c r="B1607" s="2">
        <v>6</v>
      </c>
      <c r="C1607" t="s">
        <v>7</v>
      </c>
      <c r="D1607" t="s">
        <v>28</v>
      </c>
      <c r="E1607" t="s">
        <v>14</v>
      </c>
      <c r="F1607">
        <v>80.954135291045503</v>
      </c>
      <c r="G1607">
        <v>29859</v>
      </c>
      <c r="H1607">
        <f t="shared" si="1"/>
        <v>2.7112138816117585E-3</v>
      </c>
      <c r="I1607" t="s">
        <v>151</v>
      </c>
    </row>
    <row r="1608" spans="1:9">
      <c r="A1608">
        <v>2014</v>
      </c>
      <c r="B1608" s="2">
        <v>6</v>
      </c>
      <c r="C1608" t="s">
        <v>12</v>
      </c>
      <c r="D1608" t="s">
        <v>28</v>
      </c>
      <c r="E1608" t="s">
        <v>14</v>
      </c>
      <c r="F1608">
        <v>22.828420896315901</v>
      </c>
      <c r="G1608">
        <v>8420</v>
      </c>
      <c r="H1608">
        <f t="shared" si="1"/>
        <v>2.7112138831729099E-3</v>
      </c>
      <c r="I1608" t="s">
        <v>151</v>
      </c>
    </row>
    <row r="1609" spans="1:9">
      <c r="A1609">
        <v>2014</v>
      </c>
      <c r="B1609" s="2">
        <v>6</v>
      </c>
      <c r="C1609" t="s">
        <v>12</v>
      </c>
      <c r="D1609" t="s">
        <v>55</v>
      </c>
      <c r="E1609" t="s">
        <v>14</v>
      </c>
      <c r="F1609">
        <v>8.8707420509308507E-3</v>
      </c>
      <c r="G1609">
        <v>3</v>
      </c>
      <c r="H1609">
        <f t="shared" si="1"/>
        <v>2.9569140169769504E-3</v>
      </c>
      <c r="I1609" t="s">
        <v>151</v>
      </c>
    </row>
    <row r="1610" spans="1:9">
      <c r="A1610">
        <v>2014</v>
      </c>
      <c r="B1610" s="2">
        <v>6</v>
      </c>
      <c r="C1610" t="s">
        <v>12</v>
      </c>
      <c r="D1610" t="s">
        <v>83</v>
      </c>
      <c r="E1610" t="s">
        <v>14</v>
      </c>
      <c r="F1610">
        <v>0.41242686659097599</v>
      </c>
      <c r="G1610">
        <v>37</v>
      </c>
      <c r="H1610">
        <f t="shared" si="1"/>
        <v>1.1146672070026379E-2</v>
      </c>
      <c r="I1610" t="s">
        <v>151</v>
      </c>
    </row>
    <row r="1611" spans="1:9">
      <c r="A1611">
        <v>2014</v>
      </c>
      <c r="B1611" s="2">
        <v>6</v>
      </c>
      <c r="C1611" t="s">
        <v>7</v>
      </c>
      <c r="D1611" t="s">
        <v>24</v>
      </c>
      <c r="E1611" t="s">
        <v>25</v>
      </c>
      <c r="F1611">
        <v>7.13051914796233</v>
      </c>
      <c r="G1611">
        <v>17066</v>
      </c>
      <c r="H1611">
        <f t="shared" si="1"/>
        <v>4.1782017742659849E-4</v>
      </c>
      <c r="I1611" t="s">
        <v>151</v>
      </c>
    </row>
    <row r="1612" spans="1:9">
      <c r="A1612">
        <v>2014</v>
      </c>
      <c r="B1612" s="2">
        <v>6</v>
      </c>
      <c r="C1612" t="s">
        <v>12</v>
      </c>
      <c r="D1612" t="s">
        <v>24</v>
      </c>
      <c r="E1612" t="s">
        <v>25</v>
      </c>
      <c r="F1612">
        <v>93.288749180268496</v>
      </c>
      <c r="G1612">
        <v>12352</v>
      </c>
      <c r="H1612">
        <f t="shared" si="1"/>
        <v>7.5525217924440171E-3</v>
      </c>
      <c r="I1612" t="s">
        <v>151</v>
      </c>
    </row>
    <row r="1613" spans="1:9">
      <c r="A1613">
        <v>2014</v>
      </c>
      <c r="B1613" s="2">
        <v>6</v>
      </c>
      <c r="C1613" t="s">
        <v>7</v>
      </c>
      <c r="D1613" t="s">
        <v>80</v>
      </c>
      <c r="E1613" t="s">
        <v>14</v>
      </c>
      <c r="F1613">
        <v>0.20229246825329</v>
      </c>
      <c r="G1613">
        <v>2661</v>
      </c>
      <c r="H1613">
        <f t="shared" si="1"/>
        <v>7.6021220688947771E-5</v>
      </c>
      <c r="I1613" t="s">
        <v>151</v>
      </c>
    </row>
    <row r="1614" spans="1:9">
      <c r="A1614">
        <v>2014</v>
      </c>
      <c r="B1614" s="2">
        <v>6</v>
      </c>
      <c r="C1614" t="s">
        <v>12</v>
      </c>
      <c r="D1614" t="s">
        <v>80</v>
      </c>
      <c r="E1614" t="s">
        <v>14</v>
      </c>
      <c r="F1614">
        <v>9.5175854191184008</v>
      </c>
      <c r="G1614">
        <v>1554</v>
      </c>
      <c r="H1614">
        <f t="shared" si="1"/>
        <v>6.1245723417750328E-3</v>
      </c>
      <c r="I1614" t="s">
        <v>151</v>
      </c>
    </row>
    <row r="1615" spans="1:9">
      <c r="A1615">
        <v>2014</v>
      </c>
      <c r="B1615" s="2">
        <v>6</v>
      </c>
      <c r="C1615" t="s">
        <v>12</v>
      </c>
      <c r="D1615" t="s">
        <v>101</v>
      </c>
      <c r="E1615" t="s">
        <v>62</v>
      </c>
      <c r="F1615">
        <v>5.6680249981582102E-2</v>
      </c>
      <c r="G1615">
        <v>5</v>
      </c>
      <c r="H1615">
        <f t="shared" si="1"/>
        <v>1.1336049996316421E-2</v>
      </c>
      <c r="I1615" t="s">
        <v>151</v>
      </c>
    </row>
    <row r="1616" spans="1:9">
      <c r="A1616">
        <v>2014</v>
      </c>
      <c r="B1616" s="2">
        <v>6</v>
      </c>
      <c r="C1616" t="s">
        <v>7</v>
      </c>
      <c r="D1616" t="s">
        <v>60</v>
      </c>
      <c r="E1616" t="s">
        <v>14</v>
      </c>
      <c r="F1616">
        <v>32.747908345307202</v>
      </c>
      <c r="G1616">
        <v>21735</v>
      </c>
      <c r="H1616">
        <f t="shared" si="1"/>
        <v>1.5066900549945803E-3</v>
      </c>
      <c r="I1616" t="s">
        <v>151</v>
      </c>
    </row>
    <row r="1617" spans="1:9">
      <c r="A1617">
        <v>2014</v>
      </c>
      <c r="B1617" s="2">
        <v>6</v>
      </c>
      <c r="C1617" t="s">
        <v>12</v>
      </c>
      <c r="D1617" t="s">
        <v>60</v>
      </c>
      <c r="E1617" t="s">
        <v>14</v>
      </c>
      <c r="F1617">
        <v>46.046645922120597</v>
      </c>
      <c r="G1617">
        <v>10717</v>
      </c>
      <c r="H1617">
        <f t="shared" si="1"/>
        <v>4.2965984811160398E-3</v>
      </c>
      <c r="I1617" t="s">
        <v>151</v>
      </c>
    </row>
    <row r="1618" spans="1:9">
      <c r="A1618">
        <v>2014</v>
      </c>
      <c r="B1618" s="2">
        <v>6</v>
      </c>
      <c r="C1618" t="s">
        <v>12</v>
      </c>
      <c r="D1618" t="s">
        <v>90</v>
      </c>
      <c r="E1618" t="e">
        <v>#N/A</v>
      </c>
      <c r="F1618">
        <v>1.1989583261311E-2</v>
      </c>
      <c r="G1618">
        <v>1</v>
      </c>
      <c r="H1618">
        <f t="shared" si="1"/>
        <v>1.1989583261311E-2</v>
      </c>
      <c r="I1618" t="s">
        <v>151</v>
      </c>
    </row>
    <row r="1619" spans="1:9">
      <c r="A1619">
        <v>2014</v>
      </c>
      <c r="B1619" s="2">
        <v>6</v>
      </c>
      <c r="C1619" t="s">
        <v>12</v>
      </c>
      <c r="D1619" t="s">
        <v>76</v>
      </c>
      <c r="E1619" t="s">
        <v>25</v>
      </c>
      <c r="F1619">
        <v>4.3815504759549997E-2</v>
      </c>
      <c r="G1619">
        <v>2</v>
      </c>
      <c r="H1619">
        <f t="shared" si="1"/>
        <v>2.1907752379774999E-2</v>
      </c>
      <c r="I1619" t="s">
        <v>151</v>
      </c>
    </row>
    <row r="1620" spans="1:9">
      <c r="A1620">
        <v>2014</v>
      </c>
      <c r="B1620" s="2">
        <v>6</v>
      </c>
      <c r="C1620" t="s">
        <v>7</v>
      </c>
      <c r="D1620" t="s">
        <v>81</v>
      </c>
      <c r="E1620" t="s">
        <v>11</v>
      </c>
      <c r="F1620">
        <v>5.1246417911606796</v>
      </c>
      <c r="G1620">
        <v>11950</v>
      </c>
      <c r="H1620">
        <f t="shared" si="1"/>
        <v>4.2884031725193972E-4</v>
      </c>
      <c r="I1620" t="s">
        <v>151</v>
      </c>
    </row>
    <row r="1621" spans="1:9">
      <c r="A1621">
        <v>2014</v>
      </c>
      <c r="B1621" s="2">
        <v>6</v>
      </c>
      <c r="C1621" t="s">
        <v>12</v>
      </c>
      <c r="D1621" t="s">
        <v>81</v>
      </c>
      <c r="E1621" t="s">
        <v>11</v>
      </c>
      <c r="F1621">
        <v>17.5857791304588</v>
      </c>
      <c r="G1621">
        <v>2832</v>
      </c>
      <c r="H1621">
        <f t="shared" si="1"/>
        <v>6.209667772054661E-3</v>
      </c>
      <c r="I1621" t="s">
        <v>151</v>
      </c>
    </row>
    <row r="1622" spans="1:9">
      <c r="A1622">
        <v>2014</v>
      </c>
      <c r="B1622" s="2">
        <v>6</v>
      </c>
      <c r="C1622" t="s">
        <v>7</v>
      </c>
      <c r="D1622" t="s">
        <v>41</v>
      </c>
      <c r="E1622" t="s">
        <v>25</v>
      </c>
      <c r="F1622">
        <v>25.6942267285194</v>
      </c>
      <c r="G1622">
        <v>15349</v>
      </c>
      <c r="H1622">
        <f t="shared" si="1"/>
        <v>1.6740000474636393E-3</v>
      </c>
      <c r="I1622" t="s">
        <v>151</v>
      </c>
    </row>
    <row r="1623" spans="1:9">
      <c r="A1623">
        <v>2014</v>
      </c>
      <c r="B1623" s="2">
        <v>6</v>
      </c>
      <c r="C1623" t="s">
        <v>12</v>
      </c>
      <c r="D1623" t="s">
        <v>41</v>
      </c>
      <c r="E1623" t="s">
        <v>25</v>
      </c>
      <c r="F1623">
        <v>24.497313486179301</v>
      </c>
      <c r="G1623">
        <v>14634</v>
      </c>
      <c r="H1623">
        <f t="shared" si="1"/>
        <v>1.6739998282205345E-3</v>
      </c>
      <c r="I1623" t="s">
        <v>151</v>
      </c>
    </row>
    <row r="1624" spans="1:9">
      <c r="A1624">
        <v>2014</v>
      </c>
      <c r="B1624" s="2">
        <v>6</v>
      </c>
      <c r="C1624" t="s">
        <v>12</v>
      </c>
      <c r="D1624" t="s">
        <v>68</v>
      </c>
      <c r="E1624" t="s">
        <v>14</v>
      </c>
      <c r="F1624">
        <v>1.46350422874093E-2</v>
      </c>
      <c r="G1624">
        <v>2</v>
      </c>
      <c r="H1624">
        <f t="shared" si="1"/>
        <v>7.3175211437046502E-3</v>
      </c>
      <c r="I1624" t="s">
        <v>151</v>
      </c>
    </row>
    <row r="1625" spans="1:9">
      <c r="A1625">
        <v>2014</v>
      </c>
      <c r="B1625" s="2">
        <v>6</v>
      </c>
      <c r="C1625" t="s">
        <v>7</v>
      </c>
      <c r="D1625" t="s">
        <v>46</v>
      </c>
      <c r="E1625" t="s">
        <v>25</v>
      </c>
      <c r="F1625">
        <v>3.688551165862</v>
      </c>
      <c r="G1625">
        <v>10772</v>
      </c>
      <c r="H1625">
        <f t="shared" si="1"/>
        <v>3.4242027161734127E-4</v>
      </c>
      <c r="I1625" t="s">
        <v>151</v>
      </c>
    </row>
    <row r="1626" spans="1:9">
      <c r="A1626">
        <v>2014</v>
      </c>
      <c r="B1626" s="2">
        <v>6</v>
      </c>
      <c r="C1626" t="s">
        <v>12</v>
      </c>
      <c r="D1626" t="s">
        <v>46</v>
      </c>
      <c r="E1626" t="s">
        <v>25</v>
      </c>
      <c r="F1626">
        <v>46.273680728860199</v>
      </c>
      <c r="G1626">
        <v>7623</v>
      </c>
      <c r="H1626">
        <f t="shared" si="1"/>
        <v>6.0702716422484848E-3</v>
      </c>
      <c r="I1626" t="s">
        <v>151</v>
      </c>
    </row>
    <row r="1627" spans="1:9">
      <c r="A1627">
        <v>2014</v>
      </c>
      <c r="B1627" s="2">
        <v>6</v>
      </c>
      <c r="C1627" t="s">
        <v>12</v>
      </c>
      <c r="D1627" t="s">
        <v>58</v>
      </c>
      <c r="E1627" t="s">
        <v>9</v>
      </c>
      <c r="F1627">
        <v>4.1079586371779398E-3</v>
      </c>
      <c r="G1627">
        <v>1</v>
      </c>
      <c r="H1627">
        <f t="shared" si="1"/>
        <v>4.1079586371779398E-3</v>
      </c>
      <c r="I1627" t="s">
        <v>151</v>
      </c>
    </row>
    <row r="1628" spans="1:9">
      <c r="A1628">
        <v>2014</v>
      </c>
      <c r="B1628" s="2">
        <v>6</v>
      </c>
      <c r="C1628" t="s">
        <v>12</v>
      </c>
      <c r="D1628" t="s">
        <v>66</v>
      </c>
      <c r="E1628" t="s">
        <v>9</v>
      </c>
      <c r="F1628">
        <v>0.36773113533854401</v>
      </c>
      <c r="G1628">
        <v>21</v>
      </c>
      <c r="H1628">
        <f t="shared" si="1"/>
        <v>1.7511006444692574E-2</v>
      </c>
      <c r="I1628" t="s">
        <v>151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Monthly revenue projections</vt:lpstr>
      <vt:lpstr>YOY Revenue and Unit Growth</vt:lpstr>
      <vt:lpstr>Marketshare</vt:lpstr>
      <vt:lpstr>Subscriber Counts</vt:lpstr>
      <vt:lpstr>Mgmt Report Aug Wk 3</vt:lpstr>
      <vt:lpstr>pivot</vt:lpstr>
      <vt:lpstr>total data</vt:lpstr>
      <vt:lpstr>RED</vt:lpstr>
      <vt:lpstr>OSC</vt:lpstr>
      <vt:lpstr>ORCH</vt:lpstr>
      <vt:lpstr>query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Wu</dc:creator>
  <cp:lastModifiedBy>Leland Westerfield</cp:lastModifiedBy>
  <dcterms:created xsi:type="dcterms:W3CDTF">2014-08-28T14:45:04Z</dcterms:created>
  <dcterms:modified xsi:type="dcterms:W3CDTF">2014-09-01T18:24:52Z</dcterms:modified>
</cp:coreProperties>
</file>