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32900" windowHeight="18560" tabRatio="500" activeTab="1"/>
  </bookViews>
  <sheets>
    <sheet name="_INFO_" sheetId="3" r:id="rId1"/>
    <sheet name="Music" sheetId="1" r:id="rId2"/>
    <sheet name="Video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3" i="2" l="1"/>
  <c r="R12" i="2"/>
  <c r="R11" i="2"/>
  <c r="R10" i="2"/>
  <c r="R8" i="2"/>
  <c r="R7" i="2"/>
  <c r="R6" i="2"/>
  <c r="R4" i="2"/>
  <c r="R3" i="2"/>
  <c r="R4" i="1"/>
  <c r="R3" i="1"/>
  <c r="R15" i="1"/>
  <c r="R14" i="1"/>
  <c r="R13" i="1"/>
  <c r="R12" i="1"/>
  <c r="R11" i="1"/>
  <c r="R10" i="1"/>
  <c r="R9" i="1"/>
  <c r="R8" i="1"/>
  <c r="R7" i="1"/>
  <c r="R6" i="1"/>
  <c r="R19" i="1"/>
  <c r="R18" i="1"/>
  <c r="R17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19" i="1"/>
  <c r="S18" i="1"/>
  <c r="S17" i="1"/>
  <c r="S15" i="1"/>
  <c r="S14" i="1"/>
  <c r="S13" i="1"/>
  <c r="S12" i="1"/>
  <c r="S11" i="1"/>
  <c r="S10" i="1"/>
  <c r="S9" i="1"/>
  <c r="S8" i="1"/>
  <c r="S7" i="1"/>
  <c r="S6" i="1"/>
  <c r="S4" i="1"/>
  <c r="S3" i="1"/>
  <c r="S4" i="2"/>
  <c r="S3" i="2"/>
  <c r="S8" i="2"/>
  <c r="S7" i="2"/>
  <c r="S6" i="2"/>
  <c r="S13" i="2"/>
  <c r="S12" i="2"/>
  <c r="S11" i="2"/>
  <c r="S10" i="2"/>
  <c r="G13" i="2"/>
  <c r="R9" i="2"/>
  <c r="D15" i="1"/>
  <c r="D33" i="1"/>
  <c r="D32" i="1"/>
  <c r="D31" i="1"/>
  <c r="D30" i="1"/>
  <c r="H13" i="2"/>
</calcChain>
</file>

<file path=xl/sharedStrings.xml><?xml version="1.0" encoding="utf-8"?>
<sst xmlns="http://schemas.openxmlformats.org/spreadsheetml/2006/main" count="393" uniqueCount="115">
  <si>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</si>
  <si>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</si>
  <si>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</si>
  <si>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</si>
  <si>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</si>
  <si>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</si>
  <si>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</si>
  <si>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</si>
  <si>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</si>
  <si>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</si>
  <si>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</si>
  <si>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</si>
  <si>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</si>
  <si>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</si>
  <si>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</si>
  <si>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</si>
  <si>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</si>
  <si>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</si>
  <si>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</si>
  <si>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</si>
  <si>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</si>
  <si>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</si>
  <si>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</si>
  <si>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</si>
  <si>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</si>
  <si>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</si>
  <si>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Manual_Override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</si>
  <si>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</si>
  <si>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</si>
  <si>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</si>
  <si>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</si>
  <si>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</si>
  <si>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</si>
  <si>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</si>
  <si>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</si>
  <si>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</si>
  <si>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</si>
  <si>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</si>
  <si>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</si>
  <si>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</si>
  <si>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</si>
  <si>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</si>
  <si>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</si>
  <si>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</si>
  <si>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</si>
  <si>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</si>
  <si>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</si>
  <si>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</si>
  <si>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</si>
  <si>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</si>
  <si>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</si>
  <si>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</si>
  <si>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</si>
  <si>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</si>
  <si>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</si>
  <si>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</si>
  <si>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</si>
  <si>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</si>
  <si>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</si>
  <si>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</si>
  <si>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</si>
  <si>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</si>
  <si>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</si>
  <si>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</si>
  <si>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manualline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</si>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</sst>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5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9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Fill="1"/>
    <xf numFmtId="44" fontId="0" fillId="0" borderId="0" xfId="27" applyFont="1"/>
    <xf numFmtId="44" fontId="7" fillId="0" borderId="0" xfId="27" applyFont="1"/>
    <xf numFmtId="44" fontId="7" fillId="0" borderId="0" xfId="27" applyFont="1" applyAlignment="1">
      <alignment horizontal="center"/>
    </xf>
    <xf numFmtId="44" fontId="0" fillId="0" borderId="0" xfId="27" applyFont="1" applyAlignment="1">
      <alignment horizontal="center"/>
    </xf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0" fontId="0" fillId="0" borderId="0" xfId="0" applyAlignment="1">
      <alignment wrapText="1"/>
    </xf>
    <xf numFmtId="165" fontId="0" fillId="0" borderId="0" xfId="0" applyNumberFormat="1"/>
    <xf numFmtId="0" fontId="0" fillId="0" borderId="0" xfId="0" applyAlignment="1"/>
    <xf numFmtId="0" fontId="0" fillId="3" borderId="0" xfId="0" applyFill="1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0" fillId="3" borderId="0" xfId="0" applyFont="1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9" borderId="0" xfId="0" applyFill="1"/>
    <xf numFmtId="165" fontId="0" fillId="9" borderId="0" xfId="0" applyNumberFormat="1" applyFill="1"/>
    <xf numFmtId="0" fontId="0" fillId="9" borderId="0" xfId="0" applyFill="1" applyAlignment="1">
      <alignment wrapText="1"/>
    </xf>
    <xf numFmtId="44" fontId="7" fillId="9" borderId="0" xfId="27" applyFont="1" applyFill="1"/>
    <xf numFmtId="44" fontId="7" fillId="9" borderId="0" xfId="27" applyFont="1" applyFill="1" applyAlignment="1">
      <alignment horizontal="center"/>
    </xf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0" borderId="6" xfId="27" applyNumberFormat="1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0" fontId="0" fillId="3" borderId="0" xfId="0" applyFill="1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0" fillId="3" borderId="0" xfId="0" applyFont="1" applyFill="1" applyBorder="1" applyAlignment="1"/>
    <xf numFmtId="0" fontId="13" fillId="3" borderId="0" xfId="0" applyFont="1" applyFill="1" applyBorder="1" applyAlignment="1"/>
    <xf numFmtId="0" fontId="14" fillId="0" borderId="0" xfId="0" applyFont="1" applyBorder="1" applyAlignment="1"/>
    <xf numFmtId="0" fontId="2" fillId="3" borderId="0" xfId="0" applyFont="1" applyFill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165" fontId="0" fillId="0" borderId="8" xfId="0" applyNumberFormat="1" applyBorder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</cellXfs>
  <cellStyles count="394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13" sqref="B13"/>
    </sheetView>
  </sheetViews>
  <sheetFormatPr baseColWidth="10" defaultColWidth="0" defaultRowHeight="15" zeroHeight="1" x14ac:dyDescent="0"/>
  <cols>
    <col min="1" max="1" width="10.83203125" customWidth="1"/>
    <col min="2" max="2" width="40" bestFit="1" customWidth="1"/>
    <col min="3" max="3" width="49.33203125" bestFit="1" customWidth="1"/>
    <col min="4" max="4" width="6" customWidth="1"/>
    <col min="5" max="5" width="10.83203125" customWidth="1"/>
    <col min="6" max="16384" width="10.83203125" hidden="1"/>
  </cols>
  <sheetData>
    <row r="1" spans="1:5">
      <c r="A1" s="10"/>
      <c r="B1" s="10"/>
      <c r="C1" s="10"/>
      <c r="D1" s="10"/>
      <c r="E1" s="10"/>
    </row>
    <row r="2" spans="1:5" ht="34" customHeight="1">
      <c r="A2" s="10"/>
      <c r="B2" s="21" t="s">
        <v>24</v>
      </c>
      <c r="C2" s="21"/>
      <c r="D2" s="10"/>
      <c r="E2" s="10"/>
    </row>
    <row r="3" spans="1:5" ht="16" thickBot="1">
      <c r="A3" s="10"/>
      <c r="B3" s="10"/>
      <c r="C3" s="10"/>
      <c r="D3" s="10"/>
      <c r="E3" s="10"/>
    </row>
    <row r="4" spans="1:5">
      <c r="A4" s="10"/>
      <c r="B4" s="16" t="s">
        <v>37</v>
      </c>
      <c r="C4" s="11" t="s">
        <v>38</v>
      </c>
      <c r="D4" s="10"/>
      <c r="E4" s="10"/>
    </row>
    <row r="5" spans="1:5" ht="16" thickBot="1">
      <c r="A5" s="10"/>
      <c r="B5" s="15"/>
      <c r="C5" s="12" t="s">
        <v>39</v>
      </c>
      <c r="D5" s="10"/>
      <c r="E5" s="10"/>
    </row>
    <row r="6" spans="1:5">
      <c r="A6" s="10"/>
      <c r="B6" s="10"/>
      <c r="C6" s="10"/>
      <c r="D6" s="10"/>
      <c r="E6" s="10"/>
    </row>
    <row r="7" spans="1:5">
      <c r="A7" s="10"/>
      <c r="B7" s="10"/>
      <c r="C7" s="10"/>
      <c r="D7" s="10"/>
      <c r="E7" s="10"/>
    </row>
    <row r="8" spans="1:5">
      <c r="A8" s="10"/>
      <c r="B8" s="10"/>
      <c r="C8" s="10"/>
      <c r="D8" s="10"/>
      <c r="E8" s="10"/>
    </row>
    <row r="9" spans="1:5">
      <c r="A9" s="10"/>
      <c r="B9" s="10"/>
      <c r="C9" s="10"/>
      <c r="D9" s="10"/>
      <c r="E9" s="10"/>
    </row>
    <row r="10" spans="1:5">
      <c r="A10" s="10"/>
      <c r="B10" s="22" t="s">
        <v>25</v>
      </c>
      <c r="C10" s="10"/>
      <c r="D10" s="10"/>
      <c r="E10" s="10"/>
    </row>
    <row r="11" spans="1:5">
      <c r="A11" s="10"/>
      <c r="B11" s="10"/>
      <c r="C11" s="10"/>
      <c r="D11" s="10"/>
      <c r="E11" s="10"/>
    </row>
    <row r="12" spans="1:5">
      <c r="A12" s="10"/>
      <c r="B12" s="14" t="s">
        <v>28</v>
      </c>
      <c r="C12" s="14" t="s">
        <v>29</v>
      </c>
      <c r="D12" s="10"/>
      <c r="E12" s="10"/>
    </row>
    <row r="13" spans="1:5" ht="21" customHeight="1">
      <c r="A13" s="10"/>
      <c r="B13" s="17" t="s">
        <v>47</v>
      </c>
      <c r="C13" s="18" t="s">
        <v>48</v>
      </c>
      <c r="D13" s="10"/>
      <c r="E13" s="10"/>
    </row>
    <row r="14" spans="1:5">
      <c r="A14" s="10"/>
      <c r="B14" s="13" t="s">
        <v>26</v>
      </c>
      <c r="C14" s="10" t="s">
        <v>30</v>
      </c>
      <c r="D14" s="10"/>
      <c r="E14" s="10"/>
    </row>
    <row r="15" spans="1:5">
      <c r="A15" s="10"/>
      <c r="B15" s="13" t="s">
        <v>27</v>
      </c>
      <c r="C15" s="10" t="s">
        <v>31</v>
      </c>
      <c r="D15" s="10"/>
      <c r="E15" s="10"/>
    </row>
    <row r="16" spans="1:5">
      <c r="A16" s="10"/>
      <c r="B16" s="13" t="s">
        <v>22</v>
      </c>
      <c r="C16" s="10" t="s">
        <v>33</v>
      </c>
      <c r="D16" s="10"/>
      <c r="E16" s="10"/>
    </row>
    <row r="17" spans="1:5">
      <c r="A17" s="10"/>
      <c r="B17" s="13" t="s">
        <v>23</v>
      </c>
      <c r="C17" s="10" t="s">
        <v>32</v>
      </c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9" t="s">
        <v>34</v>
      </c>
      <c r="D19" s="10"/>
      <c r="E19" s="10"/>
    </row>
    <row r="20" spans="1:5">
      <c r="A20" s="10"/>
      <c r="B20" s="10"/>
      <c r="C20" s="20" t="s">
        <v>35</v>
      </c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 hidden="1">
      <c r="A24" s="10"/>
      <c r="B24" s="10"/>
      <c r="C24" s="10"/>
      <c r="D24" s="10"/>
      <c r="E24" s="10"/>
    </row>
    <row r="25" spans="1:5" hidden="1">
      <c r="A25" s="10"/>
      <c r="B25" s="10"/>
      <c r="C25" s="10"/>
      <c r="D25" s="10"/>
      <c r="E25" s="10"/>
    </row>
    <row r="26" spans="1:5" hidden="1">
      <c r="A26" s="10"/>
      <c r="B26" s="10"/>
      <c r="C26" s="10"/>
      <c r="D26" s="10"/>
      <c r="E26" s="10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D1" zoomScale="80" zoomScaleNormal="80" zoomScalePageLayoutView="80" workbookViewId="0">
      <pane ySplit="1" topLeftCell="A2" activePane="bottomLeft" state="frozenSplit"/>
      <selection activeCell="M1" sqref="M1"/>
      <selection pane="bottomLeft" activeCell="Q16" sqref="Q16"/>
    </sheetView>
  </sheetViews>
  <sheetFormatPr baseColWidth="10" defaultColWidth="0" defaultRowHeight="15" zeroHeight="1" x14ac:dyDescent="0"/>
  <cols>
    <col min="1" max="1" width="21.1640625" customWidth="1"/>
    <col min="2" max="2" width="55.1640625" style="23" customWidth="1"/>
    <col min="3" max="3" width="65.6640625" style="23" customWidth="1"/>
    <col min="4" max="4" width="22.1640625" bestFit="1" customWidth="1"/>
    <col min="5" max="5" width="16.33203125" style="2" bestFit="1" customWidth="1"/>
    <col min="6" max="6" width="27.83203125" style="2" bestFit="1" customWidth="1"/>
    <col min="7" max="8" width="14.1640625" style="5" bestFit="1" customWidth="1"/>
    <col min="9" max="9" width="11" customWidth="1"/>
    <col min="10" max="10" width="13.6640625" style="86" bestFit="1" customWidth="1"/>
    <col min="11" max="14" width="11" customWidth="1"/>
    <col min="15" max="15" width="15.1640625" customWidth="1"/>
    <col min="16" max="16" width="11.1640625" customWidth="1"/>
    <col min="17" max="17" width="18.5" bestFit="1" customWidth="1"/>
    <col min="18" max="19" width="18.5" style="24" bestFit="1" customWidth="1"/>
    <col min="20" max="16384" width="11" style="1" hidden="1"/>
  </cols>
  <sheetData>
    <row r="1" spans="1:19" ht="45">
      <c r="A1" s="51" t="s">
        <v>14</v>
      </c>
      <c r="B1" s="60" t="s">
        <v>56</v>
      </c>
      <c r="C1" s="60" t="s">
        <v>55</v>
      </c>
      <c r="D1" s="46" t="s">
        <v>36</v>
      </c>
      <c r="E1" s="56" t="s">
        <v>110</v>
      </c>
      <c r="F1" s="56" t="s">
        <v>27</v>
      </c>
      <c r="G1" s="57" t="s">
        <v>22</v>
      </c>
      <c r="H1" s="57" t="s">
        <v>23</v>
      </c>
      <c r="I1" s="61" t="s">
        <v>89</v>
      </c>
      <c r="J1" s="47" t="s">
        <v>105</v>
      </c>
      <c r="K1" s="47" t="s">
        <v>104</v>
      </c>
      <c r="L1" s="47" t="s">
        <v>61</v>
      </c>
      <c r="M1" s="47" t="s">
        <v>62</v>
      </c>
      <c r="N1" s="47" t="s">
        <v>63</v>
      </c>
      <c r="O1" s="47" t="s">
        <v>111</v>
      </c>
      <c r="P1" s="47" t="s">
        <v>112</v>
      </c>
      <c r="Q1" s="47" t="s">
        <v>64</v>
      </c>
      <c r="R1" s="48" t="s">
        <v>65</v>
      </c>
      <c r="S1" s="48" t="s">
        <v>66</v>
      </c>
    </row>
    <row r="2" spans="1:19" ht="23">
      <c r="A2" s="62" t="s">
        <v>0</v>
      </c>
      <c r="B2" s="63"/>
      <c r="C2" s="63"/>
      <c r="D2" s="63"/>
      <c r="E2" s="63"/>
      <c r="F2" s="63"/>
      <c r="G2" s="63"/>
      <c r="H2" s="63"/>
      <c r="I2" s="63"/>
      <c r="J2" s="83"/>
      <c r="K2" s="63"/>
      <c r="L2" s="63"/>
      <c r="M2" s="63"/>
      <c r="N2" s="63"/>
      <c r="O2" s="63"/>
      <c r="P2" s="63"/>
      <c r="Q2" s="63"/>
      <c r="R2" s="64"/>
      <c r="S2" s="64"/>
    </row>
    <row r="3" spans="1:19">
      <c r="A3" s="65"/>
      <c r="B3" s="66" t="s">
        <v>59</v>
      </c>
      <c r="C3" s="66" t="s">
        <v>45</v>
      </c>
      <c r="D3" s="67"/>
      <c r="E3" s="68">
        <v>0</v>
      </c>
      <c r="F3" s="68">
        <v>0</v>
      </c>
      <c r="G3" s="54">
        <v>6959645.12704024</v>
      </c>
      <c r="H3" s="54">
        <v>7036897.3659729995</v>
      </c>
      <c r="I3" s="69"/>
      <c r="J3" s="84">
        <v>1</v>
      </c>
      <c r="K3" s="65" t="s">
        <v>67</v>
      </c>
      <c r="L3" s="65" t="s">
        <v>81</v>
      </c>
      <c r="M3" s="65" t="b">
        <v>0</v>
      </c>
      <c r="N3" s="65" t="s">
        <v>83</v>
      </c>
      <c r="O3" s="65" t="s">
        <v>113</v>
      </c>
      <c r="P3" s="65" t="s">
        <v>84</v>
      </c>
      <c r="Q3" s="65" t="s">
        <v>84</v>
      </c>
      <c r="R3" s="82" t="str">
        <f t="shared" ref="R3:R4" ca="1" si="0">IF(D3, NOW(), "NA")</f>
        <v>NA</v>
      </c>
      <c r="S3" s="70">
        <f ca="1">IF(G3, NOW(), "NA")</f>
        <v>41830.603489351852</v>
      </c>
    </row>
    <row r="4" spans="1:19">
      <c r="A4" s="65"/>
      <c r="B4" s="66" t="s">
        <v>60</v>
      </c>
      <c r="C4" s="66" t="s">
        <v>46</v>
      </c>
      <c r="D4" s="67"/>
      <c r="E4" s="68">
        <v>0</v>
      </c>
      <c r="F4" s="68">
        <v>0</v>
      </c>
      <c r="G4" s="54">
        <v>1055497.4201350803</v>
      </c>
      <c r="H4" s="54">
        <v>1078873.517556</v>
      </c>
      <c r="I4" s="69"/>
      <c r="J4" s="84">
        <v>187</v>
      </c>
      <c r="K4" s="65" t="s">
        <v>68</v>
      </c>
      <c r="L4" s="65" t="s">
        <v>81</v>
      </c>
      <c r="M4" s="65" t="b">
        <v>0</v>
      </c>
      <c r="N4" s="65" t="s">
        <v>83</v>
      </c>
      <c r="O4" s="65" t="s">
        <v>113</v>
      </c>
      <c r="P4" s="65" t="s">
        <v>84</v>
      </c>
      <c r="Q4" s="65" t="s">
        <v>84</v>
      </c>
      <c r="R4" s="82" t="str">
        <f t="shared" ca="1" si="0"/>
        <v>NA</v>
      </c>
      <c r="S4" s="70">
        <f ca="1">IF(G4, NOW(), "NA")</f>
        <v>41830.603489351852</v>
      </c>
    </row>
    <row r="5" spans="1:19">
      <c r="A5" s="71" t="s">
        <v>1</v>
      </c>
      <c r="B5" s="63"/>
      <c r="C5" s="63"/>
      <c r="D5" s="63"/>
      <c r="E5" s="72"/>
      <c r="F5" s="72"/>
      <c r="G5" s="55"/>
      <c r="H5" s="55"/>
      <c r="I5" s="63"/>
      <c r="J5" s="83"/>
      <c r="K5" s="63"/>
      <c r="L5" s="63"/>
      <c r="M5" s="63"/>
      <c r="N5" s="63"/>
      <c r="O5" s="63"/>
      <c r="P5" s="63"/>
      <c r="Q5" s="63"/>
      <c r="R5" s="64"/>
      <c r="S5" s="64"/>
    </row>
    <row r="6" spans="1:19">
      <c r="A6" s="65"/>
      <c r="B6" s="73" t="s">
        <v>57</v>
      </c>
      <c r="C6" s="73" t="s">
        <v>16</v>
      </c>
      <c r="D6" s="67"/>
      <c r="E6" s="68">
        <v>0</v>
      </c>
      <c r="F6" s="68">
        <v>0</v>
      </c>
      <c r="G6" s="54">
        <v>146832.42786821933</v>
      </c>
      <c r="H6" s="54">
        <v>125460.78938106001</v>
      </c>
      <c r="I6" s="69"/>
      <c r="J6" s="84" t="s">
        <v>106</v>
      </c>
      <c r="K6" s="65" t="s">
        <v>69</v>
      </c>
      <c r="L6" s="65" t="s">
        <v>82</v>
      </c>
      <c r="M6" s="65" t="b">
        <v>0</v>
      </c>
      <c r="N6" s="65" t="s">
        <v>83</v>
      </c>
      <c r="O6" s="65" t="s">
        <v>113</v>
      </c>
      <c r="P6" s="65" t="s">
        <v>84</v>
      </c>
      <c r="Q6" s="65" t="s">
        <v>84</v>
      </c>
      <c r="R6" s="70" t="str">
        <f t="shared" ref="R6:R15" ca="1" si="1">IF(D6, NOW(), "NA")</f>
        <v>NA</v>
      </c>
      <c r="S6" s="70">
        <f t="shared" ref="S6:S15" ca="1" si="2">IF(G6, NOW(), "NA")</f>
        <v>41830.603489351852</v>
      </c>
    </row>
    <row r="7" spans="1:19">
      <c r="A7" s="65"/>
      <c r="B7" s="73" t="s">
        <v>90</v>
      </c>
      <c r="C7" s="73" t="s">
        <v>91</v>
      </c>
      <c r="D7" s="67"/>
      <c r="E7" s="68">
        <v>0</v>
      </c>
      <c r="F7" s="68">
        <v>0</v>
      </c>
      <c r="G7" s="54">
        <v>14734.306550700136</v>
      </c>
      <c r="H7" s="54" t="s">
        <v>84</v>
      </c>
      <c r="I7" s="69"/>
      <c r="J7" s="84" t="s">
        <v>106</v>
      </c>
      <c r="K7" s="65" t="s">
        <v>69</v>
      </c>
      <c r="L7" s="65" t="s">
        <v>92</v>
      </c>
      <c r="M7" s="65" t="b">
        <v>0</v>
      </c>
      <c r="N7" s="65" t="s">
        <v>83</v>
      </c>
      <c r="O7" s="65" t="s">
        <v>113</v>
      </c>
      <c r="P7" s="65" t="s">
        <v>84</v>
      </c>
      <c r="Q7" s="65" t="s">
        <v>84</v>
      </c>
      <c r="R7" s="70" t="str">
        <f t="shared" ca="1" si="1"/>
        <v>NA</v>
      </c>
      <c r="S7" s="70">
        <f t="shared" ca="1" si="2"/>
        <v>41830.603489351852</v>
      </c>
    </row>
    <row r="8" spans="1:19">
      <c r="A8" s="65"/>
      <c r="B8" s="73" t="s">
        <v>94</v>
      </c>
      <c r="C8" s="73" t="s">
        <v>95</v>
      </c>
      <c r="D8" s="67"/>
      <c r="E8" s="68">
        <v>0</v>
      </c>
      <c r="F8" s="68">
        <v>0</v>
      </c>
      <c r="G8" s="54">
        <v>7933.8573734539186</v>
      </c>
      <c r="H8" s="54" t="s">
        <v>84</v>
      </c>
      <c r="I8" s="69"/>
      <c r="J8" s="84" t="s">
        <v>106</v>
      </c>
      <c r="K8" s="65" t="s">
        <v>69</v>
      </c>
      <c r="L8" s="65" t="s">
        <v>93</v>
      </c>
      <c r="M8" s="65" t="b">
        <v>0</v>
      </c>
      <c r="N8" s="65" t="s">
        <v>83</v>
      </c>
      <c r="O8" s="65" t="s">
        <v>113</v>
      </c>
      <c r="P8" s="65" t="s">
        <v>84</v>
      </c>
      <c r="Q8" s="65" t="s">
        <v>84</v>
      </c>
      <c r="R8" s="70" t="str">
        <f t="shared" ca="1" si="1"/>
        <v>NA</v>
      </c>
      <c r="S8" s="70">
        <f t="shared" ca="1" si="2"/>
        <v>41830.603489351852</v>
      </c>
    </row>
    <row r="9" spans="1:19">
      <c r="A9" s="65"/>
      <c r="B9" s="74" t="s">
        <v>58</v>
      </c>
      <c r="C9" s="74" t="s">
        <v>49</v>
      </c>
      <c r="D9" s="67"/>
      <c r="E9" s="68"/>
      <c r="F9" s="68">
        <v>0</v>
      </c>
      <c r="G9" s="54">
        <v>104328.60428732449</v>
      </c>
      <c r="H9" s="54">
        <v>49315.80113</v>
      </c>
      <c r="I9" s="69"/>
      <c r="J9" s="84" t="s">
        <v>106</v>
      </c>
      <c r="K9" s="65" t="s">
        <v>69</v>
      </c>
      <c r="L9" s="65" t="s">
        <v>81</v>
      </c>
      <c r="M9" s="75" t="b">
        <v>1</v>
      </c>
      <c r="N9" s="65" t="s">
        <v>83</v>
      </c>
      <c r="O9" s="65" t="s">
        <v>113</v>
      </c>
      <c r="P9" s="65" t="s">
        <v>84</v>
      </c>
      <c r="Q9" s="65" t="s">
        <v>84</v>
      </c>
      <c r="R9" s="70" t="str">
        <f t="shared" ca="1" si="1"/>
        <v>NA</v>
      </c>
      <c r="S9" s="70">
        <f t="shared" ca="1" si="2"/>
        <v>41830.603489351852</v>
      </c>
    </row>
    <row r="10" spans="1:19">
      <c r="A10" s="65"/>
      <c r="B10" s="73" t="s">
        <v>7</v>
      </c>
      <c r="C10" s="73" t="s">
        <v>7</v>
      </c>
      <c r="D10" s="67"/>
      <c r="E10" s="68">
        <v>0</v>
      </c>
      <c r="F10" s="68">
        <v>0</v>
      </c>
      <c r="G10" s="54">
        <v>998245.82217274792</v>
      </c>
      <c r="H10" s="54">
        <v>1422008.9501450229</v>
      </c>
      <c r="I10" s="69"/>
      <c r="J10" s="84" t="s">
        <v>84</v>
      </c>
      <c r="K10" s="65" t="s">
        <v>70</v>
      </c>
      <c r="L10" s="65" t="s">
        <v>81</v>
      </c>
      <c r="M10" s="65" t="b">
        <v>0</v>
      </c>
      <c r="N10" s="65" t="s">
        <v>83</v>
      </c>
      <c r="O10" s="65" t="s">
        <v>113</v>
      </c>
      <c r="P10" s="65" t="s">
        <v>84</v>
      </c>
      <c r="Q10" s="65" t="s">
        <v>84</v>
      </c>
      <c r="R10" s="70" t="str">
        <f t="shared" ca="1" si="1"/>
        <v>NA</v>
      </c>
      <c r="S10" s="70">
        <f t="shared" ca="1" si="2"/>
        <v>41830.603489351852</v>
      </c>
    </row>
    <row r="11" spans="1:19">
      <c r="A11" s="65"/>
      <c r="B11" s="73" t="s">
        <v>2</v>
      </c>
      <c r="C11" s="73" t="s">
        <v>2</v>
      </c>
      <c r="D11" s="67"/>
      <c r="E11" s="68">
        <v>0</v>
      </c>
      <c r="F11" s="68">
        <v>0</v>
      </c>
      <c r="G11" s="54">
        <v>10139.763467495766</v>
      </c>
      <c r="H11" s="54">
        <v>1408.7443126684648</v>
      </c>
      <c r="I11" s="69"/>
      <c r="J11" s="84" t="s">
        <v>84</v>
      </c>
      <c r="K11" s="65" t="s">
        <v>70</v>
      </c>
      <c r="L11" s="65" t="s">
        <v>82</v>
      </c>
      <c r="M11" s="65" t="b">
        <v>0</v>
      </c>
      <c r="N11" s="65" t="s">
        <v>83</v>
      </c>
      <c r="O11" s="65" t="s">
        <v>113</v>
      </c>
      <c r="P11" s="65" t="s">
        <v>84</v>
      </c>
      <c r="Q11" s="65" t="s">
        <v>84</v>
      </c>
      <c r="R11" s="70" t="str">
        <f t="shared" ca="1" si="1"/>
        <v>NA</v>
      </c>
      <c r="S11" s="70">
        <f t="shared" ca="1" si="2"/>
        <v>41830.603489351852</v>
      </c>
    </row>
    <row r="12" spans="1:19">
      <c r="A12" s="65"/>
      <c r="B12" s="73" t="s">
        <v>98</v>
      </c>
      <c r="C12" s="73" t="s">
        <v>98</v>
      </c>
      <c r="D12" s="67"/>
      <c r="E12" s="68">
        <v>0</v>
      </c>
      <c r="F12" s="68">
        <v>0</v>
      </c>
      <c r="G12" s="54">
        <v>2978.8369286181405</v>
      </c>
      <c r="H12" s="54" t="s">
        <v>84</v>
      </c>
      <c r="I12" s="69"/>
      <c r="J12" s="84" t="s">
        <v>84</v>
      </c>
      <c r="K12" s="65" t="s">
        <v>70</v>
      </c>
      <c r="L12" s="65" t="s">
        <v>92</v>
      </c>
      <c r="M12" s="65" t="b">
        <v>0</v>
      </c>
      <c r="N12" s="65" t="s">
        <v>83</v>
      </c>
      <c r="O12" s="65" t="s">
        <v>113</v>
      </c>
      <c r="P12" s="65" t="s">
        <v>84</v>
      </c>
      <c r="Q12" s="65" t="s">
        <v>84</v>
      </c>
      <c r="R12" s="70" t="str">
        <f t="shared" ca="1" si="1"/>
        <v>NA</v>
      </c>
      <c r="S12" s="70">
        <f t="shared" ca="1" si="2"/>
        <v>41830.603489351852</v>
      </c>
    </row>
    <row r="13" spans="1:19">
      <c r="A13" s="65"/>
      <c r="B13" s="73" t="s">
        <v>99</v>
      </c>
      <c r="C13" s="73" t="s">
        <v>99</v>
      </c>
      <c r="D13" s="67"/>
      <c r="E13" s="68">
        <v>0</v>
      </c>
      <c r="F13" s="68">
        <v>0</v>
      </c>
      <c r="G13" s="54">
        <v>1603.9891154097677</v>
      </c>
      <c r="H13" s="54" t="s">
        <v>84</v>
      </c>
      <c r="I13" s="69"/>
      <c r="J13" s="84" t="s">
        <v>84</v>
      </c>
      <c r="K13" s="65" t="s">
        <v>70</v>
      </c>
      <c r="L13" s="65" t="s">
        <v>93</v>
      </c>
      <c r="M13" s="65" t="b">
        <v>0</v>
      </c>
      <c r="N13" s="65" t="s">
        <v>83</v>
      </c>
      <c r="O13" s="65" t="s">
        <v>113</v>
      </c>
      <c r="P13" s="65" t="s">
        <v>84</v>
      </c>
      <c r="Q13" s="65" t="s">
        <v>84</v>
      </c>
      <c r="R13" s="70" t="str">
        <f t="shared" ca="1" si="1"/>
        <v>NA</v>
      </c>
      <c r="S13" s="70">
        <f t="shared" ca="1" si="2"/>
        <v>41830.603489351852</v>
      </c>
    </row>
    <row r="14" spans="1:19">
      <c r="A14" s="65"/>
      <c r="B14" s="74" t="s">
        <v>15</v>
      </c>
      <c r="C14" s="73" t="s">
        <v>15</v>
      </c>
      <c r="D14" s="67"/>
      <c r="E14" s="68">
        <v>0</v>
      </c>
      <c r="F14" s="68">
        <v>0</v>
      </c>
      <c r="G14" s="54">
        <v>5792.5956100807089</v>
      </c>
      <c r="H14" s="54">
        <v>11745.36242427975</v>
      </c>
      <c r="I14" s="69"/>
      <c r="J14" s="84" t="s">
        <v>84</v>
      </c>
      <c r="K14" s="65" t="s">
        <v>70</v>
      </c>
      <c r="L14" s="65" t="s">
        <v>81</v>
      </c>
      <c r="M14" s="65" t="b">
        <v>1</v>
      </c>
      <c r="N14" s="65" t="s">
        <v>83</v>
      </c>
      <c r="O14" s="65" t="s">
        <v>113</v>
      </c>
      <c r="P14" s="65" t="s">
        <v>84</v>
      </c>
      <c r="Q14" s="65" t="s">
        <v>84</v>
      </c>
      <c r="R14" s="70" t="str">
        <f t="shared" ca="1" si="1"/>
        <v>NA</v>
      </c>
      <c r="S14" s="70">
        <f t="shared" ca="1" si="2"/>
        <v>41830.603489351852</v>
      </c>
    </row>
    <row r="15" spans="1:19">
      <c r="A15" s="65"/>
      <c r="B15" s="76" t="s">
        <v>3</v>
      </c>
      <c r="C15" s="76" t="s">
        <v>3</v>
      </c>
      <c r="D15" s="77">
        <f>G15</f>
        <v>353370</v>
      </c>
      <c r="E15" s="68">
        <v>0</v>
      </c>
      <c r="F15" s="68">
        <v>0</v>
      </c>
      <c r="G15" s="54">
        <v>353370</v>
      </c>
      <c r="H15" s="54">
        <v>378009.75999999983</v>
      </c>
      <c r="I15" s="69"/>
      <c r="J15" s="84" t="s">
        <v>84</v>
      </c>
      <c r="K15" s="65" t="s">
        <v>74</v>
      </c>
      <c r="L15" s="65" t="s">
        <v>81</v>
      </c>
      <c r="M15" s="65" t="b">
        <v>0</v>
      </c>
      <c r="N15" s="65" t="s">
        <v>83</v>
      </c>
      <c r="O15" s="65" t="s">
        <v>113</v>
      </c>
      <c r="P15" s="65" t="s">
        <v>84</v>
      </c>
      <c r="Q15" s="65" t="s">
        <v>114</v>
      </c>
      <c r="R15" s="70">
        <f t="shared" ca="1" si="1"/>
        <v>41830.603489351852</v>
      </c>
      <c r="S15" s="70">
        <f t="shared" ca="1" si="2"/>
        <v>41830.603489351852</v>
      </c>
    </row>
    <row r="16" spans="1:19" ht="23">
      <c r="A16" s="62" t="s">
        <v>4</v>
      </c>
      <c r="B16" s="63"/>
      <c r="C16" s="63"/>
      <c r="D16" s="63"/>
      <c r="E16" s="72"/>
      <c r="F16" s="72"/>
      <c r="G16" s="55"/>
      <c r="H16" s="55"/>
      <c r="I16" s="63"/>
      <c r="J16" s="83"/>
      <c r="K16" s="63"/>
      <c r="L16" s="63"/>
      <c r="M16" s="63"/>
      <c r="N16" s="63"/>
      <c r="O16" s="63"/>
      <c r="P16" s="63"/>
      <c r="Q16" s="63"/>
      <c r="R16" s="64"/>
      <c r="S16" s="64"/>
    </row>
    <row r="17" spans="1:19">
      <c r="A17" s="65"/>
      <c r="B17" s="66" t="s">
        <v>51</v>
      </c>
      <c r="C17" s="66" t="s">
        <v>51</v>
      </c>
      <c r="D17" s="67"/>
      <c r="E17" s="68">
        <v>0</v>
      </c>
      <c r="F17" s="68">
        <v>0</v>
      </c>
      <c r="G17" s="54">
        <v>3041922.5397571879</v>
      </c>
      <c r="H17" s="54">
        <v>2240514.3573690001</v>
      </c>
      <c r="I17" s="69"/>
      <c r="J17" s="84">
        <v>286</v>
      </c>
      <c r="K17" s="65" t="s">
        <v>75</v>
      </c>
      <c r="L17" s="65" t="s">
        <v>81</v>
      </c>
      <c r="M17" s="65" t="b">
        <v>0</v>
      </c>
      <c r="N17" s="65" t="s">
        <v>83</v>
      </c>
      <c r="O17" s="65" t="s">
        <v>71</v>
      </c>
      <c r="P17" s="65" t="s">
        <v>84</v>
      </c>
      <c r="Q17" s="65" t="s">
        <v>84</v>
      </c>
      <c r="R17" s="70" t="str">
        <f t="shared" ref="R17:R19" ca="1" si="3">IF(D17, NOW(), "NA")</f>
        <v>NA</v>
      </c>
      <c r="S17" s="70">
        <f t="shared" ref="S17:S19" ca="1" si="4">IF(G17, NOW(), "NA")</f>
        <v>41830.603489351852</v>
      </c>
    </row>
    <row r="18" spans="1:19">
      <c r="A18" s="65"/>
      <c r="B18" s="66" t="s">
        <v>52</v>
      </c>
      <c r="C18" s="66" t="s">
        <v>52</v>
      </c>
      <c r="D18" s="67"/>
      <c r="E18" s="68">
        <v>0</v>
      </c>
      <c r="F18" s="68">
        <v>0</v>
      </c>
      <c r="G18" s="54">
        <v>491192.72299701627</v>
      </c>
      <c r="H18" s="54">
        <v>371053.10766799998</v>
      </c>
      <c r="I18" s="69"/>
      <c r="J18" s="84">
        <v>497</v>
      </c>
      <c r="K18" s="65" t="s">
        <v>76</v>
      </c>
      <c r="L18" s="65" t="s">
        <v>81</v>
      </c>
      <c r="M18" s="65" t="b">
        <v>0</v>
      </c>
      <c r="N18" s="65" t="s">
        <v>83</v>
      </c>
      <c r="O18" s="65" t="s">
        <v>71</v>
      </c>
      <c r="P18" s="65" t="s">
        <v>84</v>
      </c>
      <c r="Q18" s="65" t="s">
        <v>84</v>
      </c>
      <c r="R18" s="70" t="str">
        <f t="shared" ca="1" si="3"/>
        <v>NA</v>
      </c>
      <c r="S18" s="70">
        <f t="shared" ca="1" si="4"/>
        <v>41830.603489351852</v>
      </c>
    </row>
    <row r="19" spans="1:19">
      <c r="A19" s="65"/>
      <c r="B19" s="66" t="s">
        <v>53</v>
      </c>
      <c r="C19" s="66" t="s">
        <v>53</v>
      </c>
      <c r="D19" s="67"/>
      <c r="E19" s="68">
        <v>0</v>
      </c>
      <c r="F19" s="68">
        <v>0</v>
      </c>
      <c r="G19" s="54">
        <v>276156.12854663376</v>
      </c>
      <c r="H19" s="54">
        <v>267351.57342899998</v>
      </c>
      <c r="I19" s="69"/>
      <c r="J19" s="84">
        <v>348</v>
      </c>
      <c r="K19" s="65" t="s">
        <v>107</v>
      </c>
      <c r="L19" s="65" t="s">
        <v>81</v>
      </c>
      <c r="M19" s="65" t="b">
        <v>0</v>
      </c>
      <c r="N19" s="65" t="s">
        <v>83</v>
      </c>
      <c r="O19" s="65" t="s">
        <v>71</v>
      </c>
      <c r="P19" s="65" t="s">
        <v>84</v>
      </c>
      <c r="Q19" s="65" t="s">
        <v>84</v>
      </c>
      <c r="R19" s="70" t="str">
        <f t="shared" ca="1" si="3"/>
        <v>NA</v>
      </c>
      <c r="S19" s="70">
        <f t="shared" ca="1" si="4"/>
        <v>41830.603489351852</v>
      </c>
    </row>
    <row r="20" spans="1:19">
      <c r="A20" s="71" t="s">
        <v>5</v>
      </c>
      <c r="B20" s="63"/>
      <c r="C20" s="63"/>
      <c r="D20" s="63"/>
      <c r="E20" s="72"/>
      <c r="F20" s="72"/>
      <c r="G20" s="55"/>
      <c r="H20" s="55"/>
      <c r="I20" s="63"/>
      <c r="J20" s="83"/>
      <c r="K20" s="63"/>
      <c r="L20" s="63"/>
      <c r="M20" s="63"/>
      <c r="N20" s="63"/>
      <c r="O20" s="78"/>
      <c r="P20" s="63"/>
      <c r="Q20" s="63"/>
      <c r="R20" s="64"/>
      <c r="S20" s="64"/>
    </row>
    <row r="21" spans="1:19">
      <c r="A21" s="65"/>
      <c r="B21" s="73" t="s">
        <v>6</v>
      </c>
      <c r="C21" s="73" t="s">
        <v>6</v>
      </c>
      <c r="D21" s="67"/>
      <c r="E21" s="68">
        <v>0</v>
      </c>
      <c r="F21" s="68">
        <v>0</v>
      </c>
      <c r="G21" s="54">
        <v>32326.437218461444</v>
      </c>
      <c r="H21" s="54">
        <v>18846.334056779997</v>
      </c>
      <c r="I21" s="69"/>
      <c r="J21" s="84" t="s">
        <v>108</v>
      </c>
      <c r="K21" s="65" t="s">
        <v>73</v>
      </c>
      <c r="L21" s="65" t="s">
        <v>82</v>
      </c>
      <c r="M21" s="65" t="b">
        <v>0</v>
      </c>
      <c r="N21" s="65" t="s">
        <v>83</v>
      </c>
      <c r="O21" s="65" t="s">
        <v>71</v>
      </c>
      <c r="P21" s="65" t="s">
        <v>84</v>
      </c>
      <c r="Q21" s="65" t="s">
        <v>84</v>
      </c>
      <c r="R21" s="70" t="str">
        <f ca="1">IF(D21, NOW(), "NA")</f>
        <v>NA</v>
      </c>
      <c r="S21" s="70">
        <f t="shared" ref="S21:S33" ca="1" si="5">IF(G21, NOW(), "NA")</f>
        <v>41830.603489351852</v>
      </c>
    </row>
    <row r="22" spans="1:19">
      <c r="A22" s="65"/>
      <c r="B22" s="73" t="s">
        <v>96</v>
      </c>
      <c r="C22" s="73" t="s">
        <v>96</v>
      </c>
      <c r="D22" s="67"/>
      <c r="E22" s="68">
        <v>0</v>
      </c>
      <c r="F22" s="68">
        <v>0</v>
      </c>
      <c r="G22" s="54">
        <v>8436.7653324879193</v>
      </c>
      <c r="H22" s="54" t="s">
        <v>84</v>
      </c>
      <c r="I22" s="69"/>
      <c r="J22" s="84" t="s">
        <v>108</v>
      </c>
      <c r="K22" s="65" t="s">
        <v>73</v>
      </c>
      <c r="L22" s="65" t="s">
        <v>92</v>
      </c>
      <c r="M22" s="65" t="b">
        <v>0</v>
      </c>
      <c r="N22" s="65" t="s">
        <v>83</v>
      </c>
      <c r="O22" s="65" t="s">
        <v>71</v>
      </c>
      <c r="P22" s="65" t="s">
        <v>84</v>
      </c>
      <c r="Q22" s="65" t="s">
        <v>84</v>
      </c>
      <c r="R22" s="70" t="str">
        <f t="shared" ref="R22:R33" ca="1" si="6">IF(D22, NOW(), "NA")</f>
        <v>NA</v>
      </c>
      <c r="S22" s="70">
        <f t="shared" ca="1" si="5"/>
        <v>41830.603489351852</v>
      </c>
    </row>
    <row r="23" spans="1:19">
      <c r="A23" s="65"/>
      <c r="B23" s="73" t="s">
        <v>97</v>
      </c>
      <c r="C23" s="73" t="s">
        <v>97</v>
      </c>
      <c r="D23" s="67"/>
      <c r="E23" s="68">
        <v>0</v>
      </c>
      <c r="F23" s="68">
        <v>0</v>
      </c>
      <c r="G23" s="54">
        <v>4542.8736405704185</v>
      </c>
      <c r="H23" s="54" t="s">
        <v>84</v>
      </c>
      <c r="I23" s="69"/>
      <c r="J23" s="84" t="s">
        <v>108</v>
      </c>
      <c r="K23" s="65" t="s">
        <v>73</v>
      </c>
      <c r="L23" s="65" t="s">
        <v>93</v>
      </c>
      <c r="M23" s="65" t="b">
        <v>0</v>
      </c>
      <c r="N23" s="65" t="s">
        <v>83</v>
      </c>
      <c r="O23" s="65" t="s">
        <v>71</v>
      </c>
      <c r="P23" s="65" t="s">
        <v>84</v>
      </c>
      <c r="Q23" s="65" t="s">
        <v>84</v>
      </c>
      <c r="R23" s="70" t="str">
        <f t="shared" ca="1" si="6"/>
        <v>NA</v>
      </c>
      <c r="S23" s="70">
        <f t="shared" ca="1" si="5"/>
        <v>41830.603489351852</v>
      </c>
    </row>
    <row r="24" spans="1:19">
      <c r="A24" s="65"/>
      <c r="B24" s="74" t="s">
        <v>50</v>
      </c>
      <c r="C24" s="74" t="s">
        <v>50</v>
      </c>
      <c r="D24" s="67"/>
      <c r="E24" s="68"/>
      <c r="F24" s="68">
        <v>0</v>
      </c>
      <c r="G24" s="54">
        <v>27042.385649993401</v>
      </c>
      <c r="H24" s="54">
        <v>17545.418042000001</v>
      </c>
      <c r="I24" s="69"/>
      <c r="J24" s="84" t="s">
        <v>108</v>
      </c>
      <c r="K24" s="65" t="s">
        <v>73</v>
      </c>
      <c r="L24" s="65" t="s">
        <v>81</v>
      </c>
      <c r="M24" s="65" t="b">
        <v>1</v>
      </c>
      <c r="N24" s="65" t="s">
        <v>83</v>
      </c>
      <c r="O24" s="65" t="s">
        <v>71</v>
      </c>
      <c r="P24" s="65" t="s">
        <v>84</v>
      </c>
      <c r="Q24" s="65" t="s">
        <v>84</v>
      </c>
      <c r="R24" s="70" t="str">
        <f t="shared" ca="1" si="6"/>
        <v>NA</v>
      </c>
      <c r="S24" s="70">
        <f t="shared" ca="1" si="5"/>
        <v>41830.603489351852</v>
      </c>
    </row>
    <row r="25" spans="1:19">
      <c r="A25" s="65"/>
      <c r="B25" s="73" t="s">
        <v>9</v>
      </c>
      <c r="C25" s="73" t="s">
        <v>9</v>
      </c>
      <c r="D25" s="67"/>
      <c r="E25" s="68">
        <v>0</v>
      </c>
      <c r="F25" s="68">
        <v>0</v>
      </c>
      <c r="G25" s="54">
        <v>1100754.079284294</v>
      </c>
      <c r="H25" s="54">
        <v>1083904.1678599734</v>
      </c>
      <c r="I25" s="69"/>
      <c r="J25" s="84" t="s">
        <v>84</v>
      </c>
      <c r="K25" s="65" t="s">
        <v>70</v>
      </c>
      <c r="L25" s="65" t="s">
        <v>81</v>
      </c>
      <c r="M25" s="65" t="b">
        <v>0</v>
      </c>
      <c r="N25" s="65" t="s">
        <v>83</v>
      </c>
      <c r="O25" s="65" t="s">
        <v>71</v>
      </c>
      <c r="P25" s="65" t="s">
        <v>84</v>
      </c>
      <c r="Q25" s="65" t="s">
        <v>84</v>
      </c>
      <c r="R25" s="70" t="str">
        <f t="shared" ca="1" si="6"/>
        <v>NA</v>
      </c>
      <c r="S25" s="70">
        <f t="shared" ca="1" si="5"/>
        <v>41830.603489351852</v>
      </c>
    </row>
    <row r="26" spans="1:19">
      <c r="A26" s="65"/>
      <c r="B26" s="73" t="s">
        <v>8</v>
      </c>
      <c r="C26" s="73" t="s">
        <v>8</v>
      </c>
      <c r="D26" s="67"/>
      <c r="E26" s="68">
        <v>0</v>
      </c>
      <c r="F26" s="68">
        <v>0</v>
      </c>
      <c r="G26" s="54">
        <v>10701.37144582345</v>
      </c>
      <c r="H26" s="54">
        <v>325.35224949153985</v>
      </c>
      <c r="I26" s="69"/>
      <c r="J26" s="84" t="s">
        <v>84</v>
      </c>
      <c r="K26" s="65" t="s">
        <v>70</v>
      </c>
      <c r="L26" s="65" t="s">
        <v>82</v>
      </c>
      <c r="M26" s="65" t="b">
        <v>0</v>
      </c>
      <c r="N26" s="65" t="s">
        <v>83</v>
      </c>
      <c r="O26" s="65" t="s">
        <v>71</v>
      </c>
      <c r="P26" s="65" t="s">
        <v>84</v>
      </c>
      <c r="Q26" s="65" t="s">
        <v>84</v>
      </c>
      <c r="R26" s="70" t="str">
        <f t="shared" ca="1" si="6"/>
        <v>NA</v>
      </c>
      <c r="S26" s="70">
        <f t="shared" ca="1" si="5"/>
        <v>41830.603489351852</v>
      </c>
    </row>
    <row r="27" spans="1:19">
      <c r="A27" s="65"/>
      <c r="B27" s="73" t="s">
        <v>100</v>
      </c>
      <c r="C27" s="73" t="s">
        <v>100</v>
      </c>
      <c r="D27" s="67"/>
      <c r="E27" s="68">
        <v>0</v>
      </c>
      <c r="F27" s="68">
        <v>0</v>
      </c>
      <c r="G27" s="54">
        <v>3932.7337160451289</v>
      </c>
      <c r="H27" s="54" t="s">
        <v>84</v>
      </c>
      <c r="I27" s="69"/>
      <c r="J27" s="84" t="s">
        <v>84</v>
      </c>
      <c r="K27" s="65" t="s">
        <v>70</v>
      </c>
      <c r="L27" s="65" t="s">
        <v>92</v>
      </c>
      <c r="M27" s="65" t="b">
        <v>0</v>
      </c>
      <c r="N27" s="65" t="s">
        <v>83</v>
      </c>
      <c r="O27" s="65" t="s">
        <v>71</v>
      </c>
      <c r="P27" s="65" t="s">
        <v>84</v>
      </c>
      <c r="Q27" s="65" t="s">
        <v>84</v>
      </c>
      <c r="R27" s="70" t="str">
        <f t="shared" ca="1" si="6"/>
        <v>NA</v>
      </c>
      <c r="S27" s="70">
        <f t="shared" ca="1" si="5"/>
        <v>41830.603489351852</v>
      </c>
    </row>
    <row r="28" spans="1:19">
      <c r="A28" s="65"/>
      <c r="B28" s="73" t="s">
        <v>101</v>
      </c>
      <c r="C28" s="73" t="s">
        <v>101</v>
      </c>
      <c r="D28" s="67"/>
      <c r="E28" s="68">
        <v>0</v>
      </c>
      <c r="F28" s="68">
        <v>0</v>
      </c>
      <c r="G28" s="54">
        <v>2117.6258471012234</v>
      </c>
      <c r="H28" s="54" t="s">
        <v>84</v>
      </c>
      <c r="I28" s="69"/>
      <c r="J28" s="84" t="s">
        <v>84</v>
      </c>
      <c r="K28" s="65" t="s">
        <v>70</v>
      </c>
      <c r="L28" s="65" t="s">
        <v>93</v>
      </c>
      <c r="M28" s="65" t="b">
        <v>0</v>
      </c>
      <c r="N28" s="65" t="s">
        <v>83</v>
      </c>
      <c r="O28" s="65" t="s">
        <v>71</v>
      </c>
      <c r="P28" s="65" t="s">
        <v>84</v>
      </c>
      <c r="Q28" s="65" t="s">
        <v>84</v>
      </c>
      <c r="R28" s="70" t="str">
        <f t="shared" ca="1" si="6"/>
        <v>NA</v>
      </c>
      <c r="S28" s="70">
        <f t="shared" ca="1" si="5"/>
        <v>41830.603489351852</v>
      </c>
    </row>
    <row r="29" spans="1:19">
      <c r="A29" s="65"/>
      <c r="B29" s="76" t="s">
        <v>54</v>
      </c>
      <c r="C29" s="76" t="s">
        <v>54</v>
      </c>
      <c r="D29" s="67"/>
      <c r="E29" s="68">
        <v>0</v>
      </c>
      <c r="F29" s="68">
        <v>0</v>
      </c>
      <c r="G29" s="54">
        <v>9934.544446063057</v>
      </c>
      <c r="H29" s="54">
        <v>7893.5284037202691</v>
      </c>
      <c r="I29" s="69"/>
      <c r="J29" s="84" t="s">
        <v>84</v>
      </c>
      <c r="K29" s="65" t="s">
        <v>70</v>
      </c>
      <c r="L29" s="65" t="s">
        <v>81</v>
      </c>
      <c r="M29" s="65" t="b">
        <v>1</v>
      </c>
      <c r="N29" s="65" t="s">
        <v>83</v>
      </c>
      <c r="O29" s="65" t="s">
        <v>71</v>
      </c>
      <c r="P29" s="65" t="s">
        <v>84</v>
      </c>
      <c r="Q29" s="65" t="s">
        <v>84</v>
      </c>
      <c r="R29" s="70" t="str">
        <f t="shared" ca="1" si="6"/>
        <v>NA</v>
      </c>
      <c r="S29" s="70">
        <f t="shared" ca="1" si="5"/>
        <v>41830.603489351852</v>
      </c>
    </row>
    <row r="30" spans="1:19">
      <c r="A30" s="65"/>
      <c r="B30" s="76" t="s">
        <v>13</v>
      </c>
      <c r="C30" s="76" t="s">
        <v>13</v>
      </c>
      <c r="D30" s="77">
        <f>G30</f>
        <v>723505.5</v>
      </c>
      <c r="E30" s="68">
        <v>0</v>
      </c>
      <c r="F30" s="68">
        <v>0</v>
      </c>
      <c r="G30" s="54">
        <v>723505.5</v>
      </c>
      <c r="H30" s="54">
        <v>296738.96999999997</v>
      </c>
      <c r="I30" s="69"/>
      <c r="J30" s="84" t="s">
        <v>84</v>
      </c>
      <c r="K30" s="65" t="s">
        <v>77</v>
      </c>
      <c r="L30" s="65" t="s">
        <v>81</v>
      </c>
      <c r="M30" s="65" t="b">
        <v>0</v>
      </c>
      <c r="N30" s="65" t="s">
        <v>83</v>
      </c>
      <c r="O30" s="75" t="s">
        <v>72</v>
      </c>
      <c r="P30" s="65" t="s">
        <v>84</v>
      </c>
      <c r="Q30" s="65" t="s">
        <v>13</v>
      </c>
      <c r="R30" s="70">
        <f t="shared" ca="1" si="6"/>
        <v>41830.603489351852</v>
      </c>
      <c r="S30" s="70">
        <f t="shared" ca="1" si="5"/>
        <v>41830.603489351852</v>
      </c>
    </row>
    <row r="31" spans="1:19">
      <c r="A31" s="65"/>
      <c r="B31" s="76" t="s">
        <v>10</v>
      </c>
      <c r="C31" s="76" t="s">
        <v>10</v>
      </c>
      <c r="D31" s="77">
        <f t="shared" ref="D31:D33" si="7">G31</f>
        <v>140000</v>
      </c>
      <c r="E31" s="68">
        <v>0</v>
      </c>
      <c r="F31" s="68">
        <v>0</v>
      </c>
      <c r="G31" s="54">
        <v>140000</v>
      </c>
      <c r="H31" s="54">
        <v>43253.52</v>
      </c>
      <c r="I31" s="69"/>
      <c r="J31" s="84" t="s">
        <v>84</v>
      </c>
      <c r="K31" s="65" t="s">
        <v>78</v>
      </c>
      <c r="L31" s="65" t="s">
        <v>81</v>
      </c>
      <c r="M31" s="65" t="b">
        <v>0</v>
      </c>
      <c r="N31" s="65" t="s">
        <v>83</v>
      </c>
      <c r="O31" s="75" t="s">
        <v>72</v>
      </c>
      <c r="P31" s="65" t="s">
        <v>84</v>
      </c>
      <c r="Q31" s="65" t="s">
        <v>10</v>
      </c>
      <c r="R31" s="70">
        <f t="shared" ca="1" si="6"/>
        <v>41830.603489351852</v>
      </c>
      <c r="S31" s="70">
        <f t="shared" ca="1" si="5"/>
        <v>41830.603489351852</v>
      </c>
    </row>
    <row r="32" spans="1:19">
      <c r="A32" s="65"/>
      <c r="B32" s="76" t="s">
        <v>11</v>
      </c>
      <c r="C32" s="76" t="s">
        <v>11</v>
      </c>
      <c r="D32" s="77">
        <f t="shared" si="7"/>
        <v>87500</v>
      </c>
      <c r="E32" s="68">
        <v>0</v>
      </c>
      <c r="F32" s="68">
        <v>0</v>
      </c>
      <c r="G32" s="54">
        <v>87500</v>
      </c>
      <c r="H32" s="54">
        <v>181045.13</v>
      </c>
      <c r="I32" s="69"/>
      <c r="J32" s="84" t="s">
        <v>84</v>
      </c>
      <c r="K32" s="65" t="s">
        <v>79</v>
      </c>
      <c r="L32" s="65" t="s">
        <v>81</v>
      </c>
      <c r="M32" s="65" t="b">
        <v>0</v>
      </c>
      <c r="N32" s="65" t="s">
        <v>83</v>
      </c>
      <c r="O32" s="75" t="s">
        <v>72</v>
      </c>
      <c r="P32" s="65" t="s">
        <v>84</v>
      </c>
      <c r="Q32" s="65" t="s">
        <v>11</v>
      </c>
      <c r="R32" s="70">
        <f t="shared" ca="1" si="6"/>
        <v>41830.603489351852</v>
      </c>
      <c r="S32" s="70">
        <f t="shared" ca="1" si="5"/>
        <v>41830.603489351852</v>
      </c>
    </row>
    <row r="33" spans="1:19">
      <c r="A33" s="65"/>
      <c r="B33" s="76" t="s">
        <v>12</v>
      </c>
      <c r="C33" s="76" t="s">
        <v>12</v>
      </c>
      <c r="D33" s="77">
        <f t="shared" si="7"/>
        <v>1213.75</v>
      </c>
      <c r="E33" s="68">
        <v>0</v>
      </c>
      <c r="F33" s="68">
        <v>0</v>
      </c>
      <c r="G33" s="54">
        <v>1213.75</v>
      </c>
      <c r="H33" s="54">
        <v>1092.6799999999998</v>
      </c>
      <c r="I33" s="69"/>
      <c r="J33" s="84" t="s">
        <v>84</v>
      </c>
      <c r="K33" s="65" t="s">
        <v>80</v>
      </c>
      <c r="L33" s="65" t="s">
        <v>81</v>
      </c>
      <c r="M33" s="65" t="b">
        <v>0</v>
      </c>
      <c r="N33" s="65" t="s">
        <v>83</v>
      </c>
      <c r="O33" s="75" t="s">
        <v>72</v>
      </c>
      <c r="P33" s="65" t="s">
        <v>84</v>
      </c>
      <c r="Q33" s="65" t="s">
        <v>12</v>
      </c>
      <c r="R33" s="70">
        <f t="shared" ca="1" si="6"/>
        <v>41830.603489351852</v>
      </c>
      <c r="S33" s="70">
        <f t="shared" ca="1" si="5"/>
        <v>41830.603489351852</v>
      </c>
    </row>
    <row r="34" spans="1:19">
      <c r="A34" s="40"/>
      <c r="B34" s="42"/>
      <c r="C34" s="42"/>
      <c r="D34" s="40"/>
      <c r="E34" s="43"/>
      <c r="F34" s="43"/>
      <c r="G34" s="44"/>
      <c r="H34" s="44"/>
      <c r="I34" s="40"/>
      <c r="J34" s="85"/>
      <c r="K34" s="40"/>
      <c r="L34" s="40"/>
      <c r="M34" s="40"/>
      <c r="N34" s="40"/>
      <c r="O34" s="40"/>
      <c r="P34" s="40"/>
      <c r="Q34" s="40"/>
      <c r="R34" s="41"/>
      <c r="S34" s="41"/>
    </row>
    <row r="35" spans="1:19" hidden="1">
      <c r="E35" s="3"/>
      <c r="F35" s="3"/>
      <c r="G35" s="4"/>
      <c r="H35" s="4"/>
    </row>
    <row r="36" spans="1:19" hidden="1">
      <c r="E36" s="3"/>
      <c r="F36" s="3"/>
      <c r="G36" s="4"/>
      <c r="H36" s="4"/>
    </row>
    <row r="37" spans="1:19" hidden="1">
      <c r="E37" s="3"/>
      <c r="F37" s="3"/>
      <c r="G37" s="4"/>
      <c r="H37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="80" zoomScaleNormal="80" zoomScalePageLayoutView="80" workbookViewId="0">
      <pane ySplit="1" topLeftCell="A2" activePane="bottomLeft" state="frozenSplit"/>
      <selection pane="bottomLeft" activeCell="A13" sqref="A13"/>
    </sheetView>
  </sheetViews>
  <sheetFormatPr baseColWidth="10" defaultColWidth="0" defaultRowHeight="15" zeroHeight="1" x14ac:dyDescent="0"/>
  <cols>
    <col min="1" max="1" width="26.33203125" bestFit="1" customWidth="1"/>
    <col min="2" max="3" width="57.6640625" bestFit="1" customWidth="1"/>
    <col min="4" max="4" width="21.6640625" bestFit="1" customWidth="1"/>
    <col min="5" max="5" width="16.33203125" style="6" bestFit="1" customWidth="1"/>
    <col min="6" max="6" width="27.1640625" style="6" bestFit="1" customWidth="1"/>
    <col min="7" max="7" width="15.33203125" style="9" bestFit="1" customWidth="1"/>
    <col min="8" max="8" width="15" style="9" customWidth="1"/>
    <col min="9" max="9" width="11" customWidth="1"/>
    <col min="10" max="10" width="11" style="86" customWidth="1"/>
    <col min="11" max="12" width="11" customWidth="1"/>
    <col min="13" max="13" width="20.33203125" bestFit="1" customWidth="1"/>
    <col min="14" max="14" width="14.83203125" bestFit="1" customWidth="1"/>
    <col min="15" max="17" width="11" customWidth="1"/>
    <col min="18" max="19" width="18.5" style="24" bestFit="1" customWidth="1"/>
    <col min="20" max="21" width="11" style="1" customWidth="1"/>
    <col min="22" max="16384" width="11" style="1" hidden="1"/>
  </cols>
  <sheetData>
    <row r="1" spans="1:21" ht="45">
      <c r="A1" s="51" t="s">
        <v>21</v>
      </c>
      <c r="B1" s="60" t="s">
        <v>56</v>
      </c>
      <c r="C1" s="60" t="s">
        <v>55</v>
      </c>
      <c r="D1" s="46" t="s">
        <v>36</v>
      </c>
      <c r="E1" s="56" t="s">
        <v>110</v>
      </c>
      <c r="F1" s="52" t="s">
        <v>27</v>
      </c>
      <c r="G1" s="53" t="s">
        <v>22</v>
      </c>
      <c r="H1" s="53" t="s">
        <v>23</v>
      </c>
      <c r="I1" s="61" t="s">
        <v>89</v>
      </c>
      <c r="J1" s="47" t="s">
        <v>105</v>
      </c>
      <c r="K1" s="47" t="s">
        <v>104</v>
      </c>
      <c r="L1" s="47" t="s">
        <v>61</v>
      </c>
      <c r="M1" s="47" t="s">
        <v>62</v>
      </c>
      <c r="N1" s="47" t="s">
        <v>63</v>
      </c>
      <c r="O1" s="47" t="s">
        <v>111</v>
      </c>
      <c r="P1" s="47" t="s">
        <v>112</v>
      </c>
      <c r="Q1" s="47" t="s">
        <v>64</v>
      </c>
      <c r="R1" s="48" t="s">
        <v>65</v>
      </c>
      <c r="S1" s="48" t="s">
        <v>66</v>
      </c>
      <c r="T1" s="30"/>
      <c r="U1" s="30"/>
    </row>
    <row r="2" spans="1:21" ht="23">
      <c r="A2" s="79" t="s">
        <v>20</v>
      </c>
      <c r="B2" s="33"/>
      <c r="C2" s="33"/>
      <c r="D2" s="33"/>
      <c r="E2" s="34"/>
      <c r="F2" s="34"/>
      <c r="G2" s="58"/>
      <c r="H2" s="58"/>
      <c r="I2" s="36"/>
      <c r="J2" s="85"/>
      <c r="K2" s="33"/>
      <c r="L2" s="33"/>
      <c r="M2" s="33"/>
      <c r="N2" s="33"/>
      <c r="O2" s="33"/>
      <c r="P2" s="33"/>
      <c r="Q2" s="33"/>
      <c r="R2" s="38"/>
      <c r="S2" s="38"/>
      <c r="T2" s="30"/>
      <c r="U2" s="30"/>
    </row>
    <row r="3" spans="1:21" s="30" customFormat="1">
      <c r="A3" s="25"/>
      <c r="B3" s="26" t="s">
        <v>41</v>
      </c>
      <c r="C3" s="26" t="s">
        <v>41</v>
      </c>
      <c r="D3" s="27"/>
      <c r="E3" s="28">
        <v>0</v>
      </c>
      <c r="F3" s="28">
        <v>0</v>
      </c>
      <c r="G3" s="59">
        <v>1358880.1830323595</v>
      </c>
      <c r="H3" s="59">
        <v>840493.74169399997</v>
      </c>
      <c r="I3" s="49"/>
      <c r="J3" s="86">
        <v>453</v>
      </c>
      <c r="K3" s="25" t="s">
        <v>85</v>
      </c>
      <c r="L3" s="25" t="s">
        <v>81</v>
      </c>
      <c r="M3" s="25" t="b">
        <v>0</v>
      </c>
      <c r="N3" s="45" t="s">
        <v>86</v>
      </c>
      <c r="O3" s="25" t="s">
        <v>84</v>
      </c>
      <c r="P3" s="25" t="s">
        <v>88</v>
      </c>
      <c r="Q3" s="25" t="s">
        <v>84</v>
      </c>
      <c r="R3" s="29" t="str">
        <f ca="1">IF(D3, NOW(), "NA")</f>
        <v>NA</v>
      </c>
      <c r="S3" s="29">
        <f t="shared" ref="S3:S4" ca="1" si="0">IF(G3, NOW(), "NA")</f>
        <v>41830.603489351852</v>
      </c>
    </row>
    <row r="4" spans="1:21" s="30" customFormat="1">
      <c r="A4" s="25"/>
      <c r="B4" s="26" t="s">
        <v>40</v>
      </c>
      <c r="C4" s="26" t="s">
        <v>40</v>
      </c>
      <c r="D4" s="27"/>
      <c r="E4" s="28">
        <v>0</v>
      </c>
      <c r="F4" s="28">
        <v>0</v>
      </c>
      <c r="G4" s="59">
        <v>180460.42795808715</v>
      </c>
      <c r="H4" s="59">
        <v>76649.560142000002</v>
      </c>
      <c r="I4" s="50"/>
      <c r="J4" s="86">
        <v>463</v>
      </c>
      <c r="K4" s="25" t="s">
        <v>109</v>
      </c>
      <c r="L4" s="25" t="s">
        <v>81</v>
      </c>
      <c r="M4" s="25" t="b">
        <v>0</v>
      </c>
      <c r="N4" s="25" t="s">
        <v>86</v>
      </c>
      <c r="O4" s="25" t="s">
        <v>84</v>
      </c>
      <c r="P4" s="25" t="s">
        <v>88</v>
      </c>
      <c r="Q4" s="25" t="s">
        <v>84</v>
      </c>
      <c r="R4" s="29" t="str">
        <f ca="1">IF(D4, NOW(), "NA")</f>
        <v>NA</v>
      </c>
      <c r="S4" s="29">
        <f t="shared" ca="1" si="0"/>
        <v>41830.603489351852</v>
      </c>
    </row>
    <row r="5" spans="1:21" s="30" customFormat="1" ht="23">
      <c r="A5" s="39" t="s">
        <v>19</v>
      </c>
      <c r="B5" s="33"/>
      <c r="C5" s="33"/>
      <c r="D5" s="33"/>
      <c r="E5" s="34"/>
      <c r="F5" s="34"/>
      <c r="G5" s="58"/>
      <c r="H5" s="58"/>
      <c r="I5" s="36"/>
      <c r="J5" s="85"/>
      <c r="K5" s="33"/>
      <c r="L5" s="33"/>
      <c r="M5" s="33"/>
      <c r="N5" s="33"/>
      <c r="O5" s="33"/>
      <c r="P5" s="33"/>
      <c r="Q5" s="33"/>
      <c r="R5" s="38"/>
      <c r="S5" s="38"/>
    </row>
    <row r="6" spans="1:21" s="30" customFormat="1">
      <c r="A6" s="25"/>
      <c r="B6" s="26" t="s">
        <v>42</v>
      </c>
      <c r="C6" s="26" t="s">
        <v>42</v>
      </c>
      <c r="D6" s="27"/>
      <c r="E6" s="28">
        <v>0</v>
      </c>
      <c r="F6" s="28">
        <v>0</v>
      </c>
      <c r="G6" s="59">
        <v>13124.790994239565</v>
      </c>
      <c r="H6" s="59">
        <v>11694.497853999999</v>
      </c>
      <c r="I6" s="50"/>
      <c r="J6" s="86">
        <v>1</v>
      </c>
      <c r="K6" s="25" t="s">
        <v>67</v>
      </c>
      <c r="L6" s="25" t="s">
        <v>81</v>
      </c>
      <c r="M6" s="25" t="b">
        <v>0</v>
      </c>
      <c r="N6" s="25" t="s">
        <v>86</v>
      </c>
      <c r="O6" s="25" t="s">
        <v>84</v>
      </c>
      <c r="P6" s="25" t="s">
        <v>87</v>
      </c>
      <c r="Q6" s="25" t="s">
        <v>84</v>
      </c>
      <c r="R6" s="29" t="str">
        <f t="shared" ref="R6:R8" ca="1" si="1">IF(D6, NOW(), "NA")</f>
        <v>NA</v>
      </c>
      <c r="S6" s="29">
        <f t="shared" ref="S6:S8" ca="1" si="2">IF(G6, NOW(), "NA")</f>
        <v>41830.603489351852</v>
      </c>
    </row>
    <row r="7" spans="1:21" s="30" customFormat="1">
      <c r="A7" s="25"/>
      <c r="B7" s="26" t="s">
        <v>43</v>
      </c>
      <c r="C7" s="26" t="s">
        <v>43</v>
      </c>
      <c r="D7" s="27"/>
      <c r="E7" s="28"/>
      <c r="F7" s="28">
        <v>0</v>
      </c>
      <c r="G7" s="59">
        <v>24591.635636917952</v>
      </c>
      <c r="H7" s="59">
        <v>29544.431241999999</v>
      </c>
      <c r="I7" s="50"/>
      <c r="J7" s="86">
        <v>1</v>
      </c>
      <c r="K7" s="25" t="s">
        <v>67</v>
      </c>
      <c r="L7" s="25" t="s">
        <v>81</v>
      </c>
      <c r="M7" s="25" t="b">
        <v>0</v>
      </c>
      <c r="N7" s="25" t="s">
        <v>86</v>
      </c>
      <c r="O7" s="25" t="s">
        <v>84</v>
      </c>
      <c r="P7" s="25" t="s">
        <v>87</v>
      </c>
      <c r="Q7" s="25" t="s">
        <v>84</v>
      </c>
      <c r="R7" s="29" t="str">
        <f t="shared" ca="1" si="1"/>
        <v>NA</v>
      </c>
      <c r="S7" s="29">
        <f t="shared" ca="1" si="2"/>
        <v>41830.603489351852</v>
      </c>
    </row>
    <row r="8" spans="1:21" s="30" customFormat="1">
      <c r="A8" s="25"/>
      <c r="B8" s="26" t="s">
        <v>44</v>
      </c>
      <c r="C8" s="26" t="s">
        <v>44</v>
      </c>
      <c r="D8" s="27"/>
      <c r="E8" s="28">
        <v>0</v>
      </c>
      <c r="F8" s="28">
        <v>0</v>
      </c>
      <c r="G8" s="59">
        <v>328436.76309903583</v>
      </c>
      <c r="H8" s="59">
        <v>80779.398883000002</v>
      </c>
      <c r="I8" s="50"/>
      <c r="J8" s="86">
        <v>1</v>
      </c>
      <c r="K8" s="25" t="s">
        <v>67</v>
      </c>
      <c r="L8" s="25" t="s">
        <v>81</v>
      </c>
      <c r="M8" s="25" t="b">
        <v>0</v>
      </c>
      <c r="N8" s="25" t="s">
        <v>86</v>
      </c>
      <c r="O8" s="25" t="s">
        <v>84</v>
      </c>
      <c r="P8" s="25" t="s">
        <v>87</v>
      </c>
      <c r="Q8" s="25" t="s">
        <v>84</v>
      </c>
      <c r="R8" s="29" t="str">
        <f t="shared" ca="1" si="1"/>
        <v>NA</v>
      </c>
      <c r="S8" s="29">
        <f t="shared" ca="1" si="2"/>
        <v>41830.603489351852</v>
      </c>
    </row>
    <row r="9" spans="1:21" s="30" customFormat="1">
      <c r="A9" s="32" t="s">
        <v>18</v>
      </c>
      <c r="B9" s="33"/>
      <c r="C9" s="33"/>
      <c r="D9" s="34"/>
      <c r="E9" s="34"/>
      <c r="F9" s="34"/>
      <c r="G9" s="58"/>
      <c r="H9" s="58"/>
      <c r="I9" s="36"/>
      <c r="J9" s="85"/>
      <c r="K9" s="33"/>
      <c r="L9" s="33"/>
      <c r="M9" s="37"/>
      <c r="N9" s="33"/>
      <c r="O9" s="33"/>
      <c r="P9" s="33"/>
      <c r="Q9" s="33" t="s">
        <v>84</v>
      </c>
      <c r="R9" s="38" t="str">
        <f t="shared" ref="R9" ca="1" si="3">IF(D9, NOW(), "")</f>
        <v/>
      </c>
      <c r="S9" s="38"/>
    </row>
    <row r="10" spans="1:21" s="30" customFormat="1">
      <c r="A10" s="25"/>
      <c r="B10" s="31" t="s">
        <v>17</v>
      </c>
      <c r="C10" s="31" t="s">
        <v>17</v>
      </c>
      <c r="D10" s="27"/>
      <c r="E10" s="28">
        <v>0</v>
      </c>
      <c r="F10" s="28">
        <v>0</v>
      </c>
      <c r="G10" s="59">
        <v>0</v>
      </c>
      <c r="H10" s="59">
        <v>0</v>
      </c>
      <c r="I10" s="50"/>
      <c r="J10" s="86">
        <v>1</v>
      </c>
      <c r="K10" s="25" t="s">
        <v>67</v>
      </c>
      <c r="L10" s="25" t="s">
        <v>82</v>
      </c>
      <c r="M10" s="80" t="b">
        <v>0</v>
      </c>
      <c r="N10" s="25" t="s">
        <v>86</v>
      </c>
      <c r="O10" s="25" t="s">
        <v>84</v>
      </c>
      <c r="P10" s="25" t="s">
        <v>87</v>
      </c>
      <c r="Q10" s="25" t="s">
        <v>84</v>
      </c>
      <c r="R10" s="29" t="str">
        <f t="shared" ref="R10:R13" ca="1" si="4">IF(D10, NOW(), "NA")</f>
        <v>NA</v>
      </c>
      <c r="S10" s="29" t="str">
        <f ca="1">IF(G10, NOW(), "NA")</f>
        <v>NA</v>
      </c>
    </row>
    <row r="11" spans="1:21" s="30" customFormat="1">
      <c r="A11" s="25"/>
      <c r="B11" s="31" t="s">
        <v>102</v>
      </c>
      <c r="C11" s="31" t="s">
        <v>102</v>
      </c>
      <c r="D11" s="27"/>
      <c r="E11" s="28">
        <v>0</v>
      </c>
      <c r="F11" s="28">
        <v>0</v>
      </c>
      <c r="G11" s="59">
        <v>0</v>
      </c>
      <c r="H11" s="59">
        <v>0</v>
      </c>
      <c r="I11" s="50"/>
      <c r="J11" s="86">
        <v>1</v>
      </c>
      <c r="K11" s="25" t="s">
        <v>67</v>
      </c>
      <c r="L11" s="25" t="s">
        <v>92</v>
      </c>
      <c r="M11" s="25" t="b">
        <v>0</v>
      </c>
      <c r="N11" s="25" t="s">
        <v>86</v>
      </c>
      <c r="O11" s="25" t="s">
        <v>84</v>
      </c>
      <c r="P11" s="25" t="s">
        <v>87</v>
      </c>
      <c r="Q11" s="25" t="s">
        <v>84</v>
      </c>
      <c r="R11" s="29" t="str">
        <f t="shared" ca="1" si="4"/>
        <v>NA</v>
      </c>
      <c r="S11" s="29" t="str">
        <f ca="1">IF(G11, NOW(), "NA")</f>
        <v>NA</v>
      </c>
    </row>
    <row r="12" spans="1:21" s="30" customFormat="1">
      <c r="A12" s="25"/>
      <c r="B12" s="31" t="s">
        <v>103</v>
      </c>
      <c r="C12" s="31" t="s">
        <v>103</v>
      </c>
      <c r="D12" s="27"/>
      <c r="E12" s="28">
        <v>0</v>
      </c>
      <c r="F12" s="28">
        <v>0</v>
      </c>
      <c r="G12" s="59">
        <v>0</v>
      </c>
      <c r="H12" s="59">
        <v>0</v>
      </c>
      <c r="I12" s="50"/>
      <c r="J12" s="86">
        <v>1</v>
      </c>
      <c r="K12" s="25" t="s">
        <v>67</v>
      </c>
      <c r="L12" s="25" t="s">
        <v>93</v>
      </c>
      <c r="M12" s="25" t="b">
        <v>0</v>
      </c>
      <c r="N12" s="25" t="s">
        <v>86</v>
      </c>
      <c r="O12" s="25" t="s">
        <v>84</v>
      </c>
      <c r="P12" s="25" t="s">
        <v>87</v>
      </c>
      <c r="Q12" s="25" t="s">
        <v>84</v>
      </c>
      <c r="R12" s="29" t="str">
        <f t="shared" ca="1" si="4"/>
        <v>NA</v>
      </c>
      <c r="S12" s="29" t="str">
        <f ca="1">IF(G12, NOW(), "NA")</f>
        <v>NA</v>
      </c>
    </row>
    <row r="13" spans="1:21" s="30" customFormat="1">
      <c r="A13" s="25"/>
      <c r="B13" s="31" t="s">
        <v>7</v>
      </c>
      <c r="C13" s="31" t="s">
        <v>7</v>
      </c>
      <c r="D13" s="27"/>
      <c r="E13" s="28">
        <v>0</v>
      </c>
      <c r="F13" s="28">
        <v>0</v>
      </c>
      <c r="G13" s="59">
        <f>2115394-(SUM(G3:G4,G6:G8))</f>
        <v>209900.19927936001</v>
      </c>
      <c r="H13" s="59">
        <f>1210547.68-SUM(H3:H4,H6:H8)</f>
        <v>171386.05018500006</v>
      </c>
      <c r="I13" s="50"/>
      <c r="J13" s="86" t="s">
        <v>84</v>
      </c>
      <c r="K13" s="25" t="s">
        <v>70</v>
      </c>
      <c r="L13" s="25" t="s">
        <v>81</v>
      </c>
      <c r="M13" s="25" t="b">
        <v>0</v>
      </c>
      <c r="N13" s="25" t="s">
        <v>86</v>
      </c>
      <c r="O13" s="25" t="s">
        <v>84</v>
      </c>
      <c r="P13" s="80" t="s">
        <v>87</v>
      </c>
      <c r="Q13" s="25" t="s">
        <v>84</v>
      </c>
      <c r="R13" s="29" t="str">
        <f t="shared" ca="1" si="4"/>
        <v>NA</v>
      </c>
      <c r="S13" s="29">
        <f ca="1">IF(G13, NOW(), "NA")</f>
        <v>41830.603489351852</v>
      </c>
    </row>
    <row r="14" spans="1:21">
      <c r="A14" s="33"/>
      <c r="B14" s="33"/>
      <c r="C14" s="33"/>
      <c r="D14" s="33"/>
      <c r="E14" s="34"/>
      <c r="F14" s="34"/>
      <c r="G14" s="35"/>
      <c r="H14" s="35"/>
      <c r="I14" s="36"/>
      <c r="J14" s="85"/>
      <c r="K14" s="33"/>
      <c r="L14" s="33"/>
      <c r="M14" s="33"/>
      <c r="N14" s="33"/>
      <c r="O14" s="33"/>
      <c r="P14" s="33"/>
      <c r="Q14" s="33"/>
      <c r="R14" s="38"/>
      <c r="S14" s="38"/>
      <c r="T14" s="30"/>
      <c r="U14" s="30"/>
    </row>
    <row r="15" spans="1:21">
      <c r="A15" s="25"/>
      <c r="B15" s="30"/>
      <c r="C15" s="30"/>
      <c r="D15" s="25"/>
      <c r="E15" s="81"/>
      <c r="F15" s="81"/>
      <c r="G15" s="8"/>
      <c r="H15" s="8"/>
      <c r="I15" s="30"/>
      <c r="K15" s="25"/>
      <c r="L15" s="25"/>
      <c r="M15" s="25"/>
      <c r="N15" s="25"/>
      <c r="O15" s="25"/>
      <c r="P15" s="25"/>
      <c r="Q15" s="25"/>
      <c r="R15" s="29"/>
      <c r="S15" s="29"/>
      <c r="T15" s="30"/>
      <c r="U15" s="30"/>
    </row>
    <row r="16" spans="1:21">
      <c r="A16" s="25"/>
      <c r="B16" s="30"/>
      <c r="C16" s="30"/>
      <c r="D16" s="25"/>
      <c r="E16" s="81"/>
      <c r="F16" s="81"/>
      <c r="G16" s="8"/>
      <c r="H16" s="8"/>
      <c r="I16" s="30"/>
      <c r="K16" s="25"/>
      <c r="L16" s="25"/>
      <c r="M16" s="25"/>
      <c r="N16" s="25"/>
      <c r="O16" s="25"/>
      <c r="P16" s="25"/>
      <c r="Q16" s="25"/>
      <c r="R16" s="29"/>
      <c r="S16" s="29"/>
      <c r="T16" s="30"/>
      <c r="U16" s="30"/>
    </row>
    <row r="17" spans="2:9" hidden="1">
      <c r="B17" s="1"/>
      <c r="C17" s="1"/>
      <c r="E17" s="7"/>
      <c r="F17" s="7"/>
      <c r="G17" s="8"/>
      <c r="H17" s="8"/>
      <c r="I17" s="1"/>
    </row>
    <row r="18" spans="2:9" hidden="1">
      <c r="B18" s="1"/>
      <c r="C18" s="1"/>
      <c r="E18" s="7"/>
      <c r="F18" s="7"/>
      <c r="G18" s="8"/>
      <c r="H18" s="8"/>
      <c r="I18" s="1"/>
    </row>
    <row r="19" spans="2:9" hidden="1">
      <c r="B19" s="1"/>
      <c r="C19" s="1"/>
      <c r="E19" s="7"/>
      <c r="F19" s="7"/>
      <c r="G19" s="8"/>
      <c r="H19" s="8"/>
      <c r="I19" s="1"/>
    </row>
    <row r="20" spans="2:9" hidden="1">
      <c r="B20" s="1"/>
      <c r="C20" s="1"/>
      <c r="E20" s="7"/>
      <c r="F20" s="7"/>
      <c r="G20" s="8"/>
      <c r="H20" s="8"/>
      <c r="I20" s="1"/>
    </row>
    <row r="21" spans="2:9" hidden="1">
      <c r="B21" s="1"/>
      <c r="C21" s="1"/>
      <c r="E21" s="7"/>
      <c r="F21" s="7"/>
      <c r="G21" s="8"/>
      <c r="H21" s="8"/>
      <c r="I21" s="1"/>
    </row>
    <row r="22" spans="2:9" hidden="1">
      <c r="B22" s="1"/>
      <c r="C22" s="1"/>
      <c r="E22" s="7"/>
      <c r="F22" s="7"/>
      <c r="G22" s="8"/>
      <c r="H22" s="8"/>
      <c r="I22" s="1"/>
    </row>
    <row r="23" spans="2:9" hidden="1">
      <c r="B23" s="1"/>
      <c r="C23" s="1"/>
      <c r="E23" s="7"/>
      <c r="F23" s="7"/>
      <c r="G23" s="8"/>
      <c r="H23" s="8"/>
      <c r="I23" s="1"/>
    </row>
    <row r="24" spans="2:9" hidden="1">
      <c r="B24" s="1"/>
      <c r="C24" s="1"/>
      <c r="E24" s="7"/>
      <c r="F24" s="7"/>
      <c r="G24" s="8"/>
      <c r="H24" s="8"/>
      <c r="I24" s="1"/>
    </row>
    <row r="25" spans="2:9" hidden="1">
      <c r="B25" s="1"/>
      <c r="C25" s="1"/>
      <c r="E25" s="7"/>
      <c r="F25" s="7"/>
      <c r="G25" s="8"/>
      <c r="H25" s="8"/>
      <c r="I25" s="1"/>
    </row>
    <row r="26" spans="2:9" hidden="1">
      <c r="B26" s="1"/>
      <c r="C26" s="1"/>
      <c r="E26" s="7"/>
      <c r="F26" s="7"/>
      <c r="G26" s="8"/>
      <c r="H26" s="8"/>
      <c r="I26" s="1"/>
    </row>
    <row r="27" spans="2:9" hidden="1">
      <c r="B27" s="1"/>
      <c r="C27" s="1"/>
      <c r="E27" s="7"/>
      <c r="F27" s="7"/>
      <c r="G27" s="8"/>
      <c r="H27" s="8"/>
      <c r="I27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RS</cp:lastModifiedBy>
  <dcterms:created xsi:type="dcterms:W3CDTF">2014-05-19T19:09:20Z</dcterms:created>
  <dcterms:modified xsi:type="dcterms:W3CDTF">2014-07-10T18:29:08Z</dcterms:modified>
</cp:coreProperties>
</file>