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Sales!$A$6:$AP$47</definedName>
  </definedNames>
  <calcPr calcId="145621"/>
</workbook>
</file>

<file path=xl/calcChain.xml><?xml version="1.0" encoding="utf-8"?>
<calcChain xmlns="http://schemas.openxmlformats.org/spreadsheetml/2006/main">
  <c r="AA47" i="6" l="1"/>
  <c r="X47" i="6"/>
  <c r="AA46" i="6"/>
  <c r="X46" i="6"/>
  <c r="AA45" i="6"/>
  <c r="X45" i="6"/>
  <c r="AA44" i="6"/>
  <c r="X44" i="6"/>
  <c r="AA43" i="6"/>
  <c r="X43" i="6"/>
  <c r="AA42" i="6"/>
  <c r="X42" i="6"/>
  <c r="AA41" i="6"/>
  <c r="X41" i="6"/>
  <c r="AA40" i="6"/>
  <c r="X40" i="6"/>
  <c r="AA39" i="6"/>
  <c r="X39" i="6"/>
  <c r="AA38" i="6"/>
  <c r="X38" i="6"/>
  <c r="AA37" i="6"/>
  <c r="X37" i="6"/>
  <c r="AA36" i="6"/>
  <c r="X36" i="6"/>
  <c r="AA35" i="6"/>
  <c r="X35" i="6"/>
  <c r="AA34" i="6"/>
  <c r="X34" i="6"/>
  <c r="AA33" i="6"/>
  <c r="X33" i="6"/>
  <c r="AA32" i="6"/>
  <c r="X32" i="6"/>
  <c r="AA31" i="6"/>
  <c r="X31" i="6"/>
  <c r="AA30" i="6"/>
  <c r="X30" i="6"/>
  <c r="AA29" i="6"/>
  <c r="X29" i="6"/>
  <c r="AA28" i="6"/>
  <c r="X28" i="6"/>
  <c r="AA27" i="6"/>
  <c r="X27" i="6"/>
  <c r="AA26" i="6"/>
  <c r="X26" i="6"/>
  <c r="AA25" i="6"/>
  <c r="X25" i="6"/>
  <c r="AA24" i="6"/>
  <c r="X24" i="6"/>
  <c r="AA23" i="6"/>
  <c r="X23" i="6"/>
  <c r="AA22" i="6"/>
  <c r="X22" i="6"/>
  <c r="AA21" i="6"/>
  <c r="X21" i="6"/>
  <c r="AA20" i="6"/>
  <c r="X20" i="6"/>
  <c r="AA19" i="6"/>
  <c r="X19" i="6"/>
  <c r="AA18" i="6"/>
  <c r="X18" i="6"/>
  <c r="AA17" i="6"/>
  <c r="X17" i="6"/>
  <c r="AA16" i="6"/>
  <c r="X16" i="6"/>
  <c r="AA15" i="6"/>
  <c r="X15" i="6"/>
  <c r="AA14" i="6"/>
  <c r="X14" i="6"/>
  <c r="AA13" i="6"/>
  <c r="X13" i="6"/>
  <c r="AA12" i="6"/>
  <c r="X12" i="6"/>
  <c r="AA11" i="6"/>
  <c r="X11" i="6"/>
  <c r="AA10" i="6"/>
  <c r="X10" i="6"/>
  <c r="AA9" i="6"/>
  <c r="X9" i="6"/>
  <c r="AA8" i="6"/>
  <c r="X8" i="6"/>
  <c r="AQ5" i="6"/>
  <c r="E2" i="6" l="1"/>
  <c r="F2" i="6" l="1"/>
  <c r="AA7" i="6" l="1"/>
  <c r="X7" i="6"/>
  <c r="A2" i="6"/>
  <c r="S5" i="6"/>
  <c r="AB5" i="6"/>
  <c r="B5" i="6"/>
  <c r="D5" i="6"/>
  <c r="Y5" i="6"/>
  <c r="AC5" i="6"/>
  <c r="E5" i="6"/>
  <c r="F5" i="6"/>
  <c r="T5" i="6"/>
  <c r="O5" i="6"/>
  <c r="N5" i="6"/>
  <c r="U5" i="6"/>
  <c r="Z5" i="6"/>
  <c r="K5" i="6"/>
  <c r="A5" i="6"/>
  <c r="G5" i="6"/>
  <c r="C5" i="6"/>
  <c r="AF5" i="6"/>
  <c r="J5" i="6"/>
  <c r="AE46" i="6" l="1"/>
  <c r="AE44" i="6"/>
  <c r="AE42" i="6"/>
  <c r="AE40" i="6"/>
  <c r="AE38" i="6"/>
  <c r="AE36" i="6"/>
  <c r="AE34" i="6"/>
  <c r="AE32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29" i="6"/>
  <c r="AE27" i="6"/>
  <c r="AE25" i="6"/>
  <c r="AE45" i="6"/>
  <c r="AE37" i="6"/>
  <c r="AE41" i="6"/>
  <c r="AE35" i="6"/>
  <c r="AE47" i="6"/>
  <c r="AE39" i="6"/>
  <c r="AE31" i="6"/>
  <c r="AE30" i="6"/>
  <c r="AE26" i="6"/>
  <c r="AE33" i="6"/>
  <c r="AE43" i="6"/>
  <c r="AE28" i="6"/>
  <c r="AE24" i="6"/>
  <c r="S48" i="6" l="1"/>
  <c r="AD8" i="6"/>
  <c r="AP8" i="6"/>
  <c r="AD12" i="6"/>
  <c r="AP12" i="6"/>
  <c r="AD16" i="6"/>
  <c r="AP16" i="6"/>
  <c r="AD20" i="6"/>
  <c r="AP20" i="6"/>
  <c r="AP24" i="6"/>
  <c r="AD24" i="6"/>
  <c r="AP28" i="6"/>
  <c r="AD28" i="6"/>
  <c r="AP32" i="6"/>
  <c r="AD32" i="6"/>
  <c r="AP36" i="6"/>
  <c r="AD36" i="6"/>
  <c r="AP40" i="6"/>
  <c r="AD40" i="6"/>
  <c r="AP44" i="6"/>
  <c r="AD44" i="6"/>
  <c r="AD9" i="6"/>
  <c r="AP9" i="6"/>
  <c r="AD13" i="6"/>
  <c r="AP13" i="6"/>
  <c r="AD17" i="6"/>
  <c r="AP17" i="6"/>
  <c r="AD21" i="6"/>
  <c r="AP21" i="6"/>
  <c r="AP25" i="6"/>
  <c r="AD25" i="6"/>
  <c r="AP29" i="6"/>
  <c r="AD29" i="6"/>
  <c r="AD33" i="6"/>
  <c r="AP33" i="6"/>
  <c r="AD37" i="6"/>
  <c r="AP37" i="6"/>
  <c r="AD41" i="6"/>
  <c r="AP41" i="6"/>
  <c r="AD45" i="6"/>
  <c r="AP45" i="6"/>
  <c r="AD10" i="6"/>
  <c r="AP10" i="6"/>
  <c r="AD14" i="6"/>
  <c r="AP14" i="6"/>
  <c r="AD18" i="6"/>
  <c r="AP18" i="6"/>
  <c r="AD22" i="6"/>
  <c r="AP22" i="6"/>
  <c r="AP26" i="6"/>
  <c r="AD26" i="6"/>
  <c r="AP30" i="6"/>
  <c r="AD30" i="6"/>
  <c r="AP34" i="6"/>
  <c r="AD34" i="6"/>
  <c r="AP38" i="6"/>
  <c r="AD38" i="6"/>
  <c r="AP42" i="6"/>
  <c r="AD42" i="6"/>
  <c r="AP46" i="6"/>
  <c r="AD46" i="6"/>
  <c r="AD11" i="6"/>
  <c r="AP11" i="6"/>
  <c r="AD15" i="6"/>
  <c r="AP15" i="6"/>
  <c r="AD19" i="6"/>
  <c r="AP19" i="6"/>
  <c r="AD23" i="6"/>
  <c r="AP23" i="6"/>
  <c r="AP27" i="6"/>
  <c r="AD27" i="6"/>
  <c r="AD31" i="6"/>
  <c r="AP31" i="6"/>
  <c r="AD35" i="6"/>
  <c r="AP35" i="6"/>
  <c r="AD39" i="6"/>
  <c r="AP39" i="6"/>
  <c r="AD43" i="6"/>
  <c r="AP43" i="6"/>
  <c r="AD47" i="6"/>
  <c r="AP47" i="6"/>
  <c r="U48" i="6"/>
  <c r="AF48" i="6"/>
  <c r="AP7" i="6"/>
  <c r="T48" i="6"/>
  <c r="AE7" i="6"/>
  <c r="AE48" i="6" s="1"/>
  <c r="AP48" i="6" l="1"/>
  <c r="AD7" i="6"/>
  <c r="AD48" i="6" s="1"/>
</calcChain>
</file>

<file path=xl/sharedStrings.xml><?xml version="1.0" encoding="utf-8"?>
<sst xmlns="http://schemas.openxmlformats.org/spreadsheetml/2006/main" count="530" uniqueCount="224">
  <si>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</si>
  <si>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</si>
  <si>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</si>
  <si>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</si>
  <si>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</si>
  <si>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</si>
  <si>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</si>
  <si>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</si>
  <si>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</si>
  <si>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</si>
  <si>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</si>
  <si>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</si>
  <si>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</si>
  <si>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</si>
  <si>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</si>
  <si>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</si>
  <si>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</si>
  <si>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</si>
  <si>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</si>
  <si>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</si>
  <si>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</si>
  <si>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</si>
  <si>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</si>
  <si>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</si>
  <si>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</si>
  <si>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</si>
  <si>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</si>
  <si>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</si>
  <si>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</si>
  <si>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</si>
  <si>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</si>
  <si>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</si>
  <si>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</si>
  <si>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</si>
  <si>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</si>
  <si>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</si>
  <si>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</si>
  <si>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</si>
  <si>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</si>
  <si>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</si>
  <si>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</si>
  <si>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</si>
  <si>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</si>
  <si>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</si>
  <si>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</si>
  <si>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</si>
  <si>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</si>
  <si>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</si>
  <si>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</si>
  <si>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</si>
  <si>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</si>
  <si>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</si>
  <si>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</si>
  <si>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</si>
  <si>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</si>
  <si>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</si>
  <si>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</si>
  <si>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</si>
  <si>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</si>
  <si>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</si>
  <si>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</si>
  <si>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</si>
  <si>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</si>
  <si>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</si>
  <si>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</si>
  <si>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</si>
  <si>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</si>
  <si>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</si>
  <si>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</si>
  <si>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</si>
  <si>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</si>
  <si>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</si>
  <si>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</si>
  <si>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</si>
  <si>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</si>
  <si>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</si>
  <si>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ROWMAN &amp; LITTLEFIELD PUB INC (E)</t>
  </si>
  <si>
    <t>581929</t>
  </si>
  <si>
    <t>415328</t>
  </si>
  <si>
    <t>512386</t>
  </si>
  <si>
    <t>581851</t>
  </si>
  <si>
    <t>298854</t>
  </si>
  <si>
    <t>0013232</t>
  </si>
  <si>
    <t>SOUTH TEXAS LIBRARY SYSTEM</t>
  </si>
  <si>
    <t>JEFFERSON COUNTY PUBLIC LIBRARY</t>
  </si>
  <si>
    <t>CONYERS-ROCKDALE PUB LIBY SYS</t>
  </si>
  <si>
    <t>TEXAS TRANS PECOS LIB SYSTEM</t>
  </si>
  <si>
    <t>DIVIBIB GMBH</t>
  </si>
  <si>
    <t>EdTech Software LLC</t>
  </si>
  <si>
    <t>5015122175</t>
  </si>
  <si>
    <t>5015122174</t>
  </si>
  <si>
    <t>4012310519</t>
  </si>
  <si>
    <t>5015140451</t>
  </si>
  <si>
    <t>5015139016</t>
  </si>
  <si>
    <t>5015131210</t>
  </si>
  <si>
    <t>5015127761</t>
  </si>
  <si>
    <t>5015149484</t>
  </si>
  <si>
    <t>2033929937</t>
  </si>
  <si>
    <t>AM8000053</t>
  </si>
  <si>
    <t>AM8000063</t>
  </si>
  <si>
    <t>Axis-Library</t>
  </si>
  <si>
    <t>Axis-Library Intl</t>
  </si>
  <si>
    <t>Retail</t>
  </si>
  <si>
    <t>ISBN 10</t>
  </si>
  <si>
    <t>9781442279445</t>
  </si>
  <si>
    <t>9781493032402</t>
  </si>
  <si>
    <t>9781442266858</t>
  </si>
  <si>
    <t>9781538113370</t>
  </si>
  <si>
    <t>9781442274242</t>
  </si>
  <si>
    <t>9780811767552</t>
  </si>
  <si>
    <t>9781475827750</t>
  </si>
  <si>
    <t>9781442275096</t>
  </si>
  <si>
    <t>9781475827361</t>
  </si>
  <si>
    <t>9781442226609</t>
  </si>
  <si>
    <t>9781442254800</t>
  </si>
  <si>
    <t>9781442276529</t>
  </si>
  <si>
    <t>9781538109410</t>
  </si>
  <si>
    <t>9781442271999</t>
  </si>
  <si>
    <t>9781475826166</t>
  </si>
  <si>
    <t>9781475827040</t>
  </si>
  <si>
    <t>9781475803785</t>
  </si>
  <si>
    <t>9781538102626</t>
  </si>
  <si>
    <t>9781442243118</t>
  </si>
  <si>
    <t>9781442260061</t>
  </si>
  <si>
    <t>9781493026586</t>
  </si>
  <si>
    <t>9781442272811</t>
  </si>
  <si>
    <t>9781442268005</t>
  </si>
  <si>
    <t>9781608936236</t>
  </si>
  <si>
    <t>9781475841169</t>
  </si>
  <si>
    <t>9781442265257</t>
  </si>
  <si>
    <t>9781442265561</t>
  </si>
  <si>
    <t>9781493034109</t>
  </si>
  <si>
    <t>9781442266636</t>
  </si>
  <si>
    <t>9781442217553</t>
  </si>
  <si>
    <t>9780811765671</t>
  </si>
  <si>
    <t>9781538102107</t>
  </si>
  <si>
    <t>9781538102084</t>
  </si>
  <si>
    <t>9781538110706</t>
  </si>
  <si>
    <t>9781538103999</t>
  </si>
  <si>
    <t>9781442247178</t>
  </si>
  <si>
    <t>9781442262096</t>
  </si>
  <si>
    <t>9781442256811</t>
  </si>
  <si>
    <t>9781442266162</t>
  </si>
  <si>
    <t>9781442256965</t>
  </si>
  <si>
    <t>The Holistic Rx</t>
  </si>
  <si>
    <t>Texas Towns</t>
  </si>
  <si>
    <t>Overcoming Fears of Intimacy and Commitment</t>
  </si>
  <si>
    <t>Under Fire</t>
  </si>
  <si>
    <t>Remembering the Stars of the NFL Glory Years</t>
  </si>
  <si>
    <t>Easy Lace Knits</t>
  </si>
  <si>
    <t>Finding Quality Early Childcare</t>
  </si>
  <si>
    <t>Sex and Cancer</t>
  </si>
  <si>
    <t>Achieve the College Dream</t>
  </si>
  <si>
    <t>Understanding Fibromyalgia</t>
  </si>
  <si>
    <t>The Stuff of Family Life</t>
  </si>
  <si>
    <t>Enemies of the State</t>
  </si>
  <si>
    <t>Planning Optimal Library Spaces</t>
  </si>
  <si>
    <t>A Gastroenterologist's Guide to Gut Health</t>
  </si>
  <si>
    <t>Going to College With Autism</t>
  </si>
  <si>
    <t>Success Favors Well-prepared Teachers</t>
  </si>
  <si>
    <t>The Hm Learning and Study Skills Program</t>
  </si>
  <si>
    <t>Rocky Graziano</t>
  </si>
  <si>
    <t>Blending Families</t>
  </si>
  <si>
    <t>Balancing Life and Education While Being a Part of a Military Family</t>
  </si>
  <si>
    <t>The Backyard Gardener</t>
  </si>
  <si>
    <t>Dealing With Doctors, Denial, and Death</t>
  </si>
  <si>
    <t>Preventing Credit Card Fraud</t>
  </si>
  <si>
    <t>Baby Bear's Not Hibernating</t>
  </si>
  <si>
    <t>Getting Your Child Ready for Kindergarten</t>
  </si>
  <si>
    <t>Social Media</t>
  </si>
  <si>
    <t>Sarazen</t>
  </si>
  <si>
    <t>Olivia De Havilland and the Golden Age of Hollywood</t>
  </si>
  <si>
    <t>Helping Patients Outsmart Overeating</t>
  </si>
  <si>
    <t>Understanding Alzheimer's</t>
  </si>
  <si>
    <t>Composting Basics</t>
  </si>
  <si>
    <t>Your Patient Safety Survival Guide</t>
  </si>
  <si>
    <t>What to Believe When You're Expecting</t>
  </si>
  <si>
    <t>Climate Church, Climate World</t>
  </si>
  <si>
    <t>Let's Talk About Sleep</t>
  </si>
  <si>
    <t>How to Age-proof Your Dog</t>
  </si>
  <si>
    <t>Everyone Leads</t>
  </si>
  <si>
    <t>The Long Term Missing</t>
  </si>
  <si>
    <t>Loving, Supporting, and Caring for the Cancer Patient</t>
  </si>
  <si>
    <t>The Ultimate Guide to Raising Teens and Tweens</t>
  </si>
  <si>
    <t>Saeed, Madiha M., M.d.</t>
  </si>
  <si>
    <t>Blevins, Don</t>
  </si>
  <si>
    <t>Goldberg, Herb</t>
  </si>
  <si>
    <t>Ryan, April</t>
  </si>
  <si>
    <t>Stewart, Wayne</t>
  </si>
  <si>
    <t>Allis, Anniken</t>
  </si>
  <si>
    <t>Vanover, Sarah</t>
  </si>
  <si>
    <t>Guntapalli, Saketh R.</t>
  </si>
  <si>
    <t>Chicu¿n, Mar¿a Carla</t>
  </si>
  <si>
    <t>Ali, Naheed</t>
  </si>
  <si>
    <t>Janning, Michelle</t>
  </si>
  <si>
    <t>Mulloy, Darren J.</t>
  </si>
  <si>
    <t>Moore, David R., II</t>
  </si>
  <si>
    <t>Novick, David M., M.d.</t>
  </si>
  <si>
    <t>Rutherford, Emily</t>
  </si>
  <si>
    <t>Parker, Todd Scott</t>
  </si>
  <si>
    <t>Brunner, Judy Tilton</t>
  </si>
  <si>
    <t>Sussman, Jeffrey</t>
  </si>
  <si>
    <t>Mullineaux, Trevor Crow</t>
  </si>
  <si>
    <t>Ventrone, Jillian</t>
  </si>
  <si>
    <t>Orzel, Kelly</t>
  </si>
  <si>
    <t>Mangalik, Aroop</t>
  </si>
  <si>
    <t>Lee, Jen Grondahl</t>
  </si>
  <si>
    <t>Plourde, Lynn</t>
  </si>
  <si>
    <t>Amundson, Kristen J.</t>
  </si>
  <si>
    <t>Luttrell, Regina</t>
  </si>
  <si>
    <t>Sowell, David</t>
  </si>
  <si>
    <t>Amburn, Ellis</t>
  </si>
  <si>
    <t>Koenig, Karen R.</t>
  </si>
  <si>
    <t>Ebeling, Eric</t>
  </si>
  <si>
    <t>Watson, Gretchen Lefever</t>
  </si>
  <si>
    <t>Schaffir, Jonathan</t>
  </si>
  <si>
    <t>Antal, Jim</t>
  </si>
  <si>
    <t>Barone, Daniel A.</t>
  </si>
  <si>
    <t>Murphy, Elizabeth U.</t>
  </si>
  <si>
    <t>Lowney, Chris</t>
  </si>
  <si>
    <t>Pettem, Silvia</t>
  </si>
  <si>
    <t>Goldberg, Stan</t>
  </si>
  <si>
    <t>Haddad, Douglas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</si>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</sst>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162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 x14ac:dyDescent="0.2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 x14ac:dyDescent="0.2">
      <c r="A2" s="28">
        <f>E2</f>
        <v>43313</v>
      </c>
      <c r="B2" s="39">
        <v>43325</v>
      </c>
      <c r="C2" s="8" t="s">
        <v>10</v>
      </c>
      <c r="D2" s="8" t="s">
        <v>11</v>
      </c>
      <c r="E2" s="9">
        <f>DATE(YEAR(B2),MONTH(B2),1)</f>
        <v>43313</v>
      </c>
      <c r="F2" s="9">
        <f>DATE(YEAR(E2),MONTH(E2)+1,0)</f>
        <v>43343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 x14ac:dyDescent="0.25">
      <c r="AF3" s="34"/>
      <c r="AQ3" s="36"/>
    </row>
    <row r="4" spans="1:43" s="15" customFormat="1" hidden="1" x14ac:dyDescent="0.2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 x14ac:dyDescent="0.25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 x14ac:dyDescent="0.25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 x14ac:dyDescent="0.2">
      <c r="A7" s="4" t="s">
        <v>76</v>
      </c>
      <c r="B7" s="8">
        <v>609</v>
      </c>
      <c r="C7" s="4" t="s">
        <v>77</v>
      </c>
      <c r="D7" s="4" t="s">
        <v>83</v>
      </c>
      <c r="E7" s="21">
        <v>43322</v>
      </c>
      <c r="F7" s="4" t="s">
        <v>89</v>
      </c>
      <c r="G7" s="4" t="s">
        <v>100</v>
      </c>
      <c r="H7" s="14"/>
      <c r="I7" s="14"/>
      <c r="J7" s="4" t="s">
        <v>103</v>
      </c>
      <c r="K7" s="4" t="s">
        <v>104</v>
      </c>
      <c r="L7" s="14"/>
      <c r="M7" s="14"/>
      <c r="N7" s="4" t="s">
        <v>144</v>
      </c>
      <c r="O7" s="4" t="s">
        <v>184</v>
      </c>
      <c r="P7" s="14"/>
      <c r="Q7" s="14"/>
      <c r="R7" s="4"/>
      <c r="S7" s="27">
        <v>2</v>
      </c>
      <c r="T7" s="27">
        <v>0</v>
      </c>
      <c r="U7" s="27">
        <v>2</v>
      </c>
      <c r="V7" s="5"/>
      <c r="W7" s="5"/>
      <c r="X7" s="32" t="str">
        <f>+$I$2</f>
        <v>02</v>
      </c>
      <c r="Y7" s="4" t="s">
        <v>13</v>
      </c>
      <c r="Z7" s="22">
        <v>48</v>
      </c>
      <c r="AA7" s="33" t="str">
        <f>+$G$2</f>
        <v>01</v>
      </c>
      <c r="AB7" s="4" t="s">
        <v>12</v>
      </c>
      <c r="AC7" s="23">
        <v>0.25</v>
      </c>
      <c r="AD7" s="22">
        <f>IF(AF7="",0,AF7+AE7)</f>
        <v>72</v>
      </c>
      <c r="AE7" s="22">
        <f>IF(T7=0,0,-1*AF7)</f>
        <v>0</v>
      </c>
      <c r="AF7" s="22">
        <v>72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72</v>
      </c>
      <c r="AQ7" s="38">
        <v>0</v>
      </c>
    </row>
    <row r="8" spans="1:43" s="13" customFormat="1" x14ac:dyDescent="0.2">
      <c r="A8" s="4" t="s">
        <v>76</v>
      </c>
      <c r="B8" s="8">
        <v>621</v>
      </c>
      <c r="C8" s="4" t="s">
        <v>77</v>
      </c>
      <c r="D8" s="4" t="s">
        <v>83</v>
      </c>
      <c r="E8" s="21">
        <v>43322</v>
      </c>
      <c r="F8" s="4" t="s">
        <v>89</v>
      </c>
      <c r="G8" s="4" t="s">
        <v>100</v>
      </c>
      <c r="H8" s="14"/>
      <c r="I8" s="14"/>
      <c r="J8" s="4" t="s">
        <v>103</v>
      </c>
      <c r="K8" s="4" t="s">
        <v>105</v>
      </c>
      <c r="L8" s="14"/>
      <c r="M8" s="14"/>
      <c r="N8" s="4" t="s">
        <v>145</v>
      </c>
      <c r="O8" s="4" t="s">
        <v>185</v>
      </c>
      <c r="P8" s="14"/>
      <c r="Q8" s="14"/>
      <c r="R8" s="4"/>
      <c r="S8" s="27">
        <v>2</v>
      </c>
      <c r="T8" s="27">
        <v>0</v>
      </c>
      <c r="U8" s="27">
        <v>2</v>
      </c>
      <c r="V8" s="5"/>
      <c r="W8" s="5"/>
      <c r="X8" s="32" t="str">
        <f t="shared" ref="X8:X47" si="1">+$I$2</f>
        <v>02</v>
      </c>
      <c r="Y8" s="4" t="s">
        <v>13</v>
      </c>
      <c r="Z8" s="22">
        <v>23.95</v>
      </c>
      <c r="AA8" s="33" t="str">
        <f t="shared" ref="AA8:AA47" si="2">+$G$2</f>
        <v>01</v>
      </c>
      <c r="AB8" s="4" t="s">
        <v>12</v>
      </c>
      <c r="AC8" s="23">
        <v>0.25</v>
      </c>
      <c r="AD8" s="22">
        <f t="shared" ref="AD8:AD47" si="3">IF(AF8="",0,AF8+AE8)</f>
        <v>35.92</v>
      </c>
      <c r="AE8" s="22">
        <f t="shared" ref="AE8:AE47" si="4">IF(T8=0,0,-1*AF8)</f>
        <v>0</v>
      </c>
      <c r="AF8" s="22">
        <v>35.92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47" si="5">+AF8</f>
        <v>35.92</v>
      </c>
      <c r="AQ8" s="38">
        <v>0</v>
      </c>
    </row>
    <row r="9" spans="1:43" s="13" customFormat="1" x14ac:dyDescent="0.2">
      <c r="A9" s="4" t="s">
        <v>76</v>
      </c>
      <c r="B9" s="8">
        <v>635</v>
      </c>
      <c r="C9" s="4" t="s">
        <v>77</v>
      </c>
      <c r="D9" s="4" t="s">
        <v>83</v>
      </c>
      <c r="E9" s="21">
        <v>43322</v>
      </c>
      <c r="F9" s="4" t="s">
        <v>90</v>
      </c>
      <c r="G9" s="4" t="s">
        <v>100</v>
      </c>
      <c r="H9" s="14"/>
      <c r="I9" s="14"/>
      <c r="J9" s="4" t="s">
        <v>103</v>
      </c>
      <c r="K9" s="4" t="s">
        <v>106</v>
      </c>
      <c r="L9" s="14"/>
      <c r="M9" s="14"/>
      <c r="N9" s="4" t="s">
        <v>146</v>
      </c>
      <c r="O9" s="4" t="s">
        <v>186</v>
      </c>
      <c r="P9" s="14"/>
      <c r="Q9" s="14"/>
      <c r="R9" s="4"/>
      <c r="S9" s="27">
        <v>2</v>
      </c>
      <c r="T9" s="27">
        <v>0</v>
      </c>
      <c r="U9" s="27">
        <v>2</v>
      </c>
      <c r="V9" s="5"/>
      <c r="W9" s="5"/>
      <c r="X9" s="32" t="str">
        <f t="shared" si="1"/>
        <v>02</v>
      </c>
      <c r="Y9" s="4" t="s">
        <v>13</v>
      </c>
      <c r="Z9" s="22">
        <v>47.5</v>
      </c>
      <c r="AA9" s="33" t="str">
        <f t="shared" si="2"/>
        <v>01</v>
      </c>
      <c r="AB9" s="4" t="s">
        <v>12</v>
      </c>
      <c r="AC9" s="23">
        <v>0.25</v>
      </c>
      <c r="AD9" s="22">
        <f t="shared" si="3"/>
        <v>71.260000000000005</v>
      </c>
      <c r="AE9" s="22">
        <f t="shared" si="4"/>
        <v>0</v>
      </c>
      <c r="AF9" s="22">
        <v>71.260000000000005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71.260000000000005</v>
      </c>
      <c r="AQ9" s="38">
        <v>0</v>
      </c>
    </row>
    <row r="10" spans="1:43" s="13" customFormat="1" x14ac:dyDescent="0.2">
      <c r="A10" s="4" t="s">
        <v>76</v>
      </c>
      <c r="B10" s="8">
        <v>1470</v>
      </c>
      <c r="C10" s="4" t="s">
        <v>78</v>
      </c>
      <c r="D10" s="4" t="s">
        <v>84</v>
      </c>
      <c r="E10" s="21">
        <v>43343</v>
      </c>
      <c r="F10" s="4" t="s">
        <v>91</v>
      </c>
      <c r="G10" s="4" t="s">
        <v>100</v>
      </c>
      <c r="H10" s="14"/>
      <c r="I10" s="14"/>
      <c r="J10" s="4" t="s">
        <v>103</v>
      </c>
      <c r="K10" s="4" t="s">
        <v>107</v>
      </c>
      <c r="L10" s="14"/>
      <c r="M10" s="14"/>
      <c r="N10" s="4" t="s">
        <v>147</v>
      </c>
      <c r="O10" s="4" t="s">
        <v>187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30.95</v>
      </c>
      <c r="AA10" s="33" t="str">
        <f t="shared" si="2"/>
        <v>01</v>
      </c>
      <c r="AB10" s="4" t="s">
        <v>12</v>
      </c>
      <c r="AC10" s="23">
        <v>0.25</v>
      </c>
      <c r="AD10" s="22">
        <f t="shared" si="3"/>
        <v>23.21</v>
      </c>
      <c r="AE10" s="22">
        <f t="shared" si="4"/>
        <v>0</v>
      </c>
      <c r="AF10" s="22">
        <v>23.21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23.21</v>
      </c>
      <c r="AQ10" s="38">
        <v>0</v>
      </c>
    </row>
    <row r="11" spans="1:43" s="13" customFormat="1" x14ac:dyDescent="0.2">
      <c r="A11" s="4" t="s">
        <v>76</v>
      </c>
      <c r="B11" s="8">
        <v>1847</v>
      </c>
      <c r="C11" s="4" t="s">
        <v>79</v>
      </c>
      <c r="D11" s="4" t="s">
        <v>85</v>
      </c>
      <c r="E11" s="21">
        <v>43335</v>
      </c>
      <c r="F11" s="4" t="s">
        <v>92</v>
      </c>
      <c r="G11" s="4" t="s">
        <v>100</v>
      </c>
      <c r="H11" s="14"/>
      <c r="I11" s="14"/>
      <c r="J11" s="4" t="s">
        <v>103</v>
      </c>
      <c r="K11" s="4" t="s">
        <v>108</v>
      </c>
      <c r="L11" s="14"/>
      <c r="M11" s="14"/>
      <c r="N11" s="4" t="s">
        <v>148</v>
      </c>
      <c r="O11" s="4" t="s">
        <v>188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48</v>
      </c>
      <c r="AA11" s="33" t="str">
        <f t="shared" si="2"/>
        <v>01</v>
      </c>
      <c r="AB11" s="4" t="s">
        <v>12</v>
      </c>
      <c r="AC11" s="23">
        <v>0.25</v>
      </c>
      <c r="AD11" s="22">
        <f t="shared" si="3"/>
        <v>36</v>
      </c>
      <c r="AE11" s="22">
        <f t="shared" si="4"/>
        <v>0</v>
      </c>
      <c r="AF11" s="22">
        <v>36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36</v>
      </c>
      <c r="AQ11" s="38">
        <v>0</v>
      </c>
    </row>
    <row r="12" spans="1:43" s="13" customFormat="1" x14ac:dyDescent="0.2">
      <c r="A12" s="4" t="s">
        <v>76</v>
      </c>
      <c r="B12" s="8">
        <v>1911</v>
      </c>
      <c r="C12" s="4" t="s">
        <v>80</v>
      </c>
      <c r="D12" s="4" t="s">
        <v>86</v>
      </c>
      <c r="E12" s="21">
        <v>43334</v>
      </c>
      <c r="F12" s="4" t="s">
        <v>93</v>
      </c>
      <c r="G12" s="4" t="s">
        <v>100</v>
      </c>
      <c r="H12" s="14"/>
      <c r="I12" s="14"/>
      <c r="J12" s="4" t="s">
        <v>103</v>
      </c>
      <c r="K12" s="4" t="s">
        <v>109</v>
      </c>
      <c r="L12" s="14"/>
      <c r="M12" s="14"/>
      <c r="N12" s="4" t="s">
        <v>149</v>
      </c>
      <c r="O12" s="4" t="s">
        <v>189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31</v>
      </c>
      <c r="AA12" s="33" t="str">
        <f t="shared" si="2"/>
        <v>01</v>
      </c>
      <c r="AB12" s="4" t="s">
        <v>12</v>
      </c>
      <c r="AC12" s="23">
        <v>0.25</v>
      </c>
      <c r="AD12" s="22">
        <f t="shared" si="3"/>
        <v>23.25</v>
      </c>
      <c r="AE12" s="22">
        <f t="shared" si="4"/>
        <v>0</v>
      </c>
      <c r="AF12" s="22">
        <v>23.25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23.25</v>
      </c>
      <c r="AQ12" s="38">
        <v>0</v>
      </c>
    </row>
    <row r="13" spans="1:43" s="13" customFormat="1" x14ac:dyDescent="0.2">
      <c r="A13" s="4" t="s">
        <v>76</v>
      </c>
      <c r="B13" s="8">
        <v>2285</v>
      </c>
      <c r="C13" s="4" t="s">
        <v>77</v>
      </c>
      <c r="D13" s="4" t="s">
        <v>83</v>
      </c>
      <c r="E13" s="21">
        <v>43329</v>
      </c>
      <c r="F13" s="4" t="s">
        <v>94</v>
      </c>
      <c r="G13" s="4" t="s">
        <v>100</v>
      </c>
      <c r="H13" s="14"/>
      <c r="I13" s="14"/>
      <c r="J13" s="4" t="s">
        <v>103</v>
      </c>
      <c r="K13" s="4" t="s">
        <v>110</v>
      </c>
      <c r="L13" s="14"/>
      <c r="M13" s="14"/>
      <c r="N13" s="4" t="s">
        <v>150</v>
      </c>
      <c r="O13" s="4" t="s">
        <v>190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31.5</v>
      </c>
      <c r="AA13" s="33" t="str">
        <f t="shared" si="2"/>
        <v>01</v>
      </c>
      <c r="AB13" s="4" t="s">
        <v>12</v>
      </c>
      <c r="AC13" s="23">
        <v>0.25</v>
      </c>
      <c r="AD13" s="22">
        <f t="shared" si="3"/>
        <v>23.63</v>
      </c>
      <c r="AE13" s="22">
        <f t="shared" si="4"/>
        <v>0</v>
      </c>
      <c r="AF13" s="22">
        <v>23.63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23.63</v>
      </c>
      <c r="AQ13" s="38">
        <v>0</v>
      </c>
    </row>
    <row r="14" spans="1:43" s="13" customFormat="1" x14ac:dyDescent="0.2">
      <c r="A14" s="4" t="s">
        <v>76</v>
      </c>
      <c r="B14" s="8">
        <v>2292</v>
      </c>
      <c r="C14" s="4" t="s">
        <v>77</v>
      </c>
      <c r="D14" s="4" t="s">
        <v>83</v>
      </c>
      <c r="E14" s="21">
        <v>43329</v>
      </c>
      <c r="F14" s="4" t="s">
        <v>94</v>
      </c>
      <c r="G14" s="4" t="s">
        <v>100</v>
      </c>
      <c r="H14" s="14"/>
      <c r="I14" s="14"/>
      <c r="J14" s="4" t="s">
        <v>103</v>
      </c>
      <c r="K14" s="4" t="s">
        <v>111</v>
      </c>
      <c r="L14" s="14"/>
      <c r="M14" s="14"/>
      <c r="N14" s="4" t="s">
        <v>151</v>
      </c>
      <c r="O14" s="4" t="s">
        <v>191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41</v>
      </c>
      <c r="AA14" s="33" t="str">
        <f t="shared" si="2"/>
        <v>01</v>
      </c>
      <c r="AB14" s="4" t="s">
        <v>12</v>
      </c>
      <c r="AC14" s="23">
        <v>0.25</v>
      </c>
      <c r="AD14" s="22">
        <f t="shared" si="3"/>
        <v>30.75</v>
      </c>
      <c r="AE14" s="22">
        <f t="shared" si="4"/>
        <v>0</v>
      </c>
      <c r="AF14" s="22">
        <v>30.75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30.75</v>
      </c>
      <c r="AQ14" s="38">
        <v>0</v>
      </c>
    </row>
    <row r="15" spans="1:43" s="13" customFormat="1" x14ac:dyDescent="0.2">
      <c r="A15" s="4" t="s">
        <v>76</v>
      </c>
      <c r="B15" s="8">
        <v>2438</v>
      </c>
      <c r="C15" s="4" t="s">
        <v>77</v>
      </c>
      <c r="D15" s="4" t="s">
        <v>83</v>
      </c>
      <c r="E15" s="21">
        <v>43327</v>
      </c>
      <c r="F15" s="4" t="s">
        <v>95</v>
      </c>
      <c r="G15" s="4" t="s">
        <v>100</v>
      </c>
      <c r="H15" s="14"/>
      <c r="I15" s="14"/>
      <c r="J15" s="4" t="s">
        <v>103</v>
      </c>
      <c r="K15" s="4" t="s">
        <v>112</v>
      </c>
      <c r="L15" s="14"/>
      <c r="M15" s="14"/>
      <c r="N15" s="4" t="s">
        <v>152</v>
      </c>
      <c r="O15" s="4" t="s">
        <v>192</v>
      </c>
      <c r="P15" s="14"/>
      <c r="Q15" s="14"/>
      <c r="R15" s="4"/>
      <c r="S15" s="27">
        <v>2</v>
      </c>
      <c r="T15" s="27">
        <v>0</v>
      </c>
      <c r="U15" s="27">
        <v>2</v>
      </c>
      <c r="V15" s="5"/>
      <c r="W15" s="5"/>
      <c r="X15" s="32" t="str">
        <f t="shared" si="1"/>
        <v>02</v>
      </c>
      <c r="Y15" s="4" t="s">
        <v>13</v>
      </c>
      <c r="Z15" s="22">
        <v>46.5</v>
      </c>
      <c r="AA15" s="33" t="str">
        <f t="shared" si="2"/>
        <v>01</v>
      </c>
      <c r="AB15" s="4" t="s">
        <v>12</v>
      </c>
      <c r="AC15" s="23">
        <v>0.25</v>
      </c>
      <c r="AD15" s="22">
        <f t="shared" si="3"/>
        <v>69.760000000000005</v>
      </c>
      <c r="AE15" s="22">
        <f t="shared" si="4"/>
        <v>0</v>
      </c>
      <c r="AF15" s="22">
        <v>69.760000000000005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69.760000000000005</v>
      </c>
      <c r="AQ15" s="38">
        <v>0</v>
      </c>
    </row>
    <row r="16" spans="1:43" s="13" customFormat="1" x14ac:dyDescent="0.2">
      <c r="A16" s="4" t="s">
        <v>76</v>
      </c>
      <c r="B16" s="8">
        <v>2444</v>
      </c>
      <c r="C16" s="4" t="s">
        <v>77</v>
      </c>
      <c r="D16" s="4" t="s">
        <v>83</v>
      </c>
      <c r="E16" s="21">
        <v>43327</v>
      </c>
      <c r="F16" s="4" t="s">
        <v>95</v>
      </c>
      <c r="G16" s="4" t="s">
        <v>100</v>
      </c>
      <c r="H16" s="14"/>
      <c r="I16" s="14"/>
      <c r="J16" s="4" t="s">
        <v>103</v>
      </c>
      <c r="K16" s="4" t="s">
        <v>113</v>
      </c>
      <c r="L16" s="14"/>
      <c r="M16" s="14"/>
      <c r="N16" s="4" t="s">
        <v>153</v>
      </c>
      <c r="O16" s="4" t="s">
        <v>193</v>
      </c>
      <c r="P16" s="14"/>
      <c r="Q16" s="14"/>
      <c r="R16" s="4"/>
      <c r="S16" s="27">
        <v>2</v>
      </c>
      <c r="T16" s="27">
        <v>0</v>
      </c>
      <c r="U16" s="27">
        <v>2</v>
      </c>
      <c r="V16" s="5"/>
      <c r="W16" s="5"/>
      <c r="X16" s="32" t="str">
        <f t="shared" si="1"/>
        <v>02</v>
      </c>
      <c r="Y16" s="4" t="s">
        <v>13</v>
      </c>
      <c r="Z16" s="22">
        <v>50</v>
      </c>
      <c r="AA16" s="33" t="str">
        <f t="shared" si="2"/>
        <v>01</v>
      </c>
      <c r="AB16" s="4" t="s">
        <v>12</v>
      </c>
      <c r="AC16" s="23">
        <v>0.25</v>
      </c>
      <c r="AD16" s="22">
        <f t="shared" si="3"/>
        <v>75</v>
      </c>
      <c r="AE16" s="22">
        <f t="shared" si="4"/>
        <v>0</v>
      </c>
      <c r="AF16" s="22">
        <v>75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75</v>
      </c>
      <c r="AQ16" s="38">
        <v>0</v>
      </c>
    </row>
    <row r="17" spans="1:43" s="13" customFormat="1" x14ac:dyDescent="0.2">
      <c r="A17" s="4" t="s">
        <v>76</v>
      </c>
      <c r="B17" s="8">
        <v>2459</v>
      </c>
      <c r="C17" s="4" t="s">
        <v>77</v>
      </c>
      <c r="D17" s="4" t="s">
        <v>83</v>
      </c>
      <c r="E17" s="21">
        <v>43327</v>
      </c>
      <c r="F17" s="4" t="s">
        <v>95</v>
      </c>
      <c r="G17" s="4" t="s">
        <v>100</v>
      </c>
      <c r="H17" s="14"/>
      <c r="I17" s="14"/>
      <c r="J17" s="4" t="s">
        <v>103</v>
      </c>
      <c r="K17" s="4" t="s">
        <v>114</v>
      </c>
      <c r="L17" s="14"/>
      <c r="M17" s="14"/>
      <c r="N17" s="4" t="s">
        <v>154</v>
      </c>
      <c r="O17" s="4" t="s">
        <v>194</v>
      </c>
      <c r="P17" s="14"/>
      <c r="Q17" s="14"/>
      <c r="R17" s="4"/>
      <c r="S17" s="27">
        <v>1</v>
      </c>
      <c r="T17" s="27">
        <v>0</v>
      </c>
      <c r="U17" s="27">
        <v>1</v>
      </c>
      <c r="V17" s="5"/>
      <c r="W17" s="5"/>
      <c r="X17" s="32" t="str">
        <f t="shared" si="1"/>
        <v>02</v>
      </c>
      <c r="Y17" s="4" t="s">
        <v>13</v>
      </c>
      <c r="Z17" s="22">
        <v>43</v>
      </c>
      <c r="AA17" s="33" t="str">
        <f t="shared" si="2"/>
        <v>01</v>
      </c>
      <c r="AB17" s="4" t="s">
        <v>12</v>
      </c>
      <c r="AC17" s="23">
        <v>0.25</v>
      </c>
      <c r="AD17" s="22">
        <f t="shared" si="3"/>
        <v>32.25</v>
      </c>
      <c r="AE17" s="22">
        <f t="shared" si="4"/>
        <v>0</v>
      </c>
      <c r="AF17" s="22">
        <v>32.25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32.25</v>
      </c>
      <c r="AQ17" s="38">
        <v>0</v>
      </c>
    </row>
    <row r="18" spans="1:43" s="13" customFormat="1" x14ac:dyDescent="0.2">
      <c r="A18" s="4" t="s">
        <v>76</v>
      </c>
      <c r="B18" s="8">
        <v>4148</v>
      </c>
      <c r="C18" s="4" t="s">
        <v>77</v>
      </c>
      <c r="D18" s="4" t="s">
        <v>83</v>
      </c>
      <c r="E18" s="21">
        <v>43342</v>
      </c>
      <c r="F18" s="4" t="s">
        <v>96</v>
      </c>
      <c r="G18" s="4" t="s">
        <v>100</v>
      </c>
      <c r="H18" s="14"/>
      <c r="I18" s="14"/>
      <c r="J18" s="4" t="s">
        <v>103</v>
      </c>
      <c r="K18" s="4" t="s">
        <v>115</v>
      </c>
      <c r="L18" s="14"/>
      <c r="M18" s="14"/>
      <c r="N18" s="4" t="s">
        <v>155</v>
      </c>
      <c r="O18" s="4" t="s">
        <v>195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43</v>
      </c>
      <c r="AA18" s="33" t="str">
        <f t="shared" si="2"/>
        <v>01</v>
      </c>
      <c r="AB18" s="4" t="s">
        <v>12</v>
      </c>
      <c r="AC18" s="23">
        <v>0.25</v>
      </c>
      <c r="AD18" s="22">
        <f t="shared" si="3"/>
        <v>32.25</v>
      </c>
      <c r="AE18" s="22">
        <f t="shared" si="4"/>
        <v>0</v>
      </c>
      <c r="AF18" s="22">
        <v>32.25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32.25</v>
      </c>
      <c r="AQ18" s="38">
        <v>0</v>
      </c>
    </row>
    <row r="19" spans="1:43" s="13" customFormat="1" x14ac:dyDescent="0.2">
      <c r="A19" s="4" t="s">
        <v>76</v>
      </c>
      <c r="B19" s="8">
        <v>4764</v>
      </c>
      <c r="C19" s="4" t="s">
        <v>81</v>
      </c>
      <c r="D19" s="4" t="s">
        <v>87</v>
      </c>
      <c r="E19" s="21">
        <v>43332</v>
      </c>
      <c r="F19" s="4" t="s">
        <v>97</v>
      </c>
      <c r="G19" s="4" t="s">
        <v>101</v>
      </c>
      <c r="H19" s="14"/>
      <c r="I19" s="14"/>
      <c r="J19" s="4" t="s">
        <v>103</v>
      </c>
      <c r="K19" s="4" t="s">
        <v>116</v>
      </c>
      <c r="L19" s="14"/>
      <c r="M19" s="14"/>
      <c r="N19" s="4" t="s">
        <v>156</v>
      </c>
      <c r="O19" s="4" t="s">
        <v>196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223</v>
      </c>
      <c r="Z19" s="22">
        <v>106</v>
      </c>
      <c r="AA19" s="33" t="str">
        <f t="shared" si="2"/>
        <v>01</v>
      </c>
      <c r="AB19" s="4" t="s">
        <v>12</v>
      </c>
      <c r="AC19" s="23">
        <v>0.25</v>
      </c>
      <c r="AD19" s="22">
        <f t="shared" si="3"/>
        <v>79.5</v>
      </c>
      <c r="AE19" s="22">
        <f t="shared" si="4"/>
        <v>0</v>
      </c>
      <c r="AF19" s="22">
        <v>79.5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79.5</v>
      </c>
      <c r="AQ19" s="38">
        <v>1</v>
      </c>
    </row>
    <row r="20" spans="1:43" s="13" customFormat="1" x14ac:dyDescent="0.2">
      <c r="A20" s="4" t="s">
        <v>76</v>
      </c>
      <c r="B20" s="8">
        <v>4850</v>
      </c>
      <c r="C20" s="4" t="s">
        <v>77</v>
      </c>
      <c r="D20" s="4" t="s">
        <v>83</v>
      </c>
      <c r="E20" s="21">
        <v>43329</v>
      </c>
      <c r="F20" s="4" t="s">
        <v>94</v>
      </c>
      <c r="G20" s="4" t="s">
        <v>100</v>
      </c>
      <c r="H20" s="14"/>
      <c r="I20" s="14"/>
      <c r="J20" s="4" t="s">
        <v>103</v>
      </c>
      <c r="K20" s="4" t="s">
        <v>117</v>
      </c>
      <c r="L20" s="14"/>
      <c r="M20" s="14"/>
      <c r="N20" s="4" t="s">
        <v>157</v>
      </c>
      <c r="O20" s="4" t="s">
        <v>197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13</v>
      </c>
      <c r="Z20" s="22">
        <v>40</v>
      </c>
      <c r="AA20" s="33" t="str">
        <f t="shared" si="2"/>
        <v>01</v>
      </c>
      <c r="AB20" s="4" t="s">
        <v>12</v>
      </c>
      <c r="AC20" s="23">
        <v>0.25</v>
      </c>
      <c r="AD20" s="22">
        <f t="shared" si="3"/>
        <v>30</v>
      </c>
      <c r="AE20" s="22">
        <f t="shared" si="4"/>
        <v>0</v>
      </c>
      <c r="AF20" s="22">
        <v>30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30</v>
      </c>
      <c r="AQ20" s="38">
        <v>0</v>
      </c>
    </row>
    <row r="21" spans="1:43" s="13" customFormat="1" x14ac:dyDescent="0.2">
      <c r="A21" s="4" t="s">
        <v>76</v>
      </c>
      <c r="B21" s="8">
        <v>5004</v>
      </c>
      <c r="C21" s="4" t="s">
        <v>77</v>
      </c>
      <c r="D21" s="4" t="s">
        <v>83</v>
      </c>
      <c r="E21" s="21">
        <v>43327</v>
      </c>
      <c r="F21" s="4" t="s">
        <v>95</v>
      </c>
      <c r="G21" s="4" t="s">
        <v>100</v>
      </c>
      <c r="H21" s="14"/>
      <c r="I21" s="14"/>
      <c r="J21" s="4" t="s">
        <v>103</v>
      </c>
      <c r="K21" s="4" t="s">
        <v>118</v>
      </c>
      <c r="L21" s="14"/>
      <c r="M21" s="14"/>
      <c r="N21" s="4" t="s">
        <v>158</v>
      </c>
      <c r="O21" s="4" t="s">
        <v>198</v>
      </c>
      <c r="P21" s="14"/>
      <c r="Q21" s="14"/>
      <c r="R21" s="4"/>
      <c r="S21" s="27">
        <v>2</v>
      </c>
      <c r="T21" s="27">
        <v>0</v>
      </c>
      <c r="U21" s="27">
        <v>2</v>
      </c>
      <c r="V21" s="5"/>
      <c r="W21" s="5"/>
      <c r="X21" s="32" t="str">
        <f t="shared" si="1"/>
        <v>02</v>
      </c>
      <c r="Y21" s="4" t="s">
        <v>13</v>
      </c>
      <c r="Z21" s="22">
        <v>52.5</v>
      </c>
      <c r="AA21" s="33" t="str">
        <f t="shared" si="2"/>
        <v>01</v>
      </c>
      <c r="AB21" s="4" t="s">
        <v>12</v>
      </c>
      <c r="AC21" s="23">
        <v>0.25</v>
      </c>
      <c r="AD21" s="22">
        <f t="shared" si="3"/>
        <v>78.760000000000005</v>
      </c>
      <c r="AE21" s="22">
        <f t="shared" si="4"/>
        <v>0</v>
      </c>
      <c r="AF21" s="22">
        <v>78.760000000000005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78.760000000000005</v>
      </c>
      <c r="AQ21" s="38">
        <v>0</v>
      </c>
    </row>
    <row r="22" spans="1:43" s="13" customFormat="1" x14ac:dyDescent="0.2">
      <c r="A22" s="4" t="s">
        <v>76</v>
      </c>
      <c r="B22" s="8">
        <v>5015</v>
      </c>
      <c r="C22" s="4" t="s">
        <v>77</v>
      </c>
      <c r="D22" s="4" t="s">
        <v>83</v>
      </c>
      <c r="E22" s="21">
        <v>43327</v>
      </c>
      <c r="F22" s="4" t="s">
        <v>95</v>
      </c>
      <c r="G22" s="4" t="s">
        <v>100</v>
      </c>
      <c r="H22" s="14"/>
      <c r="I22" s="14"/>
      <c r="J22" s="4" t="s">
        <v>103</v>
      </c>
      <c r="K22" s="4" t="s">
        <v>119</v>
      </c>
      <c r="L22" s="14"/>
      <c r="M22" s="14"/>
      <c r="N22" s="4" t="s">
        <v>159</v>
      </c>
      <c r="O22" s="4" t="s">
        <v>199</v>
      </c>
      <c r="P22" s="14"/>
      <c r="Q22" s="14"/>
      <c r="R22" s="4"/>
      <c r="S22" s="27">
        <v>1</v>
      </c>
      <c r="T22" s="27">
        <v>0</v>
      </c>
      <c r="U22" s="27">
        <v>1</v>
      </c>
      <c r="V22" s="5"/>
      <c r="W22" s="5"/>
      <c r="X22" s="32" t="str">
        <f t="shared" si="1"/>
        <v>02</v>
      </c>
      <c r="Y22" s="4" t="s">
        <v>13</v>
      </c>
      <c r="Z22" s="22">
        <v>66.5</v>
      </c>
      <c r="AA22" s="33" t="str">
        <f t="shared" si="2"/>
        <v>01</v>
      </c>
      <c r="AB22" s="4" t="s">
        <v>12</v>
      </c>
      <c r="AC22" s="23">
        <v>0.25</v>
      </c>
      <c r="AD22" s="22">
        <f t="shared" si="3"/>
        <v>49.88</v>
      </c>
      <c r="AE22" s="22">
        <f t="shared" si="4"/>
        <v>0</v>
      </c>
      <c r="AF22" s="22">
        <v>49.88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49.88</v>
      </c>
      <c r="AQ22" s="38">
        <v>0</v>
      </c>
    </row>
    <row r="23" spans="1:43" s="13" customFormat="1" x14ac:dyDescent="0.2">
      <c r="A23" s="4" t="s">
        <v>76</v>
      </c>
      <c r="B23" s="8">
        <v>6270</v>
      </c>
      <c r="C23" s="4" t="s">
        <v>82</v>
      </c>
      <c r="D23" s="4" t="s">
        <v>88</v>
      </c>
      <c r="E23" s="21">
        <v>43329</v>
      </c>
      <c r="F23" s="4" t="s">
        <v>98</v>
      </c>
      <c r="G23" s="4" t="s">
        <v>102</v>
      </c>
      <c r="H23" s="14"/>
      <c r="I23" s="14"/>
      <c r="J23" s="4" t="s">
        <v>103</v>
      </c>
      <c r="K23" s="4" t="s">
        <v>120</v>
      </c>
      <c r="L23" s="14"/>
      <c r="M23" s="14"/>
      <c r="N23" s="4" t="s">
        <v>160</v>
      </c>
      <c r="O23" s="4" t="s">
        <v>200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26.5</v>
      </c>
      <c r="AA23" s="33" t="str">
        <f t="shared" si="2"/>
        <v>01</v>
      </c>
      <c r="AB23" s="4" t="s">
        <v>12</v>
      </c>
      <c r="AC23" s="23">
        <v>0.25</v>
      </c>
      <c r="AD23" s="22">
        <f t="shared" si="3"/>
        <v>19.87</v>
      </c>
      <c r="AE23" s="22">
        <f t="shared" si="4"/>
        <v>0</v>
      </c>
      <c r="AF23" s="22">
        <v>19.87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19.87</v>
      </c>
      <c r="AQ23" s="38">
        <v>1</v>
      </c>
    </row>
    <row r="24" spans="1:43" s="13" customFormat="1" x14ac:dyDescent="0.2">
      <c r="A24" s="4" t="s">
        <v>76</v>
      </c>
      <c r="B24" s="8">
        <v>6959</v>
      </c>
      <c r="C24" s="4" t="s">
        <v>79</v>
      </c>
      <c r="D24" s="4" t="s">
        <v>85</v>
      </c>
      <c r="E24" s="21">
        <v>43335</v>
      </c>
      <c r="F24" s="4" t="s">
        <v>92</v>
      </c>
      <c r="G24" s="4" t="s">
        <v>100</v>
      </c>
      <c r="H24" s="14"/>
      <c r="I24" s="14"/>
      <c r="J24" s="4" t="s">
        <v>103</v>
      </c>
      <c r="K24" s="4" t="s">
        <v>121</v>
      </c>
      <c r="L24" s="14"/>
      <c r="M24" s="14"/>
      <c r="N24" s="4" t="s">
        <v>161</v>
      </c>
      <c r="O24" s="4" t="s">
        <v>201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45</v>
      </c>
      <c r="AA24" s="33" t="str">
        <f t="shared" si="2"/>
        <v>01</v>
      </c>
      <c r="AB24" s="4" t="s">
        <v>12</v>
      </c>
      <c r="AC24" s="23">
        <v>0.25</v>
      </c>
      <c r="AD24" s="22">
        <f t="shared" si="3"/>
        <v>33.75</v>
      </c>
      <c r="AE24" s="22">
        <f t="shared" si="4"/>
        <v>0</v>
      </c>
      <c r="AF24" s="22">
        <v>33.75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33.75</v>
      </c>
      <c r="AQ24" s="38">
        <v>0</v>
      </c>
    </row>
    <row r="25" spans="1:43" s="13" customFormat="1" x14ac:dyDescent="0.2">
      <c r="A25" s="4" t="s">
        <v>76</v>
      </c>
      <c r="B25" s="8">
        <v>7502</v>
      </c>
      <c r="C25" s="4" t="s">
        <v>77</v>
      </c>
      <c r="D25" s="4" t="s">
        <v>83</v>
      </c>
      <c r="E25" s="21">
        <v>43327</v>
      </c>
      <c r="F25" s="4" t="s">
        <v>95</v>
      </c>
      <c r="G25" s="4" t="s">
        <v>100</v>
      </c>
      <c r="H25" s="14"/>
      <c r="I25" s="14"/>
      <c r="J25" s="4" t="s">
        <v>103</v>
      </c>
      <c r="K25" s="4" t="s">
        <v>122</v>
      </c>
      <c r="L25" s="14"/>
      <c r="M25" s="14"/>
      <c r="N25" s="4" t="s">
        <v>162</v>
      </c>
      <c r="O25" s="4" t="s">
        <v>202</v>
      </c>
      <c r="P25" s="14"/>
      <c r="Q25" s="14"/>
      <c r="R25" s="4"/>
      <c r="S25" s="27">
        <v>2</v>
      </c>
      <c r="T25" s="27">
        <v>0</v>
      </c>
      <c r="U25" s="27">
        <v>2</v>
      </c>
      <c r="V25" s="5"/>
      <c r="W25" s="5"/>
      <c r="X25" s="32" t="str">
        <f t="shared" si="1"/>
        <v>02</v>
      </c>
      <c r="Y25" s="4" t="s">
        <v>13</v>
      </c>
      <c r="Z25" s="22">
        <v>46.5</v>
      </c>
      <c r="AA25" s="33" t="str">
        <f t="shared" si="2"/>
        <v>01</v>
      </c>
      <c r="AB25" s="4" t="s">
        <v>12</v>
      </c>
      <c r="AC25" s="23">
        <v>0.25</v>
      </c>
      <c r="AD25" s="22">
        <f t="shared" si="3"/>
        <v>69.760000000000005</v>
      </c>
      <c r="AE25" s="22">
        <f t="shared" si="4"/>
        <v>0</v>
      </c>
      <c r="AF25" s="22">
        <v>69.760000000000005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69.760000000000005</v>
      </c>
      <c r="AQ25" s="38">
        <v>0</v>
      </c>
    </row>
    <row r="26" spans="1:43" s="13" customFormat="1" x14ac:dyDescent="0.2">
      <c r="A26" s="4" t="s">
        <v>76</v>
      </c>
      <c r="B26" s="8">
        <v>7508</v>
      </c>
      <c r="C26" s="4" t="s">
        <v>77</v>
      </c>
      <c r="D26" s="4" t="s">
        <v>83</v>
      </c>
      <c r="E26" s="21">
        <v>43327</v>
      </c>
      <c r="F26" s="4" t="s">
        <v>95</v>
      </c>
      <c r="G26" s="4" t="s">
        <v>100</v>
      </c>
      <c r="H26" s="14"/>
      <c r="I26" s="14"/>
      <c r="J26" s="4" t="s">
        <v>103</v>
      </c>
      <c r="K26" s="4" t="s">
        <v>123</v>
      </c>
      <c r="L26" s="14"/>
      <c r="M26" s="14"/>
      <c r="N26" s="4" t="s">
        <v>163</v>
      </c>
      <c r="O26" s="4" t="s">
        <v>203</v>
      </c>
      <c r="P26" s="14"/>
      <c r="Q26" s="14"/>
      <c r="R26" s="4"/>
      <c r="S26" s="27">
        <v>2</v>
      </c>
      <c r="T26" s="27">
        <v>0</v>
      </c>
      <c r="U26" s="27">
        <v>2</v>
      </c>
      <c r="V26" s="5"/>
      <c r="W26" s="5"/>
      <c r="X26" s="32" t="str">
        <f t="shared" si="1"/>
        <v>02</v>
      </c>
      <c r="Y26" s="4" t="s">
        <v>13</v>
      </c>
      <c r="Z26" s="22">
        <v>48</v>
      </c>
      <c r="AA26" s="33" t="str">
        <f t="shared" si="2"/>
        <v>01</v>
      </c>
      <c r="AB26" s="4" t="s">
        <v>12</v>
      </c>
      <c r="AC26" s="23">
        <v>0.25</v>
      </c>
      <c r="AD26" s="22">
        <f t="shared" si="3"/>
        <v>72</v>
      </c>
      <c r="AE26" s="22">
        <f t="shared" si="4"/>
        <v>0</v>
      </c>
      <c r="AF26" s="22">
        <v>72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72</v>
      </c>
      <c r="AQ26" s="38">
        <v>0</v>
      </c>
    </row>
    <row r="27" spans="1:43" s="13" customFormat="1" x14ac:dyDescent="0.2">
      <c r="A27" s="4" t="s">
        <v>76</v>
      </c>
      <c r="B27" s="8">
        <v>7510</v>
      </c>
      <c r="C27" s="4" t="s">
        <v>77</v>
      </c>
      <c r="D27" s="4" t="s">
        <v>83</v>
      </c>
      <c r="E27" s="21">
        <v>43327</v>
      </c>
      <c r="F27" s="4" t="s">
        <v>95</v>
      </c>
      <c r="G27" s="4" t="s">
        <v>100</v>
      </c>
      <c r="H27" s="14"/>
      <c r="I27" s="14"/>
      <c r="J27" s="4" t="s">
        <v>103</v>
      </c>
      <c r="K27" s="4" t="s">
        <v>124</v>
      </c>
      <c r="L27" s="14"/>
      <c r="M27" s="14"/>
      <c r="N27" s="4" t="s">
        <v>164</v>
      </c>
      <c r="O27" s="4" t="s">
        <v>204</v>
      </c>
      <c r="P27" s="14"/>
      <c r="Q27" s="14"/>
      <c r="R27" s="4"/>
      <c r="S27" s="27">
        <v>2</v>
      </c>
      <c r="T27" s="27">
        <v>0</v>
      </c>
      <c r="U27" s="27">
        <v>2</v>
      </c>
      <c r="V27" s="5"/>
      <c r="W27" s="5"/>
      <c r="X27" s="32" t="str">
        <f t="shared" si="1"/>
        <v>02</v>
      </c>
      <c r="Y27" s="4" t="s">
        <v>13</v>
      </c>
      <c r="Z27" s="22">
        <v>23.95</v>
      </c>
      <c r="AA27" s="33" t="str">
        <f t="shared" si="2"/>
        <v>01</v>
      </c>
      <c r="AB27" s="4" t="s">
        <v>12</v>
      </c>
      <c r="AC27" s="23">
        <v>0.25</v>
      </c>
      <c r="AD27" s="22">
        <f t="shared" si="3"/>
        <v>35.92</v>
      </c>
      <c r="AE27" s="22">
        <f t="shared" si="4"/>
        <v>0</v>
      </c>
      <c r="AF27" s="22">
        <v>35.92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35.92</v>
      </c>
      <c r="AQ27" s="38">
        <v>0</v>
      </c>
    </row>
    <row r="28" spans="1:43" s="13" customFormat="1" x14ac:dyDescent="0.2">
      <c r="A28" s="4" t="s">
        <v>76</v>
      </c>
      <c r="B28" s="8">
        <v>7512</v>
      </c>
      <c r="C28" s="4" t="s">
        <v>77</v>
      </c>
      <c r="D28" s="4" t="s">
        <v>83</v>
      </c>
      <c r="E28" s="21">
        <v>43327</v>
      </c>
      <c r="F28" s="4" t="s">
        <v>95</v>
      </c>
      <c r="G28" s="4" t="s">
        <v>100</v>
      </c>
      <c r="H28" s="14"/>
      <c r="I28" s="14"/>
      <c r="J28" s="4" t="s">
        <v>103</v>
      </c>
      <c r="K28" s="4" t="s">
        <v>125</v>
      </c>
      <c r="L28" s="14"/>
      <c r="M28" s="14"/>
      <c r="N28" s="4" t="s">
        <v>165</v>
      </c>
      <c r="O28" s="4" t="s">
        <v>205</v>
      </c>
      <c r="P28" s="14"/>
      <c r="Q28" s="14"/>
      <c r="R28" s="4"/>
      <c r="S28" s="27">
        <v>2</v>
      </c>
      <c r="T28" s="27">
        <v>0</v>
      </c>
      <c r="U28" s="27">
        <v>2</v>
      </c>
      <c r="V28" s="5"/>
      <c r="W28" s="5"/>
      <c r="X28" s="32" t="str">
        <f t="shared" si="1"/>
        <v>02</v>
      </c>
      <c r="Y28" s="4" t="s">
        <v>13</v>
      </c>
      <c r="Z28" s="22">
        <v>41</v>
      </c>
      <c r="AA28" s="33" t="str">
        <f t="shared" si="2"/>
        <v>01</v>
      </c>
      <c r="AB28" s="4" t="s">
        <v>12</v>
      </c>
      <c r="AC28" s="23">
        <v>0.25</v>
      </c>
      <c r="AD28" s="22">
        <f t="shared" si="3"/>
        <v>61.5</v>
      </c>
      <c r="AE28" s="22">
        <f t="shared" si="4"/>
        <v>0</v>
      </c>
      <c r="AF28" s="22">
        <v>61.5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61.5</v>
      </c>
      <c r="AQ28" s="38">
        <v>0</v>
      </c>
    </row>
    <row r="29" spans="1:43" s="13" customFormat="1" x14ac:dyDescent="0.2">
      <c r="A29" s="4" t="s">
        <v>76</v>
      </c>
      <c r="B29" s="8">
        <v>8217</v>
      </c>
      <c r="C29" s="4" t="s">
        <v>77</v>
      </c>
      <c r="D29" s="4" t="s">
        <v>83</v>
      </c>
      <c r="E29" s="21">
        <v>43322</v>
      </c>
      <c r="F29" s="4" t="s">
        <v>90</v>
      </c>
      <c r="G29" s="4" t="s">
        <v>100</v>
      </c>
      <c r="H29" s="14"/>
      <c r="I29" s="14"/>
      <c r="J29" s="4" t="s">
        <v>103</v>
      </c>
      <c r="K29" s="4" t="s">
        <v>126</v>
      </c>
      <c r="L29" s="14"/>
      <c r="M29" s="14"/>
      <c r="N29" s="4" t="s">
        <v>166</v>
      </c>
      <c r="O29" s="4" t="s">
        <v>206</v>
      </c>
      <c r="P29" s="14"/>
      <c r="Q29" s="14"/>
      <c r="R29" s="4"/>
      <c r="S29" s="27">
        <v>2</v>
      </c>
      <c r="T29" s="27">
        <v>0</v>
      </c>
      <c r="U29" s="27">
        <v>2</v>
      </c>
      <c r="V29" s="5"/>
      <c r="W29" s="5"/>
      <c r="X29" s="32" t="str">
        <f t="shared" si="1"/>
        <v>02</v>
      </c>
      <c r="Y29" s="4" t="s">
        <v>13</v>
      </c>
      <c r="Z29" s="22">
        <v>45</v>
      </c>
      <c r="AA29" s="33" t="str">
        <f t="shared" si="2"/>
        <v>01</v>
      </c>
      <c r="AB29" s="4" t="s">
        <v>12</v>
      </c>
      <c r="AC29" s="23">
        <v>0.25</v>
      </c>
      <c r="AD29" s="22">
        <f t="shared" si="3"/>
        <v>67.5</v>
      </c>
      <c r="AE29" s="22">
        <f t="shared" si="4"/>
        <v>0</v>
      </c>
      <c r="AF29" s="22">
        <v>67.5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67.5</v>
      </c>
      <c r="AQ29" s="38">
        <v>0</v>
      </c>
    </row>
    <row r="30" spans="1:43" s="13" customFormat="1" x14ac:dyDescent="0.2">
      <c r="A30" s="4" t="s">
        <v>76</v>
      </c>
      <c r="B30" s="8">
        <v>8245</v>
      </c>
      <c r="C30" s="4" t="s">
        <v>77</v>
      </c>
      <c r="D30" s="4" t="s">
        <v>83</v>
      </c>
      <c r="E30" s="21">
        <v>43322</v>
      </c>
      <c r="F30" s="4" t="s">
        <v>90</v>
      </c>
      <c r="G30" s="4" t="s">
        <v>100</v>
      </c>
      <c r="H30" s="14"/>
      <c r="I30" s="14"/>
      <c r="J30" s="4" t="s">
        <v>103</v>
      </c>
      <c r="K30" s="4" t="s">
        <v>127</v>
      </c>
      <c r="L30" s="14"/>
      <c r="M30" s="14"/>
      <c r="N30" s="4" t="s">
        <v>167</v>
      </c>
      <c r="O30" s="4" t="s">
        <v>207</v>
      </c>
      <c r="P30" s="14"/>
      <c r="Q30" s="14"/>
      <c r="R30" s="4"/>
      <c r="S30" s="27">
        <v>2</v>
      </c>
      <c r="T30" s="27">
        <v>0</v>
      </c>
      <c r="U30" s="27">
        <v>2</v>
      </c>
      <c r="V30" s="5"/>
      <c r="W30" s="5"/>
      <c r="X30" s="32" t="str">
        <f t="shared" si="1"/>
        <v>02</v>
      </c>
      <c r="Y30" s="4" t="s">
        <v>13</v>
      </c>
      <c r="Z30" s="22">
        <v>20.95</v>
      </c>
      <c r="AA30" s="33" t="str">
        <f t="shared" si="2"/>
        <v>01</v>
      </c>
      <c r="AB30" s="4" t="s">
        <v>12</v>
      </c>
      <c r="AC30" s="23">
        <v>0.25</v>
      </c>
      <c r="AD30" s="22">
        <f t="shared" si="3"/>
        <v>31.42</v>
      </c>
      <c r="AE30" s="22">
        <f t="shared" si="4"/>
        <v>0</v>
      </c>
      <c r="AF30" s="22">
        <v>31.42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31.42</v>
      </c>
      <c r="AQ30" s="38">
        <v>0</v>
      </c>
    </row>
    <row r="31" spans="1:43" s="13" customFormat="1" x14ac:dyDescent="0.2">
      <c r="A31" s="4" t="s">
        <v>76</v>
      </c>
      <c r="B31" s="8">
        <v>9163</v>
      </c>
      <c r="C31" s="4" t="s">
        <v>77</v>
      </c>
      <c r="D31" s="4" t="s">
        <v>83</v>
      </c>
      <c r="E31" s="21">
        <v>43342</v>
      </c>
      <c r="F31" s="4" t="s">
        <v>96</v>
      </c>
      <c r="G31" s="4" t="s">
        <v>100</v>
      </c>
      <c r="H31" s="14"/>
      <c r="I31" s="14"/>
      <c r="J31" s="4" t="s">
        <v>103</v>
      </c>
      <c r="K31" s="4" t="s">
        <v>128</v>
      </c>
      <c r="L31" s="14"/>
      <c r="M31" s="14"/>
      <c r="N31" s="4" t="s">
        <v>168</v>
      </c>
      <c r="O31" s="4" t="s">
        <v>208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6</v>
      </c>
      <c r="AA31" s="33" t="str">
        <f t="shared" si="2"/>
        <v>01</v>
      </c>
      <c r="AB31" s="4" t="s">
        <v>12</v>
      </c>
      <c r="AC31" s="23">
        <v>0.25</v>
      </c>
      <c r="AD31" s="22">
        <f t="shared" si="3"/>
        <v>4.5</v>
      </c>
      <c r="AE31" s="22">
        <f t="shared" si="4"/>
        <v>0</v>
      </c>
      <c r="AF31" s="22">
        <v>4.5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4.5</v>
      </c>
      <c r="AQ31" s="38">
        <v>0</v>
      </c>
    </row>
    <row r="32" spans="1:43" s="13" customFormat="1" x14ac:dyDescent="0.2">
      <c r="A32" s="4" t="s">
        <v>76</v>
      </c>
      <c r="B32" s="8">
        <v>9886</v>
      </c>
      <c r="C32" s="4" t="s">
        <v>77</v>
      </c>
      <c r="D32" s="4" t="s">
        <v>83</v>
      </c>
      <c r="E32" s="21">
        <v>43329</v>
      </c>
      <c r="F32" s="4" t="s">
        <v>94</v>
      </c>
      <c r="G32" s="4" t="s">
        <v>100</v>
      </c>
      <c r="H32" s="14"/>
      <c r="I32" s="14"/>
      <c r="J32" s="4" t="s">
        <v>103</v>
      </c>
      <c r="K32" s="4" t="s">
        <v>129</v>
      </c>
      <c r="L32" s="14"/>
      <c r="M32" s="14"/>
      <c r="N32" s="4" t="s">
        <v>169</v>
      </c>
      <c r="O32" s="4" t="s">
        <v>209</v>
      </c>
      <c r="P32" s="14"/>
      <c r="Q32" s="14"/>
      <c r="R32" s="4"/>
      <c r="S32" s="27">
        <v>1</v>
      </c>
      <c r="T32" s="27">
        <v>0</v>
      </c>
      <c r="U32" s="27">
        <v>1</v>
      </c>
      <c r="V32" s="5"/>
      <c r="W32" s="5"/>
      <c r="X32" s="32" t="str">
        <f t="shared" si="1"/>
        <v>02</v>
      </c>
      <c r="Y32" s="4" t="s">
        <v>13</v>
      </c>
      <c r="Z32" s="22">
        <v>89</v>
      </c>
      <c r="AA32" s="33" t="str">
        <f t="shared" si="2"/>
        <v>01</v>
      </c>
      <c r="AB32" s="4" t="s">
        <v>12</v>
      </c>
      <c r="AC32" s="23">
        <v>0.25</v>
      </c>
      <c r="AD32" s="22">
        <f t="shared" si="3"/>
        <v>66.75</v>
      </c>
      <c r="AE32" s="22">
        <f t="shared" si="4"/>
        <v>0</v>
      </c>
      <c r="AF32" s="22">
        <v>66.75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66.75</v>
      </c>
      <c r="AQ32" s="38">
        <v>0</v>
      </c>
    </row>
    <row r="33" spans="1:43" s="13" customFormat="1" x14ac:dyDescent="0.2">
      <c r="A33" s="4" t="s">
        <v>76</v>
      </c>
      <c r="B33" s="8">
        <v>11394</v>
      </c>
      <c r="C33" s="4" t="s">
        <v>82</v>
      </c>
      <c r="D33" s="4" t="s">
        <v>88</v>
      </c>
      <c r="E33" s="21">
        <v>43329</v>
      </c>
      <c r="F33" s="4" t="s">
        <v>99</v>
      </c>
      <c r="G33" s="4" t="s">
        <v>102</v>
      </c>
      <c r="H33" s="14"/>
      <c r="I33" s="14"/>
      <c r="J33" s="4" t="s">
        <v>103</v>
      </c>
      <c r="K33" s="4" t="s">
        <v>120</v>
      </c>
      <c r="L33" s="14"/>
      <c r="M33" s="14"/>
      <c r="N33" s="4" t="s">
        <v>160</v>
      </c>
      <c r="O33" s="4" t="s">
        <v>200</v>
      </c>
      <c r="P33" s="14"/>
      <c r="Q33" s="14"/>
      <c r="R33" s="4"/>
      <c r="S33" s="27">
        <v>1</v>
      </c>
      <c r="T33" s="27">
        <v>0</v>
      </c>
      <c r="U33" s="27">
        <v>1</v>
      </c>
      <c r="V33" s="5"/>
      <c r="W33" s="5"/>
      <c r="X33" s="32" t="str">
        <f t="shared" si="1"/>
        <v>02</v>
      </c>
      <c r="Y33" s="4" t="s">
        <v>13</v>
      </c>
      <c r="Z33" s="22">
        <v>26.5</v>
      </c>
      <c r="AA33" s="33" t="str">
        <f t="shared" si="2"/>
        <v>01</v>
      </c>
      <c r="AB33" s="4" t="s">
        <v>12</v>
      </c>
      <c r="AC33" s="23">
        <v>0.25</v>
      </c>
      <c r="AD33" s="22">
        <f t="shared" si="3"/>
        <v>19.87</v>
      </c>
      <c r="AE33" s="22">
        <f t="shared" si="4"/>
        <v>0</v>
      </c>
      <c r="AF33" s="22">
        <v>19.87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19.87</v>
      </c>
      <c r="AQ33" s="38">
        <v>1</v>
      </c>
    </row>
    <row r="34" spans="1:43" s="13" customFormat="1" x14ac:dyDescent="0.2">
      <c r="A34" s="4" t="s">
        <v>76</v>
      </c>
      <c r="B34" s="8">
        <v>12108</v>
      </c>
      <c r="C34" s="4" t="s">
        <v>79</v>
      </c>
      <c r="D34" s="4" t="s">
        <v>85</v>
      </c>
      <c r="E34" s="21">
        <v>43335</v>
      </c>
      <c r="F34" s="4" t="s">
        <v>92</v>
      </c>
      <c r="G34" s="4" t="s">
        <v>100</v>
      </c>
      <c r="H34" s="14"/>
      <c r="I34" s="14"/>
      <c r="J34" s="4" t="s">
        <v>103</v>
      </c>
      <c r="K34" s="4" t="s">
        <v>130</v>
      </c>
      <c r="L34" s="14"/>
      <c r="M34" s="14"/>
      <c r="N34" s="4" t="s">
        <v>170</v>
      </c>
      <c r="O34" s="4" t="s">
        <v>210</v>
      </c>
      <c r="P34" s="14"/>
      <c r="Q34" s="14"/>
      <c r="R34" s="4"/>
      <c r="S34" s="27">
        <v>1</v>
      </c>
      <c r="T34" s="27">
        <v>0</v>
      </c>
      <c r="U34" s="27">
        <v>1</v>
      </c>
      <c r="V34" s="5"/>
      <c r="W34" s="5"/>
      <c r="X34" s="32" t="str">
        <f t="shared" si="1"/>
        <v>02</v>
      </c>
      <c r="Y34" s="4" t="s">
        <v>13</v>
      </c>
      <c r="Z34" s="22">
        <v>43</v>
      </c>
      <c r="AA34" s="33" t="str">
        <f t="shared" si="2"/>
        <v>01</v>
      </c>
      <c r="AB34" s="4" t="s">
        <v>12</v>
      </c>
      <c r="AC34" s="23">
        <v>0.25</v>
      </c>
      <c r="AD34" s="22">
        <f t="shared" si="3"/>
        <v>32.25</v>
      </c>
      <c r="AE34" s="22">
        <f t="shared" si="4"/>
        <v>0</v>
      </c>
      <c r="AF34" s="22">
        <v>32.25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32.25</v>
      </c>
      <c r="AQ34" s="38">
        <v>0</v>
      </c>
    </row>
    <row r="35" spans="1:43" s="13" customFormat="1" x14ac:dyDescent="0.2">
      <c r="A35" s="4" t="s">
        <v>76</v>
      </c>
      <c r="B35" s="8">
        <v>12153</v>
      </c>
      <c r="C35" s="4" t="s">
        <v>80</v>
      </c>
      <c r="D35" s="4" t="s">
        <v>86</v>
      </c>
      <c r="E35" s="21">
        <v>43334</v>
      </c>
      <c r="F35" s="4" t="s">
        <v>93</v>
      </c>
      <c r="G35" s="4" t="s">
        <v>100</v>
      </c>
      <c r="H35" s="14"/>
      <c r="I35" s="14"/>
      <c r="J35" s="4" t="s">
        <v>103</v>
      </c>
      <c r="K35" s="4" t="s">
        <v>131</v>
      </c>
      <c r="L35" s="14"/>
      <c r="M35" s="14"/>
      <c r="N35" s="4" t="s">
        <v>171</v>
      </c>
      <c r="O35" s="4" t="s">
        <v>211</v>
      </c>
      <c r="P35" s="14"/>
      <c r="Q35" s="14"/>
      <c r="R35" s="4"/>
      <c r="S35" s="27">
        <v>1</v>
      </c>
      <c r="T35" s="27">
        <v>0</v>
      </c>
      <c r="U35" s="27">
        <v>1</v>
      </c>
      <c r="V35" s="5"/>
      <c r="W35" s="5"/>
      <c r="X35" s="32" t="str">
        <f t="shared" si="1"/>
        <v>02</v>
      </c>
      <c r="Y35" s="4" t="s">
        <v>13</v>
      </c>
      <c r="Z35" s="22">
        <v>33.950000000000003</v>
      </c>
      <c r="AA35" s="33" t="str">
        <f t="shared" si="2"/>
        <v>01</v>
      </c>
      <c r="AB35" s="4" t="s">
        <v>12</v>
      </c>
      <c r="AC35" s="23">
        <v>0.25</v>
      </c>
      <c r="AD35" s="22">
        <f t="shared" si="3"/>
        <v>25.46</v>
      </c>
      <c r="AE35" s="22">
        <f t="shared" si="4"/>
        <v>0</v>
      </c>
      <c r="AF35" s="22">
        <v>25.46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25.46</v>
      </c>
      <c r="AQ35" s="38">
        <v>0</v>
      </c>
    </row>
    <row r="36" spans="1:43" s="13" customFormat="1" x14ac:dyDescent="0.2">
      <c r="A36" s="4" t="s">
        <v>76</v>
      </c>
      <c r="B36" s="8">
        <v>12480</v>
      </c>
      <c r="C36" s="4" t="s">
        <v>77</v>
      </c>
      <c r="D36" s="4" t="s">
        <v>83</v>
      </c>
      <c r="E36" s="21">
        <v>43329</v>
      </c>
      <c r="F36" s="4" t="s">
        <v>94</v>
      </c>
      <c r="G36" s="4" t="s">
        <v>100</v>
      </c>
      <c r="H36" s="14"/>
      <c r="I36" s="14"/>
      <c r="J36" s="4" t="s">
        <v>103</v>
      </c>
      <c r="K36" s="4" t="s">
        <v>132</v>
      </c>
      <c r="L36" s="14"/>
      <c r="M36" s="14"/>
      <c r="N36" s="4" t="s">
        <v>172</v>
      </c>
      <c r="O36" s="4" t="s">
        <v>212</v>
      </c>
      <c r="P36" s="14"/>
      <c r="Q36" s="14"/>
      <c r="R36" s="4"/>
      <c r="S36" s="27">
        <v>1</v>
      </c>
      <c r="T36" s="27">
        <v>0</v>
      </c>
      <c r="U36" s="27">
        <v>1</v>
      </c>
      <c r="V36" s="5"/>
      <c r="W36" s="5"/>
      <c r="X36" s="32" t="str">
        <f t="shared" si="1"/>
        <v>02</v>
      </c>
      <c r="Y36" s="4" t="s">
        <v>13</v>
      </c>
      <c r="Z36" s="22">
        <v>45</v>
      </c>
      <c r="AA36" s="33" t="str">
        <f t="shared" si="2"/>
        <v>01</v>
      </c>
      <c r="AB36" s="4" t="s">
        <v>12</v>
      </c>
      <c r="AC36" s="23">
        <v>0.25</v>
      </c>
      <c r="AD36" s="22">
        <f t="shared" si="3"/>
        <v>33.75</v>
      </c>
      <c r="AE36" s="22">
        <f t="shared" si="4"/>
        <v>0</v>
      </c>
      <c r="AF36" s="22">
        <v>33.75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33.75</v>
      </c>
      <c r="AQ36" s="38">
        <v>0</v>
      </c>
    </row>
    <row r="37" spans="1:43" s="13" customFormat="1" x14ac:dyDescent="0.2">
      <c r="A37" s="4" t="s">
        <v>76</v>
      </c>
      <c r="B37" s="8">
        <v>12635</v>
      </c>
      <c r="C37" s="4" t="s">
        <v>77</v>
      </c>
      <c r="D37" s="4" t="s">
        <v>83</v>
      </c>
      <c r="E37" s="21">
        <v>43327</v>
      </c>
      <c r="F37" s="4" t="s">
        <v>95</v>
      </c>
      <c r="G37" s="4" t="s">
        <v>100</v>
      </c>
      <c r="H37" s="14"/>
      <c r="I37" s="14"/>
      <c r="J37" s="4" t="s">
        <v>103</v>
      </c>
      <c r="K37" s="4" t="s">
        <v>133</v>
      </c>
      <c r="L37" s="14"/>
      <c r="M37" s="14"/>
      <c r="N37" s="4" t="s">
        <v>173</v>
      </c>
      <c r="O37" s="4" t="s">
        <v>193</v>
      </c>
      <c r="P37" s="14"/>
      <c r="Q37" s="14"/>
      <c r="R37" s="4"/>
      <c r="S37" s="27">
        <v>2</v>
      </c>
      <c r="T37" s="27">
        <v>0</v>
      </c>
      <c r="U37" s="27">
        <v>2</v>
      </c>
      <c r="V37" s="5"/>
      <c r="W37" s="5"/>
      <c r="X37" s="32" t="str">
        <f t="shared" si="1"/>
        <v>02</v>
      </c>
      <c r="Y37" s="4" t="s">
        <v>13</v>
      </c>
      <c r="Z37" s="22">
        <v>32.5</v>
      </c>
      <c r="AA37" s="33" t="str">
        <f t="shared" si="2"/>
        <v>01</v>
      </c>
      <c r="AB37" s="4" t="s">
        <v>12</v>
      </c>
      <c r="AC37" s="23">
        <v>0.25</v>
      </c>
      <c r="AD37" s="22">
        <f t="shared" si="3"/>
        <v>48.76</v>
      </c>
      <c r="AE37" s="22">
        <f t="shared" si="4"/>
        <v>0</v>
      </c>
      <c r="AF37" s="22">
        <v>48.76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48.76</v>
      </c>
      <c r="AQ37" s="38">
        <v>0</v>
      </c>
    </row>
    <row r="38" spans="1:43" s="13" customFormat="1" x14ac:dyDescent="0.2">
      <c r="A38" s="4" t="s">
        <v>76</v>
      </c>
      <c r="B38" s="8">
        <v>12647</v>
      </c>
      <c r="C38" s="4" t="s">
        <v>77</v>
      </c>
      <c r="D38" s="4" t="s">
        <v>83</v>
      </c>
      <c r="E38" s="21">
        <v>43327</v>
      </c>
      <c r="F38" s="4" t="s">
        <v>95</v>
      </c>
      <c r="G38" s="4" t="s">
        <v>100</v>
      </c>
      <c r="H38" s="14"/>
      <c r="I38" s="14"/>
      <c r="J38" s="4" t="s">
        <v>103</v>
      </c>
      <c r="K38" s="4" t="s">
        <v>134</v>
      </c>
      <c r="L38" s="14"/>
      <c r="M38" s="14"/>
      <c r="N38" s="4" t="s">
        <v>174</v>
      </c>
      <c r="O38" s="4" t="s">
        <v>213</v>
      </c>
      <c r="P38" s="14"/>
      <c r="Q38" s="14"/>
      <c r="R38" s="4"/>
      <c r="S38" s="27">
        <v>1</v>
      </c>
      <c r="T38" s="27">
        <v>0</v>
      </c>
      <c r="U38" s="27">
        <v>1</v>
      </c>
      <c r="V38" s="5"/>
      <c r="W38" s="5"/>
      <c r="X38" s="32" t="str">
        <f t="shared" si="1"/>
        <v>02</v>
      </c>
      <c r="Y38" s="4" t="s">
        <v>13</v>
      </c>
      <c r="Z38" s="22">
        <v>24.95</v>
      </c>
      <c r="AA38" s="33" t="str">
        <f t="shared" si="2"/>
        <v>01</v>
      </c>
      <c r="AB38" s="4" t="s">
        <v>12</v>
      </c>
      <c r="AC38" s="23">
        <v>0.25</v>
      </c>
      <c r="AD38" s="22">
        <f t="shared" si="3"/>
        <v>18.71</v>
      </c>
      <c r="AE38" s="22">
        <f t="shared" si="4"/>
        <v>0</v>
      </c>
      <c r="AF38" s="22">
        <v>18.71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18.71</v>
      </c>
      <c r="AQ38" s="38">
        <v>0</v>
      </c>
    </row>
    <row r="39" spans="1:43" s="13" customFormat="1" x14ac:dyDescent="0.2">
      <c r="A39" s="4" t="s">
        <v>76</v>
      </c>
      <c r="B39" s="8">
        <v>15026</v>
      </c>
      <c r="C39" s="4" t="s">
        <v>77</v>
      </c>
      <c r="D39" s="4" t="s">
        <v>83</v>
      </c>
      <c r="E39" s="21">
        <v>43329</v>
      </c>
      <c r="F39" s="4" t="s">
        <v>94</v>
      </c>
      <c r="G39" s="4" t="s">
        <v>100</v>
      </c>
      <c r="H39" s="14"/>
      <c r="I39" s="14"/>
      <c r="J39" s="4" t="s">
        <v>103</v>
      </c>
      <c r="K39" s="4" t="s">
        <v>135</v>
      </c>
      <c r="L39" s="14"/>
      <c r="M39" s="14"/>
      <c r="N39" s="4" t="s">
        <v>175</v>
      </c>
      <c r="O39" s="4" t="s">
        <v>214</v>
      </c>
      <c r="P39" s="14"/>
      <c r="Q39" s="14"/>
      <c r="R39" s="4"/>
      <c r="S39" s="27">
        <v>1</v>
      </c>
      <c r="T39" s="27">
        <v>0</v>
      </c>
      <c r="U39" s="27">
        <v>1</v>
      </c>
      <c r="V39" s="5"/>
      <c r="W39" s="5"/>
      <c r="X39" s="32" t="str">
        <f t="shared" si="1"/>
        <v>02</v>
      </c>
      <c r="Y39" s="4" t="s">
        <v>13</v>
      </c>
      <c r="Z39" s="22">
        <v>41</v>
      </c>
      <c r="AA39" s="33" t="str">
        <f t="shared" si="2"/>
        <v>01</v>
      </c>
      <c r="AB39" s="4" t="s">
        <v>12</v>
      </c>
      <c r="AC39" s="23">
        <v>0.25</v>
      </c>
      <c r="AD39" s="22">
        <f t="shared" si="3"/>
        <v>30.75</v>
      </c>
      <c r="AE39" s="22">
        <f t="shared" si="4"/>
        <v>0</v>
      </c>
      <c r="AF39" s="22">
        <v>30.75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30.75</v>
      </c>
      <c r="AQ39" s="38">
        <v>0</v>
      </c>
    </row>
    <row r="40" spans="1:43" s="13" customFormat="1" x14ac:dyDescent="0.2">
      <c r="A40" s="4" t="s">
        <v>76</v>
      </c>
      <c r="B40" s="8">
        <v>16887</v>
      </c>
      <c r="C40" s="4" t="s">
        <v>77</v>
      </c>
      <c r="D40" s="4" t="s">
        <v>83</v>
      </c>
      <c r="E40" s="21">
        <v>43342</v>
      </c>
      <c r="F40" s="4" t="s">
        <v>96</v>
      </c>
      <c r="G40" s="4" t="s">
        <v>100</v>
      </c>
      <c r="H40" s="14"/>
      <c r="I40" s="14"/>
      <c r="J40" s="4" t="s">
        <v>103</v>
      </c>
      <c r="K40" s="4" t="s">
        <v>136</v>
      </c>
      <c r="L40" s="14"/>
      <c r="M40" s="14"/>
      <c r="N40" s="4" t="s">
        <v>176</v>
      </c>
      <c r="O40" s="4" t="s">
        <v>215</v>
      </c>
      <c r="P40" s="14"/>
      <c r="Q40" s="14"/>
      <c r="R40" s="4"/>
      <c r="S40" s="27">
        <v>1</v>
      </c>
      <c r="T40" s="27">
        <v>0</v>
      </c>
      <c r="U40" s="27">
        <v>1</v>
      </c>
      <c r="V40" s="5"/>
      <c r="W40" s="5"/>
      <c r="X40" s="32" t="str">
        <f t="shared" si="1"/>
        <v>02</v>
      </c>
      <c r="Y40" s="4" t="s">
        <v>13</v>
      </c>
      <c r="Z40" s="22">
        <v>38</v>
      </c>
      <c r="AA40" s="33" t="str">
        <f t="shared" si="2"/>
        <v>01</v>
      </c>
      <c r="AB40" s="4" t="s">
        <v>12</v>
      </c>
      <c r="AC40" s="23">
        <v>0.25</v>
      </c>
      <c r="AD40" s="22">
        <f t="shared" si="3"/>
        <v>28.5</v>
      </c>
      <c r="AE40" s="22">
        <f t="shared" si="4"/>
        <v>0</v>
      </c>
      <c r="AF40" s="22">
        <v>28.5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28.5</v>
      </c>
      <c r="AQ40" s="38">
        <v>0</v>
      </c>
    </row>
    <row r="41" spans="1:43" s="13" customFormat="1" x14ac:dyDescent="0.2">
      <c r="A41" s="4" t="s">
        <v>76</v>
      </c>
      <c r="B41" s="8">
        <v>16892</v>
      </c>
      <c r="C41" s="4" t="s">
        <v>77</v>
      </c>
      <c r="D41" s="4" t="s">
        <v>83</v>
      </c>
      <c r="E41" s="21">
        <v>43342</v>
      </c>
      <c r="F41" s="4" t="s">
        <v>96</v>
      </c>
      <c r="G41" s="4" t="s">
        <v>100</v>
      </c>
      <c r="H41" s="14"/>
      <c r="I41" s="14"/>
      <c r="J41" s="4" t="s">
        <v>103</v>
      </c>
      <c r="K41" s="4" t="s">
        <v>137</v>
      </c>
      <c r="L41" s="14"/>
      <c r="M41" s="14"/>
      <c r="N41" s="4" t="s">
        <v>177</v>
      </c>
      <c r="O41" s="4" t="s">
        <v>216</v>
      </c>
      <c r="P41" s="14"/>
      <c r="Q41" s="14"/>
      <c r="R41" s="4"/>
      <c r="S41" s="27">
        <v>1</v>
      </c>
      <c r="T41" s="27">
        <v>0</v>
      </c>
      <c r="U41" s="27">
        <v>1</v>
      </c>
      <c r="V41" s="5"/>
      <c r="W41" s="5"/>
      <c r="X41" s="32" t="str">
        <f t="shared" si="1"/>
        <v>02</v>
      </c>
      <c r="Y41" s="4" t="s">
        <v>13</v>
      </c>
      <c r="Z41" s="22">
        <v>70</v>
      </c>
      <c r="AA41" s="33" t="str">
        <f t="shared" si="2"/>
        <v>01</v>
      </c>
      <c r="AB41" s="4" t="s">
        <v>12</v>
      </c>
      <c r="AC41" s="23">
        <v>0.25</v>
      </c>
      <c r="AD41" s="22">
        <f t="shared" si="3"/>
        <v>52.5</v>
      </c>
      <c r="AE41" s="22">
        <f t="shared" si="4"/>
        <v>0</v>
      </c>
      <c r="AF41" s="22">
        <v>52.5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52.5</v>
      </c>
      <c r="AQ41" s="38">
        <v>0</v>
      </c>
    </row>
    <row r="42" spans="1:43" s="13" customFormat="1" x14ac:dyDescent="0.2">
      <c r="A42" s="4" t="s">
        <v>76</v>
      </c>
      <c r="B42" s="8">
        <v>16897</v>
      </c>
      <c r="C42" s="4" t="s">
        <v>77</v>
      </c>
      <c r="D42" s="4" t="s">
        <v>83</v>
      </c>
      <c r="E42" s="21">
        <v>43342</v>
      </c>
      <c r="F42" s="4" t="s">
        <v>96</v>
      </c>
      <c r="G42" s="4" t="s">
        <v>100</v>
      </c>
      <c r="H42" s="14"/>
      <c r="I42" s="14"/>
      <c r="J42" s="4" t="s">
        <v>103</v>
      </c>
      <c r="K42" s="4" t="s">
        <v>138</v>
      </c>
      <c r="L42" s="14"/>
      <c r="M42" s="14"/>
      <c r="N42" s="4" t="s">
        <v>178</v>
      </c>
      <c r="O42" s="4" t="s">
        <v>217</v>
      </c>
      <c r="P42" s="14"/>
      <c r="Q42" s="14"/>
      <c r="R42" s="4"/>
      <c r="S42" s="27">
        <v>1</v>
      </c>
      <c r="T42" s="27">
        <v>0</v>
      </c>
      <c r="U42" s="27">
        <v>1</v>
      </c>
      <c r="V42" s="5"/>
      <c r="W42" s="5"/>
      <c r="X42" s="32" t="str">
        <f t="shared" si="1"/>
        <v>02</v>
      </c>
      <c r="Y42" s="4" t="s">
        <v>13</v>
      </c>
      <c r="Z42" s="22">
        <v>41</v>
      </c>
      <c r="AA42" s="33" t="str">
        <f t="shared" si="2"/>
        <v>01</v>
      </c>
      <c r="AB42" s="4" t="s">
        <v>12</v>
      </c>
      <c r="AC42" s="23">
        <v>0.25</v>
      </c>
      <c r="AD42" s="22">
        <f t="shared" si="3"/>
        <v>30.75</v>
      </c>
      <c r="AE42" s="22">
        <f t="shared" si="4"/>
        <v>0</v>
      </c>
      <c r="AF42" s="22">
        <v>30.75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30.75</v>
      </c>
      <c r="AQ42" s="38">
        <v>0</v>
      </c>
    </row>
    <row r="43" spans="1:43" s="13" customFormat="1" x14ac:dyDescent="0.2">
      <c r="A43" s="4" t="s">
        <v>76</v>
      </c>
      <c r="B43" s="8">
        <v>17749</v>
      </c>
      <c r="C43" s="4" t="s">
        <v>77</v>
      </c>
      <c r="D43" s="4" t="s">
        <v>83</v>
      </c>
      <c r="E43" s="21">
        <v>43327</v>
      </c>
      <c r="F43" s="4" t="s">
        <v>95</v>
      </c>
      <c r="G43" s="4" t="s">
        <v>100</v>
      </c>
      <c r="H43" s="14"/>
      <c r="I43" s="14"/>
      <c r="J43" s="4" t="s">
        <v>103</v>
      </c>
      <c r="K43" s="4" t="s">
        <v>139</v>
      </c>
      <c r="L43" s="14"/>
      <c r="M43" s="14"/>
      <c r="N43" s="4" t="s">
        <v>179</v>
      </c>
      <c r="O43" s="4" t="s">
        <v>218</v>
      </c>
      <c r="P43" s="14"/>
      <c r="Q43" s="14"/>
      <c r="R43" s="4"/>
      <c r="S43" s="27">
        <v>2</v>
      </c>
      <c r="T43" s="27">
        <v>0</v>
      </c>
      <c r="U43" s="27">
        <v>2</v>
      </c>
      <c r="V43" s="5"/>
      <c r="W43" s="5"/>
      <c r="X43" s="32" t="str">
        <f t="shared" si="1"/>
        <v>02</v>
      </c>
      <c r="Y43" s="4" t="s">
        <v>13</v>
      </c>
      <c r="Z43" s="22">
        <v>45</v>
      </c>
      <c r="AA43" s="33" t="str">
        <f t="shared" si="2"/>
        <v>01</v>
      </c>
      <c r="AB43" s="4" t="s">
        <v>12</v>
      </c>
      <c r="AC43" s="23">
        <v>0.25</v>
      </c>
      <c r="AD43" s="22">
        <f t="shared" si="3"/>
        <v>67.5</v>
      </c>
      <c r="AE43" s="22">
        <f t="shared" si="4"/>
        <v>0</v>
      </c>
      <c r="AF43" s="22">
        <v>67.5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67.5</v>
      </c>
      <c r="AQ43" s="38">
        <v>0</v>
      </c>
    </row>
    <row r="44" spans="1:43" s="13" customFormat="1" x14ac:dyDescent="0.2">
      <c r="A44" s="4" t="s">
        <v>76</v>
      </c>
      <c r="B44" s="8">
        <v>18464</v>
      </c>
      <c r="C44" s="4" t="s">
        <v>77</v>
      </c>
      <c r="D44" s="4" t="s">
        <v>83</v>
      </c>
      <c r="E44" s="21">
        <v>43322</v>
      </c>
      <c r="F44" s="4" t="s">
        <v>90</v>
      </c>
      <c r="G44" s="4" t="s">
        <v>100</v>
      </c>
      <c r="H44" s="14"/>
      <c r="I44" s="14"/>
      <c r="J44" s="4" t="s">
        <v>103</v>
      </c>
      <c r="K44" s="4" t="s">
        <v>140</v>
      </c>
      <c r="L44" s="14"/>
      <c r="M44" s="14"/>
      <c r="N44" s="4" t="s">
        <v>180</v>
      </c>
      <c r="O44" s="4" t="s">
        <v>219</v>
      </c>
      <c r="P44" s="14"/>
      <c r="Q44" s="14"/>
      <c r="R44" s="4"/>
      <c r="S44" s="27">
        <v>2</v>
      </c>
      <c r="T44" s="27">
        <v>0</v>
      </c>
      <c r="U44" s="27">
        <v>2</v>
      </c>
      <c r="V44" s="5"/>
      <c r="W44" s="5"/>
      <c r="X44" s="32" t="str">
        <f t="shared" si="1"/>
        <v>02</v>
      </c>
      <c r="Y44" s="4" t="s">
        <v>13</v>
      </c>
      <c r="Z44" s="22">
        <v>30.95</v>
      </c>
      <c r="AA44" s="33" t="str">
        <f t="shared" si="2"/>
        <v>01</v>
      </c>
      <c r="AB44" s="4" t="s">
        <v>12</v>
      </c>
      <c r="AC44" s="23">
        <v>0.25</v>
      </c>
      <c r="AD44" s="22">
        <f t="shared" si="3"/>
        <v>46.42</v>
      </c>
      <c r="AE44" s="22">
        <f t="shared" si="4"/>
        <v>0</v>
      </c>
      <c r="AF44" s="22">
        <v>46.42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46.42</v>
      </c>
      <c r="AQ44" s="38">
        <v>0</v>
      </c>
    </row>
    <row r="45" spans="1:43" s="13" customFormat="1" x14ac:dyDescent="0.2">
      <c r="A45" s="4" t="s">
        <v>76</v>
      </c>
      <c r="B45" s="8">
        <v>20151</v>
      </c>
      <c r="C45" s="4" t="s">
        <v>77</v>
      </c>
      <c r="D45" s="4" t="s">
        <v>83</v>
      </c>
      <c r="E45" s="21">
        <v>43329</v>
      </c>
      <c r="F45" s="4" t="s">
        <v>94</v>
      </c>
      <c r="G45" s="4" t="s">
        <v>100</v>
      </c>
      <c r="H45" s="14"/>
      <c r="I45" s="14"/>
      <c r="J45" s="4" t="s">
        <v>103</v>
      </c>
      <c r="K45" s="4" t="s">
        <v>141</v>
      </c>
      <c r="L45" s="14"/>
      <c r="M45" s="14"/>
      <c r="N45" s="4" t="s">
        <v>181</v>
      </c>
      <c r="O45" s="4" t="s">
        <v>220</v>
      </c>
      <c r="P45" s="14"/>
      <c r="Q45" s="14"/>
      <c r="R45" s="4"/>
      <c r="S45" s="27">
        <v>1</v>
      </c>
      <c r="T45" s="27">
        <v>0</v>
      </c>
      <c r="U45" s="27">
        <v>1</v>
      </c>
      <c r="V45" s="5"/>
      <c r="W45" s="5"/>
      <c r="X45" s="32" t="str">
        <f t="shared" si="1"/>
        <v>02</v>
      </c>
      <c r="Y45" s="4" t="s">
        <v>13</v>
      </c>
      <c r="Z45" s="22">
        <v>43</v>
      </c>
      <c r="AA45" s="33" t="str">
        <f t="shared" si="2"/>
        <v>01</v>
      </c>
      <c r="AB45" s="4" t="s">
        <v>12</v>
      </c>
      <c r="AC45" s="23">
        <v>0.25</v>
      </c>
      <c r="AD45" s="22">
        <f t="shared" si="3"/>
        <v>32.25</v>
      </c>
      <c r="AE45" s="22">
        <f t="shared" si="4"/>
        <v>0</v>
      </c>
      <c r="AF45" s="22">
        <v>32.25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32.25</v>
      </c>
      <c r="AQ45" s="38">
        <v>0</v>
      </c>
    </row>
    <row r="46" spans="1:43" s="13" customFormat="1" x14ac:dyDescent="0.2">
      <c r="A46" s="4" t="s">
        <v>76</v>
      </c>
      <c r="B46" s="8">
        <v>20316</v>
      </c>
      <c r="C46" s="4" t="s">
        <v>77</v>
      </c>
      <c r="D46" s="4" t="s">
        <v>83</v>
      </c>
      <c r="E46" s="21">
        <v>43327</v>
      </c>
      <c r="F46" s="4" t="s">
        <v>95</v>
      </c>
      <c r="G46" s="4" t="s">
        <v>100</v>
      </c>
      <c r="H46" s="14"/>
      <c r="I46" s="14"/>
      <c r="J46" s="4" t="s">
        <v>103</v>
      </c>
      <c r="K46" s="4" t="s">
        <v>142</v>
      </c>
      <c r="L46" s="14"/>
      <c r="M46" s="14"/>
      <c r="N46" s="4" t="s">
        <v>182</v>
      </c>
      <c r="O46" s="4" t="s">
        <v>221</v>
      </c>
      <c r="P46" s="14"/>
      <c r="Q46" s="14"/>
      <c r="R46" s="4"/>
      <c r="S46" s="27">
        <v>2</v>
      </c>
      <c r="T46" s="27">
        <v>0</v>
      </c>
      <c r="U46" s="27">
        <v>2</v>
      </c>
      <c r="V46" s="5"/>
      <c r="W46" s="5"/>
      <c r="X46" s="32" t="str">
        <f t="shared" si="1"/>
        <v>02</v>
      </c>
      <c r="Y46" s="4" t="s">
        <v>13</v>
      </c>
      <c r="Z46" s="22">
        <v>46.5</v>
      </c>
      <c r="AA46" s="33" t="str">
        <f t="shared" si="2"/>
        <v>01</v>
      </c>
      <c r="AB46" s="4" t="s">
        <v>12</v>
      </c>
      <c r="AC46" s="23">
        <v>0.25</v>
      </c>
      <c r="AD46" s="22">
        <f t="shared" si="3"/>
        <v>69.760000000000005</v>
      </c>
      <c r="AE46" s="22">
        <f t="shared" si="4"/>
        <v>0</v>
      </c>
      <c r="AF46" s="22">
        <v>69.760000000000005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69.760000000000005</v>
      </c>
      <c r="AQ46" s="38">
        <v>0</v>
      </c>
    </row>
    <row r="47" spans="1:43" s="13" customFormat="1" x14ac:dyDescent="0.2">
      <c r="A47" s="4" t="s">
        <v>76</v>
      </c>
      <c r="B47" s="8">
        <v>20327</v>
      </c>
      <c r="C47" s="4" t="s">
        <v>77</v>
      </c>
      <c r="D47" s="4" t="s">
        <v>83</v>
      </c>
      <c r="E47" s="21">
        <v>43327</v>
      </c>
      <c r="F47" s="4" t="s">
        <v>95</v>
      </c>
      <c r="G47" s="4" t="s">
        <v>100</v>
      </c>
      <c r="H47" s="14"/>
      <c r="I47" s="14"/>
      <c r="J47" s="4" t="s">
        <v>103</v>
      </c>
      <c r="K47" s="4" t="s">
        <v>143</v>
      </c>
      <c r="L47" s="14"/>
      <c r="M47" s="14"/>
      <c r="N47" s="4" t="s">
        <v>183</v>
      </c>
      <c r="O47" s="4" t="s">
        <v>222</v>
      </c>
      <c r="P47" s="14"/>
      <c r="Q47" s="14"/>
      <c r="R47" s="4"/>
      <c r="S47" s="27">
        <v>2</v>
      </c>
      <c r="T47" s="27">
        <v>0</v>
      </c>
      <c r="U47" s="27">
        <v>2</v>
      </c>
      <c r="V47" s="5"/>
      <c r="W47" s="5"/>
      <c r="X47" s="32" t="str">
        <f t="shared" si="1"/>
        <v>02</v>
      </c>
      <c r="Y47" s="4" t="s">
        <v>13</v>
      </c>
      <c r="Z47" s="22">
        <v>23.95</v>
      </c>
      <c r="AA47" s="33" t="str">
        <f t="shared" si="2"/>
        <v>01</v>
      </c>
      <c r="AB47" s="4" t="s">
        <v>12</v>
      </c>
      <c r="AC47" s="23">
        <v>0.25</v>
      </c>
      <c r="AD47" s="22">
        <f t="shared" si="3"/>
        <v>35.92</v>
      </c>
      <c r="AE47" s="22">
        <f t="shared" si="4"/>
        <v>0</v>
      </c>
      <c r="AF47" s="22">
        <v>35.92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35.92</v>
      </c>
      <c r="AQ47" s="38">
        <v>0</v>
      </c>
    </row>
    <row r="48" spans="1:43" s="19" customFormat="1" ht="13.5" thickBot="1" x14ac:dyDescent="0.25">
      <c r="A48" s="3"/>
      <c r="B48" s="2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6">
        <f>SUBTOTAL(9,S7:S47)</f>
        <v>58</v>
      </c>
      <c r="T48" s="6">
        <f>SUBTOTAL(9,T7:T47)</f>
        <v>0</v>
      </c>
      <c r="U48" s="6">
        <f>SUBTOTAL(9,U7:U47)</f>
        <v>58</v>
      </c>
      <c r="V48" s="3"/>
      <c r="W48" s="3"/>
      <c r="X48" s="3"/>
      <c r="Y48" s="3"/>
      <c r="Z48" s="25"/>
      <c r="AA48" s="3"/>
      <c r="AB48" s="3"/>
      <c r="AC48" s="3"/>
      <c r="AD48" s="25">
        <f>SUBTOTAL(9,AD7:AD47)</f>
        <v>1799.54</v>
      </c>
      <c r="AE48" s="25">
        <f>SUBTOTAL(9,AE7:AE47)</f>
        <v>0</v>
      </c>
      <c r="AF48" s="25">
        <f>SUBTOTAL(9,AF7:AF47)</f>
        <v>1799.54</v>
      </c>
      <c r="AG48" s="3"/>
      <c r="AH48" s="3"/>
      <c r="AI48" s="3"/>
      <c r="AJ48" s="3"/>
      <c r="AK48" s="3"/>
      <c r="AL48" s="3"/>
      <c r="AM48" s="3"/>
      <c r="AN48" s="3"/>
      <c r="AO48" s="3"/>
      <c r="AP48" s="25">
        <f>SUBTOTAL(9,AP7:AP47)</f>
        <v>1799.54</v>
      </c>
      <c r="AQ48" s="3"/>
    </row>
    <row r="49" spans="1:1" ht="13.5" thickTop="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</sheetData>
  <autoFilter ref="A6:AP47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 Utset</cp:lastModifiedBy>
  <dcterms:created xsi:type="dcterms:W3CDTF">2010-10-05T21:14:02Z</dcterms:created>
  <dcterms:modified xsi:type="dcterms:W3CDTF">2018-09-17T20:45:57Z</dcterms:modified>
</cp:coreProperties>
</file>