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360" yWindow="585" windowWidth="19320" windowHeight="11775"/>
  </bookViews>
  <sheets>
    <sheet name="Sales" sheetId="6" r:id="rId1"/>
  </sheets>
  <definedNames>
    <definedName name="_xlnm._FilterDatabase" localSheetId="0" hidden="1">Sales!$A$6:$AP$14</definedName>
  </definedNames>
  <calcPr calcId="125725"/>
</workbook>
</file>

<file path=xl/calcChain.xml><?xml version="1.0" encoding="utf-8"?>
<calcChain xmlns="http://schemas.openxmlformats.org/spreadsheetml/2006/main">
  <c r="AA14" i="6"/>
  <c r="X14"/>
  <c r="AA13"/>
  <c r="X13"/>
  <c r="AA12"/>
  <c r="X12"/>
  <c r="AA11"/>
  <c r="X11"/>
  <c r="AA10"/>
  <c r="X10"/>
  <c r="AA9"/>
  <c r="X9"/>
  <c r="AA8"/>
  <c r="X8"/>
  <c r="AQ5"/>
  <c r="E2" l="1"/>
  <c r="F2" l="1"/>
  <c r="AA7" l="1"/>
  <c r="X7"/>
  <c r="A2"/>
  <c r="AC5"/>
  <c r="O5"/>
  <c r="D5"/>
  <c r="N5"/>
  <c r="C5"/>
  <c r="T5"/>
  <c r="F5"/>
  <c r="J5"/>
  <c r="AF5"/>
  <c r="A5"/>
  <c r="E5"/>
  <c r="S5"/>
  <c r="K5"/>
  <c r="AB5"/>
  <c r="Z5"/>
  <c r="B5"/>
  <c r="Y5"/>
  <c r="U5"/>
  <c r="G5"/>
  <c r="AE14" l="1"/>
  <c r="AE12"/>
  <c r="AE10"/>
  <c r="AE8"/>
  <c r="AE13"/>
  <c r="AE11"/>
  <c r="AE9"/>
  <c r="U15"/>
  <c r="S15"/>
  <c r="AD11" l="1"/>
  <c r="AP11"/>
  <c r="AD8"/>
  <c r="AP8"/>
  <c r="AP12"/>
  <c r="AD12"/>
  <c r="AD9"/>
  <c r="AP9"/>
  <c r="AD13"/>
  <c r="AP13"/>
  <c r="AP10"/>
  <c r="AD10"/>
  <c r="AP14"/>
  <c r="AD14"/>
  <c r="AF15"/>
  <c r="AP7"/>
  <c r="AP15" s="1"/>
  <c r="T15"/>
  <c r="AE7"/>
  <c r="AE15" s="1"/>
  <c r="AD7" l="1"/>
  <c r="AD15" s="1"/>
</calcChain>
</file>

<file path=xl/sharedStrings.xml><?xml version="1.0" encoding="utf-8"?>
<sst xmlns="http://schemas.openxmlformats.org/spreadsheetml/2006/main" count="167" uniqueCount="109">
  <si>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</si>
  <si>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</si>
  <si>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</si>
  <si>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</si>
  <si>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</si>
  <si>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</si>
  <si>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</si>
  <si>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</si>
  <si>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Class of trade / sale</t>
  </si>
  <si>
    <t>Sales territory</t>
  </si>
  <si>
    <t>Original</t>
  </si>
  <si>
    <t>02</t>
  </si>
  <si>
    <t>USD</t>
  </si>
  <si>
    <t>US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</si>
  <si>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</si>
  <si>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</si>
  <si>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</si>
  <si>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</si>
  <si>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</si>
  <si>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</si>
  <si>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</si>
  <si>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</si>
  <si>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</si>
  <si>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</si>
  <si>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</si>
  <si>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</si>
  <si>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</si>
  <si>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</si>
  <si>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</si>
  <si>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</si>
  <si>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</si>
  <si>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</si>
  <si>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</si>
  <si>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</si>
  <si>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</si>
  <si>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</si>
  <si>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</si>
  <si>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</si>
  <si>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</si>
  <si>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</si>
  <si>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</si>
  <si>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</si>
  <si>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</si>
  <si>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</si>
  <si>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</si>
  <si>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</si>
  <si>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</si>
  <si>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</si>
  <si>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</si>
  <si>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</si>
  <si>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</si>
  <si>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</si>
  <si>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</si>
  <si>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M</t>
  </si>
  <si>
    <t>A</t>
  </si>
  <si>
    <t>L</t>
  </si>
  <si>
    <t>S</t>
  </si>
  <si>
    <t>T</t>
  </si>
  <si>
    <t>U</t>
  </si>
  <si>
    <t>X</t>
  </si>
  <si>
    <t>Y</t>
  </si>
  <si>
    <t>Z</t>
  </si>
  <si>
    <t>J</t>
  </si>
  <si>
    <t>Publisher</t>
  </si>
  <si>
    <t>K</t>
  </si>
  <si>
    <t>R</t>
  </si>
  <si>
    <t>W</t>
  </si>
  <si>
    <t>01</t>
  </si>
  <si>
    <t>B</t>
  </si>
  <si>
    <t>AC</t>
  </si>
  <si>
    <t>AQ</t>
  </si>
  <si>
    <t>AR</t>
  </si>
  <si>
    <t>Currency conversion rate</t>
  </si>
  <si>
    <t>C</t>
  </si>
  <si>
    <t>CC</t>
  </si>
  <si>
    <t>BY</t>
  </si>
  <si>
    <t>HYPERION BOOKS (E)</t>
  </si>
  <si>
    <t>0013027</t>
  </si>
  <si>
    <t>0012309</t>
  </si>
  <si>
    <t>0012873</t>
  </si>
  <si>
    <t>550009</t>
  </si>
  <si>
    <t>418328</t>
  </si>
  <si>
    <t>Toshiba Book Place Windows 8_ECDF</t>
  </si>
  <si>
    <t>Blio - Toshiba</t>
  </si>
  <si>
    <t>CENTRAL NC REGNL LIBY</t>
  </si>
  <si>
    <t>CARROLLTON PUBLIC LIBRARY</t>
  </si>
  <si>
    <t>FI4044562</t>
  </si>
  <si>
    <t>FI4041364</t>
  </si>
  <si>
    <t>FI4039089</t>
  </si>
  <si>
    <t>5013041370</t>
  </si>
  <si>
    <t>FI4041005</t>
  </si>
  <si>
    <t>5013044662</t>
  </si>
  <si>
    <t>FI4049218</t>
  </si>
  <si>
    <t>Retail</t>
  </si>
  <si>
    <t>Axis-Library</t>
  </si>
  <si>
    <t>ISBN 13</t>
  </si>
  <si>
    <t>9781401304669</t>
  </si>
  <si>
    <t>9781401304720</t>
  </si>
  <si>
    <t>9781401305925</t>
  </si>
  <si>
    <t>9781401396169</t>
  </si>
  <si>
    <t>9781401304676</t>
  </si>
  <si>
    <t>9781401394769</t>
  </si>
  <si>
    <t>A Brewing Storm</t>
  </si>
  <si>
    <t>Frozen Heat</t>
  </si>
  <si>
    <t>Deadly Heat</t>
  </si>
  <si>
    <t>Naked Heat</t>
  </si>
  <si>
    <t>A Raging Storm</t>
  </si>
  <si>
    <t>Heat Wave</t>
  </si>
  <si>
    <t>Castle, Richard</t>
  </si>
</sst>
</file>

<file path=xl/styles.xml><?xml version="1.0" encoding="utf-8"?>
<styleSheet xmlns="http://schemas.openxmlformats.org/spreadsheetml/2006/main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.00_);\(#,##0.00\);_(&quot;-&quot;_);\ _(@_)"/>
    <numFmt numFmtId="167" formatCode="_(#,##0_);\(#,##0\);_(&quot;-&quot;_);\ _(@_)"/>
    <numFmt numFmtId="168" formatCode="0%;\(0%\)"/>
    <numFmt numFmtId="169" formatCode="&quot;$&quot;* #,##0.00;&quot;$&quot;* \(#,##0.00\)"/>
    <numFmt numFmtId="170" formatCode="mmm\-yy&quot; Sales&quot;"/>
    <numFmt numFmtId="171" formatCode="[$-409]mmm\-yy;@"/>
    <numFmt numFmtId="172" formatCode="_(* #,##0.0000_);_(* \(#,##0.0000\);_(* &quot;-&quot;??_);_(@_)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0" xfId="0" applyFont="1" applyFill="1"/>
    <xf numFmtId="44" fontId="2" fillId="0" borderId="0" xfId="2" applyFont="1"/>
    <xf numFmtId="164" fontId="3" fillId="0" borderId="1" xfId="1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166" fontId="2" fillId="0" borderId="0" xfId="0" applyNumberFormat="1" applyFont="1" applyFill="1"/>
    <xf numFmtId="168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9" fontId="3" fillId="0" borderId="1" xfId="1" applyNumberFormat="1" applyFont="1" applyBorder="1" applyAlignment="1">
      <alignment wrapText="1"/>
    </xf>
    <xf numFmtId="166" fontId="3" fillId="0" borderId="2" xfId="0" applyNumberFormat="1" applyFont="1" applyFill="1" applyBorder="1" applyAlignment="1">
      <alignment horizontal="left" wrapText="1"/>
    </xf>
    <xf numFmtId="167" fontId="2" fillId="0" borderId="0" xfId="0" applyNumberFormat="1" applyFont="1" applyFill="1"/>
    <xf numFmtId="170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7" fontId="2" fillId="0" borderId="0" xfId="2" applyNumberFormat="1" applyFont="1" applyAlignment="1">
      <alignment horizontal="right"/>
    </xf>
    <xf numFmtId="167" fontId="2" fillId="0" borderId="0" xfId="2" applyNumberFormat="1" applyFont="1"/>
    <xf numFmtId="166" fontId="2" fillId="0" borderId="0" xfId="0" applyNumberFormat="1" applyFont="1" applyAlignment="1">
      <alignment wrapText="1"/>
    </xf>
    <xf numFmtId="172" fontId="2" fillId="0" borderId="0" xfId="4" applyNumberFormat="1" applyFont="1" applyAlignment="1">
      <alignment horizontal="left"/>
    </xf>
    <xf numFmtId="172" fontId="2" fillId="0" borderId="0" xfId="4" applyNumberFormat="1" applyFont="1" applyAlignment="1">
      <alignment wrapText="1"/>
    </xf>
    <xf numFmtId="172" fontId="3" fillId="0" borderId="3" xfId="4" applyNumberFormat="1" applyFont="1" applyFill="1" applyBorder="1" applyAlignment="1">
      <alignment horizontal="left" wrapText="1"/>
    </xf>
    <xf numFmtId="172" fontId="2" fillId="0" borderId="0" xfId="4" applyNumberFormat="1" applyFont="1" applyFill="1"/>
    <xf numFmtId="171" fontId="2" fillId="0" borderId="0" xfId="0" applyNumberFormat="1" applyFont="1" applyFill="1" applyAlignment="1">
      <alignment horizontal="left"/>
    </xf>
  </cellXfs>
  <cellStyles count="5">
    <cellStyle name="Comma" xfId="4" builtinId="3"/>
    <cellStyle name="Comma 2" xfId="1"/>
    <cellStyle name="Currency 2" xfId="2"/>
    <cellStyle name="Normal" xfId="0" builtinId="0"/>
    <cellStyle name="Percent 2" xfId="3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Q129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3.28515625" defaultRowHeight="12.75"/>
  <cols>
    <col min="1" max="1" width="23.28515625" style="1" customWidth="1"/>
    <col min="2" max="2" width="9.28515625" style="7" customWidth="1"/>
    <col min="3" max="3" width="15.5703125" style="1" customWidth="1"/>
    <col min="4" max="4" width="16.42578125" style="1" bestFit="1" customWidth="1"/>
    <col min="5" max="5" width="10" style="1" bestFit="1" customWidth="1"/>
    <col min="6" max="6" width="12.5703125" style="1" customWidth="1"/>
    <col min="7" max="7" width="10" style="1" customWidth="1"/>
    <col min="8" max="8" width="8.85546875" style="1" customWidth="1"/>
    <col min="9" max="9" width="9.85546875" style="1" customWidth="1"/>
    <col min="10" max="10" width="9.5703125" style="1" customWidth="1"/>
    <col min="11" max="11" width="14.140625" style="1" bestFit="1" customWidth="1"/>
    <col min="12" max="12" width="12" style="1" customWidth="1"/>
    <col min="13" max="13" width="13.28515625" style="1" customWidth="1"/>
    <col min="14" max="14" width="32.42578125" style="1" bestFit="1" customWidth="1"/>
    <col min="15" max="15" width="23.28515625" style="1" bestFit="1" customWidth="1"/>
    <col min="16" max="18" width="7" style="1" customWidth="1"/>
    <col min="19" max="19" width="7.28515625" style="1" customWidth="1"/>
    <col min="20" max="20" width="8.5703125" style="1" customWidth="1"/>
    <col min="21" max="21" width="7.5703125" style="1" bestFit="1" customWidth="1"/>
    <col min="22" max="23" width="9.85546875" style="1" customWidth="1"/>
    <col min="24" max="24" width="8.140625" style="1" customWidth="1"/>
    <col min="25" max="25" width="5.7109375" style="1" customWidth="1"/>
    <col min="26" max="26" width="9.28515625" style="1" customWidth="1"/>
    <col min="27" max="27" width="5.85546875" style="1" customWidth="1"/>
    <col min="28" max="28" width="8.140625" style="1" customWidth="1"/>
    <col min="29" max="29" width="10.42578125" style="1" customWidth="1"/>
    <col min="30" max="30" width="13.140625" style="1" customWidth="1"/>
    <col min="31" max="32" width="13.28515625" style="1" customWidth="1"/>
    <col min="33" max="33" width="7" style="1" customWidth="1"/>
    <col min="34" max="34" width="7.140625" style="1" customWidth="1"/>
    <col min="35" max="35" width="6.5703125" style="1" customWidth="1"/>
    <col min="36" max="36" width="6.42578125" style="1" customWidth="1"/>
    <col min="37" max="37" width="7.28515625" style="1" customWidth="1"/>
    <col min="38" max="38" width="6.140625" style="1" customWidth="1"/>
    <col min="39" max="39" width="6.28515625" style="1" customWidth="1"/>
    <col min="40" max="40" width="6.5703125" style="1" customWidth="1"/>
    <col min="41" max="41" width="6.85546875" style="1" customWidth="1"/>
    <col min="42" max="42" width="12.140625" style="1" customWidth="1"/>
    <col min="43" max="43" width="10.28515625" style="1" customWidth="1"/>
    <col min="44" max="16384" width="13.28515625" style="1"/>
  </cols>
  <sheetData>
    <row r="1" spans="1:43" s="11" customFormat="1" ht="60" customHeight="1" thickBot="1">
      <c r="A1" s="16" t="s">
        <v>0</v>
      </c>
      <c r="B1" s="17" t="s">
        <v>1</v>
      </c>
      <c r="C1" s="17" t="s">
        <v>2</v>
      </c>
      <c r="D1" s="17" t="s">
        <v>3</v>
      </c>
      <c r="E1" s="17" t="s">
        <v>6</v>
      </c>
      <c r="F1" s="17" t="s">
        <v>7</v>
      </c>
      <c r="G1" s="17" t="s">
        <v>4</v>
      </c>
      <c r="H1" s="17" t="s">
        <v>5</v>
      </c>
      <c r="I1" s="17" t="s">
        <v>8</v>
      </c>
      <c r="J1" s="18" t="s">
        <v>9</v>
      </c>
      <c r="K1" s="10"/>
      <c r="N1" s="10"/>
      <c r="O1" s="10"/>
      <c r="P1" s="10"/>
      <c r="Q1" s="10"/>
      <c r="R1" s="10"/>
      <c r="S1" s="10"/>
      <c r="T1" s="10"/>
      <c r="U1" s="10"/>
      <c r="V1" s="10"/>
    </row>
    <row r="2" spans="1:43" s="20" customFormat="1">
      <c r="A2" s="28">
        <f>E2</f>
        <v>41699</v>
      </c>
      <c r="B2" s="39">
        <v>41702</v>
      </c>
      <c r="C2" s="8" t="s">
        <v>10</v>
      </c>
      <c r="D2" s="8" t="s">
        <v>11</v>
      </c>
      <c r="E2" s="9">
        <f>DATE(YEAR(B2),MONTH(B2),1)</f>
        <v>41699</v>
      </c>
      <c r="F2" s="9">
        <f>DATE(YEAR(E2),MONTH(E2)+1,0)</f>
        <v>41729</v>
      </c>
      <c r="G2" s="29" t="s">
        <v>67</v>
      </c>
      <c r="H2" s="8" t="s">
        <v>12</v>
      </c>
      <c r="I2" s="30" t="s">
        <v>11</v>
      </c>
      <c r="J2" s="20" t="s">
        <v>13</v>
      </c>
      <c r="K2" s="31"/>
      <c r="AQ2" s="35"/>
    </row>
    <row r="3" spans="1:43" ht="13.5" thickBot="1">
      <c r="AF3" s="34"/>
      <c r="AQ3" s="36"/>
    </row>
    <row r="4" spans="1:43" s="15" customFormat="1" hidden="1">
      <c r="A4" s="15" t="s">
        <v>62</v>
      </c>
      <c r="B4" s="15" t="s">
        <v>54</v>
      </c>
      <c r="C4" s="15" t="s">
        <v>68</v>
      </c>
      <c r="D4" s="15" t="s">
        <v>73</v>
      </c>
      <c r="E4" s="15" t="s">
        <v>55</v>
      </c>
      <c r="F4" s="15" t="s">
        <v>64</v>
      </c>
      <c r="G4" s="15" t="s">
        <v>75</v>
      </c>
      <c r="J4" s="15" t="s">
        <v>65</v>
      </c>
      <c r="K4" s="15" t="s">
        <v>56</v>
      </c>
      <c r="N4" s="15" t="s">
        <v>57</v>
      </c>
      <c r="O4" s="15" t="s">
        <v>58</v>
      </c>
      <c r="S4" s="15" t="s">
        <v>66</v>
      </c>
      <c r="T4" s="15" t="s">
        <v>59</v>
      </c>
      <c r="U4" s="15" t="s">
        <v>60</v>
      </c>
      <c r="Y4" s="15" t="s">
        <v>53</v>
      </c>
      <c r="Z4" s="15" t="s">
        <v>69</v>
      </c>
      <c r="AB4" s="15" t="s">
        <v>61</v>
      </c>
      <c r="AC4" s="15" t="s">
        <v>71</v>
      </c>
      <c r="AF4" s="15" t="s">
        <v>70</v>
      </c>
      <c r="AQ4" s="15" t="s">
        <v>74</v>
      </c>
    </row>
    <row r="5" spans="1:43" s="15" customFormat="1" ht="13.5" hidden="1" thickBot="1">
      <c r="A5" s="15">
        <f t="shared" ref="A5:F5" ca="1" si="0">+COLUMN(INDIRECT(A4&amp;"1"))</f>
        <v>10</v>
      </c>
      <c r="B5" s="15">
        <f t="shared" ca="1" si="0"/>
        <v>1</v>
      </c>
      <c r="C5" s="15">
        <f t="shared" ca="1" si="0"/>
        <v>2</v>
      </c>
      <c r="D5" s="15">
        <f t="shared" ca="1" si="0"/>
        <v>3</v>
      </c>
      <c r="E5" s="15">
        <f t="shared" ca="1" si="0"/>
        <v>12</v>
      </c>
      <c r="F5" s="15">
        <f t="shared" ca="1" si="0"/>
        <v>11</v>
      </c>
      <c r="G5" s="15">
        <f ca="1">+COLUMN(INDIRECT(G4&amp;"1"))</f>
        <v>77</v>
      </c>
      <c r="J5" s="15">
        <f ca="1">+COLUMN(INDIRECT(J4&amp;"1"))</f>
        <v>18</v>
      </c>
      <c r="K5" s="15">
        <f ca="1">+COLUMN(INDIRECT(K4&amp;"1"))</f>
        <v>19</v>
      </c>
      <c r="N5" s="15">
        <f ca="1">+COLUMN(INDIRECT(N4&amp;"1"))</f>
        <v>20</v>
      </c>
      <c r="O5" s="15">
        <f ca="1">+COLUMN(INDIRECT(O4&amp;"1"))</f>
        <v>21</v>
      </c>
      <c r="S5" s="15">
        <f ca="1">+COLUMN(INDIRECT(S4&amp;"1"))</f>
        <v>23</v>
      </c>
      <c r="T5" s="15">
        <f ca="1">+COLUMN(INDIRECT(T4&amp;"1"))</f>
        <v>24</v>
      </c>
      <c r="U5" s="15">
        <f ca="1">+COLUMN(INDIRECT(U4&amp;"1"))</f>
        <v>25</v>
      </c>
      <c r="Y5" s="15">
        <f ca="1">+COLUMN(INDIRECT(Y4&amp;"1"))</f>
        <v>13</v>
      </c>
      <c r="Z5" s="15">
        <f ca="1">+COLUMN(INDIRECT(Z4&amp;"1"))</f>
        <v>29</v>
      </c>
      <c r="AB5" s="15">
        <f ca="1">+COLUMN(INDIRECT(AB4&amp;"1"))</f>
        <v>26</v>
      </c>
      <c r="AC5" s="15">
        <f ca="1">+COLUMN(INDIRECT(AC4&amp;"1"))</f>
        <v>44</v>
      </c>
      <c r="AF5" s="15">
        <f ca="1">+COLUMN(INDIRECT(AF4&amp;"1"))</f>
        <v>43</v>
      </c>
      <c r="AQ5" s="15">
        <f ca="1">+COLUMN(INDIRECT(AQ4&amp;"1"))</f>
        <v>81</v>
      </c>
    </row>
    <row r="6" spans="1:43" s="13" customFormat="1" ht="51.75" thickBot="1">
      <c r="A6" s="12" t="s">
        <v>63</v>
      </c>
      <c r="B6" s="12" t="s">
        <v>14</v>
      </c>
      <c r="C6" s="12" t="s">
        <v>15</v>
      </c>
      <c r="D6" s="12" t="s">
        <v>16</v>
      </c>
      <c r="E6" s="12" t="s">
        <v>17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2" t="s">
        <v>23</v>
      </c>
      <c r="L6" s="12" t="s">
        <v>24</v>
      </c>
      <c r="M6" s="12" t="s">
        <v>25</v>
      </c>
      <c r="N6" s="12" t="s">
        <v>26</v>
      </c>
      <c r="O6" s="12" t="s">
        <v>27</v>
      </c>
      <c r="P6" s="12" t="s">
        <v>28</v>
      </c>
      <c r="Q6" s="12" t="s">
        <v>29</v>
      </c>
      <c r="R6" s="12" t="s">
        <v>30</v>
      </c>
      <c r="S6" s="12" t="s">
        <v>31</v>
      </c>
      <c r="T6" s="12" t="s">
        <v>32</v>
      </c>
      <c r="U6" s="12" t="s">
        <v>33</v>
      </c>
      <c r="V6" s="12" t="s">
        <v>34</v>
      </c>
      <c r="W6" s="12" t="s">
        <v>35</v>
      </c>
      <c r="X6" s="12" t="s">
        <v>8</v>
      </c>
      <c r="Y6" s="12" t="s">
        <v>9</v>
      </c>
      <c r="Z6" s="26" t="s">
        <v>36</v>
      </c>
      <c r="AA6" s="12" t="s">
        <v>37</v>
      </c>
      <c r="AB6" s="12" t="s">
        <v>38</v>
      </c>
      <c r="AC6" s="12" t="s">
        <v>39</v>
      </c>
      <c r="AD6" s="12" t="s">
        <v>40</v>
      </c>
      <c r="AE6" s="12" t="s">
        <v>41</v>
      </c>
      <c r="AF6" s="12" t="s">
        <v>42</v>
      </c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12" t="s">
        <v>51</v>
      </c>
      <c r="AP6" s="12" t="s">
        <v>52</v>
      </c>
      <c r="AQ6" s="37" t="s">
        <v>72</v>
      </c>
    </row>
    <row r="7" spans="1:43" s="13" customFormat="1">
      <c r="A7" s="4" t="s">
        <v>76</v>
      </c>
      <c r="B7" s="8">
        <v>1850</v>
      </c>
      <c r="C7" s="4" t="s">
        <v>77</v>
      </c>
      <c r="D7" s="4" t="s">
        <v>82</v>
      </c>
      <c r="E7" s="21">
        <v>41715</v>
      </c>
      <c r="F7" s="4" t="s">
        <v>86</v>
      </c>
      <c r="G7" s="4" t="s">
        <v>93</v>
      </c>
      <c r="H7" s="14"/>
      <c r="I7" s="14"/>
      <c r="J7" s="4" t="s">
        <v>95</v>
      </c>
      <c r="K7" s="4" t="s">
        <v>96</v>
      </c>
      <c r="L7" s="14"/>
      <c r="M7" s="14"/>
      <c r="N7" s="4" t="s">
        <v>102</v>
      </c>
      <c r="O7" s="4" t="s">
        <v>108</v>
      </c>
      <c r="P7" s="14"/>
      <c r="Q7" s="14"/>
      <c r="R7" s="4"/>
      <c r="S7" s="27">
        <v>1</v>
      </c>
      <c r="T7" s="27">
        <v>0</v>
      </c>
      <c r="U7" s="27">
        <v>1</v>
      </c>
      <c r="V7" s="5"/>
      <c r="W7" s="5"/>
      <c r="X7" s="32" t="str">
        <f>+$I$2</f>
        <v>02</v>
      </c>
      <c r="Y7" s="4" t="s">
        <v>13</v>
      </c>
      <c r="Z7" s="22">
        <v>2.99</v>
      </c>
      <c r="AA7" s="33" t="str">
        <f>+$G$2</f>
        <v>01</v>
      </c>
      <c r="AB7" s="4" t="s">
        <v>12</v>
      </c>
      <c r="AC7" s="23">
        <v>0.5</v>
      </c>
      <c r="AD7" s="22">
        <f>IF(AF7="",0,AF7+AE7)</f>
        <v>1.49</v>
      </c>
      <c r="AE7" s="22">
        <f>IF(T7=0,0,-1*AF7)</f>
        <v>0</v>
      </c>
      <c r="AF7" s="22">
        <v>1.49</v>
      </c>
      <c r="AG7" s="14"/>
      <c r="AH7" s="14"/>
      <c r="AI7" s="14"/>
      <c r="AJ7" s="14"/>
      <c r="AK7" s="14"/>
      <c r="AL7" s="14"/>
      <c r="AM7" s="14"/>
      <c r="AN7" s="14"/>
      <c r="AO7" s="14"/>
      <c r="AP7" s="22">
        <f>+AF7</f>
        <v>1.49</v>
      </c>
      <c r="AQ7" s="38">
        <v>1</v>
      </c>
    </row>
    <row r="8" spans="1:43" s="13" customFormat="1">
      <c r="A8" s="4" t="s">
        <v>76</v>
      </c>
      <c r="B8" s="8">
        <v>20401</v>
      </c>
      <c r="C8" s="4" t="s">
        <v>78</v>
      </c>
      <c r="D8" s="4" t="s">
        <v>83</v>
      </c>
      <c r="E8" s="21">
        <v>41708</v>
      </c>
      <c r="F8" s="4" t="s">
        <v>87</v>
      </c>
      <c r="G8" s="4" t="s">
        <v>93</v>
      </c>
      <c r="H8" s="14"/>
      <c r="I8" s="14"/>
      <c r="J8" s="4" t="s">
        <v>95</v>
      </c>
      <c r="K8" s="4" t="s">
        <v>97</v>
      </c>
      <c r="L8" s="14"/>
      <c r="M8" s="14"/>
      <c r="N8" s="4" t="s">
        <v>103</v>
      </c>
      <c r="O8" s="4" t="s">
        <v>108</v>
      </c>
      <c r="P8" s="14"/>
      <c r="Q8" s="14"/>
      <c r="R8" s="4"/>
      <c r="S8" s="27">
        <v>1</v>
      </c>
      <c r="T8" s="27">
        <v>0</v>
      </c>
      <c r="U8" s="27">
        <v>1</v>
      </c>
      <c r="V8" s="5"/>
      <c r="W8" s="5"/>
      <c r="X8" s="32" t="str">
        <f t="shared" ref="X8:X14" si="1">+$I$2</f>
        <v>02</v>
      </c>
      <c r="Y8" s="4" t="s">
        <v>13</v>
      </c>
      <c r="Z8" s="22">
        <v>26.990000000000002</v>
      </c>
      <c r="AA8" s="33" t="str">
        <f t="shared" ref="AA8:AA14" si="2">+$G$2</f>
        <v>01</v>
      </c>
      <c r="AB8" s="4" t="s">
        <v>12</v>
      </c>
      <c r="AC8" s="23">
        <v>0.5</v>
      </c>
      <c r="AD8" s="22">
        <f t="shared" ref="AD8:AD14" si="3">IF(AF8="",0,AF8+AE8)</f>
        <v>13.49</v>
      </c>
      <c r="AE8" s="22">
        <f t="shared" ref="AE8:AE14" si="4">IF(T8=0,0,-1*AF8)</f>
        <v>0</v>
      </c>
      <c r="AF8" s="22">
        <v>13.49</v>
      </c>
      <c r="AG8" s="14"/>
      <c r="AH8" s="14"/>
      <c r="AI8" s="14"/>
      <c r="AJ8" s="14"/>
      <c r="AK8" s="14"/>
      <c r="AL8" s="14"/>
      <c r="AM8" s="14"/>
      <c r="AN8" s="14"/>
      <c r="AO8" s="14"/>
      <c r="AP8" s="22">
        <f t="shared" ref="AP8:AP14" si="5">+AF8</f>
        <v>13.49</v>
      </c>
      <c r="AQ8" s="38">
        <v>1</v>
      </c>
    </row>
    <row r="9" spans="1:43" s="13" customFormat="1">
      <c r="A9" s="4" t="s">
        <v>76</v>
      </c>
      <c r="B9" s="8">
        <v>20460</v>
      </c>
      <c r="C9" s="4" t="s">
        <v>79</v>
      </c>
      <c r="D9" s="4" t="s">
        <v>83</v>
      </c>
      <c r="E9" s="21">
        <v>41701</v>
      </c>
      <c r="F9" s="4" t="s">
        <v>88</v>
      </c>
      <c r="G9" s="4" t="s">
        <v>93</v>
      </c>
      <c r="H9" s="14"/>
      <c r="I9" s="14"/>
      <c r="J9" s="4" t="s">
        <v>95</v>
      </c>
      <c r="K9" s="4" t="s">
        <v>96</v>
      </c>
      <c r="L9" s="14"/>
      <c r="M9" s="14"/>
      <c r="N9" s="4" t="s">
        <v>102</v>
      </c>
      <c r="O9" s="4" t="s">
        <v>108</v>
      </c>
      <c r="P9" s="14"/>
      <c r="Q9" s="14"/>
      <c r="R9" s="4"/>
      <c r="S9" s="27">
        <v>1</v>
      </c>
      <c r="T9" s="27">
        <v>0</v>
      </c>
      <c r="U9" s="27">
        <v>1</v>
      </c>
      <c r="V9" s="5"/>
      <c r="W9" s="5"/>
      <c r="X9" s="32" t="str">
        <f t="shared" si="1"/>
        <v>02</v>
      </c>
      <c r="Y9" s="4" t="s">
        <v>13</v>
      </c>
      <c r="Z9" s="22">
        <v>2.99</v>
      </c>
      <c r="AA9" s="33" t="str">
        <f t="shared" si="2"/>
        <v>01</v>
      </c>
      <c r="AB9" s="4" t="s">
        <v>12</v>
      </c>
      <c r="AC9" s="23">
        <v>0.5</v>
      </c>
      <c r="AD9" s="22">
        <f t="shared" si="3"/>
        <v>1.49</v>
      </c>
      <c r="AE9" s="22">
        <f t="shared" si="4"/>
        <v>0</v>
      </c>
      <c r="AF9" s="22">
        <v>1.49</v>
      </c>
      <c r="AG9" s="14"/>
      <c r="AH9" s="14"/>
      <c r="AI9" s="14"/>
      <c r="AJ9" s="14"/>
      <c r="AK9" s="14"/>
      <c r="AL9" s="14"/>
      <c r="AM9" s="14"/>
      <c r="AN9" s="14"/>
      <c r="AO9" s="14"/>
      <c r="AP9" s="22">
        <f t="shared" si="5"/>
        <v>1.49</v>
      </c>
      <c r="AQ9" s="38">
        <v>1</v>
      </c>
    </row>
    <row r="10" spans="1:43" s="13" customFormat="1">
      <c r="A10" s="4" t="s">
        <v>76</v>
      </c>
      <c r="B10" s="8">
        <v>20661</v>
      </c>
      <c r="C10" s="4" t="s">
        <v>80</v>
      </c>
      <c r="D10" s="4" t="s">
        <v>84</v>
      </c>
      <c r="E10" s="21">
        <v>41717</v>
      </c>
      <c r="F10" s="4" t="s">
        <v>89</v>
      </c>
      <c r="G10" s="4" t="s">
        <v>94</v>
      </c>
      <c r="H10" s="14"/>
      <c r="I10" s="14"/>
      <c r="J10" s="4" t="s">
        <v>95</v>
      </c>
      <c r="K10" s="4" t="s">
        <v>98</v>
      </c>
      <c r="L10" s="14"/>
      <c r="M10" s="14"/>
      <c r="N10" s="4" t="s">
        <v>104</v>
      </c>
      <c r="O10" s="4" t="s">
        <v>108</v>
      </c>
      <c r="P10" s="14"/>
      <c r="Q10" s="14"/>
      <c r="R10" s="4"/>
      <c r="S10" s="27">
        <v>1</v>
      </c>
      <c r="T10" s="27">
        <v>0</v>
      </c>
      <c r="U10" s="27">
        <v>1</v>
      </c>
      <c r="V10" s="5"/>
      <c r="W10" s="5"/>
      <c r="X10" s="32" t="str">
        <f t="shared" si="1"/>
        <v>02</v>
      </c>
      <c r="Y10" s="4" t="s">
        <v>13</v>
      </c>
      <c r="Z10" s="22">
        <v>26.990000000000002</v>
      </c>
      <c r="AA10" s="33" t="str">
        <f t="shared" si="2"/>
        <v>01</v>
      </c>
      <c r="AB10" s="4" t="s">
        <v>12</v>
      </c>
      <c r="AC10" s="23">
        <v>0.5</v>
      </c>
      <c r="AD10" s="22">
        <f t="shared" si="3"/>
        <v>13.5</v>
      </c>
      <c r="AE10" s="22">
        <f t="shared" si="4"/>
        <v>0</v>
      </c>
      <c r="AF10" s="22">
        <v>13.5</v>
      </c>
      <c r="AG10" s="14"/>
      <c r="AH10" s="14"/>
      <c r="AI10" s="14"/>
      <c r="AJ10" s="14"/>
      <c r="AK10" s="14"/>
      <c r="AL10" s="14"/>
      <c r="AM10" s="14"/>
      <c r="AN10" s="14"/>
      <c r="AO10" s="14"/>
      <c r="AP10" s="22">
        <f t="shared" si="5"/>
        <v>13.5</v>
      </c>
      <c r="AQ10" s="38">
        <v>0</v>
      </c>
    </row>
    <row r="11" spans="1:43" s="13" customFormat="1">
      <c r="A11" s="4" t="s">
        <v>76</v>
      </c>
      <c r="B11" s="8">
        <v>22905</v>
      </c>
      <c r="C11" s="4" t="s">
        <v>79</v>
      </c>
      <c r="D11" s="4" t="s">
        <v>83</v>
      </c>
      <c r="E11" s="21">
        <v>41705</v>
      </c>
      <c r="F11" s="4" t="s">
        <v>90</v>
      </c>
      <c r="G11" s="4" t="s">
        <v>93</v>
      </c>
      <c r="H11" s="14"/>
      <c r="I11" s="14"/>
      <c r="J11" s="4" t="s">
        <v>95</v>
      </c>
      <c r="K11" s="4" t="s">
        <v>96</v>
      </c>
      <c r="L11" s="14"/>
      <c r="M11" s="14"/>
      <c r="N11" s="4" t="s">
        <v>102</v>
      </c>
      <c r="O11" s="4" t="s">
        <v>108</v>
      </c>
      <c r="P11" s="14"/>
      <c r="Q11" s="14"/>
      <c r="R11" s="4"/>
      <c r="S11" s="27">
        <v>1</v>
      </c>
      <c r="T11" s="27">
        <v>0</v>
      </c>
      <c r="U11" s="27">
        <v>1</v>
      </c>
      <c r="V11" s="5"/>
      <c r="W11" s="5"/>
      <c r="X11" s="32" t="str">
        <f t="shared" si="1"/>
        <v>02</v>
      </c>
      <c r="Y11" s="4" t="s">
        <v>13</v>
      </c>
      <c r="Z11" s="22">
        <v>2.99</v>
      </c>
      <c r="AA11" s="33" t="str">
        <f t="shared" si="2"/>
        <v>01</v>
      </c>
      <c r="AB11" s="4" t="s">
        <v>12</v>
      </c>
      <c r="AC11" s="23">
        <v>0.5</v>
      </c>
      <c r="AD11" s="22">
        <f t="shared" si="3"/>
        <v>1.49</v>
      </c>
      <c r="AE11" s="22">
        <f t="shared" si="4"/>
        <v>0</v>
      </c>
      <c r="AF11" s="22">
        <v>1.49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22">
        <f t="shared" si="5"/>
        <v>1.49</v>
      </c>
      <c r="AQ11" s="38">
        <v>1</v>
      </c>
    </row>
    <row r="12" spans="1:43" s="13" customFormat="1">
      <c r="A12" s="4" t="s">
        <v>76</v>
      </c>
      <c r="B12" s="8">
        <v>25252</v>
      </c>
      <c r="C12" s="4" t="s">
        <v>81</v>
      </c>
      <c r="D12" s="4" t="s">
        <v>85</v>
      </c>
      <c r="E12" s="21">
        <v>41719</v>
      </c>
      <c r="F12" s="4" t="s">
        <v>91</v>
      </c>
      <c r="G12" s="4" t="s">
        <v>94</v>
      </c>
      <c r="H12" s="14"/>
      <c r="I12" s="14"/>
      <c r="J12" s="4" t="s">
        <v>95</v>
      </c>
      <c r="K12" s="4" t="s">
        <v>99</v>
      </c>
      <c r="L12" s="14"/>
      <c r="M12" s="14"/>
      <c r="N12" s="4" t="s">
        <v>105</v>
      </c>
      <c r="O12" s="4" t="s">
        <v>108</v>
      </c>
      <c r="P12" s="14"/>
      <c r="Q12" s="14"/>
      <c r="R12" s="4"/>
      <c r="S12" s="27">
        <v>1</v>
      </c>
      <c r="T12" s="27">
        <v>0</v>
      </c>
      <c r="U12" s="27">
        <v>1</v>
      </c>
      <c r="V12" s="5"/>
      <c r="W12" s="5"/>
      <c r="X12" s="32" t="str">
        <f t="shared" si="1"/>
        <v>02</v>
      </c>
      <c r="Y12" s="4" t="s">
        <v>13</v>
      </c>
      <c r="Z12" s="22">
        <v>2.99</v>
      </c>
      <c r="AA12" s="33" t="str">
        <f t="shared" si="2"/>
        <v>01</v>
      </c>
      <c r="AB12" s="4" t="s">
        <v>12</v>
      </c>
      <c r="AC12" s="23">
        <v>0.5</v>
      </c>
      <c r="AD12" s="22">
        <f t="shared" si="3"/>
        <v>1.5</v>
      </c>
      <c r="AE12" s="22">
        <f t="shared" si="4"/>
        <v>0</v>
      </c>
      <c r="AF12" s="22">
        <v>1.5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22">
        <f t="shared" si="5"/>
        <v>1.5</v>
      </c>
      <c r="AQ12" s="38">
        <v>0</v>
      </c>
    </row>
    <row r="13" spans="1:43" s="13" customFormat="1">
      <c r="A13" s="4" t="s">
        <v>76</v>
      </c>
      <c r="B13" s="8">
        <v>27730</v>
      </c>
      <c r="C13" s="4" t="s">
        <v>79</v>
      </c>
      <c r="D13" s="4" t="s">
        <v>83</v>
      </c>
      <c r="E13" s="21">
        <v>41725</v>
      </c>
      <c r="F13" s="4" t="s">
        <v>92</v>
      </c>
      <c r="G13" s="4" t="s">
        <v>93</v>
      </c>
      <c r="H13" s="14"/>
      <c r="I13" s="14"/>
      <c r="J13" s="4" t="s">
        <v>95</v>
      </c>
      <c r="K13" s="4" t="s">
        <v>100</v>
      </c>
      <c r="L13" s="14"/>
      <c r="M13" s="14"/>
      <c r="N13" s="4" t="s">
        <v>106</v>
      </c>
      <c r="O13" s="4" t="s">
        <v>108</v>
      </c>
      <c r="P13" s="14"/>
      <c r="Q13" s="14"/>
      <c r="R13" s="4"/>
      <c r="S13" s="27">
        <v>1</v>
      </c>
      <c r="T13" s="27">
        <v>0</v>
      </c>
      <c r="U13" s="27">
        <v>1</v>
      </c>
      <c r="V13" s="5"/>
      <c r="W13" s="5"/>
      <c r="X13" s="32" t="str">
        <f t="shared" si="1"/>
        <v>02</v>
      </c>
      <c r="Y13" s="4" t="s">
        <v>13</v>
      </c>
      <c r="Z13" s="22">
        <v>2.99</v>
      </c>
      <c r="AA13" s="33" t="str">
        <f t="shared" si="2"/>
        <v>01</v>
      </c>
      <c r="AB13" s="4" t="s">
        <v>12</v>
      </c>
      <c r="AC13" s="23">
        <v>0.5</v>
      </c>
      <c r="AD13" s="22">
        <f t="shared" si="3"/>
        <v>1.49</v>
      </c>
      <c r="AE13" s="22">
        <f t="shared" si="4"/>
        <v>0</v>
      </c>
      <c r="AF13" s="22">
        <v>1.49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22">
        <f t="shared" si="5"/>
        <v>1.49</v>
      </c>
      <c r="AQ13" s="38">
        <v>1</v>
      </c>
    </row>
    <row r="14" spans="1:43" s="13" customFormat="1">
      <c r="A14" s="4" t="s">
        <v>76</v>
      </c>
      <c r="B14" s="8">
        <v>33610</v>
      </c>
      <c r="C14" s="4" t="s">
        <v>81</v>
      </c>
      <c r="D14" s="4" t="s">
        <v>85</v>
      </c>
      <c r="E14" s="21">
        <v>41719</v>
      </c>
      <c r="F14" s="4" t="s">
        <v>91</v>
      </c>
      <c r="G14" s="4" t="s">
        <v>94</v>
      </c>
      <c r="H14" s="14"/>
      <c r="I14" s="14"/>
      <c r="J14" s="4" t="s">
        <v>95</v>
      </c>
      <c r="K14" s="4" t="s">
        <v>101</v>
      </c>
      <c r="L14" s="14"/>
      <c r="M14" s="14"/>
      <c r="N14" s="4" t="s">
        <v>107</v>
      </c>
      <c r="O14" s="4" t="s">
        <v>108</v>
      </c>
      <c r="P14" s="14"/>
      <c r="Q14" s="14"/>
      <c r="R14" s="4"/>
      <c r="S14" s="27">
        <v>1</v>
      </c>
      <c r="T14" s="27">
        <v>0</v>
      </c>
      <c r="U14" s="27">
        <v>1</v>
      </c>
      <c r="V14" s="5"/>
      <c r="W14" s="5"/>
      <c r="X14" s="32" t="str">
        <f t="shared" si="1"/>
        <v>02</v>
      </c>
      <c r="Y14" s="4" t="s">
        <v>13</v>
      </c>
      <c r="Z14" s="22">
        <v>2.99</v>
      </c>
      <c r="AA14" s="33" t="str">
        <f t="shared" si="2"/>
        <v>01</v>
      </c>
      <c r="AB14" s="4" t="s">
        <v>12</v>
      </c>
      <c r="AC14" s="23">
        <v>0.5</v>
      </c>
      <c r="AD14" s="22">
        <f t="shared" si="3"/>
        <v>1.5</v>
      </c>
      <c r="AE14" s="22">
        <f t="shared" si="4"/>
        <v>0</v>
      </c>
      <c r="AF14" s="22">
        <v>1.5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22">
        <f t="shared" si="5"/>
        <v>1.5</v>
      </c>
      <c r="AQ14" s="38">
        <v>0</v>
      </c>
    </row>
    <row r="15" spans="1:43" s="19" customFormat="1" ht="13.5" thickBot="1">
      <c r="A15" s="3"/>
      <c r="B15" s="2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6">
        <f>SUBTOTAL(9,S7:S14)</f>
        <v>8</v>
      </c>
      <c r="T15" s="6">
        <f>SUBTOTAL(9,T7:T14)</f>
        <v>0</v>
      </c>
      <c r="U15" s="6">
        <f>SUBTOTAL(9,U7:U14)</f>
        <v>8</v>
      </c>
      <c r="V15" s="3"/>
      <c r="W15" s="3"/>
      <c r="X15" s="3"/>
      <c r="Y15" s="3"/>
      <c r="Z15" s="25"/>
      <c r="AA15" s="3"/>
      <c r="AB15" s="3"/>
      <c r="AC15" s="3"/>
      <c r="AD15" s="25">
        <f>SUBTOTAL(9,AD7:AD14)</f>
        <v>35.949999999999996</v>
      </c>
      <c r="AE15" s="25">
        <f>SUBTOTAL(9,AE7:AE14)</f>
        <v>0</v>
      </c>
      <c r="AF15" s="25">
        <f>SUBTOTAL(9,AF7:AF14)</f>
        <v>35.949999999999996</v>
      </c>
      <c r="AG15" s="3"/>
      <c r="AH15" s="3"/>
      <c r="AI15" s="3"/>
      <c r="AJ15" s="3"/>
      <c r="AK15" s="3"/>
      <c r="AL15" s="3"/>
      <c r="AM15" s="3"/>
      <c r="AN15" s="3"/>
      <c r="AO15" s="3"/>
      <c r="AP15" s="25">
        <f>SUBTOTAL(9,AP7:AP14)</f>
        <v>35.949999999999996</v>
      </c>
      <c r="AQ15" s="3"/>
    </row>
    <row r="16" spans="1:43" ht="13.5" thickTop="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  <row r="32" spans="1:1">
      <c r="A32" s="2"/>
    </row>
    <row r="33" spans="1:1">
      <c r="A33" s="2"/>
    </row>
    <row r="34" spans="1:1">
      <c r="A34" s="2"/>
    </row>
    <row r="35" spans="1:1">
      <c r="A35" s="2"/>
    </row>
    <row r="36" spans="1:1">
      <c r="A36" s="2"/>
    </row>
    <row r="37" spans="1:1">
      <c r="A37" s="2"/>
    </row>
    <row r="38" spans="1:1">
      <c r="A38" s="2"/>
    </row>
    <row r="39" spans="1:1">
      <c r="A39" s="2"/>
    </row>
    <row r="40" spans="1:1">
      <c r="A40" s="2"/>
    </row>
    <row r="41" spans="1:1">
      <c r="A41" s="2"/>
    </row>
    <row r="42" spans="1:1">
      <c r="A42" s="2"/>
    </row>
    <row r="43" spans="1:1">
      <c r="A43" s="2"/>
    </row>
    <row r="44" spans="1:1">
      <c r="A44" s="2"/>
    </row>
    <row r="45" spans="1:1">
      <c r="A45" s="2"/>
    </row>
    <row r="46" spans="1:1">
      <c r="A46" s="2"/>
    </row>
    <row r="47" spans="1:1">
      <c r="A47" s="2"/>
    </row>
    <row r="48" spans="1:1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>
      <c r="A72" s="2"/>
    </row>
    <row r="73" spans="1:1">
      <c r="A73" s="2"/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79" spans="1:1">
      <c r="A79" s="2"/>
    </row>
    <row r="80" spans="1:1">
      <c r="A80" s="2"/>
    </row>
    <row r="81" spans="1:1">
      <c r="A81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7" spans="1:1">
      <c r="A87" s="2"/>
    </row>
    <row r="88" spans="1:1">
      <c r="A88" s="2"/>
    </row>
    <row r="89" spans="1:1">
      <c r="A89" s="2"/>
    </row>
    <row r="90" spans="1:1">
      <c r="A90" s="2"/>
    </row>
    <row r="91" spans="1:1">
      <c r="A91" s="2"/>
    </row>
    <row r="92" spans="1:1">
      <c r="A92" s="2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</sheetData>
  <autoFilter ref="A6:AP14"/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Company>Baker &amp; Taylor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Jorge</cp:lastModifiedBy>
  <dcterms:created xsi:type="dcterms:W3CDTF">2010-10-05T21:14:02Z</dcterms:created>
  <dcterms:modified xsi:type="dcterms:W3CDTF">2014-04-17T22:43:46Z</dcterms:modified>
</cp:coreProperties>
</file>