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san/Documents/WORK Files/CLIENT FILES/MERCANIX CORP/CEI EFT info/Mar 2026/publishers/"/>
    </mc:Choice>
  </mc:AlternateContent>
  <xr:revisionPtr revIDLastSave="0" documentId="8_{BEE21A7C-D1E1-3848-940B-0090A9F11514}" xr6:coauthVersionLast="47" xr6:coauthVersionMax="47" xr10:uidLastSave="{00000000-0000-0000-0000-000000000000}"/>
  <bookViews>
    <workbookView xWindow="4280" yWindow="3660" windowWidth="26840" windowHeight="15680" xr2:uid="{5C37831D-C773-F447-B8A8-289C3C72B200}"/>
  </bookViews>
  <sheets>
    <sheet name="SAGE pub details Feb" sheetId="1" r:id="rId1"/>
  </sheets>
  <definedNames>
    <definedName name="_xlnm.Print_Area" localSheetId="0">'SAGE pub details Feb'!$A$1:$M$85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0" i="1" l="1"/>
  <c r="P89" i="1"/>
  <c r="N89" i="1"/>
  <c r="L89" i="1"/>
  <c r="L90" i="1" s="1"/>
  <c r="N88" i="1"/>
  <c r="P88" i="1" s="1"/>
  <c r="P90" i="1" s="1"/>
  <c r="L88" i="1"/>
  <c r="M88" i="1" s="1"/>
  <c r="L82" i="1"/>
  <c r="K82" i="1"/>
  <c r="N81" i="1"/>
  <c r="P81" i="1" s="1"/>
  <c r="L81" i="1"/>
  <c r="M81" i="1" s="1"/>
  <c r="N80" i="1"/>
  <c r="L80" i="1"/>
  <c r="M80" i="1" s="1"/>
  <c r="N79" i="1"/>
  <c r="P79" i="1" s="1"/>
  <c r="L79" i="1"/>
  <c r="M79" i="1" s="1"/>
  <c r="N78" i="1"/>
  <c r="M78" i="1"/>
  <c r="L78" i="1"/>
  <c r="N77" i="1"/>
  <c r="P77" i="1" s="1"/>
  <c r="L77" i="1"/>
  <c r="M77" i="1" s="1"/>
  <c r="N76" i="1"/>
  <c r="L76" i="1"/>
  <c r="M76" i="1" s="1"/>
  <c r="N75" i="1"/>
  <c r="P75" i="1" s="1"/>
  <c r="L75" i="1"/>
  <c r="M75" i="1" s="1"/>
  <c r="N74" i="1"/>
  <c r="M74" i="1"/>
  <c r="L74" i="1"/>
  <c r="N73" i="1"/>
  <c r="P73" i="1" s="1"/>
  <c r="L73" i="1"/>
  <c r="M73" i="1" s="1"/>
  <c r="N72" i="1"/>
  <c r="L72" i="1"/>
  <c r="M72" i="1" s="1"/>
  <c r="N71" i="1"/>
  <c r="P71" i="1" s="1"/>
  <c r="L71" i="1"/>
  <c r="M71" i="1" s="1"/>
  <c r="N70" i="1"/>
  <c r="M70" i="1"/>
  <c r="L70" i="1"/>
  <c r="N69" i="1"/>
  <c r="P69" i="1" s="1"/>
  <c r="L69" i="1"/>
  <c r="M69" i="1" s="1"/>
  <c r="N68" i="1"/>
  <c r="L68" i="1"/>
  <c r="M68" i="1" s="1"/>
  <c r="N67" i="1"/>
  <c r="P67" i="1" s="1"/>
  <c r="L67" i="1"/>
  <c r="M67" i="1" s="1"/>
  <c r="N66" i="1"/>
  <c r="M66" i="1"/>
  <c r="L66" i="1"/>
  <c r="N65" i="1"/>
  <c r="P65" i="1" s="1"/>
  <c r="L65" i="1"/>
  <c r="M65" i="1" s="1"/>
  <c r="N64" i="1"/>
  <c r="L64" i="1"/>
  <c r="M64" i="1" s="1"/>
  <c r="N63" i="1"/>
  <c r="P63" i="1" s="1"/>
  <c r="L63" i="1"/>
  <c r="M63" i="1" s="1"/>
  <c r="N62" i="1"/>
  <c r="M62" i="1"/>
  <c r="L62" i="1"/>
  <c r="N61" i="1"/>
  <c r="P61" i="1" s="1"/>
  <c r="L61" i="1"/>
  <c r="M61" i="1" s="1"/>
  <c r="N60" i="1"/>
  <c r="L60" i="1"/>
  <c r="M60" i="1" s="1"/>
  <c r="N59" i="1"/>
  <c r="P59" i="1" s="1"/>
  <c r="L59" i="1"/>
  <c r="M59" i="1" s="1"/>
  <c r="N58" i="1"/>
  <c r="M58" i="1"/>
  <c r="L58" i="1"/>
  <c r="N57" i="1"/>
  <c r="P57" i="1" s="1"/>
  <c r="L57" i="1"/>
  <c r="M57" i="1" s="1"/>
  <c r="N56" i="1"/>
  <c r="L56" i="1"/>
  <c r="M56" i="1" s="1"/>
  <c r="N55" i="1"/>
  <c r="P55" i="1" s="1"/>
  <c r="L55" i="1"/>
  <c r="M55" i="1" s="1"/>
  <c r="N54" i="1"/>
  <c r="M54" i="1"/>
  <c r="L54" i="1"/>
  <c r="N53" i="1"/>
  <c r="P53" i="1" s="1"/>
  <c r="L53" i="1"/>
  <c r="M53" i="1" s="1"/>
  <c r="N52" i="1"/>
  <c r="L52" i="1"/>
  <c r="M52" i="1" s="1"/>
  <c r="N51" i="1"/>
  <c r="P51" i="1" s="1"/>
  <c r="L51" i="1"/>
  <c r="M51" i="1" s="1"/>
  <c r="N50" i="1"/>
  <c r="M50" i="1"/>
  <c r="L50" i="1"/>
  <c r="N49" i="1"/>
  <c r="P49" i="1" s="1"/>
  <c r="L49" i="1"/>
  <c r="M49" i="1" s="1"/>
  <c r="N48" i="1"/>
  <c r="L48" i="1"/>
  <c r="M48" i="1" s="1"/>
  <c r="N47" i="1"/>
  <c r="P47" i="1" s="1"/>
  <c r="L47" i="1"/>
  <c r="M47" i="1" s="1"/>
  <c r="N46" i="1"/>
  <c r="M46" i="1"/>
  <c r="L46" i="1"/>
  <c r="N45" i="1"/>
  <c r="P45" i="1" s="1"/>
  <c r="L45" i="1"/>
  <c r="M45" i="1" s="1"/>
  <c r="N44" i="1"/>
  <c r="L44" i="1"/>
  <c r="M44" i="1" s="1"/>
  <c r="N43" i="1"/>
  <c r="P43" i="1" s="1"/>
  <c r="L43" i="1"/>
  <c r="M43" i="1" s="1"/>
  <c r="N42" i="1"/>
  <c r="M42" i="1"/>
  <c r="L42" i="1"/>
  <c r="N41" i="1"/>
  <c r="P41" i="1" s="1"/>
  <c r="L41" i="1"/>
  <c r="M41" i="1" s="1"/>
  <c r="N40" i="1"/>
  <c r="L40" i="1"/>
  <c r="M40" i="1" s="1"/>
  <c r="N39" i="1"/>
  <c r="P39" i="1" s="1"/>
  <c r="L39" i="1"/>
  <c r="M39" i="1" s="1"/>
  <c r="N38" i="1"/>
  <c r="M38" i="1"/>
  <c r="L38" i="1"/>
  <c r="N37" i="1"/>
  <c r="P37" i="1" s="1"/>
  <c r="L37" i="1"/>
  <c r="M37" i="1" s="1"/>
  <c r="N36" i="1"/>
  <c r="L36" i="1"/>
  <c r="M36" i="1" s="1"/>
  <c r="N35" i="1"/>
  <c r="P35" i="1" s="1"/>
  <c r="L35" i="1"/>
  <c r="M35" i="1" s="1"/>
  <c r="N34" i="1"/>
  <c r="M34" i="1"/>
  <c r="L34" i="1"/>
  <c r="N33" i="1"/>
  <c r="P33" i="1" s="1"/>
  <c r="L33" i="1"/>
  <c r="M33" i="1" s="1"/>
  <c r="N32" i="1"/>
  <c r="L32" i="1"/>
  <c r="M32" i="1" s="1"/>
  <c r="N31" i="1"/>
  <c r="P31" i="1" s="1"/>
  <c r="L31" i="1"/>
  <c r="M31" i="1" s="1"/>
  <c r="N30" i="1"/>
  <c r="M30" i="1"/>
  <c r="L30" i="1"/>
  <c r="N29" i="1"/>
  <c r="P29" i="1" s="1"/>
  <c r="L29" i="1"/>
  <c r="M29" i="1" s="1"/>
  <c r="N28" i="1"/>
  <c r="L28" i="1"/>
  <c r="M28" i="1" s="1"/>
  <c r="N27" i="1"/>
  <c r="P27" i="1" s="1"/>
  <c r="L27" i="1"/>
  <c r="M27" i="1" s="1"/>
  <c r="N26" i="1"/>
  <c r="M26" i="1"/>
  <c r="L26" i="1"/>
  <c r="N25" i="1"/>
  <c r="P25" i="1" s="1"/>
  <c r="L25" i="1"/>
  <c r="M25" i="1" s="1"/>
  <c r="N24" i="1"/>
  <c r="L24" i="1"/>
  <c r="M24" i="1" s="1"/>
  <c r="N23" i="1"/>
  <c r="P23" i="1" s="1"/>
  <c r="L23" i="1"/>
  <c r="M23" i="1" s="1"/>
  <c r="N22" i="1"/>
  <c r="M22" i="1"/>
  <c r="L22" i="1"/>
  <c r="N21" i="1"/>
  <c r="P21" i="1" s="1"/>
  <c r="L21" i="1"/>
  <c r="M21" i="1" s="1"/>
  <c r="N20" i="1"/>
  <c r="L20" i="1"/>
  <c r="M20" i="1" s="1"/>
  <c r="N19" i="1"/>
  <c r="P19" i="1" s="1"/>
  <c r="L19" i="1"/>
  <c r="M19" i="1" s="1"/>
  <c r="N18" i="1"/>
  <c r="M18" i="1"/>
  <c r="L18" i="1"/>
  <c r="N17" i="1"/>
  <c r="P17" i="1" s="1"/>
  <c r="L17" i="1"/>
  <c r="M17" i="1" s="1"/>
  <c r="N16" i="1"/>
  <c r="L16" i="1"/>
  <c r="M16" i="1" s="1"/>
  <c r="N15" i="1"/>
  <c r="P15" i="1" s="1"/>
  <c r="L15" i="1"/>
  <c r="M15" i="1" s="1"/>
  <c r="N14" i="1"/>
  <c r="M14" i="1"/>
  <c r="L14" i="1"/>
  <c r="N13" i="1"/>
  <c r="P13" i="1" s="1"/>
  <c r="L13" i="1"/>
  <c r="M13" i="1" s="1"/>
  <c r="N12" i="1"/>
  <c r="L12" i="1"/>
  <c r="M12" i="1" s="1"/>
  <c r="N11" i="1"/>
  <c r="P11" i="1" s="1"/>
  <c r="L11" i="1"/>
  <c r="M11" i="1" s="1"/>
  <c r="N10" i="1"/>
  <c r="P10" i="1" s="1"/>
  <c r="M10" i="1"/>
  <c r="L10" i="1"/>
  <c r="N9" i="1"/>
  <c r="P9" i="1" s="1"/>
  <c r="L9" i="1"/>
  <c r="M9" i="1" s="1"/>
  <c r="N8" i="1"/>
  <c r="L8" i="1"/>
  <c r="M8" i="1" s="1"/>
  <c r="M2" i="1"/>
  <c r="M1" i="1"/>
  <c r="M82" i="1" l="1"/>
  <c r="P14" i="1"/>
  <c r="O14" i="1"/>
  <c r="O30" i="1"/>
  <c r="P30" i="1"/>
  <c r="P46" i="1"/>
  <c r="O46" i="1"/>
  <c r="P66" i="1"/>
  <c r="O66" i="1"/>
  <c r="P8" i="1"/>
  <c r="O8" i="1"/>
  <c r="M89" i="1"/>
  <c r="O89" i="1" s="1"/>
  <c r="O10" i="1"/>
  <c r="P22" i="1"/>
  <c r="O22" i="1"/>
  <c r="P42" i="1"/>
  <c r="O42" i="1"/>
  <c r="P58" i="1"/>
  <c r="O58" i="1"/>
  <c r="P62" i="1"/>
  <c r="O62" i="1"/>
  <c r="P70" i="1"/>
  <c r="O70" i="1"/>
  <c r="O12" i="1"/>
  <c r="P12" i="1"/>
  <c r="O16" i="1"/>
  <c r="P16" i="1"/>
  <c r="P20" i="1"/>
  <c r="O20" i="1"/>
  <c r="P24" i="1"/>
  <c r="O24" i="1"/>
  <c r="P28" i="1"/>
  <c r="O28" i="1"/>
  <c r="P32" i="1"/>
  <c r="O32" i="1"/>
  <c r="P36" i="1"/>
  <c r="O36" i="1"/>
  <c r="P40" i="1"/>
  <c r="O40" i="1"/>
  <c r="P44" i="1"/>
  <c r="O44" i="1"/>
  <c r="P48" i="1"/>
  <c r="O48" i="1"/>
  <c r="O52" i="1"/>
  <c r="P52" i="1"/>
  <c r="P56" i="1"/>
  <c r="O56" i="1"/>
  <c r="P60" i="1"/>
  <c r="O60" i="1"/>
  <c r="P64" i="1"/>
  <c r="O64" i="1"/>
  <c r="P68" i="1"/>
  <c r="O68" i="1"/>
  <c r="P72" i="1"/>
  <c r="O72" i="1"/>
  <c r="P76" i="1"/>
  <c r="O76" i="1"/>
  <c r="P80" i="1"/>
  <c r="O80" i="1"/>
  <c r="O18" i="1"/>
  <c r="P18" i="1"/>
  <c r="P34" i="1"/>
  <c r="O34" i="1"/>
  <c r="P54" i="1"/>
  <c r="O54" i="1"/>
  <c r="P74" i="1"/>
  <c r="O74" i="1"/>
  <c r="O26" i="1"/>
  <c r="P26" i="1"/>
  <c r="P38" i="1"/>
  <c r="O38" i="1"/>
  <c r="P50" i="1"/>
  <c r="O50" i="1"/>
  <c r="P78" i="1"/>
  <c r="O78" i="1"/>
  <c r="M90" i="1"/>
  <c r="O9" i="1"/>
  <c r="O11" i="1"/>
  <c r="O13" i="1"/>
  <c r="O15" i="1"/>
  <c r="O17" i="1"/>
  <c r="O19" i="1"/>
  <c r="O21" i="1"/>
  <c r="O23" i="1"/>
  <c r="O25" i="1"/>
  <c r="O27" i="1"/>
  <c r="O29" i="1"/>
  <c r="O31" i="1"/>
  <c r="O33" i="1"/>
  <c r="O35" i="1"/>
  <c r="O37" i="1"/>
  <c r="O39" i="1"/>
  <c r="O41" i="1"/>
  <c r="O43" i="1"/>
  <c r="O45" i="1"/>
  <c r="O47" i="1"/>
  <c r="O49" i="1"/>
  <c r="O51" i="1"/>
  <c r="O53" i="1"/>
  <c r="O55" i="1"/>
  <c r="O57" i="1"/>
  <c r="O59" i="1"/>
  <c r="O61" i="1"/>
  <c r="O63" i="1"/>
  <c r="O65" i="1"/>
  <c r="O67" i="1"/>
  <c r="O69" i="1"/>
  <c r="O71" i="1"/>
  <c r="O73" i="1"/>
  <c r="O75" i="1"/>
  <c r="O77" i="1"/>
  <c r="O79" i="1"/>
  <c r="O81" i="1"/>
  <c r="O88" i="1"/>
  <c r="O90" i="1" s="1"/>
  <c r="P82" i="1" l="1"/>
  <c r="O82" i="1"/>
</calcChain>
</file>

<file path=xl/sharedStrings.xml><?xml version="1.0" encoding="utf-8"?>
<sst xmlns="http://schemas.openxmlformats.org/spreadsheetml/2006/main" count="208" uniqueCount="144">
  <si>
    <t>SAGE - sales February 1 to 28, 2026 - SUMMARY</t>
  </si>
  <si>
    <t>Standard discounts</t>
  </si>
  <si>
    <t>Columns A to K are from the Publisher Sales Report (Summary)</t>
  </si>
  <si>
    <t>Mohawk special discounts</t>
  </si>
  <si>
    <t>To be paid to Sage (aggregate sales)</t>
  </si>
  <si>
    <t>PartID</t>
  </si>
  <si>
    <t>Bookseller Name</t>
  </si>
  <si>
    <t>Bookseller ID</t>
  </si>
  <si>
    <t>ISBN</t>
  </si>
  <si>
    <t>Alt ISBN</t>
  </si>
  <si>
    <t>Title</t>
  </si>
  <si>
    <t>qty</t>
  </si>
  <si>
    <t>PubPrice</t>
  </si>
  <si>
    <t>Discount</t>
  </si>
  <si>
    <t>UnitCost</t>
  </si>
  <si>
    <t>TotalCost</t>
  </si>
  <si>
    <t>ACTUAL TOTAL PUB PRICE (Qty  times PubPrice)</t>
  </si>
  <si>
    <t>Sage Payment (ACTUAL TOTAL PUBPRICE less 14%)</t>
  </si>
  <si>
    <t>Currency</t>
  </si>
  <si>
    <t>SP-CAD</t>
  </si>
  <si>
    <t>SP-USD</t>
  </si>
  <si>
    <t>University of Alberta Bookstore, University of Alberta</t>
  </si>
  <si>
    <t>eBook:  Social Marketing: Behavior Change for Good 7e (180 Day Access) Nancy R. Lee; Philip Kotler; Julie Colehour</t>
  </si>
  <si>
    <t>eBook:  University of Alberta: Sensation and Perception 3e (180 Day Access) Bennett L. Schwartz; John H. Krantz</t>
  </si>
  <si>
    <t>Mount Royal University Campus Store, Mount Royal University</t>
  </si>
  <si>
    <t>eBook:  Criminological Theory: The Essentials 4e (180 Day Access) Stephen G. Tibbetts; Alex R. Piquero</t>
  </si>
  <si>
    <t>9781071815373R180</t>
  </si>
  <si>
    <t>eBook:  Research Methods in Criminal Justice and Criminology 2e (180 Day Access) Callie Marie Rennison; Timothy C. Hart</t>
  </si>
  <si>
    <t>UBC Bookstore, University of British Columbia</t>
  </si>
  <si>
    <t>eBook:  Classical and Contemporary Sociological Theory: Text and Readings Scott Appelrouth; Laura Desfor Edles</t>
  </si>
  <si>
    <t>TMU Bookstore, Toronto Metropolitan University</t>
  </si>
  <si>
    <t>9781483323305R180</t>
  </si>
  <si>
    <t>eBook: Qualitative Methods in Social Work Research (180 Day Access) Padgett</t>
  </si>
  <si>
    <t>eBook: The Psychology of Thinking: Reasoning, Decision-Making and Problem-Solving Minda</t>
  </si>
  <si>
    <t>York University Bookstore, York University</t>
  </si>
  <si>
    <t>9781526455031R180</t>
  </si>
  <si>
    <t>eBook:  Understanding Research for Business Students: A Complete Student's Guide (180 Day Access) Jonathan Wilson</t>
  </si>
  <si>
    <t>Western Bookstore, Western University</t>
  </si>
  <si>
    <t xml:space="preserve">eBook:  Applied Social Psychology: Understanding and Addressing Social and Practical Problems 3e (180 Day Access) Jamie A. Gruman; Frank W. Schneider; Larry M. Coutts </t>
  </si>
  <si>
    <t>9781506365992R</t>
  </si>
  <si>
    <t>eBook:  An Invitation to Environmental Sociology (180 Day Access) Michael Mayerfeld Bell; Loka L. Ashwood; Isaac Sohn Leslie;Laura Hanson Schlachter</t>
  </si>
  <si>
    <t>eBook:  Family Resource Management 4e Tami James Moore; Sylvia M. Asay</t>
  </si>
  <si>
    <t>eBook:  Family Ties and Aging 3e Ingrid Arnet Connidis; Amanda E. Barnett</t>
  </si>
  <si>
    <t>eBook:  Deviance and Social Control 3e (180 Day Access) Michelle Inderbitzin; Kristin A. Bates; Randy R. Gainey</t>
  </si>
  <si>
    <t>eBook:  Evolution and Psychology (180 Day Access) Scott A. MacDougall-Shackleton</t>
  </si>
  <si>
    <t>eBook:  Memory: Foundations and Applications 5e (180 Day Access) Bennett L. Schwartz</t>
  </si>
  <si>
    <t>eBook:  The Psychology of Sex and Gender 2e (180 day access) Bosson, Jennifer Katherine Katherine</t>
  </si>
  <si>
    <t>eBook:  Interactive: Leadership: Theory and Practice 10e (180 Day Access) Peter G. Northouse</t>
  </si>
  <si>
    <t>9781529685756R180</t>
  </si>
  <si>
    <t>eBook:  Disability Studies: An Interdisciplinary Introduction 3e (180 day access) Dan Goodley</t>
  </si>
  <si>
    <t>University of Manitoba BookStore, University of Manitoba</t>
  </si>
  <si>
    <t>AccessCode:  Lifespan Development: Lives in Context 3e - International Student Edition Tara L. Kuther</t>
  </si>
  <si>
    <t>eBook:  Entrepreneurship: The Practice and Mindset - International Student Edition 3e (180 Day Access) Heidi M. Neck; Christopher P. Neck; Emma L. Murray</t>
  </si>
  <si>
    <t>9781071957424R180</t>
  </si>
  <si>
    <t>eBook:  Leadership 10e (180 day access) Peter G. Northouse</t>
  </si>
  <si>
    <t>Capilano University Bookstore, Capilano University</t>
  </si>
  <si>
    <t>9781071807583R180</t>
  </si>
  <si>
    <t>eBook: Exploring Politics: A Concise Introduction 1e (180 day access) Genna; Hiroi</t>
  </si>
  <si>
    <t>eBook:  Exploring Politics: A Concise Introduction 1e (180 day access) Gaspare M. Genna; Taeko Hiroi</t>
  </si>
  <si>
    <t>Saint Mary's University Bookstore, Saint Mary's University</t>
  </si>
  <si>
    <t>eBook:  Community Psychology: Foundations for Practice Victoria C. Scott; Susan M. Wolfe</t>
  </si>
  <si>
    <t>Memorial University Bookstore, Memorial University of Newfoundland</t>
  </si>
  <si>
    <t>eBook:  Foundations of Psychological Testing: A Practical Approach (180 Day Access) Leslie A. Miller; Robert L. Lovler</t>
  </si>
  <si>
    <t>eBook:  Infants, Children, and Adolescents (180 Day Access) Laura E. Berk</t>
  </si>
  <si>
    <t>SDSU Bookstore, San Diego State University</t>
  </si>
  <si>
    <t>AccessCode:  Social Problems Vantage Learning Platform: Community, Policy, and Social Action 8e Anna Leon-Guerrero</t>
  </si>
  <si>
    <t>Shop USask Bookstore, University of Saskatchewan</t>
  </si>
  <si>
    <t xml:space="preserve">eBook:  The Psychology of Language: An Integrated Approach (180 Day Access) David Ludden </t>
  </si>
  <si>
    <t>Campus eBookstore, Campus eBookstore</t>
  </si>
  <si>
    <t>9781948426503R180</t>
  </si>
  <si>
    <t>eBook: Performance Management 5e (180 Day Access) Aguinis</t>
  </si>
  <si>
    <t>eBook: Exploring Lifespan Development 4e (180 day access) Berk</t>
  </si>
  <si>
    <t>University of Toronto Bookstore, University of Toronto</t>
  </si>
  <si>
    <t>9781506332031R180</t>
  </si>
  <si>
    <t>eBook:  Developmental Research Methods (180 day access) Scott A. Miller</t>
  </si>
  <si>
    <t>9781071884959R120</t>
  </si>
  <si>
    <t>eBook:  Introduction to Leadership: Concepts and Practice 6e (180 Day Access) Peter G. Northouse</t>
  </si>
  <si>
    <t>eBook:  Understanding Intellectual and Developmental Disabilities 1e (180 day access) Grace Iarocci, Jacob A. Burack, Dermot Bowler</t>
  </si>
  <si>
    <t>9781071964699R180</t>
  </si>
  <si>
    <t>eBook:  Introduction to Child and Adolescent Psychopathology: Integrating Science and Practice 5e (180 day access) Robert Weis</t>
  </si>
  <si>
    <t>Simon Fraser University Bookstore, Simon Fraser University</t>
  </si>
  <si>
    <t>eBook:  Essential Statistics for the Behavioral Sciences (180 day access) Gregory J. Privitera</t>
  </si>
  <si>
    <t>eBook:  Performance Management 5e (180 day access) Aguinis, Herman</t>
  </si>
  <si>
    <t>eBook:  Perspectives on Deviance and Social Control 2e Michelle Inderbitzin; Kristin A. Bates; Randy R. Gainey</t>
  </si>
  <si>
    <t>Wolfie's Campus Store, Thompson Rivers University</t>
  </si>
  <si>
    <t>eBook: Deviance and Social Control 3e (180 Day Access) Inderbitzin</t>
  </si>
  <si>
    <t xml:space="preserve">Kwantlen Polytechnic University Bookstore, Kwantlen Polytechnic University </t>
  </si>
  <si>
    <t>eBook:  The Practice of Qualitative Research: Engaging Students in the Research Process (180 Day Access) Sharlene Nagy Hesse-Biber</t>
  </si>
  <si>
    <t>Guelph CO-OP Bookstore, University of Guelph</t>
  </si>
  <si>
    <t>eBook:  Strategic Corporate Social Responsibility: Sustainable Value Creation 6e (180 Day Access) David Chandler</t>
  </si>
  <si>
    <t>Guelph University Bookstore, University of Guelph</t>
  </si>
  <si>
    <t>eBook: Strategic Corporate Social Responsibility: Sustainable Value Creation 6e (180 Day Access) Chandler</t>
  </si>
  <si>
    <t>eBook:  Tests &amp; Measurement for People Who (Think They) Hate Tests &amp; Measurement 4e Neil J. Salkind; Bruce B. Frey</t>
  </si>
  <si>
    <t>9781071817209R180</t>
  </si>
  <si>
    <t>eBook: Tests &amp; Measurement for People Who (Think They) Hate Tests &amp; Measurement 4e (180 Day Access) Salkind</t>
  </si>
  <si>
    <t>eBook: Interactive: Leadership: Theory and Practice 10e (180 Day Access) Northouse</t>
  </si>
  <si>
    <t>University of the Fraser Valley Bookstore, University of the Fraser Valley</t>
  </si>
  <si>
    <t>9781529613759R180</t>
  </si>
  <si>
    <t>eBook:  Introducing Intercultural Communication: Global Cultures and Contexts 4e (180 Day Access) Shuang Liu; Zala Volcic; Cindy Gallois</t>
  </si>
  <si>
    <t>eBook:  The Cultural Industries 4e (180 Day Access) David Hesmondhalgh</t>
  </si>
  <si>
    <t>eBook:  Understanding Terrorism 8e (180 day access) Martin, Gus</t>
  </si>
  <si>
    <t>eBook:  Adventures in Social Research: Data Analysis Using IBM SPSS Statistics 11e (180 Day Access) Earl Babbie; William E. Wagner, III; Jeanne Zaino</t>
  </si>
  <si>
    <t>9781071936771R180</t>
  </si>
  <si>
    <t>eBook:  Social Media for Strategic Communication 3e (180 day access) Karen Freberg</t>
  </si>
  <si>
    <t>Dalhousie University Bookstores, Dalhousie University</t>
  </si>
  <si>
    <t>eBook:  The Psychology of Sex and Gender 2e Jennifer K. Bosson; Camille E. Buckner; Joseph A. Vandello</t>
  </si>
  <si>
    <t>9781544394008R180</t>
  </si>
  <si>
    <t>eBook:  The Psychology of Sex and Gender 2e (180 Day Access) Jennifer K. Bosson; Camille E. Buckner; Joseph A. Vandello</t>
  </si>
  <si>
    <t>eBook:  Research Methods for Cognitive Neuroscience (180 Day Access) Aaron Newman</t>
  </si>
  <si>
    <t>eBook:  Thematic Analysis: A Practical Guide Virginia Braun; Victoria Clarke</t>
  </si>
  <si>
    <t>9781506361703R180</t>
  </si>
  <si>
    <t>eBook:  Communicating for Managerial Effectiveness 6e (180 day access) Phillip G. Clampitt</t>
  </si>
  <si>
    <t>Lakehead University Alumni Bookstore, Lakehead University</t>
  </si>
  <si>
    <t>Camosun College Bookstore, Camosun College</t>
  </si>
  <si>
    <t>eBook:  Corporate Communication Cornelissen, Joep P.</t>
  </si>
  <si>
    <t>Douglas College Bookstore, Douglas College</t>
  </si>
  <si>
    <t>9781529615517R180</t>
  </si>
  <si>
    <t>eBook:  Cybercrime and Society 4e (180 Day Access) Majid Yar; Kevin F. Steinmetz</t>
  </si>
  <si>
    <t>MSVU Bookstore, Mount Saint Vincent University</t>
  </si>
  <si>
    <t>eBook:  Families &amp; Change: Coping With Stressful Events and Transitions 6e (180 Day Access) Kevin R. Bush; Christine A. Price</t>
  </si>
  <si>
    <t>Royal Roads University Bookstore, Royal Roads University Bookstore</t>
  </si>
  <si>
    <t>eBook:  The Essential Guide to Doing Your Research Project 4e Zina O'Leary</t>
  </si>
  <si>
    <t>9781071817964R180</t>
  </si>
  <si>
    <t>eBook:  Research Design: Qualitative, Quantitative, and Mixed Methods Approaches 6e (180 Day Access) John W. Creswell; J. David Creswell</t>
  </si>
  <si>
    <t>The King's University Textbook Store, The King's University</t>
  </si>
  <si>
    <t>eBook: Intimate Relationships (180 Day Access) Goodfriend</t>
  </si>
  <si>
    <t>CUE Bookstore, Concordia University of Edmonton</t>
  </si>
  <si>
    <t>9781529616194R180</t>
  </si>
  <si>
    <t>eBook: Health Psychology: Theory, Research and Practice 7e (180 day access) Marks</t>
  </si>
  <si>
    <t>Carleton University Campus Store, Carleton University</t>
  </si>
  <si>
    <t>eBook:  Organizational Change: An Action-Oriented Toolkit 5e (180 Day Access) Gene Deszca; Cynthia Ingols; Evelina Atanassova; Tupper F. Cawsey</t>
  </si>
  <si>
    <t>9781529678932R180</t>
  </si>
  <si>
    <t>eBook:  Positive Psychology: The Science of Well-Being 2e (180 day access) John Zelenski</t>
  </si>
  <si>
    <t>9781526452566R180</t>
  </si>
  <si>
    <t>eBook:   How to Do Media and Cultural Studies 3e (180 day access) Jane Stokes</t>
  </si>
  <si>
    <t>MOHAWK (#255) SPECIAL PRICING CALCULATIONS - MAKE SURE YOU REMOVE FROM DATA ABOVE</t>
  </si>
  <si>
    <t>Sage Payment (ACTUAL TOTAL PUBPRICE less 12%)</t>
  </si>
  <si>
    <t>Buy The Book, Mohawk College</t>
  </si>
  <si>
    <t>9781071927243R180</t>
  </si>
  <si>
    <t xml:space="preserve">Bundle: Access NEGOTIATION &amp; DISPUTE RESOLUTION 180 DAYS </t>
  </si>
  <si>
    <t xml:space="preserve">Bundle: Access NEGOTIATION &amp; DISPUTE RESOLUTION Lifetime  </t>
  </si>
  <si>
    <t>Items for special pricing:</t>
  </si>
  <si>
    <t>ID=20000661 - NEGOTIATION &amp; DISPUTE RESOLUTION - 180 DAYS</t>
  </si>
  <si>
    <t>ID=20000662 - NEGOTIATION &amp; DISPUTE RESOLUTION - 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</si>
</sst>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1" fontId="1" fillId="0" borderId="0" xfId="1" applyNumberFormat="1" applyFont="1" applyAlignment="1">
      <alignment horizontal="center"/>
    </xf>
    <xf numFmtId="1" fontId="1" fillId="0" borderId="0" xfId="1" applyNumberFormat="1" applyFont="1"/>
    <xf numFmtId="0" fontId="0" fillId="0" borderId="1" xfId="0" applyBorder="1"/>
    <xf numFmtId="164" fontId="0" fillId="0" borderId="2" xfId="1" applyFont="1" applyBorder="1"/>
    <xf numFmtId="0" fontId="0" fillId="0" borderId="2" xfId="0" applyBorder="1" applyAlignment="1">
      <alignment horizontal="right"/>
    </xf>
    <xf numFmtId="0" fontId="0" fillId="0" borderId="3" xfId="0" applyBorder="1"/>
    <xf numFmtId="164" fontId="0" fillId="0" borderId="0" xfId="1" applyFont="1"/>
    <xf numFmtId="1" fontId="0" fillId="0" borderId="0" xfId="1" applyNumberFormat="1" applyFont="1" applyAlignment="1">
      <alignment horizontal="center"/>
    </xf>
    <xf numFmtId="1" fontId="0" fillId="0" borderId="0" xfId="1" applyNumberFormat="1" applyFont="1"/>
    <xf numFmtId="0" fontId="0" fillId="0" borderId="4" xfId="0" applyBorder="1"/>
    <xf numFmtId="164" fontId="0" fillId="0" borderId="5" xfId="1" applyFont="1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7" xfId="0" applyBorder="1"/>
    <xf numFmtId="1" fontId="0" fillId="0" borderId="7" xfId="1" applyNumberFormat="1" applyFont="1" applyBorder="1" applyAlignment="1">
      <alignment horizontal="center"/>
    </xf>
    <xf numFmtId="1" fontId="0" fillId="0" borderId="7" xfId="1" applyNumberFormat="1" applyFont="1" applyBorder="1"/>
    <xf numFmtId="164" fontId="0" fillId="0" borderId="7" xfId="1" applyFont="1" applyBorder="1"/>
    <xf numFmtId="0" fontId="0" fillId="3" borderId="7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/>
    </xf>
    <xf numFmtId="9" fontId="0" fillId="0" borderId="0" xfId="2" applyFont="1"/>
    <xf numFmtId="164" fontId="3" fillId="0" borderId="8" xfId="1" applyFont="1" applyBorder="1"/>
    <xf numFmtId="164" fontId="3" fillId="0" borderId="8" xfId="0" applyNumberFormat="1" applyFont="1" applyBorder="1"/>
    <xf numFmtId="0" fontId="3" fillId="4" borderId="0" xfId="0" applyFont="1" applyFill="1"/>
    <xf numFmtId="0" fontId="0" fillId="4" borderId="0" xfId="0" applyFill="1"/>
    <xf numFmtId="1" fontId="0" fillId="4" borderId="0" xfId="1" applyNumberFormat="1" applyFont="1" applyFill="1" applyAlignment="1">
      <alignment horizontal="center"/>
    </xf>
    <xf numFmtId="1" fontId="0" fillId="4" borderId="0" xfId="1" applyNumberFormat="1" applyFont="1" applyFill="1"/>
    <xf numFmtId="0" fontId="0" fillId="0" borderId="9" xfId="0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DADCC-248A-254F-8E9E-6EF49C04CBC5}">
  <sheetPr>
    <pageSetUpPr fitToPage="1"/>
  </sheetPr>
  <dimension ref="A1:P94"/>
  <sheetViews>
    <sheetView tabSelected="1" zoomScale="125" zoomScaleNormal="125" workbookViewId="0">
      <pane xSplit="4" ySplit="7" topLeftCell="E8" activePane="bottomRight" state="frozen"/>
      <selection pane="topRight" activeCell="E1" sqref="E1"/>
      <selection pane="bottomLeft" activeCell="A7" sqref="A7"/>
      <selection pane="bottomRight" activeCell="E3" sqref="E3"/>
    </sheetView>
  </sheetViews>
  <sheetFormatPr baseColWidth="10" defaultColWidth="8.83203125" defaultRowHeight="15" x14ac:dyDescent="0.2"/>
  <cols>
    <col min="2" max="2" width="45.83203125" customWidth="1"/>
    <col min="4" max="4" width="20.33203125" style="9" bestFit="1" customWidth="1"/>
    <col min="5" max="5" width="14.1640625" style="10" bestFit="1" customWidth="1"/>
    <col min="6" max="6" width="13.1640625" customWidth="1"/>
    <col min="11" max="11" width="12.83203125" style="8" customWidth="1"/>
    <col min="12" max="12" width="11.83203125" customWidth="1"/>
    <col min="13" max="13" width="13.83203125" customWidth="1"/>
    <col min="15" max="15" width="11.1640625" style="8" customWidth="1"/>
    <col min="16" max="16" width="8.83203125" style="8"/>
  </cols>
  <sheetData>
    <row r="1" spans="1:16" ht="16" x14ac:dyDescent="0.2">
      <c r="A1" s="1" t="s">
        <v>0</v>
      </c>
      <c r="D1" s="2"/>
      <c r="E1" s="3"/>
      <c r="J1" s="4"/>
      <c r="K1" s="5"/>
      <c r="L1" s="6" t="s">
        <v>1</v>
      </c>
      <c r="M1" s="7">
        <f>1-0.14</f>
        <v>0.86</v>
      </c>
    </row>
    <row r="2" spans="1:16" ht="16" thickBot="1" x14ac:dyDescent="0.25">
      <c r="A2" t="s">
        <v>2</v>
      </c>
      <c r="J2" s="11"/>
      <c r="K2" s="12"/>
      <c r="L2" s="13" t="s">
        <v>3</v>
      </c>
      <c r="M2" s="14">
        <f>1-0.12</f>
        <v>0.88</v>
      </c>
    </row>
    <row r="4" spans="1:16" x14ac:dyDescent="0.2">
      <c r="A4" s="15" t="s">
        <v>4</v>
      </c>
      <c r="B4" s="15"/>
    </row>
    <row r="5" spans="1:16" x14ac:dyDescent="0.2">
      <c r="M5" s="16"/>
    </row>
    <row r="6" spans="1:16" x14ac:dyDescent="0.2">
      <c r="M6" s="16"/>
      <c r="N6" s="1"/>
    </row>
    <row r="7" spans="1:16" ht="80" x14ac:dyDescent="0.2">
      <c r="A7" s="17" t="s">
        <v>5</v>
      </c>
      <c r="B7" s="17" t="s">
        <v>6</v>
      </c>
      <c r="C7" s="17" t="s">
        <v>7</v>
      </c>
      <c r="D7" s="18" t="s">
        <v>8</v>
      </c>
      <c r="E7" s="19" t="s">
        <v>9</v>
      </c>
      <c r="F7" s="17" t="s">
        <v>10</v>
      </c>
      <c r="G7" s="17" t="s">
        <v>11</v>
      </c>
      <c r="H7" s="17" t="s">
        <v>12</v>
      </c>
      <c r="I7" s="17" t="s">
        <v>13</v>
      </c>
      <c r="J7" s="17" t="s">
        <v>14</v>
      </c>
      <c r="K7" s="20" t="s">
        <v>15</v>
      </c>
      <c r="L7" s="21" t="s">
        <v>16</v>
      </c>
      <c r="M7" s="22" t="s">
        <v>17</v>
      </c>
      <c r="N7" t="s">
        <v>18</v>
      </c>
      <c r="O7" s="8" t="s">
        <v>19</v>
      </c>
      <c r="P7" s="8" t="s">
        <v>20</v>
      </c>
    </row>
    <row r="8" spans="1:16" x14ac:dyDescent="0.2">
      <c r="A8">
        <v>9735272</v>
      </c>
      <c r="B8" t="s">
        <v>21</v>
      </c>
      <c r="C8">
        <v>10</v>
      </c>
      <c r="D8" s="23">
        <v>9781071851609</v>
      </c>
      <c r="E8"/>
      <c r="F8" t="s">
        <v>22</v>
      </c>
      <c r="G8">
        <v>1</v>
      </c>
      <c r="H8">
        <v>102</v>
      </c>
      <c r="I8">
        <v>0.11</v>
      </c>
      <c r="J8">
        <v>90.78</v>
      </c>
      <c r="K8">
        <v>90.78</v>
      </c>
      <c r="L8" s="8">
        <f>G8*H8</f>
        <v>102</v>
      </c>
      <c r="M8" s="24">
        <f t="shared" ref="M8:M71" si="0">ROUND(L8*$M$1,2)</f>
        <v>87.72</v>
      </c>
      <c r="N8" t="str">
        <f t="shared" ref="N8:N71" si="1">IF(C8=73,"USD","CAD")</f>
        <v>CAD</v>
      </c>
      <c r="O8" s="8">
        <f t="shared" ref="O8:O71" si="2">IF(N8="CAD",M8,0)</f>
        <v>87.72</v>
      </c>
      <c r="P8" s="8">
        <f t="shared" ref="P8:P71" si="3">IF(N8="USD",M8,0)</f>
        <v>0</v>
      </c>
    </row>
    <row r="9" spans="1:16" x14ac:dyDescent="0.2">
      <c r="A9">
        <v>9790087</v>
      </c>
      <c r="B9" t="s">
        <v>21</v>
      </c>
      <c r="C9">
        <v>10</v>
      </c>
      <c r="D9" s="23">
        <v>9781071958681</v>
      </c>
      <c r="E9"/>
      <c r="F9" t="s">
        <v>23</v>
      </c>
      <c r="G9">
        <v>2</v>
      </c>
      <c r="H9">
        <v>105</v>
      </c>
      <c r="I9">
        <v>0.11</v>
      </c>
      <c r="J9">
        <v>93.45</v>
      </c>
      <c r="K9">
        <v>186.9</v>
      </c>
      <c r="L9" s="8">
        <f t="shared" ref="L9:L72" si="4">G9*H9</f>
        <v>210</v>
      </c>
      <c r="M9" s="24">
        <f t="shared" si="0"/>
        <v>180.6</v>
      </c>
      <c r="N9" t="str">
        <f t="shared" si="1"/>
        <v>CAD</v>
      </c>
      <c r="O9" s="8">
        <f t="shared" si="2"/>
        <v>180.6</v>
      </c>
      <c r="P9" s="8">
        <f t="shared" si="3"/>
        <v>0</v>
      </c>
    </row>
    <row r="10" spans="1:16" x14ac:dyDescent="0.2">
      <c r="A10">
        <v>9715294</v>
      </c>
      <c r="B10" t="s">
        <v>24</v>
      </c>
      <c r="C10">
        <v>13</v>
      </c>
      <c r="D10" s="23">
        <v>9781071838235</v>
      </c>
      <c r="E10"/>
      <c r="F10" t="s">
        <v>25</v>
      </c>
      <c r="G10">
        <v>4</v>
      </c>
      <c r="H10">
        <v>88</v>
      </c>
      <c r="I10">
        <v>0.11</v>
      </c>
      <c r="J10">
        <v>78.319999999999993</v>
      </c>
      <c r="K10">
        <v>313.27999999999997</v>
      </c>
      <c r="L10" s="8">
        <f t="shared" si="4"/>
        <v>352</v>
      </c>
      <c r="M10" s="24">
        <f t="shared" si="0"/>
        <v>302.72000000000003</v>
      </c>
      <c r="N10" t="str">
        <f t="shared" si="1"/>
        <v>CAD</v>
      </c>
      <c r="O10" s="8">
        <f t="shared" si="2"/>
        <v>302.72000000000003</v>
      </c>
      <c r="P10" s="8">
        <f t="shared" si="3"/>
        <v>0</v>
      </c>
    </row>
    <row r="11" spans="1:16" x14ac:dyDescent="0.2">
      <c r="A11">
        <v>9788508</v>
      </c>
      <c r="B11" t="s">
        <v>24</v>
      </c>
      <c r="C11">
        <v>13</v>
      </c>
      <c r="D11" s="23" t="s">
        <v>26</v>
      </c>
      <c r="E11"/>
      <c r="F11" t="s">
        <v>27</v>
      </c>
      <c r="G11">
        <v>6</v>
      </c>
      <c r="H11">
        <v>119</v>
      </c>
      <c r="I11">
        <v>0.11</v>
      </c>
      <c r="J11">
        <v>105.91</v>
      </c>
      <c r="K11">
        <v>635.46</v>
      </c>
      <c r="L11" s="8">
        <f t="shared" si="4"/>
        <v>714</v>
      </c>
      <c r="M11" s="24">
        <f t="shared" si="0"/>
        <v>614.04</v>
      </c>
      <c r="N11" t="str">
        <f t="shared" si="1"/>
        <v>CAD</v>
      </c>
      <c r="O11" s="8">
        <f t="shared" si="2"/>
        <v>614.04</v>
      </c>
      <c r="P11" s="8">
        <f t="shared" si="3"/>
        <v>0</v>
      </c>
    </row>
    <row r="12" spans="1:16" x14ac:dyDescent="0.2">
      <c r="A12">
        <v>9697120</v>
      </c>
      <c r="B12" t="s">
        <v>28</v>
      </c>
      <c r="C12">
        <v>16</v>
      </c>
      <c r="D12" s="23">
        <v>9781544358550</v>
      </c>
      <c r="E12"/>
      <c r="F12" t="s">
        <v>29</v>
      </c>
      <c r="G12">
        <v>1</v>
      </c>
      <c r="H12">
        <v>172</v>
      </c>
      <c r="I12">
        <v>0.11</v>
      </c>
      <c r="J12">
        <v>153.08000000000001</v>
      </c>
      <c r="K12">
        <v>153.08000000000001</v>
      </c>
      <c r="L12" s="8">
        <f t="shared" si="4"/>
        <v>172</v>
      </c>
      <c r="M12" s="24">
        <f t="shared" si="0"/>
        <v>147.91999999999999</v>
      </c>
      <c r="N12" t="str">
        <f t="shared" si="1"/>
        <v>CAD</v>
      </c>
      <c r="O12" s="8">
        <f t="shared" si="2"/>
        <v>147.91999999999999</v>
      </c>
      <c r="P12" s="8">
        <f t="shared" si="3"/>
        <v>0</v>
      </c>
    </row>
    <row r="13" spans="1:16" x14ac:dyDescent="0.2">
      <c r="A13">
        <v>9690565</v>
      </c>
      <c r="B13" t="s">
        <v>30</v>
      </c>
      <c r="C13">
        <v>18</v>
      </c>
      <c r="D13" s="23" t="s">
        <v>31</v>
      </c>
      <c r="E13"/>
      <c r="F13" t="s">
        <v>32</v>
      </c>
      <c r="G13">
        <v>1</v>
      </c>
      <c r="H13">
        <v>102</v>
      </c>
      <c r="I13">
        <v>0.11</v>
      </c>
      <c r="J13">
        <v>90.78</v>
      </c>
      <c r="K13">
        <v>90.78</v>
      </c>
      <c r="L13" s="8">
        <f t="shared" si="4"/>
        <v>102</v>
      </c>
      <c r="M13" s="24">
        <f t="shared" si="0"/>
        <v>87.72</v>
      </c>
      <c r="N13" t="str">
        <f t="shared" si="1"/>
        <v>CAD</v>
      </c>
      <c r="O13" s="8">
        <f t="shared" si="2"/>
        <v>87.72</v>
      </c>
      <c r="P13" s="8">
        <f t="shared" si="3"/>
        <v>0</v>
      </c>
    </row>
    <row r="14" spans="1:16" x14ac:dyDescent="0.2">
      <c r="A14">
        <v>9712681</v>
      </c>
      <c r="B14" t="s">
        <v>30</v>
      </c>
      <c r="C14">
        <v>18</v>
      </c>
      <c r="D14" s="23">
        <v>9781529738056</v>
      </c>
      <c r="E14"/>
      <c r="F14" t="s">
        <v>33</v>
      </c>
      <c r="G14">
        <v>1</v>
      </c>
      <c r="H14">
        <v>74</v>
      </c>
      <c r="I14">
        <v>0.11</v>
      </c>
      <c r="J14">
        <v>65.86</v>
      </c>
      <c r="K14">
        <v>65.86</v>
      </c>
      <c r="L14" s="8">
        <f t="shared" si="4"/>
        <v>74</v>
      </c>
      <c r="M14" s="24">
        <f t="shared" si="0"/>
        <v>63.64</v>
      </c>
      <c r="N14" t="str">
        <f t="shared" si="1"/>
        <v>CAD</v>
      </c>
      <c r="O14" s="8">
        <f t="shared" si="2"/>
        <v>63.64</v>
      </c>
      <c r="P14" s="8">
        <f t="shared" si="3"/>
        <v>0</v>
      </c>
    </row>
    <row r="15" spans="1:16" x14ac:dyDescent="0.2">
      <c r="A15">
        <v>9834188</v>
      </c>
      <c r="B15" t="s">
        <v>34</v>
      </c>
      <c r="C15">
        <v>23</v>
      </c>
      <c r="D15" s="23" t="s">
        <v>35</v>
      </c>
      <c r="E15"/>
      <c r="F15" t="s">
        <v>36</v>
      </c>
      <c r="G15">
        <v>2</v>
      </c>
      <c r="H15">
        <v>64</v>
      </c>
      <c r="I15">
        <v>0.11</v>
      </c>
      <c r="J15">
        <v>56.96</v>
      </c>
      <c r="K15">
        <v>113.92</v>
      </c>
      <c r="L15" s="8">
        <f t="shared" si="4"/>
        <v>128</v>
      </c>
      <c r="M15" s="24">
        <f t="shared" si="0"/>
        <v>110.08</v>
      </c>
      <c r="N15" t="str">
        <f t="shared" si="1"/>
        <v>CAD</v>
      </c>
      <c r="O15" s="8">
        <f t="shared" si="2"/>
        <v>110.08</v>
      </c>
      <c r="P15" s="8">
        <f t="shared" si="3"/>
        <v>0</v>
      </c>
    </row>
    <row r="16" spans="1:16" x14ac:dyDescent="0.2">
      <c r="A16">
        <v>9690227</v>
      </c>
      <c r="B16" t="s">
        <v>37</v>
      </c>
      <c r="C16">
        <v>32</v>
      </c>
      <c r="D16" s="23">
        <v>9781506353951</v>
      </c>
      <c r="E16"/>
      <c r="F16" t="s">
        <v>38</v>
      </c>
      <c r="G16">
        <v>1</v>
      </c>
      <c r="H16">
        <v>119</v>
      </c>
      <c r="I16">
        <v>0.11</v>
      </c>
      <c r="J16">
        <v>105.91</v>
      </c>
      <c r="K16">
        <v>105.91</v>
      </c>
      <c r="L16" s="8">
        <f t="shared" si="4"/>
        <v>119</v>
      </c>
      <c r="M16" s="24">
        <f t="shared" si="0"/>
        <v>102.34</v>
      </c>
      <c r="N16" t="str">
        <f t="shared" si="1"/>
        <v>CAD</v>
      </c>
      <c r="O16" s="8">
        <f t="shared" si="2"/>
        <v>102.34</v>
      </c>
      <c r="P16" s="8">
        <f t="shared" si="3"/>
        <v>0</v>
      </c>
    </row>
    <row r="17" spans="1:16" x14ac:dyDescent="0.2">
      <c r="A17">
        <v>9690665</v>
      </c>
      <c r="B17" t="s">
        <v>37</v>
      </c>
      <c r="C17">
        <v>32</v>
      </c>
      <c r="D17" s="23" t="s">
        <v>39</v>
      </c>
      <c r="E17"/>
      <c r="F17" t="s">
        <v>40</v>
      </c>
      <c r="G17">
        <v>7</v>
      </c>
      <c r="H17">
        <v>102</v>
      </c>
      <c r="I17">
        <v>0.11</v>
      </c>
      <c r="J17">
        <v>90.78</v>
      </c>
      <c r="K17">
        <v>635.46</v>
      </c>
      <c r="L17" s="8">
        <f t="shared" si="4"/>
        <v>714</v>
      </c>
      <c r="M17" s="24">
        <f t="shared" si="0"/>
        <v>614.04</v>
      </c>
      <c r="N17" t="str">
        <f t="shared" si="1"/>
        <v>CAD</v>
      </c>
      <c r="O17" s="8">
        <f t="shared" si="2"/>
        <v>614.04</v>
      </c>
      <c r="P17" s="8">
        <f t="shared" si="3"/>
        <v>0</v>
      </c>
    </row>
    <row r="18" spans="1:16" x14ac:dyDescent="0.2">
      <c r="A18">
        <v>9701779</v>
      </c>
      <c r="B18" t="s">
        <v>37</v>
      </c>
      <c r="C18">
        <v>32</v>
      </c>
      <c r="D18" s="23">
        <v>9781544370606</v>
      </c>
      <c r="E18"/>
      <c r="F18" t="s">
        <v>41</v>
      </c>
      <c r="G18">
        <v>6</v>
      </c>
      <c r="H18">
        <v>148</v>
      </c>
      <c r="I18">
        <v>0.11</v>
      </c>
      <c r="J18">
        <v>131.72</v>
      </c>
      <c r="K18">
        <v>790.32</v>
      </c>
      <c r="L18" s="8">
        <f t="shared" si="4"/>
        <v>888</v>
      </c>
      <c r="M18" s="24">
        <f t="shared" si="0"/>
        <v>763.68</v>
      </c>
      <c r="N18" t="str">
        <f t="shared" si="1"/>
        <v>CAD</v>
      </c>
      <c r="O18" s="8">
        <f t="shared" si="2"/>
        <v>763.68</v>
      </c>
      <c r="P18" s="8">
        <f t="shared" si="3"/>
        <v>0</v>
      </c>
    </row>
    <row r="19" spans="1:16" x14ac:dyDescent="0.2">
      <c r="A19">
        <v>9706496</v>
      </c>
      <c r="B19" t="s">
        <v>37</v>
      </c>
      <c r="C19">
        <v>32</v>
      </c>
      <c r="D19" s="23">
        <v>9781544342290</v>
      </c>
      <c r="E19"/>
      <c r="F19" t="s">
        <v>42</v>
      </c>
      <c r="G19">
        <v>4</v>
      </c>
      <c r="H19">
        <v>104</v>
      </c>
      <c r="I19">
        <v>0.11</v>
      </c>
      <c r="J19">
        <v>92.56</v>
      </c>
      <c r="K19">
        <v>370.24</v>
      </c>
      <c r="L19" s="8">
        <f t="shared" si="4"/>
        <v>416</v>
      </c>
      <c r="M19" s="24">
        <f t="shared" si="0"/>
        <v>357.76</v>
      </c>
      <c r="N19" t="str">
        <f t="shared" si="1"/>
        <v>CAD</v>
      </c>
      <c r="O19" s="8">
        <f t="shared" si="2"/>
        <v>357.76</v>
      </c>
      <c r="P19" s="8">
        <f t="shared" si="3"/>
        <v>0</v>
      </c>
    </row>
    <row r="20" spans="1:16" x14ac:dyDescent="0.2">
      <c r="A20">
        <v>9752950</v>
      </c>
      <c r="B20" t="s">
        <v>37</v>
      </c>
      <c r="C20">
        <v>32</v>
      </c>
      <c r="D20" s="23">
        <v>9781544395807</v>
      </c>
      <c r="E20"/>
      <c r="F20" t="s">
        <v>43</v>
      </c>
      <c r="G20">
        <v>2</v>
      </c>
      <c r="H20">
        <v>102</v>
      </c>
      <c r="I20">
        <v>0.11</v>
      </c>
      <c r="J20">
        <v>90.78</v>
      </c>
      <c r="K20">
        <v>181.56</v>
      </c>
      <c r="L20" s="8">
        <f t="shared" si="4"/>
        <v>204</v>
      </c>
      <c r="M20" s="24">
        <f t="shared" si="0"/>
        <v>175.44</v>
      </c>
      <c r="N20" t="str">
        <f t="shared" si="1"/>
        <v>CAD</v>
      </c>
      <c r="O20" s="8">
        <f t="shared" si="2"/>
        <v>175.44</v>
      </c>
      <c r="P20" s="8">
        <f t="shared" si="3"/>
        <v>0</v>
      </c>
    </row>
    <row r="21" spans="1:16" x14ac:dyDescent="0.2">
      <c r="A21">
        <v>9777840</v>
      </c>
      <c r="B21" t="s">
        <v>37</v>
      </c>
      <c r="C21">
        <v>32</v>
      </c>
      <c r="D21" s="23">
        <v>9781529672800</v>
      </c>
      <c r="E21"/>
      <c r="F21" t="s">
        <v>44</v>
      </c>
      <c r="G21">
        <v>9</v>
      </c>
      <c r="H21">
        <v>54</v>
      </c>
      <c r="I21">
        <v>0.11</v>
      </c>
      <c r="J21">
        <v>48.06</v>
      </c>
      <c r="K21">
        <v>432.54</v>
      </c>
      <c r="L21" s="8">
        <f t="shared" si="4"/>
        <v>486</v>
      </c>
      <c r="M21" s="24">
        <f t="shared" si="0"/>
        <v>417.96</v>
      </c>
      <c r="N21" t="str">
        <f t="shared" si="1"/>
        <v>CAD</v>
      </c>
      <c r="O21" s="8">
        <f t="shared" si="2"/>
        <v>417.96</v>
      </c>
      <c r="P21" s="8">
        <f t="shared" si="3"/>
        <v>0</v>
      </c>
    </row>
    <row r="22" spans="1:16" x14ac:dyDescent="0.2">
      <c r="A22">
        <v>9835396</v>
      </c>
      <c r="B22" t="s">
        <v>37</v>
      </c>
      <c r="C22">
        <v>32</v>
      </c>
      <c r="D22" s="23">
        <v>9781071930687</v>
      </c>
      <c r="E22"/>
      <c r="F22" t="s">
        <v>45</v>
      </c>
      <c r="G22">
        <v>2</v>
      </c>
      <c r="H22">
        <v>119</v>
      </c>
      <c r="I22">
        <v>0.11</v>
      </c>
      <c r="J22">
        <v>105.91</v>
      </c>
      <c r="K22">
        <v>211.82</v>
      </c>
      <c r="L22" s="8">
        <f t="shared" si="4"/>
        <v>238</v>
      </c>
      <c r="M22" s="24">
        <f t="shared" si="0"/>
        <v>204.68</v>
      </c>
      <c r="N22" t="str">
        <f t="shared" si="1"/>
        <v>CAD</v>
      </c>
      <c r="O22" s="8">
        <f t="shared" si="2"/>
        <v>204.68</v>
      </c>
      <c r="P22" s="8">
        <f t="shared" si="3"/>
        <v>0</v>
      </c>
    </row>
    <row r="23" spans="1:16" x14ac:dyDescent="0.2">
      <c r="A23">
        <v>9860423</v>
      </c>
      <c r="B23" t="s">
        <v>37</v>
      </c>
      <c r="C23">
        <v>32</v>
      </c>
      <c r="D23" s="23">
        <v>9781544394039</v>
      </c>
      <c r="E23"/>
      <c r="F23" t="s">
        <v>46</v>
      </c>
      <c r="G23">
        <v>2</v>
      </c>
      <c r="H23">
        <v>102</v>
      </c>
      <c r="I23">
        <v>0.11</v>
      </c>
      <c r="J23">
        <v>90.78</v>
      </c>
      <c r="K23">
        <v>181.56</v>
      </c>
      <c r="L23" s="8">
        <f t="shared" si="4"/>
        <v>204</v>
      </c>
      <c r="M23" s="24">
        <f t="shared" si="0"/>
        <v>175.44</v>
      </c>
      <c r="N23" t="str">
        <f t="shared" si="1"/>
        <v>CAD</v>
      </c>
      <c r="O23" s="8">
        <f t="shared" si="2"/>
        <v>175.44</v>
      </c>
      <c r="P23" s="8">
        <f t="shared" si="3"/>
        <v>0</v>
      </c>
    </row>
    <row r="24" spans="1:16" x14ac:dyDescent="0.2">
      <c r="A24">
        <v>9867747</v>
      </c>
      <c r="B24" t="s">
        <v>37</v>
      </c>
      <c r="C24">
        <v>32</v>
      </c>
      <c r="D24" s="23">
        <v>9781071980125</v>
      </c>
      <c r="E24"/>
      <c r="F24" t="s">
        <v>47</v>
      </c>
      <c r="G24">
        <v>3</v>
      </c>
      <c r="H24">
        <v>94</v>
      </c>
      <c r="I24">
        <v>0.11</v>
      </c>
      <c r="J24">
        <v>83.66</v>
      </c>
      <c r="K24">
        <v>250.98</v>
      </c>
      <c r="L24" s="8">
        <f t="shared" si="4"/>
        <v>282</v>
      </c>
      <c r="M24" s="24">
        <f t="shared" si="0"/>
        <v>242.52</v>
      </c>
      <c r="N24" t="str">
        <f t="shared" si="1"/>
        <v>CAD</v>
      </c>
      <c r="O24" s="8">
        <f t="shared" si="2"/>
        <v>242.52</v>
      </c>
      <c r="P24" s="8">
        <f t="shared" si="3"/>
        <v>0</v>
      </c>
    </row>
    <row r="25" spans="1:16" x14ac:dyDescent="0.2">
      <c r="A25">
        <v>9957649</v>
      </c>
      <c r="B25" t="s">
        <v>37</v>
      </c>
      <c r="C25">
        <v>32</v>
      </c>
      <c r="D25" s="23" t="s">
        <v>48</v>
      </c>
      <c r="E25"/>
      <c r="F25" t="s">
        <v>49</v>
      </c>
      <c r="G25">
        <v>1</v>
      </c>
      <c r="H25">
        <v>40</v>
      </c>
      <c r="I25">
        <v>0.11</v>
      </c>
      <c r="J25">
        <v>35.6</v>
      </c>
      <c r="K25">
        <v>35.6</v>
      </c>
      <c r="L25" s="8">
        <f t="shared" si="4"/>
        <v>40</v>
      </c>
      <c r="M25" s="24">
        <f t="shared" si="0"/>
        <v>34.4</v>
      </c>
      <c r="N25" t="str">
        <f t="shared" si="1"/>
        <v>CAD</v>
      </c>
      <c r="O25" s="8">
        <f t="shared" si="2"/>
        <v>34.4</v>
      </c>
      <c r="P25" s="8">
        <f t="shared" si="3"/>
        <v>0</v>
      </c>
    </row>
    <row r="26" spans="1:16" x14ac:dyDescent="0.2">
      <c r="A26">
        <v>44449</v>
      </c>
      <c r="B26" t="s">
        <v>50</v>
      </c>
      <c r="C26">
        <v>33</v>
      </c>
      <c r="D26" s="23">
        <v>9781071870624</v>
      </c>
      <c r="E26"/>
      <c r="F26" t="s">
        <v>51</v>
      </c>
      <c r="G26">
        <v>3</v>
      </c>
      <c r="H26">
        <v>126</v>
      </c>
      <c r="I26">
        <v>0.11</v>
      </c>
      <c r="J26">
        <v>112.14</v>
      </c>
      <c r="K26">
        <v>336.42</v>
      </c>
      <c r="L26" s="8">
        <f t="shared" si="4"/>
        <v>378</v>
      </c>
      <c r="M26" s="24">
        <f t="shared" si="0"/>
        <v>325.08</v>
      </c>
      <c r="N26" t="str">
        <f t="shared" si="1"/>
        <v>CAD</v>
      </c>
      <c r="O26" s="8">
        <f t="shared" si="2"/>
        <v>325.08</v>
      </c>
      <c r="P26" s="8">
        <f t="shared" si="3"/>
        <v>0</v>
      </c>
    </row>
    <row r="27" spans="1:16" x14ac:dyDescent="0.2">
      <c r="A27">
        <v>9799799</v>
      </c>
      <c r="B27" t="s">
        <v>50</v>
      </c>
      <c r="C27">
        <v>33</v>
      </c>
      <c r="D27" s="23">
        <v>9781071963135</v>
      </c>
      <c r="E27"/>
      <c r="F27" t="s">
        <v>52</v>
      </c>
      <c r="G27">
        <v>5</v>
      </c>
      <c r="H27">
        <v>130</v>
      </c>
      <c r="I27">
        <v>0.11</v>
      </c>
      <c r="J27">
        <v>115.7</v>
      </c>
      <c r="K27">
        <v>578.5</v>
      </c>
      <c r="L27" s="8">
        <f t="shared" si="4"/>
        <v>650</v>
      </c>
      <c r="M27" s="24">
        <f t="shared" si="0"/>
        <v>559</v>
      </c>
      <c r="N27" t="str">
        <f t="shared" si="1"/>
        <v>CAD</v>
      </c>
      <c r="O27" s="8">
        <f t="shared" si="2"/>
        <v>559</v>
      </c>
      <c r="P27" s="8">
        <f t="shared" si="3"/>
        <v>0</v>
      </c>
    </row>
    <row r="28" spans="1:16" x14ac:dyDescent="0.2">
      <c r="A28">
        <v>9862783</v>
      </c>
      <c r="B28" t="s">
        <v>50</v>
      </c>
      <c r="C28">
        <v>33</v>
      </c>
      <c r="D28" s="23" t="s">
        <v>53</v>
      </c>
      <c r="E28"/>
      <c r="F28" t="s">
        <v>54</v>
      </c>
      <c r="G28">
        <v>1</v>
      </c>
      <c r="H28">
        <v>88</v>
      </c>
      <c r="I28">
        <v>0.11</v>
      </c>
      <c r="J28">
        <v>78.319999999999993</v>
      </c>
      <c r="K28">
        <v>78.319999999999993</v>
      </c>
      <c r="L28" s="8">
        <f t="shared" si="4"/>
        <v>88</v>
      </c>
      <c r="M28" s="24">
        <f t="shared" si="0"/>
        <v>75.680000000000007</v>
      </c>
      <c r="N28" t="str">
        <f t="shared" si="1"/>
        <v>CAD</v>
      </c>
      <c r="O28" s="8">
        <f t="shared" si="2"/>
        <v>75.680000000000007</v>
      </c>
      <c r="P28" s="8">
        <f t="shared" si="3"/>
        <v>0</v>
      </c>
    </row>
    <row r="29" spans="1:16" x14ac:dyDescent="0.2">
      <c r="A29">
        <v>9943231</v>
      </c>
      <c r="B29" t="s">
        <v>55</v>
      </c>
      <c r="C29">
        <v>51</v>
      </c>
      <c r="D29" s="23" t="s">
        <v>56</v>
      </c>
      <c r="E29"/>
      <c r="F29" t="s">
        <v>57</v>
      </c>
      <c r="G29">
        <v>1</v>
      </c>
      <c r="H29">
        <v>88</v>
      </c>
      <c r="I29">
        <v>0.11</v>
      </c>
      <c r="J29">
        <v>78.319999999999993</v>
      </c>
      <c r="K29">
        <v>78.319999999999993</v>
      </c>
      <c r="L29" s="8">
        <f t="shared" si="4"/>
        <v>88</v>
      </c>
      <c r="M29" s="24">
        <f t="shared" si="0"/>
        <v>75.680000000000007</v>
      </c>
      <c r="N29" t="str">
        <f t="shared" si="1"/>
        <v>CAD</v>
      </c>
      <c r="O29" s="8">
        <f t="shared" si="2"/>
        <v>75.680000000000007</v>
      </c>
      <c r="P29" s="8">
        <f t="shared" si="3"/>
        <v>0</v>
      </c>
    </row>
    <row r="30" spans="1:16" x14ac:dyDescent="0.2">
      <c r="A30">
        <v>9943231</v>
      </c>
      <c r="B30" t="s">
        <v>55</v>
      </c>
      <c r="C30">
        <v>51</v>
      </c>
      <c r="D30" s="23" t="s">
        <v>56</v>
      </c>
      <c r="E30"/>
      <c r="F30" t="s">
        <v>58</v>
      </c>
      <c r="G30">
        <v>2</v>
      </c>
      <c r="H30">
        <v>88</v>
      </c>
      <c r="I30">
        <v>0.11</v>
      </c>
      <c r="J30">
        <v>78.319999999999993</v>
      </c>
      <c r="K30">
        <v>156.63999999999999</v>
      </c>
      <c r="L30" s="8">
        <f t="shared" si="4"/>
        <v>176</v>
      </c>
      <c r="M30" s="24">
        <f t="shared" si="0"/>
        <v>151.36000000000001</v>
      </c>
      <c r="N30" t="str">
        <f t="shared" si="1"/>
        <v>CAD</v>
      </c>
      <c r="O30" s="8">
        <f t="shared" si="2"/>
        <v>151.36000000000001</v>
      </c>
      <c r="P30" s="8">
        <f t="shared" si="3"/>
        <v>0</v>
      </c>
    </row>
    <row r="31" spans="1:16" x14ac:dyDescent="0.2">
      <c r="A31">
        <v>9721492</v>
      </c>
      <c r="B31" t="s">
        <v>59</v>
      </c>
      <c r="C31">
        <v>53</v>
      </c>
      <c r="D31" s="23">
        <v>9781483324241</v>
      </c>
      <c r="E31"/>
      <c r="F31" t="s">
        <v>60</v>
      </c>
      <c r="G31">
        <v>1</v>
      </c>
      <c r="H31">
        <v>148</v>
      </c>
      <c r="I31">
        <v>0.11</v>
      </c>
      <c r="J31">
        <v>131.72</v>
      </c>
      <c r="K31">
        <v>131.72</v>
      </c>
      <c r="L31" s="8">
        <f t="shared" si="4"/>
        <v>148</v>
      </c>
      <c r="M31" s="24">
        <f t="shared" si="0"/>
        <v>127.28</v>
      </c>
      <c r="N31" t="str">
        <f t="shared" si="1"/>
        <v>CAD</v>
      </c>
      <c r="O31" s="8">
        <f t="shared" si="2"/>
        <v>127.28</v>
      </c>
      <c r="P31" s="8">
        <f t="shared" si="3"/>
        <v>0</v>
      </c>
    </row>
    <row r="32" spans="1:16" x14ac:dyDescent="0.2">
      <c r="A32">
        <v>9860423</v>
      </c>
      <c r="B32" t="s">
        <v>59</v>
      </c>
      <c r="C32">
        <v>53</v>
      </c>
      <c r="D32" s="23">
        <v>9781544394039</v>
      </c>
      <c r="E32"/>
      <c r="F32" t="s">
        <v>46</v>
      </c>
      <c r="G32">
        <v>2</v>
      </c>
      <c r="H32">
        <v>102</v>
      </c>
      <c r="I32">
        <v>0.11</v>
      </c>
      <c r="J32">
        <v>90.78</v>
      </c>
      <c r="K32">
        <v>181.56</v>
      </c>
      <c r="L32" s="8">
        <f t="shared" si="4"/>
        <v>204</v>
      </c>
      <c r="M32" s="24">
        <f t="shared" si="0"/>
        <v>175.44</v>
      </c>
      <c r="N32" t="str">
        <f t="shared" si="1"/>
        <v>CAD</v>
      </c>
      <c r="O32" s="8">
        <f t="shared" si="2"/>
        <v>175.44</v>
      </c>
      <c r="P32" s="8">
        <f t="shared" si="3"/>
        <v>0</v>
      </c>
    </row>
    <row r="33" spans="1:16" x14ac:dyDescent="0.2">
      <c r="A33">
        <v>9690847</v>
      </c>
      <c r="B33" t="s">
        <v>61</v>
      </c>
      <c r="C33">
        <v>59</v>
      </c>
      <c r="D33" s="23">
        <v>9781506396385</v>
      </c>
      <c r="E33"/>
      <c r="F33" t="s">
        <v>62</v>
      </c>
      <c r="G33">
        <v>1</v>
      </c>
      <c r="H33">
        <v>143</v>
      </c>
      <c r="I33">
        <v>0.11</v>
      </c>
      <c r="J33">
        <v>127.27</v>
      </c>
      <c r="K33">
        <v>127.27</v>
      </c>
      <c r="L33" s="8">
        <f t="shared" si="4"/>
        <v>143</v>
      </c>
      <c r="M33" s="24">
        <f t="shared" si="0"/>
        <v>122.98</v>
      </c>
      <c r="N33" t="str">
        <f t="shared" si="1"/>
        <v>CAD</v>
      </c>
      <c r="O33" s="8">
        <f t="shared" si="2"/>
        <v>122.98</v>
      </c>
      <c r="P33" s="8">
        <f t="shared" si="3"/>
        <v>0</v>
      </c>
    </row>
    <row r="34" spans="1:16" x14ac:dyDescent="0.2">
      <c r="A34">
        <v>9722703</v>
      </c>
      <c r="B34" t="s">
        <v>61</v>
      </c>
      <c r="C34">
        <v>59</v>
      </c>
      <c r="D34" s="23">
        <v>9781071895085</v>
      </c>
      <c r="E34"/>
      <c r="F34" t="s">
        <v>63</v>
      </c>
      <c r="G34">
        <v>3</v>
      </c>
      <c r="H34">
        <v>119</v>
      </c>
      <c r="I34">
        <v>0.11</v>
      </c>
      <c r="J34">
        <v>105.91</v>
      </c>
      <c r="K34">
        <v>317.73</v>
      </c>
      <c r="L34" s="8">
        <f t="shared" si="4"/>
        <v>357</v>
      </c>
      <c r="M34" s="24">
        <f t="shared" si="0"/>
        <v>307.02</v>
      </c>
      <c r="N34" t="str">
        <f t="shared" si="1"/>
        <v>CAD</v>
      </c>
      <c r="O34" s="8">
        <f t="shared" si="2"/>
        <v>307.02</v>
      </c>
      <c r="P34" s="8">
        <f t="shared" si="3"/>
        <v>0</v>
      </c>
    </row>
    <row r="35" spans="1:16" x14ac:dyDescent="0.2">
      <c r="A35">
        <v>9799799</v>
      </c>
      <c r="B35" t="s">
        <v>61</v>
      </c>
      <c r="C35">
        <v>59</v>
      </c>
      <c r="D35" s="23">
        <v>9781071963135</v>
      </c>
      <c r="E35"/>
      <c r="F35" t="s">
        <v>52</v>
      </c>
      <c r="G35">
        <v>4</v>
      </c>
      <c r="H35">
        <v>130</v>
      </c>
      <c r="I35">
        <v>0.11</v>
      </c>
      <c r="J35">
        <v>115.7</v>
      </c>
      <c r="K35">
        <v>462.8</v>
      </c>
      <c r="L35" s="8">
        <f t="shared" si="4"/>
        <v>520</v>
      </c>
      <c r="M35" s="24">
        <f t="shared" si="0"/>
        <v>447.2</v>
      </c>
      <c r="N35" t="str">
        <f t="shared" si="1"/>
        <v>CAD</v>
      </c>
      <c r="O35" s="8">
        <f t="shared" si="2"/>
        <v>447.2</v>
      </c>
      <c r="P35" s="8">
        <f t="shared" si="3"/>
        <v>0</v>
      </c>
    </row>
    <row r="36" spans="1:16" x14ac:dyDescent="0.2">
      <c r="A36">
        <v>58351</v>
      </c>
      <c r="B36" t="s">
        <v>64</v>
      </c>
      <c r="C36">
        <v>73</v>
      </c>
      <c r="D36" s="23">
        <v>9781071970010</v>
      </c>
      <c r="E36"/>
      <c r="F36" t="s">
        <v>65</v>
      </c>
      <c r="G36">
        <v>1</v>
      </c>
      <c r="H36">
        <v>85</v>
      </c>
      <c r="I36">
        <v>0.11</v>
      </c>
      <c r="J36">
        <v>75.650000000000006</v>
      </c>
      <c r="K36">
        <v>75.650000000000006</v>
      </c>
      <c r="L36" s="8">
        <f t="shared" si="4"/>
        <v>85</v>
      </c>
      <c r="M36" s="24">
        <f t="shared" si="0"/>
        <v>73.099999999999994</v>
      </c>
      <c r="N36" t="str">
        <f t="shared" si="1"/>
        <v>USD</v>
      </c>
      <c r="O36" s="8">
        <f t="shared" si="2"/>
        <v>0</v>
      </c>
      <c r="P36" s="8">
        <f t="shared" si="3"/>
        <v>73.099999999999994</v>
      </c>
    </row>
    <row r="37" spans="1:16" x14ac:dyDescent="0.2">
      <c r="A37">
        <v>9689656</v>
      </c>
      <c r="B37" t="s">
        <v>66</v>
      </c>
      <c r="C37">
        <v>74</v>
      </c>
      <c r="D37" s="23">
        <v>9781483324609</v>
      </c>
      <c r="E37"/>
      <c r="F37" t="s">
        <v>67</v>
      </c>
      <c r="G37">
        <v>1</v>
      </c>
      <c r="H37">
        <v>119</v>
      </c>
      <c r="I37">
        <v>0.11</v>
      </c>
      <c r="J37">
        <v>105.91</v>
      </c>
      <c r="K37">
        <v>105.91</v>
      </c>
      <c r="L37" s="8">
        <f t="shared" si="4"/>
        <v>119</v>
      </c>
      <c r="M37" s="24">
        <f t="shared" si="0"/>
        <v>102.34</v>
      </c>
      <c r="N37" t="str">
        <f t="shared" si="1"/>
        <v>CAD</v>
      </c>
      <c r="O37" s="8">
        <f t="shared" si="2"/>
        <v>102.34</v>
      </c>
      <c r="P37" s="8">
        <f t="shared" si="3"/>
        <v>0</v>
      </c>
    </row>
    <row r="38" spans="1:16" x14ac:dyDescent="0.2">
      <c r="A38">
        <v>9769615</v>
      </c>
      <c r="B38" t="s">
        <v>68</v>
      </c>
      <c r="C38">
        <v>85</v>
      </c>
      <c r="D38" s="23" t="s">
        <v>69</v>
      </c>
      <c r="E38"/>
      <c r="F38" t="s">
        <v>70</v>
      </c>
      <c r="G38">
        <v>1</v>
      </c>
      <c r="H38">
        <v>102</v>
      </c>
      <c r="I38">
        <v>0.11</v>
      </c>
      <c r="J38">
        <v>90.78</v>
      </c>
      <c r="K38">
        <v>90.78</v>
      </c>
      <c r="L38" s="8">
        <f t="shared" si="4"/>
        <v>102</v>
      </c>
      <c r="M38" s="24">
        <f t="shared" si="0"/>
        <v>87.72</v>
      </c>
      <c r="N38" t="str">
        <f t="shared" si="1"/>
        <v>CAD</v>
      </c>
      <c r="O38" s="8">
        <f t="shared" si="2"/>
        <v>87.72</v>
      </c>
      <c r="P38" s="8">
        <f t="shared" si="3"/>
        <v>0</v>
      </c>
    </row>
    <row r="39" spans="1:16" x14ac:dyDescent="0.2">
      <c r="A39">
        <v>9865034</v>
      </c>
      <c r="B39" t="s">
        <v>68</v>
      </c>
      <c r="C39">
        <v>85</v>
      </c>
      <c r="D39" s="23">
        <v>9781071895245</v>
      </c>
      <c r="E39"/>
      <c r="F39" t="s">
        <v>71</v>
      </c>
      <c r="G39">
        <v>1</v>
      </c>
      <c r="H39">
        <v>119</v>
      </c>
      <c r="I39">
        <v>0.11</v>
      </c>
      <c r="J39">
        <v>105.91</v>
      </c>
      <c r="K39">
        <v>105.91</v>
      </c>
      <c r="L39" s="8">
        <f t="shared" si="4"/>
        <v>119</v>
      </c>
      <c r="M39" s="24">
        <f t="shared" si="0"/>
        <v>102.34</v>
      </c>
      <c r="N39" t="str">
        <f t="shared" si="1"/>
        <v>CAD</v>
      </c>
      <c r="O39" s="8">
        <f t="shared" si="2"/>
        <v>102.34</v>
      </c>
      <c r="P39" s="8">
        <f t="shared" si="3"/>
        <v>0</v>
      </c>
    </row>
    <row r="40" spans="1:16" x14ac:dyDescent="0.2">
      <c r="A40">
        <v>9675673</v>
      </c>
      <c r="B40" t="s">
        <v>72</v>
      </c>
      <c r="C40">
        <v>96</v>
      </c>
      <c r="D40" s="23" t="s">
        <v>73</v>
      </c>
      <c r="E40"/>
      <c r="F40" t="s">
        <v>74</v>
      </c>
      <c r="G40">
        <v>2</v>
      </c>
      <c r="H40">
        <v>119</v>
      </c>
      <c r="I40">
        <v>0.11</v>
      </c>
      <c r="J40">
        <v>105.91</v>
      </c>
      <c r="K40">
        <v>211.82</v>
      </c>
      <c r="L40" s="8">
        <f t="shared" si="4"/>
        <v>238</v>
      </c>
      <c r="M40" s="24">
        <f t="shared" si="0"/>
        <v>204.68</v>
      </c>
      <c r="N40" t="str">
        <f t="shared" si="1"/>
        <v>CAD</v>
      </c>
      <c r="O40" s="8">
        <f t="shared" si="2"/>
        <v>204.68</v>
      </c>
      <c r="P40" s="8">
        <f t="shared" si="3"/>
        <v>0</v>
      </c>
    </row>
    <row r="41" spans="1:16" x14ac:dyDescent="0.2">
      <c r="A41">
        <v>9783214</v>
      </c>
      <c r="B41" t="s">
        <v>72</v>
      </c>
      <c r="C41">
        <v>96</v>
      </c>
      <c r="D41" s="23" t="s">
        <v>75</v>
      </c>
      <c r="E41"/>
      <c r="F41" t="s">
        <v>76</v>
      </c>
      <c r="G41">
        <v>1</v>
      </c>
      <c r="H41">
        <v>88</v>
      </c>
      <c r="I41">
        <v>0.11</v>
      </c>
      <c r="J41">
        <v>78.319999999999993</v>
      </c>
      <c r="K41">
        <v>78.319999999999993</v>
      </c>
      <c r="L41" s="8">
        <f t="shared" si="4"/>
        <v>88</v>
      </c>
      <c r="M41" s="24">
        <f t="shared" si="0"/>
        <v>75.680000000000007</v>
      </c>
      <c r="N41" t="str">
        <f t="shared" si="1"/>
        <v>CAD</v>
      </c>
      <c r="O41" s="8">
        <f t="shared" si="2"/>
        <v>75.680000000000007</v>
      </c>
      <c r="P41" s="8">
        <f t="shared" si="3"/>
        <v>0</v>
      </c>
    </row>
    <row r="42" spans="1:16" x14ac:dyDescent="0.2">
      <c r="A42">
        <v>9865033</v>
      </c>
      <c r="B42" t="s">
        <v>72</v>
      </c>
      <c r="C42">
        <v>96</v>
      </c>
      <c r="D42" s="23">
        <v>9781526485199</v>
      </c>
      <c r="E42"/>
      <c r="F42" t="s">
        <v>77</v>
      </c>
      <c r="G42">
        <v>3</v>
      </c>
      <c r="H42">
        <v>48</v>
      </c>
      <c r="I42">
        <v>0.11</v>
      </c>
      <c r="J42">
        <v>42.72</v>
      </c>
      <c r="K42">
        <v>128.16</v>
      </c>
      <c r="L42" s="8">
        <f t="shared" si="4"/>
        <v>144</v>
      </c>
      <c r="M42" s="24">
        <f t="shared" si="0"/>
        <v>123.84</v>
      </c>
      <c r="N42" t="str">
        <f t="shared" si="1"/>
        <v>CAD</v>
      </c>
      <c r="O42" s="8">
        <f t="shared" si="2"/>
        <v>123.84</v>
      </c>
      <c r="P42" s="8">
        <f t="shared" si="3"/>
        <v>0</v>
      </c>
    </row>
    <row r="43" spans="1:16" x14ac:dyDescent="0.2">
      <c r="A43">
        <v>9964600</v>
      </c>
      <c r="B43" t="s">
        <v>72</v>
      </c>
      <c r="C43">
        <v>96</v>
      </c>
      <c r="D43" s="23" t="s">
        <v>78</v>
      </c>
      <c r="E43"/>
      <c r="F43" t="s">
        <v>79</v>
      </c>
      <c r="G43">
        <v>1</v>
      </c>
      <c r="H43">
        <v>119</v>
      </c>
      <c r="I43">
        <v>0.11</v>
      </c>
      <c r="J43">
        <v>105.91</v>
      </c>
      <c r="K43">
        <v>105.91</v>
      </c>
      <c r="L43" s="8">
        <f t="shared" si="4"/>
        <v>119</v>
      </c>
      <c r="M43" s="24">
        <f t="shared" si="0"/>
        <v>102.34</v>
      </c>
      <c r="N43" t="str">
        <f t="shared" si="1"/>
        <v>CAD</v>
      </c>
      <c r="O43" s="8">
        <f t="shared" si="2"/>
        <v>102.34</v>
      </c>
      <c r="P43" s="8">
        <f t="shared" si="3"/>
        <v>0</v>
      </c>
    </row>
    <row r="44" spans="1:16" x14ac:dyDescent="0.2">
      <c r="A44">
        <v>9678272</v>
      </c>
      <c r="B44" t="s">
        <v>80</v>
      </c>
      <c r="C44">
        <v>124</v>
      </c>
      <c r="D44" s="23">
        <v>9781506386287</v>
      </c>
      <c r="E44"/>
      <c r="F44" t="s">
        <v>81</v>
      </c>
      <c r="G44">
        <v>3</v>
      </c>
      <c r="H44">
        <v>102</v>
      </c>
      <c r="I44">
        <v>0.11</v>
      </c>
      <c r="J44">
        <v>90.78</v>
      </c>
      <c r="K44">
        <v>272.33999999999997</v>
      </c>
      <c r="L44" s="8">
        <f t="shared" si="4"/>
        <v>306</v>
      </c>
      <c r="M44" s="24">
        <f t="shared" si="0"/>
        <v>263.16000000000003</v>
      </c>
      <c r="N44" t="str">
        <f t="shared" si="1"/>
        <v>CAD</v>
      </c>
      <c r="O44" s="8">
        <f t="shared" si="2"/>
        <v>263.16000000000003</v>
      </c>
      <c r="P44" s="8">
        <f t="shared" si="3"/>
        <v>0</v>
      </c>
    </row>
    <row r="45" spans="1:16" x14ac:dyDescent="0.2">
      <c r="A45">
        <v>9706496</v>
      </c>
      <c r="B45" t="s">
        <v>80</v>
      </c>
      <c r="C45">
        <v>124</v>
      </c>
      <c r="D45" s="23">
        <v>9781544342290</v>
      </c>
      <c r="E45"/>
      <c r="F45" t="s">
        <v>42</v>
      </c>
      <c r="G45">
        <v>1</v>
      </c>
      <c r="H45">
        <v>104</v>
      </c>
      <c r="I45">
        <v>0.11</v>
      </c>
      <c r="J45">
        <v>92.56</v>
      </c>
      <c r="K45">
        <v>92.56</v>
      </c>
      <c r="L45" s="8">
        <f t="shared" si="4"/>
        <v>104</v>
      </c>
      <c r="M45" s="24">
        <f t="shared" si="0"/>
        <v>89.44</v>
      </c>
      <c r="N45" t="str">
        <f t="shared" si="1"/>
        <v>CAD</v>
      </c>
      <c r="O45" s="8">
        <f t="shared" si="2"/>
        <v>89.44</v>
      </c>
      <c r="P45" s="8">
        <f t="shared" si="3"/>
        <v>0</v>
      </c>
    </row>
    <row r="46" spans="1:16" x14ac:dyDescent="0.2">
      <c r="A46">
        <v>9860954</v>
      </c>
      <c r="B46" t="s">
        <v>80</v>
      </c>
      <c r="C46">
        <v>124</v>
      </c>
      <c r="D46" s="23">
        <v>9781071927113</v>
      </c>
      <c r="E46"/>
      <c r="F46" t="s">
        <v>82</v>
      </c>
      <c r="G46">
        <v>1</v>
      </c>
      <c r="H46">
        <v>102</v>
      </c>
      <c r="I46">
        <v>0.11</v>
      </c>
      <c r="J46">
        <v>90.78</v>
      </c>
      <c r="K46">
        <v>90.78</v>
      </c>
      <c r="L46" s="8">
        <f t="shared" si="4"/>
        <v>102</v>
      </c>
      <c r="M46" s="24">
        <f t="shared" si="0"/>
        <v>87.72</v>
      </c>
      <c r="N46" t="str">
        <f t="shared" si="1"/>
        <v>CAD</v>
      </c>
      <c r="O46" s="8">
        <f t="shared" si="2"/>
        <v>87.72</v>
      </c>
      <c r="P46" s="8">
        <f t="shared" si="3"/>
        <v>0</v>
      </c>
    </row>
    <row r="47" spans="1:16" x14ac:dyDescent="0.2">
      <c r="A47">
        <v>9922923</v>
      </c>
      <c r="B47" t="s">
        <v>80</v>
      </c>
      <c r="C47">
        <v>124</v>
      </c>
      <c r="D47" s="23">
        <v>9781544308074</v>
      </c>
      <c r="E47"/>
      <c r="F47" t="s">
        <v>83</v>
      </c>
      <c r="G47">
        <v>1</v>
      </c>
      <c r="H47">
        <v>127</v>
      </c>
      <c r="I47">
        <v>0.11</v>
      </c>
      <c r="J47">
        <v>113.03</v>
      </c>
      <c r="K47">
        <v>113.03</v>
      </c>
      <c r="L47" s="8">
        <f t="shared" si="4"/>
        <v>127</v>
      </c>
      <c r="M47" s="24">
        <f t="shared" si="0"/>
        <v>109.22</v>
      </c>
      <c r="N47" t="str">
        <f t="shared" si="1"/>
        <v>CAD</v>
      </c>
      <c r="O47" s="8">
        <f t="shared" si="2"/>
        <v>109.22</v>
      </c>
      <c r="P47" s="8">
        <f t="shared" si="3"/>
        <v>0</v>
      </c>
    </row>
    <row r="48" spans="1:16" x14ac:dyDescent="0.2">
      <c r="A48">
        <v>9752950</v>
      </c>
      <c r="B48" t="s">
        <v>84</v>
      </c>
      <c r="C48">
        <v>128</v>
      </c>
      <c r="D48" s="23">
        <v>9781544395807</v>
      </c>
      <c r="E48"/>
      <c r="F48" t="s">
        <v>85</v>
      </c>
      <c r="G48">
        <v>1</v>
      </c>
      <c r="H48">
        <v>102</v>
      </c>
      <c r="I48">
        <v>0.11</v>
      </c>
      <c r="J48">
        <v>90.78</v>
      </c>
      <c r="K48">
        <v>90.78</v>
      </c>
      <c r="L48" s="8">
        <f t="shared" si="4"/>
        <v>102</v>
      </c>
      <c r="M48" s="24">
        <f t="shared" si="0"/>
        <v>87.72</v>
      </c>
      <c r="N48" t="str">
        <f t="shared" si="1"/>
        <v>CAD</v>
      </c>
      <c r="O48" s="8">
        <f t="shared" si="2"/>
        <v>87.72</v>
      </c>
      <c r="P48" s="8">
        <f t="shared" si="3"/>
        <v>0</v>
      </c>
    </row>
    <row r="49" spans="1:16" x14ac:dyDescent="0.2">
      <c r="A49">
        <v>9690569</v>
      </c>
      <c r="B49" t="s">
        <v>86</v>
      </c>
      <c r="C49">
        <v>184</v>
      </c>
      <c r="D49" s="23">
        <v>9781483324203</v>
      </c>
      <c r="E49"/>
      <c r="F49" t="s">
        <v>87</v>
      </c>
      <c r="G49">
        <v>1</v>
      </c>
      <c r="H49">
        <v>72</v>
      </c>
      <c r="I49">
        <v>0.11</v>
      </c>
      <c r="J49">
        <v>64.08</v>
      </c>
      <c r="K49">
        <v>64.08</v>
      </c>
      <c r="L49" s="8">
        <f t="shared" si="4"/>
        <v>72</v>
      </c>
      <c r="M49" s="24">
        <f t="shared" si="0"/>
        <v>61.92</v>
      </c>
      <c r="N49" t="str">
        <f t="shared" si="1"/>
        <v>CAD</v>
      </c>
      <c r="O49" s="8">
        <f t="shared" si="2"/>
        <v>61.92</v>
      </c>
      <c r="P49" s="8">
        <f t="shared" si="3"/>
        <v>0</v>
      </c>
    </row>
    <row r="50" spans="1:16" x14ac:dyDescent="0.2">
      <c r="A50">
        <v>9723274</v>
      </c>
      <c r="B50" t="s">
        <v>88</v>
      </c>
      <c r="C50">
        <v>186</v>
      </c>
      <c r="D50" s="23">
        <v>9781071853016</v>
      </c>
      <c r="E50"/>
      <c r="F50" t="s">
        <v>89</v>
      </c>
      <c r="G50">
        <v>1</v>
      </c>
      <c r="H50">
        <v>102</v>
      </c>
      <c r="I50">
        <v>0.11</v>
      </c>
      <c r="J50">
        <v>90.78</v>
      </c>
      <c r="K50">
        <v>90.78</v>
      </c>
      <c r="L50" s="8">
        <f t="shared" si="4"/>
        <v>102</v>
      </c>
      <c r="M50" s="24">
        <f t="shared" si="0"/>
        <v>87.72</v>
      </c>
      <c r="N50" t="str">
        <f t="shared" si="1"/>
        <v>CAD</v>
      </c>
      <c r="O50" s="8">
        <f t="shared" si="2"/>
        <v>87.72</v>
      </c>
      <c r="P50" s="8">
        <f t="shared" si="3"/>
        <v>0</v>
      </c>
    </row>
    <row r="51" spans="1:16" x14ac:dyDescent="0.2">
      <c r="A51">
        <v>9862783</v>
      </c>
      <c r="B51" t="s">
        <v>88</v>
      </c>
      <c r="C51">
        <v>186</v>
      </c>
      <c r="D51" s="23" t="s">
        <v>53</v>
      </c>
      <c r="E51"/>
      <c r="F51" t="s">
        <v>54</v>
      </c>
      <c r="G51">
        <v>4</v>
      </c>
      <c r="H51">
        <v>88</v>
      </c>
      <c r="I51">
        <v>0.11</v>
      </c>
      <c r="J51">
        <v>78.319999999999993</v>
      </c>
      <c r="K51">
        <v>313.27999999999997</v>
      </c>
      <c r="L51" s="8">
        <f t="shared" si="4"/>
        <v>352</v>
      </c>
      <c r="M51" s="24">
        <f t="shared" si="0"/>
        <v>302.72000000000003</v>
      </c>
      <c r="N51" t="str">
        <f t="shared" si="1"/>
        <v>CAD</v>
      </c>
      <c r="O51" s="8">
        <f t="shared" si="2"/>
        <v>302.72000000000003</v>
      </c>
      <c r="P51" s="8">
        <f t="shared" si="3"/>
        <v>0</v>
      </c>
    </row>
    <row r="52" spans="1:16" x14ac:dyDescent="0.2">
      <c r="A52">
        <v>9723274</v>
      </c>
      <c r="B52" t="s">
        <v>90</v>
      </c>
      <c r="C52">
        <v>247</v>
      </c>
      <c r="D52" s="23">
        <v>9781071853016</v>
      </c>
      <c r="E52"/>
      <c r="F52" t="s">
        <v>91</v>
      </c>
      <c r="G52">
        <v>4</v>
      </c>
      <c r="H52">
        <v>102</v>
      </c>
      <c r="I52">
        <v>0.11</v>
      </c>
      <c r="J52">
        <v>90.78</v>
      </c>
      <c r="K52">
        <v>363.12</v>
      </c>
      <c r="L52" s="8">
        <f t="shared" si="4"/>
        <v>408</v>
      </c>
      <c r="M52" s="24">
        <f t="shared" si="0"/>
        <v>350.88</v>
      </c>
      <c r="N52" t="str">
        <f t="shared" si="1"/>
        <v>CAD</v>
      </c>
      <c r="O52" s="8">
        <f t="shared" si="2"/>
        <v>350.88</v>
      </c>
      <c r="P52" s="8">
        <f t="shared" si="3"/>
        <v>0</v>
      </c>
    </row>
    <row r="53" spans="1:16" x14ac:dyDescent="0.2">
      <c r="A53">
        <v>9740212</v>
      </c>
      <c r="B53" t="s">
        <v>90</v>
      </c>
      <c r="C53">
        <v>247</v>
      </c>
      <c r="D53" s="23">
        <v>9781071817209</v>
      </c>
      <c r="E53"/>
      <c r="F53" t="s">
        <v>92</v>
      </c>
      <c r="G53">
        <v>1</v>
      </c>
      <c r="H53">
        <v>127</v>
      </c>
      <c r="I53">
        <v>0.11</v>
      </c>
      <c r="J53">
        <v>113.03</v>
      </c>
      <c r="K53">
        <v>113.03</v>
      </c>
      <c r="L53" s="8">
        <f t="shared" si="4"/>
        <v>127</v>
      </c>
      <c r="M53" s="24">
        <f t="shared" si="0"/>
        <v>109.22</v>
      </c>
      <c r="N53" t="str">
        <f t="shared" si="1"/>
        <v>CAD</v>
      </c>
      <c r="O53" s="8">
        <f t="shared" si="2"/>
        <v>109.22</v>
      </c>
      <c r="P53" s="8">
        <f t="shared" si="3"/>
        <v>0</v>
      </c>
    </row>
    <row r="54" spans="1:16" x14ac:dyDescent="0.2">
      <c r="A54">
        <v>9740244</v>
      </c>
      <c r="B54" t="s">
        <v>90</v>
      </c>
      <c r="C54">
        <v>247</v>
      </c>
      <c r="D54" s="23" t="s">
        <v>93</v>
      </c>
      <c r="E54"/>
      <c r="F54" t="s">
        <v>94</v>
      </c>
      <c r="G54">
        <v>1</v>
      </c>
      <c r="H54">
        <v>88</v>
      </c>
      <c r="I54">
        <v>0.11</v>
      </c>
      <c r="J54">
        <v>78.319999999999993</v>
      </c>
      <c r="K54">
        <v>78.319999999999993</v>
      </c>
      <c r="L54" s="8">
        <f t="shared" si="4"/>
        <v>88</v>
      </c>
      <c r="M54" s="24">
        <f t="shared" si="0"/>
        <v>75.680000000000007</v>
      </c>
      <c r="N54" t="str">
        <f t="shared" si="1"/>
        <v>CAD</v>
      </c>
      <c r="O54" s="8">
        <f t="shared" si="2"/>
        <v>75.680000000000007</v>
      </c>
      <c r="P54" s="8">
        <f t="shared" si="3"/>
        <v>0</v>
      </c>
    </row>
    <row r="55" spans="1:16" x14ac:dyDescent="0.2">
      <c r="A55">
        <v>9867747</v>
      </c>
      <c r="B55" t="s">
        <v>90</v>
      </c>
      <c r="C55">
        <v>247</v>
      </c>
      <c r="D55" s="23">
        <v>9781071980125</v>
      </c>
      <c r="E55"/>
      <c r="F55" t="s">
        <v>47</v>
      </c>
      <c r="G55">
        <v>1</v>
      </c>
      <c r="H55">
        <v>94</v>
      </c>
      <c r="I55">
        <v>0.11</v>
      </c>
      <c r="J55">
        <v>83.66</v>
      </c>
      <c r="K55">
        <v>83.66</v>
      </c>
      <c r="L55" s="8">
        <f t="shared" si="4"/>
        <v>94</v>
      </c>
      <c r="M55" s="24">
        <f t="shared" si="0"/>
        <v>80.84</v>
      </c>
      <c r="N55" t="str">
        <f t="shared" si="1"/>
        <v>CAD</v>
      </c>
      <c r="O55" s="8">
        <f t="shared" si="2"/>
        <v>80.84</v>
      </c>
      <c r="P55" s="8">
        <f t="shared" si="3"/>
        <v>0</v>
      </c>
    </row>
    <row r="56" spans="1:16" x14ac:dyDescent="0.2">
      <c r="A56">
        <v>9867747</v>
      </c>
      <c r="B56" t="s">
        <v>90</v>
      </c>
      <c r="C56">
        <v>247</v>
      </c>
      <c r="D56" s="23">
        <v>9781071980125</v>
      </c>
      <c r="E56"/>
      <c r="F56" t="s">
        <v>95</v>
      </c>
      <c r="G56">
        <v>15</v>
      </c>
      <c r="H56">
        <v>94</v>
      </c>
      <c r="I56">
        <v>0.11</v>
      </c>
      <c r="J56">
        <v>83.66</v>
      </c>
      <c r="K56">
        <v>1254.9000000000001</v>
      </c>
      <c r="L56" s="8">
        <f t="shared" si="4"/>
        <v>1410</v>
      </c>
      <c r="M56" s="24">
        <f t="shared" si="0"/>
        <v>1212.5999999999999</v>
      </c>
      <c r="N56" t="str">
        <f t="shared" si="1"/>
        <v>CAD</v>
      </c>
      <c r="O56" s="8">
        <f t="shared" si="2"/>
        <v>1212.5999999999999</v>
      </c>
      <c r="P56" s="8">
        <f t="shared" si="3"/>
        <v>0</v>
      </c>
    </row>
    <row r="57" spans="1:16" x14ac:dyDescent="0.2">
      <c r="A57">
        <v>9690847</v>
      </c>
      <c r="B57" t="s">
        <v>96</v>
      </c>
      <c r="C57">
        <v>249</v>
      </c>
      <c r="D57" s="23">
        <v>9781506396385</v>
      </c>
      <c r="E57"/>
      <c r="F57" t="s">
        <v>62</v>
      </c>
      <c r="G57">
        <v>1</v>
      </c>
      <c r="H57">
        <v>143</v>
      </c>
      <c r="I57">
        <v>0.11</v>
      </c>
      <c r="J57">
        <v>127.27</v>
      </c>
      <c r="K57">
        <v>127.27</v>
      </c>
      <c r="L57" s="8">
        <f t="shared" si="4"/>
        <v>143</v>
      </c>
      <c r="M57" s="24">
        <f t="shared" si="0"/>
        <v>122.98</v>
      </c>
      <c r="N57" t="str">
        <f t="shared" si="1"/>
        <v>CAD</v>
      </c>
      <c r="O57" s="8">
        <f t="shared" si="2"/>
        <v>122.98</v>
      </c>
      <c r="P57" s="8">
        <f t="shared" si="3"/>
        <v>0</v>
      </c>
    </row>
    <row r="58" spans="1:16" x14ac:dyDescent="0.2">
      <c r="A58">
        <v>9740570</v>
      </c>
      <c r="B58" t="s">
        <v>96</v>
      </c>
      <c r="C58">
        <v>249</v>
      </c>
      <c r="D58" s="23" t="s">
        <v>97</v>
      </c>
      <c r="E58"/>
      <c r="F58" t="s">
        <v>98</v>
      </c>
      <c r="G58">
        <v>3</v>
      </c>
      <c r="H58">
        <v>56</v>
      </c>
      <c r="I58">
        <v>0.11</v>
      </c>
      <c r="J58">
        <v>49.84</v>
      </c>
      <c r="K58">
        <v>149.52000000000001</v>
      </c>
      <c r="L58" s="8">
        <f t="shared" si="4"/>
        <v>168</v>
      </c>
      <c r="M58" s="24">
        <f t="shared" si="0"/>
        <v>144.47999999999999</v>
      </c>
      <c r="N58" t="str">
        <f t="shared" si="1"/>
        <v>CAD</v>
      </c>
      <c r="O58" s="8">
        <f t="shared" si="2"/>
        <v>144.47999999999999</v>
      </c>
      <c r="P58" s="8">
        <f t="shared" si="3"/>
        <v>0</v>
      </c>
    </row>
    <row r="59" spans="1:16" x14ac:dyDescent="0.2">
      <c r="A59">
        <v>9832115</v>
      </c>
      <c r="B59" t="s">
        <v>96</v>
      </c>
      <c r="C59">
        <v>249</v>
      </c>
      <c r="D59" s="23">
        <v>9781526453495</v>
      </c>
      <c r="E59"/>
      <c r="F59" t="s">
        <v>99</v>
      </c>
      <c r="G59">
        <v>2</v>
      </c>
      <c r="H59">
        <v>56</v>
      </c>
      <c r="I59">
        <v>0.11</v>
      </c>
      <c r="J59">
        <v>49.84</v>
      </c>
      <c r="K59">
        <v>99.68</v>
      </c>
      <c r="L59" s="8">
        <f t="shared" si="4"/>
        <v>112</v>
      </c>
      <c r="M59" s="24">
        <f t="shared" si="0"/>
        <v>96.32</v>
      </c>
      <c r="N59" t="str">
        <f t="shared" si="1"/>
        <v>CAD</v>
      </c>
      <c r="O59" s="8">
        <f t="shared" si="2"/>
        <v>96.32</v>
      </c>
      <c r="P59" s="8">
        <f t="shared" si="3"/>
        <v>0</v>
      </c>
    </row>
    <row r="60" spans="1:16" x14ac:dyDescent="0.2">
      <c r="A60">
        <v>9839450</v>
      </c>
      <c r="B60" t="s">
        <v>96</v>
      </c>
      <c r="C60">
        <v>249</v>
      </c>
      <c r="D60" s="23">
        <v>9781071919965</v>
      </c>
      <c r="E60"/>
      <c r="F60" t="s">
        <v>100</v>
      </c>
      <c r="G60">
        <v>2</v>
      </c>
      <c r="H60">
        <v>102</v>
      </c>
      <c r="I60">
        <v>0.11</v>
      </c>
      <c r="J60">
        <v>90.78</v>
      </c>
      <c r="K60">
        <v>181.56</v>
      </c>
      <c r="L60" s="8">
        <f t="shared" si="4"/>
        <v>204</v>
      </c>
      <c r="M60" s="24">
        <f t="shared" si="0"/>
        <v>175.44</v>
      </c>
      <c r="N60" t="str">
        <f t="shared" si="1"/>
        <v>CAD</v>
      </c>
      <c r="O60" s="8">
        <f t="shared" si="2"/>
        <v>175.44</v>
      </c>
      <c r="P60" s="8">
        <f t="shared" si="3"/>
        <v>0</v>
      </c>
    </row>
    <row r="61" spans="1:16" x14ac:dyDescent="0.2">
      <c r="A61">
        <v>9841681</v>
      </c>
      <c r="B61" t="s">
        <v>96</v>
      </c>
      <c r="C61">
        <v>249</v>
      </c>
      <c r="D61" s="23">
        <v>9781544397993</v>
      </c>
      <c r="E61"/>
      <c r="F61" t="s">
        <v>101</v>
      </c>
      <c r="G61">
        <v>1</v>
      </c>
      <c r="H61">
        <v>88</v>
      </c>
      <c r="I61">
        <v>0.11</v>
      </c>
      <c r="J61">
        <v>78.319999999999993</v>
      </c>
      <c r="K61">
        <v>78.319999999999993</v>
      </c>
      <c r="L61" s="8">
        <f t="shared" si="4"/>
        <v>88</v>
      </c>
      <c r="M61" s="24">
        <f t="shared" si="0"/>
        <v>75.680000000000007</v>
      </c>
      <c r="N61" t="str">
        <f t="shared" si="1"/>
        <v>CAD</v>
      </c>
      <c r="O61" s="8">
        <f t="shared" si="2"/>
        <v>75.680000000000007</v>
      </c>
      <c r="P61" s="8">
        <f t="shared" si="3"/>
        <v>0</v>
      </c>
    </row>
    <row r="62" spans="1:16" x14ac:dyDescent="0.2">
      <c r="A62">
        <v>9958981</v>
      </c>
      <c r="B62" t="s">
        <v>96</v>
      </c>
      <c r="C62">
        <v>249</v>
      </c>
      <c r="D62" s="23" t="s">
        <v>102</v>
      </c>
      <c r="E62"/>
      <c r="F62" t="s">
        <v>103</v>
      </c>
      <c r="G62">
        <v>2</v>
      </c>
      <c r="H62">
        <v>88</v>
      </c>
      <c r="I62">
        <v>0.11</v>
      </c>
      <c r="J62">
        <v>78.319999999999993</v>
      </c>
      <c r="K62">
        <v>156.63999999999999</v>
      </c>
      <c r="L62" s="8">
        <f t="shared" si="4"/>
        <v>176</v>
      </c>
      <c r="M62" s="24">
        <f t="shared" si="0"/>
        <v>151.36000000000001</v>
      </c>
      <c r="N62" t="str">
        <f t="shared" si="1"/>
        <v>CAD</v>
      </c>
      <c r="O62" s="8">
        <f t="shared" si="2"/>
        <v>151.36000000000001</v>
      </c>
      <c r="P62" s="8">
        <f t="shared" si="3"/>
        <v>0</v>
      </c>
    </row>
    <row r="63" spans="1:16" x14ac:dyDescent="0.2">
      <c r="A63">
        <v>9696638</v>
      </c>
      <c r="B63" t="s">
        <v>104</v>
      </c>
      <c r="C63">
        <v>252</v>
      </c>
      <c r="D63" s="23">
        <v>9781544394008</v>
      </c>
      <c r="E63"/>
      <c r="F63" t="s">
        <v>105</v>
      </c>
      <c r="G63">
        <v>1</v>
      </c>
      <c r="H63">
        <v>148</v>
      </c>
      <c r="I63">
        <v>0.11</v>
      </c>
      <c r="J63">
        <v>131.72</v>
      </c>
      <c r="K63">
        <v>131.72</v>
      </c>
      <c r="L63" s="8">
        <f t="shared" si="4"/>
        <v>148</v>
      </c>
      <c r="M63" s="24">
        <f t="shared" si="0"/>
        <v>127.28</v>
      </c>
      <c r="N63" t="str">
        <f t="shared" si="1"/>
        <v>CAD</v>
      </c>
      <c r="O63" s="8">
        <f t="shared" si="2"/>
        <v>127.28</v>
      </c>
      <c r="P63" s="8">
        <f t="shared" si="3"/>
        <v>0</v>
      </c>
    </row>
    <row r="64" spans="1:16" x14ac:dyDescent="0.2">
      <c r="A64">
        <v>9696639</v>
      </c>
      <c r="B64" t="s">
        <v>104</v>
      </c>
      <c r="C64">
        <v>252</v>
      </c>
      <c r="D64" s="23" t="s">
        <v>106</v>
      </c>
      <c r="E64"/>
      <c r="F64" t="s">
        <v>107</v>
      </c>
      <c r="G64">
        <v>1</v>
      </c>
      <c r="H64">
        <v>102</v>
      </c>
      <c r="I64">
        <v>0.11</v>
      </c>
      <c r="J64">
        <v>90.78</v>
      </c>
      <c r="K64">
        <v>90.78</v>
      </c>
      <c r="L64" s="8">
        <f t="shared" si="4"/>
        <v>102</v>
      </c>
      <c r="M64" s="24">
        <f t="shared" si="0"/>
        <v>87.72</v>
      </c>
      <c r="N64" t="str">
        <f t="shared" si="1"/>
        <v>CAD</v>
      </c>
      <c r="O64" s="8">
        <f t="shared" si="2"/>
        <v>87.72</v>
      </c>
      <c r="P64" s="8">
        <f t="shared" si="3"/>
        <v>0</v>
      </c>
    </row>
    <row r="65" spans="1:16" x14ac:dyDescent="0.2">
      <c r="A65">
        <v>9772533</v>
      </c>
      <c r="B65" t="s">
        <v>104</v>
      </c>
      <c r="C65">
        <v>252</v>
      </c>
      <c r="D65" s="23">
        <v>9781473952980</v>
      </c>
      <c r="E65"/>
      <c r="F65" t="s">
        <v>108</v>
      </c>
      <c r="G65">
        <v>1</v>
      </c>
      <c r="H65">
        <v>67</v>
      </c>
      <c r="I65">
        <v>0.11</v>
      </c>
      <c r="J65">
        <v>59.63</v>
      </c>
      <c r="K65">
        <v>59.63</v>
      </c>
      <c r="L65" s="8">
        <f t="shared" si="4"/>
        <v>67</v>
      </c>
      <c r="M65" s="24">
        <f t="shared" si="0"/>
        <v>57.62</v>
      </c>
      <c r="N65" t="str">
        <f t="shared" si="1"/>
        <v>CAD</v>
      </c>
      <c r="O65" s="8">
        <f t="shared" si="2"/>
        <v>57.62</v>
      </c>
      <c r="P65" s="8">
        <f t="shared" si="3"/>
        <v>0</v>
      </c>
    </row>
    <row r="66" spans="1:16" x14ac:dyDescent="0.2">
      <c r="A66">
        <v>9821188</v>
      </c>
      <c r="B66" t="s">
        <v>104</v>
      </c>
      <c r="C66">
        <v>252</v>
      </c>
      <c r="D66" s="23">
        <v>9781526417299</v>
      </c>
      <c r="E66"/>
      <c r="F66" t="s">
        <v>109</v>
      </c>
      <c r="G66">
        <v>1</v>
      </c>
      <c r="H66">
        <v>69</v>
      </c>
      <c r="I66">
        <v>0.11</v>
      </c>
      <c r="J66">
        <v>61.41</v>
      </c>
      <c r="K66">
        <v>61.41</v>
      </c>
      <c r="L66" s="8">
        <f t="shared" si="4"/>
        <v>69</v>
      </c>
      <c r="M66" s="24">
        <f t="shared" si="0"/>
        <v>59.34</v>
      </c>
      <c r="N66" t="str">
        <f t="shared" si="1"/>
        <v>CAD</v>
      </c>
      <c r="O66" s="8">
        <f t="shared" si="2"/>
        <v>59.34</v>
      </c>
      <c r="P66" s="8">
        <f t="shared" si="3"/>
        <v>0</v>
      </c>
    </row>
    <row r="67" spans="1:16" x14ac:dyDescent="0.2">
      <c r="A67">
        <v>9957632</v>
      </c>
      <c r="B67" t="s">
        <v>104</v>
      </c>
      <c r="C67">
        <v>252</v>
      </c>
      <c r="D67" s="23" t="s">
        <v>110</v>
      </c>
      <c r="E67"/>
      <c r="F67" t="s">
        <v>111</v>
      </c>
      <c r="G67">
        <v>5</v>
      </c>
      <c r="H67">
        <v>102</v>
      </c>
      <c r="I67">
        <v>0.11</v>
      </c>
      <c r="J67">
        <v>90.78</v>
      </c>
      <c r="K67">
        <v>453.9</v>
      </c>
      <c r="L67" s="8">
        <f t="shared" si="4"/>
        <v>510</v>
      </c>
      <c r="M67" s="24">
        <f t="shared" si="0"/>
        <v>438.6</v>
      </c>
      <c r="N67" t="str">
        <f t="shared" si="1"/>
        <v>CAD</v>
      </c>
      <c r="O67" s="8">
        <f t="shared" si="2"/>
        <v>438.6</v>
      </c>
      <c r="P67" s="8">
        <f t="shared" si="3"/>
        <v>0</v>
      </c>
    </row>
    <row r="68" spans="1:16" x14ac:dyDescent="0.2">
      <c r="A68">
        <v>9690569</v>
      </c>
      <c r="B68" t="s">
        <v>112</v>
      </c>
      <c r="C68">
        <v>270</v>
      </c>
      <c r="D68" s="23">
        <v>9781483324203</v>
      </c>
      <c r="E68"/>
      <c r="F68" t="s">
        <v>87</v>
      </c>
      <c r="G68">
        <v>1</v>
      </c>
      <c r="H68">
        <v>72</v>
      </c>
      <c r="I68">
        <v>0.11</v>
      </c>
      <c r="J68">
        <v>64.08</v>
      </c>
      <c r="K68">
        <v>64.08</v>
      </c>
      <c r="L68" s="8">
        <f t="shared" si="4"/>
        <v>72</v>
      </c>
      <c r="M68" s="24">
        <f t="shared" si="0"/>
        <v>61.92</v>
      </c>
      <c r="N68" t="str">
        <f t="shared" si="1"/>
        <v>CAD</v>
      </c>
      <c r="O68" s="8">
        <f t="shared" si="2"/>
        <v>61.92</v>
      </c>
      <c r="P68" s="8">
        <f t="shared" si="3"/>
        <v>0</v>
      </c>
    </row>
    <row r="69" spans="1:16" x14ac:dyDescent="0.2">
      <c r="A69">
        <v>9769330</v>
      </c>
      <c r="B69" t="s">
        <v>113</v>
      </c>
      <c r="C69">
        <v>290</v>
      </c>
      <c r="D69" s="23">
        <v>9781529616071</v>
      </c>
      <c r="E69"/>
      <c r="F69" t="s">
        <v>114</v>
      </c>
      <c r="G69">
        <v>1</v>
      </c>
      <c r="H69">
        <v>86</v>
      </c>
      <c r="I69">
        <v>0.11</v>
      </c>
      <c r="J69">
        <v>76.540000000000006</v>
      </c>
      <c r="K69">
        <v>76.540000000000006</v>
      </c>
      <c r="L69" s="8">
        <f t="shared" si="4"/>
        <v>86</v>
      </c>
      <c r="M69" s="24">
        <f t="shared" si="0"/>
        <v>73.959999999999994</v>
      </c>
      <c r="N69" t="str">
        <f t="shared" si="1"/>
        <v>CAD</v>
      </c>
      <c r="O69" s="8">
        <f t="shared" si="2"/>
        <v>73.959999999999994</v>
      </c>
      <c r="P69" s="8">
        <f t="shared" si="3"/>
        <v>0</v>
      </c>
    </row>
    <row r="70" spans="1:16" x14ac:dyDescent="0.2">
      <c r="A70">
        <v>9841631</v>
      </c>
      <c r="B70" t="s">
        <v>115</v>
      </c>
      <c r="C70">
        <v>302</v>
      </c>
      <c r="D70" s="23" t="s">
        <v>116</v>
      </c>
      <c r="E70"/>
      <c r="F70" t="s">
        <v>117</v>
      </c>
      <c r="G70">
        <v>1</v>
      </c>
      <c r="H70">
        <v>39</v>
      </c>
      <c r="I70">
        <v>0.11</v>
      </c>
      <c r="J70">
        <v>34.71</v>
      </c>
      <c r="K70">
        <v>34.71</v>
      </c>
      <c r="L70" s="8">
        <f t="shared" si="4"/>
        <v>39</v>
      </c>
      <c r="M70" s="24">
        <f t="shared" si="0"/>
        <v>33.54</v>
      </c>
      <c r="N70" t="str">
        <f t="shared" si="1"/>
        <v>CAD</v>
      </c>
      <c r="O70" s="8">
        <f t="shared" si="2"/>
        <v>33.54</v>
      </c>
      <c r="P70" s="8">
        <f t="shared" si="3"/>
        <v>0</v>
      </c>
    </row>
    <row r="71" spans="1:16" x14ac:dyDescent="0.2">
      <c r="A71">
        <v>9706497</v>
      </c>
      <c r="B71" t="s">
        <v>118</v>
      </c>
      <c r="C71">
        <v>347</v>
      </c>
      <c r="D71" s="23">
        <v>9781544371191</v>
      </c>
      <c r="E71"/>
      <c r="F71" t="s">
        <v>119</v>
      </c>
      <c r="G71">
        <v>3</v>
      </c>
      <c r="H71">
        <v>102</v>
      </c>
      <c r="I71">
        <v>0.11</v>
      </c>
      <c r="J71">
        <v>90.78</v>
      </c>
      <c r="K71">
        <v>272.33999999999997</v>
      </c>
      <c r="L71" s="8">
        <f t="shared" si="4"/>
        <v>306</v>
      </c>
      <c r="M71" s="24">
        <f t="shared" si="0"/>
        <v>263.16000000000003</v>
      </c>
      <c r="N71" t="str">
        <f t="shared" si="1"/>
        <v>CAD</v>
      </c>
      <c r="O71" s="8">
        <f t="shared" si="2"/>
        <v>263.16000000000003</v>
      </c>
      <c r="P71" s="8">
        <f t="shared" si="3"/>
        <v>0</v>
      </c>
    </row>
    <row r="72" spans="1:16" x14ac:dyDescent="0.2">
      <c r="A72">
        <v>9695118</v>
      </c>
      <c r="B72" t="s">
        <v>120</v>
      </c>
      <c r="C72">
        <v>349</v>
      </c>
      <c r="D72" s="23">
        <v>9781529756531</v>
      </c>
      <c r="E72"/>
      <c r="F72" t="s">
        <v>121</v>
      </c>
      <c r="G72">
        <v>5</v>
      </c>
      <c r="H72">
        <v>58</v>
      </c>
      <c r="I72">
        <v>0.11</v>
      </c>
      <c r="J72">
        <v>51.62</v>
      </c>
      <c r="K72">
        <v>258.10000000000002</v>
      </c>
      <c r="L72" s="8">
        <f t="shared" si="4"/>
        <v>290</v>
      </c>
      <c r="M72" s="24">
        <f t="shared" ref="M72:M81" si="5">ROUND(L72*$M$1,2)</f>
        <v>249.4</v>
      </c>
      <c r="N72" t="str">
        <f t="shared" ref="N72:N81" si="6">IF(C72=73,"USD","CAD")</f>
        <v>CAD</v>
      </c>
      <c r="O72" s="8">
        <f t="shared" ref="O72:O81" si="7">IF(N72="CAD",M72,0)</f>
        <v>249.4</v>
      </c>
      <c r="P72" s="8">
        <f t="shared" ref="P72:P81" si="8">IF(N72="USD",M72,0)</f>
        <v>0</v>
      </c>
    </row>
    <row r="73" spans="1:16" x14ac:dyDescent="0.2">
      <c r="A73">
        <v>9735271</v>
      </c>
      <c r="B73" t="s">
        <v>120</v>
      </c>
      <c r="C73">
        <v>349</v>
      </c>
      <c r="D73" s="23" t="s">
        <v>122</v>
      </c>
      <c r="E73"/>
      <c r="F73" t="s">
        <v>123</v>
      </c>
      <c r="G73">
        <v>3</v>
      </c>
      <c r="H73">
        <v>72</v>
      </c>
      <c r="I73">
        <v>0.11</v>
      </c>
      <c r="J73">
        <v>64.08</v>
      </c>
      <c r="K73">
        <v>192.24</v>
      </c>
      <c r="L73" s="8">
        <f t="shared" ref="L73:L81" si="9">G73*H73</f>
        <v>216</v>
      </c>
      <c r="M73" s="24">
        <f t="shared" si="5"/>
        <v>185.76</v>
      </c>
      <c r="N73" t="str">
        <f t="shared" si="6"/>
        <v>CAD</v>
      </c>
      <c r="O73" s="8">
        <f t="shared" si="7"/>
        <v>185.76</v>
      </c>
      <c r="P73" s="8">
        <f t="shared" si="8"/>
        <v>0</v>
      </c>
    </row>
    <row r="74" spans="1:16" x14ac:dyDescent="0.2">
      <c r="A74">
        <v>9750104</v>
      </c>
      <c r="B74" t="s">
        <v>124</v>
      </c>
      <c r="C74">
        <v>352</v>
      </c>
      <c r="D74" s="23">
        <v>9781506386140</v>
      </c>
      <c r="E74"/>
      <c r="F74" t="s">
        <v>125</v>
      </c>
      <c r="G74">
        <v>2</v>
      </c>
      <c r="H74">
        <v>102</v>
      </c>
      <c r="I74">
        <v>0.11</v>
      </c>
      <c r="J74">
        <v>90.78</v>
      </c>
      <c r="K74">
        <v>181.56</v>
      </c>
      <c r="L74" s="8">
        <f t="shared" si="9"/>
        <v>204</v>
      </c>
      <c r="M74" s="24">
        <f t="shared" si="5"/>
        <v>175.44</v>
      </c>
      <c r="N74" t="str">
        <f t="shared" si="6"/>
        <v>CAD</v>
      </c>
      <c r="O74" s="8">
        <f t="shared" si="7"/>
        <v>175.44</v>
      </c>
      <c r="P74" s="8">
        <f t="shared" si="8"/>
        <v>0</v>
      </c>
    </row>
    <row r="75" spans="1:16" x14ac:dyDescent="0.2">
      <c r="A75">
        <v>9924792</v>
      </c>
      <c r="B75" t="s">
        <v>126</v>
      </c>
      <c r="C75">
        <v>365</v>
      </c>
      <c r="D75" s="23" t="s">
        <v>127</v>
      </c>
      <c r="E75"/>
      <c r="F75" t="s">
        <v>128</v>
      </c>
      <c r="G75">
        <v>1</v>
      </c>
      <c r="H75">
        <v>128</v>
      </c>
      <c r="I75">
        <v>0.11</v>
      </c>
      <c r="J75">
        <v>113.92</v>
      </c>
      <c r="K75">
        <v>113.92</v>
      </c>
      <c r="L75" s="8">
        <f t="shared" si="9"/>
        <v>128</v>
      </c>
      <c r="M75" s="24">
        <f t="shared" si="5"/>
        <v>110.08</v>
      </c>
      <c r="N75" t="str">
        <f t="shared" si="6"/>
        <v>CAD</v>
      </c>
      <c r="O75" s="8">
        <f t="shared" si="7"/>
        <v>110.08</v>
      </c>
      <c r="P75" s="8">
        <f t="shared" si="8"/>
        <v>0</v>
      </c>
    </row>
    <row r="76" spans="1:16" x14ac:dyDescent="0.2">
      <c r="A76">
        <v>9821650</v>
      </c>
      <c r="B76" t="s">
        <v>129</v>
      </c>
      <c r="C76">
        <v>390</v>
      </c>
      <c r="D76" s="23">
        <v>9781071876336</v>
      </c>
      <c r="E76"/>
      <c r="F76" t="s">
        <v>130</v>
      </c>
      <c r="G76">
        <v>3</v>
      </c>
      <c r="H76">
        <v>102</v>
      </c>
      <c r="I76">
        <v>0.11</v>
      </c>
      <c r="J76">
        <v>90.78</v>
      </c>
      <c r="K76">
        <v>272.33999999999997</v>
      </c>
      <c r="L76" s="8">
        <f t="shared" si="9"/>
        <v>306</v>
      </c>
      <c r="M76" s="24">
        <f t="shared" si="5"/>
        <v>263.16000000000003</v>
      </c>
      <c r="N76" t="str">
        <f t="shared" si="6"/>
        <v>CAD</v>
      </c>
      <c r="O76" s="8">
        <f t="shared" si="7"/>
        <v>263.16000000000003</v>
      </c>
      <c r="P76" s="8">
        <f t="shared" si="8"/>
        <v>0</v>
      </c>
    </row>
    <row r="77" spans="1:16" x14ac:dyDescent="0.2">
      <c r="A77">
        <v>9927094</v>
      </c>
      <c r="B77" t="s">
        <v>129</v>
      </c>
      <c r="C77">
        <v>390</v>
      </c>
      <c r="D77" s="23" t="s">
        <v>131</v>
      </c>
      <c r="E77"/>
      <c r="F77" t="s">
        <v>132</v>
      </c>
      <c r="G77">
        <v>3</v>
      </c>
      <c r="H77">
        <v>41</v>
      </c>
      <c r="I77">
        <v>0.11</v>
      </c>
      <c r="J77">
        <v>36.49</v>
      </c>
      <c r="K77">
        <v>109.47</v>
      </c>
      <c r="L77" s="8">
        <f t="shared" si="9"/>
        <v>123</v>
      </c>
      <c r="M77" s="24">
        <f t="shared" si="5"/>
        <v>105.78</v>
      </c>
      <c r="N77" t="str">
        <f t="shared" si="6"/>
        <v>CAD</v>
      </c>
      <c r="O77" s="8">
        <f t="shared" si="7"/>
        <v>105.78</v>
      </c>
      <c r="P77" s="8">
        <f t="shared" si="8"/>
        <v>0</v>
      </c>
    </row>
    <row r="78" spans="1:16" x14ac:dyDescent="0.2">
      <c r="A78">
        <v>9965100</v>
      </c>
      <c r="B78" t="s">
        <v>129</v>
      </c>
      <c r="C78">
        <v>390</v>
      </c>
      <c r="D78" s="23" t="s">
        <v>133</v>
      </c>
      <c r="E78"/>
      <c r="F78" t="s">
        <v>134</v>
      </c>
      <c r="G78">
        <v>1</v>
      </c>
      <c r="H78">
        <v>48</v>
      </c>
      <c r="I78">
        <v>0.11</v>
      </c>
      <c r="J78">
        <v>42.72</v>
      </c>
      <c r="K78">
        <v>42.72</v>
      </c>
      <c r="L78" s="8">
        <f t="shared" si="9"/>
        <v>48</v>
      </c>
      <c r="M78" s="24">
        <f t="shared" si="5"/>
        <v>41.28</v>
      </c>
      <c r="N78" t="str">
        <f t="shared" si="6"/>
        <v>CAD</v>
      </c>
      <c r="O78" s="8">
        <f t="shared" si="7"/>
        <v>41.28</v>
      </c>
      <c r="P78" s="8">
        <f t="shared" si="8"/>
        <v>0</v>
      </c>
    </row>
    <row r="79" spans="1:16" x14ac:dyDescent="0.2">
      <c r="D79" s="25"/>
      <c r="E79" s="23"/>
      <c r="K79"/>
      <c r="L79" s="8">
        <f t="shared" si="9"/>
        <v>0</v>
      </c>
      <c r="M79" s="24">
        <f t="shared" si="5"/>
        <v>0</v>
      </c>
      <c r="N79" t="str">
        <f t="shared" si="6"/>
        <v>CAD</v>
      </c>
      <c r="O79" s="8">
        <f t="shared" si="7"/>
        <v>0</v>
      </c>
      <c r="P79" s="8">
        <f t="shared" si="8"/>
        <v>0</v>
      </c>
    </row>
    <row r="80" spans="1:16" x14ac:dyDescent="0.2">
      <c r="D80" s="25"/>
      <c r="E80" s="23"/>
      <c r="K80"/>
      <c r="L80" s="8">
        <f t="shared" si="9"/>
        <v>0</v>
      </c>
      <c r="M80" s="24">
        <f t="shared" si="5"/>
        <v>0</v>
      </c>
      <c r="N80" t="str">
        <f t="shared" si="6"/>
        <v>CAD</v>
      </c>
      <c r="O80" s="8">
        <f t="shared" si="7"/>
        <v>0</v>
      </c>
      <c r="P80" s="8">
        <f t="shared" si="8"/>
        <v>0</v>
      </c>
    </row>
    <row r="81" spans="1:16" x14ac:dyDescent="0.2">
      <c r="H81" s="8"/>
      <c r="I81" s="26"/>
      <c r="J81" s="8"/>
      <c r="L81" s="8">
        <f t="shared" si="9"/>
        <v>0</v>
      </c>
      <c r="M81" s="24">
        <f t="shared" si="5"/>
        <v>0</v>
      </c>
      <c r="N81" t="str">
        <f t="shared" si="6"/>
        <v>CAD</v>
      </c>
      <c r="O81" s="8">
        <f t="shared" si="7"/>
        <v>0</v>
      </c>
      <c r="P81" s="8">
        <f t="shared" si="8"/>
        <v>0</v>
      </c>
    </row>
    <row r="82" spans="1:16" x14ac:dyDescent="0.2">
      <c r="H82" s="8"/>
      <c r="J82" s="8"/>
      <c r="K82" s="27">
        <f>SUM(K8:K81)</f>
        <v>14426.900000000001</v>
      </c>
      <c r="L82" s="27">
        <f>SUM(L8:L81)</f>
        <v>16210</v>
      </c>
      <c r="M82" s="28">
        <f>SUM(M8:M81)</f>
        <v>13940.599999999999</v>
      </c>
      <c r="O82" s="28">
        <f>SUM(O8:O81)</f>
        <v>13867.499999999998</v>
      </c>
      <c r="P82" s="28">
        <f>SUM(P8:P81)</f>
        <v>73.099999999999994</v>
      </c>
    </row>
    <row r="83" spans="1:16" x14ac:dyDescent="0.2">
      <c r="H83" s="8"/>
      <c r="J83" s="8"/>
      <c r="M83" s="24"/>
    </row>
    <row r="84" spans="1:16" x14ac:dyDescent="0.2">
      <c r="D84" s="25"/>
      <c r="E84" s="23"/>
      <c r="H84" s="8"/>
      <c r="J84" s="8"/>
      <c r="L84" s="24"/>
    </row>
    <row r="85" spans="1:16" x14ac:dyDescent="0.2">
      <c r="H85" s="8"/>
      <c r="J85" s="8"/>
      <c r="M85" s="16"/>
    </row>
    <row r="86" spans="1:16" x14ac:dyDescent="0.2">
      <c r="A86" s="29" t="s">
        <v>135</v>
      </c>
      <c r="B86" s="30"/>
      <c r="C86" s="30"/>
      <c r="D86" s="31"/>
      <c r="E86" s="32"/>
      <c r="H86" s="8"/>
      <c r="J86" s="8"/>
      <c r="M86" s="16"/>
      <c r="N86" s="1"/>
    </row>
    <row r="87" spans="1:16" ht="80" x14ac:dyDescent="0.2">
      <c r="A87" s="17" t="s">
        <v>5</v>
      </c>
      <c r="B87" s="17" t="s">
        <v>6</v>
      </c>
      <c r="C87" s="17" t="s">
        <v>7</v>
      </c>
      <c r="D87" s="18" t="s">
        <v>8</v>
      </c>
      <c r="E87" s="19"/>
      <c r="F87" s="17" t="s">
        <v>10</v>
      </c>
      <c r="G87" s="17" t="s">
        <v>11</v>
      </c>
      <c r="H87" s="20" t="s">
        <v>12</v>
      </c>
      <c r="I87" s="17" t="s">
        <v>13</v>
      </c>
      <c r="J87" s="20" t="s">
        <v>14</v>
      </c>
      <c r="K87" s="20" t="s">
        <v>15</v>
      </c>
      <c r="L87" s="21" t="s">
        <v>16</v>
      </c>
      <c r="M87" s="22" t="s">
        <v>136</v>
      </c>
      <c r="N87" t="s">
        <v>18</v>
      </c>
    </row>
    <row r="88" spans="1:16" x14ac:dyDescent="0.2">
      <c r="A88">
        <v>20000661</v>
      </c>
      <c r="B88" t="s">
        <v>137</v>
      </c>
      <c r="C88">
        <v>255</v>
      </c>
      <c r="D88" s="25" t="s">
        <v>138</v>
      </c>
      <c r="E88" s="23"/>
      <c r="F88" t="s">
        <v>139</v>
      </c>
      <c r="G88">
        <v>0</v>
      </c>
      <c r="H88" s="8">
        <v>55.8</v>
      </c>
      <c r="I88">
        <v>0.11</v>
      </c>
      <c r="J88" s="8">
        <v>49.661999999999999</v>
      </c>
      <c r="K88" s="8">
        <v>0</v>
      </c>
      <c r="L88" s="8">
        <f t="shared" ref="L88:L89" si="10">G88*H88</f>
        <v>0</v>
      </c>
      <c r="M88" s="24">
        <f>ROUND(L88*$M$2,2)</f>
        <v>0</v>
      </c>
      <c r="N88" t="str">
        <f>IF(C88=73,"USD","CAD")</f>
        <v>CAD</v>
      </c>
      <c r="O88" s="8">
        <f>IF(N88="CAD",M88,0)</f>
        <v>0</v>
      </c>
      <c r="P88" s="8">
        <f>IF(N88="USD",M88,0)</f>
        <v>0</v>
      </c>
    </row>
    <row r="89" spans="1:16" x14ac:dyDescent="0.2">
      <c r="A89">
        <v>20000662</v>
      </c>
      <c r="B89" t="s">
        <v>137</v>
      </c>
      <c r="C89">
        <v>255</v>
      </c>
      <c r="D89" s="25">
        <v>9781071927243</v>
      </c>
      <c r="E89" s="23"/>
      <c r="F89" t="s">
        <v>140</v>
      </c>
      <c r="G89">
        <v>0</v>
      </c>
      <c r="H89" s="8">
        <v>80.099999999999994</v>
      </c>
      <c r="I89">
        <v>0.11</v>
      </c>
      <c r="J89" s="8">
        <v>71.289000000000001</v>
      </c>
      <c r="K89" s="8">
        <v>0</v>
      </c>
      <c r="L89" s="8">
        <f t="shared" si="10"/>
        <v>0</v>
      </c>
      <c r="M89" s="24">
        <f>ROUND(L89*$M$2,2)</f>
        <v>0</v>
      </c>
      <c r="N89" t="str">
        <f>IF(C89=73,"USD","CAD")</f>
        <v>CAD</v>
      </c>
      <c r="O89" s="8">
        <f>IF(N89="CAD",M89,0)</f>
        <v>0</v>
      </c>
      <c r="P89" s="8">
        <f>IF(N89="USD",M89,0)</f>
        <v>0</v>
      </c>
    </row>
    <row r="90" spans="1:16" x14ac:dyDescent="0.2">
      <c r="J90" s="8"/>
      <c r="K90" s="27">
        <f>SUM(K88:K89)</f>
        <v>0</v>
      </c>
      <c r="L90" s="27">
        <f>SUM(L88:L89)</f>
        <v>0</v>
      </c>
      <c r="M90" s="27">
        <f t="shared" ref="M90" si="11">SUM(M88:M89)</f>
        <v>0</v>
      </c>
      <c r="O90" s="27">
        <f>SUM(O88:O89)</f>
        <v>0</v>
      </c>
      <c r="P90" s="27">
        <f>SUM(P88:P89)</f>
        <v>0</v>
      </c>
    </row>
    <row r="92" spans="1:16" ht="16" thickBot="1" x14ac:dyDescent="0.25">
      <c r="B92" t="s">
        <v>141</v>
      </c>
    </row>
    <row r="93" spans="1:16" ht="16" thickBot="1" x14ac:dyDescent="0.25">
      <c r="B93" s="33" t="s">
        <v>142</v>
      </c>
    </row>
    <row r="94" spans="1:16" ht="16" thickBot="1" x14ac:dyDescent="0.25">
      <c r="B94" s="33" t="s">
        <v>143</v>
      </c>
    </row>
  </sheetData>
  <conditionalFormatting sqref="N1:N1048576">
    <cfRule type="cellIs" dxfId="0" priority="1" operator="equal">
      <formula>"USD"</formula>
    </cfRule>
  </conditionalFormatting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SAGE pub details Feb</vt:lpstr>
      <vt:lpstr>'SAGE pub details Feb'!Print_Area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Sampson</dc:creator>
  <cp:lastModifiedBy>Susan Sampson</cp:lastModifiedBy>
  <dcterms:created xsi:type="dcterms:W3CDTF">2026-03-23T18:54:20Z</dcterms:created>
  <dcterms:modified xsi:type="dcterms:W3CDTF">2026-03-23T18:54:56Z</dcterms:modified>
</cp:coreProperties>
</file>