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usan/Documents/WORK Files/CLIENT FILES/MERCANIX CORP/CEI EFT info/Feb 2026/publishers/"/>
    </mc:Choice>
  </mc:AlternateContent>
  <xr:revisionPtr revIDLastSave="0" documentId="8_{2330E058-DD5F-884E-9358-2A90E5DE5872}" xr6:coauthVersionLast="47" xr6:coauthVersionMax="47" xr10:uidLastSave="{00000000-0000-0000-0000-000000000000}"/>
  <bookViews>
    <workbookView xWindow="5080" yWindow="4660" windowWidth="26040" windowHeight="14680" xr2:uid="{0C7B909B-2302-6643-9267-7D0D33A447F5}"/>
  </bookViews>
  <sheets>
    <sheet name="SAGE pub details Jan" sheetId="1" r:id="rId1"/>
  </sheets>
  <definedNames>
    <definedName name="_xlnm.Print_Area" localSheetId="0">'SAGE pub details Jan'!$A$1:$M$213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18" i="1" l="1"/>
  <c r="N217" i="1"/>
  <c r="P217" i="1" s="1"/>
  <c r="L217" i="1"/>
  <c r="M217" i="1" s="1"/>
  <c r="N216" i="1"/>
  <c r="P216" i="1" s="1"/>
  <c r="P218" i="1" s="1"/>
  <c r="M216" i="1"/>
  <c r="M218" i="1" s="1"/>
  <c r="L216" i="1"/>
  <c r="L218" i="1" s="1"/>
  <c r="K210" i="1"/>
  <c r="N209" i="1"/>
  <c r="P209" i="1" s="1"/>
  <c r="M209" i="1"/>
  <c r="L209" i="1"/>
  <c r="P208" i="1"/>
  <c r="N208" i="1"/>
  <c r="L208" i="1"/>
  <c r="M208" i="1" s="1"/>
  <c r="O208" i="1" s="1"/>
  <c r="N207" i="1"/>
  <c r="P207" i="1" s="1"/>
  <c r="L207" i="1"/>
  <c r="M207" i="1" s="1"/>
  <c r="N206" i="1"/>
  <c r="P206" i="1" s="1"/>
  <c r="M206" i="1"/>
  <c r="L206" i="1"/>
  <c r="N205" i="1"/>
  <c r="P205" i="1" s="1"/>
  <c r="L205" i="1"/>
  <c r="M205" i="1" s="1"/>
  <c r="N204" i="1"/>
  <c r="L204" i="1"/>
  <c r="M204" i="1" s="1"/>
  <c r="N203" i="1"/>
  <c r="P203" i="1" s="1"/>
  <c r="L203" i="1"/>
  <c r="M203" i="1" s="1"/>
  <c r="N202" i="1"/>
  <c r="P202" i="1" s="1"/>
  <c r="L202" i="1"/>
  <c r="M202" i="1" s="1"/>
  <c r="N201" i="1"/>
  <c r="P201" i="1" s="1"/>
  <c r="M201" i="1"/>
  <c r="L201" i="1"/>
  <c r="N200" i="1"/>
  <c r="P200" i="1" s="1"/>
  <c r="L200" i="1"/>
  <c r="M200" i="1" s="1"/>
  <c r="N199" i="1"/>
  <c r="P199" i="1" s="1"/>
  <c r="L199" i="1"/>
  <c r="M199" i="1" s="1"/>
  <c r="P198" i="1"/>
  <c r="N198" i="1"/>
  <c r="L198" i="1"/>
  <c r="M198" i="1" s="1"/>
  <c r="O198" i="1" s="1"/>
  <c r="N197" i="1"/>
  <c r="P197" i="1" s="1"/>
  <c r="L197" i="1"/>
  <c r="M197" i="1" s="1"/>
  <c r="N196" i="1"/>
  <c r="P196" i="1" s="1"/>
  <c r="M196" i="1"/>
  <c r="L196" i="1"/>
  <c r="N195" i="1"/>
  <c r="P195" i="1" s="1"/>
  <c r="L195" i="1"/>
  <c r="M195" i="1" s="1"/>
  <c r="N194" i="1"/>
  <c r="L194" i="1"/>
  <c r="M194" i="1" s="1"/>
  <c r="N193" i="1"/>
  <c r="P193" i="1" s="1"/>
  <c r="L193" i="1"/>
  <c r="M193" i="1" s="1"/>
  <c r="N192" i="1"/>
  <c r="P192" i="1" s="1"/>
  <c r="L192" i="1"/>
  <c r="M192" i="1" s="1"/>
  <c r="N191" i="1"/>
  <c r="P191" i="1" s="1"/>
  <c r="M191" i="1"/>
  <c r="L191" i="1"/>
  <c r="N190" i="1"/>
  <c r="P190" i="1" s="1"/>
  <c r="L190" i="1"/>
  <c r="M190" i="1" s="1"/>
  <c r="N189" i="1"/>
  <c r="P189" i="1" s="1"/>
  <c r="L189" i="1"/>
  <c r="M189" i="1" s="1"/>
  <c r="P188" i="1"/>
  <c r="N188" i="1"/>
  <c r="L188" i="1"/>
  <c r="M188" i="1" s="1"/>
  <c r="O188" i="1" s="1"/>
  <c r="N187" i="1"/>
  <c r="P187" i="1" s="1"/>
  <c r="L187" i="1"/>
  <c r="M187" i="1" s="1"/>
  <c r="P186" i="1"/>
  <c r="N186" i="1"/>
  <c r="O186" i="1" s="1"/>
  <c r="M186" i="1"/>
  <c r="L186" i="1"/>
  <c r="N185" i="1"/>
  <c r="P185" i="1" s="1"/>
  <c r="L185" i="1"/>
  <c r="M185" i="1" s="1"/>
  <c r="N184" i="1"/>
  <c r="L184" i="1"/>
  <c r="M184" i="1" s="1"/>
  <c r="N183" i="1"/>
  <c r="P183" i="1" s="1"/>
  <c r="L183" i="1"/>
  <c r="M183" i="1" s="1"/>
  <c r="N182" i="1"/>
  <c r="L182" i="1"/>
  <c r="M182" i="1" s="1"/>
  <c r="N181" i="1"/>
  <c r="P181" i="1" s="1"/>
  <c r="M181" i="1"/>
  <c r="L181" i="1"/>
  <c r="N180" i="1"/>
  <c r="P180" i="1" s="1"/>
  <c r="L180" i="1"/>
  <c r="M180" i="1" s="1"/>
  <c r="N179" i="1"/>
  <c r="P179" i="1" s="1"/>
  <c r="M179" i="1"/>
  <c r="L179" i="1"/>
  <c r="P178" i="1"/>
  <c r="N178" i="1"/>
  <c r="L178" i="1"/>
  <c r="M178" i="1" s="1"/>
  <c r="O178" i="1" s="1"/>
  <c r="N177" i="1"/>
  <c r="P177" i="1" s="1"/>
  <c r="L177" i="1"/>
  <c r="M177" i="1" s="1"/>
  <c r="N176" i="1"/>
  <c r="P176" i="1" s="1"/>
  <c r="M176" i="1"/>
  <c r="L176" i="1"/>
  <c r="N175" i="1"/>
  <c r="P175" i="1" s="1"/>
  <c r="L175" i="1"/>
  <c r="M175" i="1" s="1"/>
  <c r="N174" i="1"/>
  <c r="L174" i="1"/>
  <c r="M174" i="1" s="1"/>
  <c r="N173" i="1"/>
  <c r="P173" i="1" s="1"/>
  <c r="L173" i="1"/>
  <c r="M173" i="1" s="1"/>
  <c r="N172" i="1"/>
  <c r="P172" i="1" s="1"/>
  <c r="L172" i="1"/>
  <c r="M172" i="1" s="1"/>
  <c r="N171" i="1"/>
  <c r="P171" i="1" s="1"/>
  <c r="M171" i="1"/>
  <c r="L171" i="1"/>
  <c r="N170" i="1"/>
  <c r="P170" i="1" s="1"/>
  <c r="L170" i="1"/>
  <c r="M170" i="1" s="1"/>
  <c r="N169" i="1"/>
  <c r="P169" i="1" s="1"/>
  <c r="L169" i="1"/>
  <c r="M169" i="1" s="1"/>
  <c r="P168" i="1"/>
  <c r="N168" i="1"/>
  <c r="L168" i="1"/>
  <c r="M168" i="1" s="1"/>
  <c r="O168" i="1" s="1"/>
  <c r="N167" i="1"/>
  <c r="P167" i="1" s="1"/>
  <c r="L167" i="1"/>
  <c r="M167" i="1" s="1"/>
  <c r="N166" i="1"/>
  <c r="P166" i="1" s="1"/>
  <c r="M166" i="1"/>
  <c r="L166" i="1"/>
  <c r="N165" i="1"/>
  <c r="P165" i="1" s="1"/>
  <c r="L165" i="1"/>
  <c r="M165" i="1" s="1"/>
  <c r="N164" i="1"/>
  <c r="L164" i="1"/>
  <c r="M164" i="1" s="1"/>
  <c r="N163" i="1"/>
  <c r="P163" i="1" s="1"/>
  <c r="L163" i="1"/>
  <c r="M163" i="1" s="1"/>
  <c r="N162" i="1"/>
  <c r="P162" i="1" s="1"/>
  <c r="L162" i="1"/>
  <c r="M162" i="1" s="1"/>
  <c r="N161" i="1"/>
  <c r="P161" i="1" s="1"/>
  <c r="M161" i="1"/>
  <c r="L161" i="1"/>
  <c r="N160" i="1"/>
  <c r="P160" i="1" s="1"/>
  <c r="L160" i="1"/>
  <c r="M160" i="1" s="1"/>
  <c r="N159" i="1"/>
  <c r="P159" i="1" s="1"/>
  <c r="L159" i="1"/>
  <c r="M159" i="1" s="1"/>
  <c r="P158" i="1"/>
  <c r="N158" i="1"/>
  <c r="L158" i="1"/>
  <c r="M158" i="1" s="1"/>
  <c r="O158" i="1" s="1"/>
  <c r="N157" i="1"/>
  <c r="P157" i="1" s="1"/>
  <c r="L157" i="1"/>
  <c r="M157" i="1" s="1"/>
  <c r="N156" i="1"/>
  <c r="P156" i="1" s="1"/>
  <c r="M156" i="1"/>
  <c r="L156" i="1"/>
  <c r="N155" i="1"/>
  <c r="P155" i="1" s="1"/>
  <c r="L155" i="1"/>
  <c r="M155" i="1" s="1"/>
  <c r="N154" i="1"/>
  <c r="M154" i="1"/>
  <c r="L154" i="1"/>
  <c r="N153" i="1"/>
  <c r="P153" i="1" s="1"/>
  <c r="L153" i="1"/>
  <c r="M153" i="1" s="1"/>
  <c r="N152" i="1"/>
  <c r="P152" i="1" s="1"/>
  <c r="L152" i="1"/>
  <c r="M152" i="1" s="1"/>
  <c r="N151" i="1"/>
  <c r="P151" i="1" s="1"/>
  <c r="M151" i="1"/>
  <c r="L151" i="1"/>
  <c r="N150" i="1"/>
  <c r="P150" i="1" s="1"/>
  <c r="L150" i="1"/>
  <c r="M150" i="1" s="1"/>
  <c r="N149" i="1"/>
  <c r="P149" i="1" s="1"/>
  <c r="L149" i="1"/>
  <c r="M149" i="1" s="1"/>
  <c r="P148" i="1"/>
  <c r="N148" i="1"/>
  <c r="L148" i="1"/>
  <c r="M148" i="1" s="1"/>
  <c r="O148" i="1" s="1"/>
  <c r="N147" i="1"/>
  <c r="P147" i="1" s="1"/>
  <c r="L147" i="1"/>
  <c r="M147" i="1" s="1"/>
  <c r="P146" i="1"/>
  <c r="O146" i="1"/>
  <c r="N146" i="1"/>
  <c r="M146" i="1"/>
  <c r="L146" i="1"/>
  <c r="N145" i="1"/>
  <c r="P145" i="1" s="1"/>
  <c r="L145" i="1"/>
  <c r="M145" i="1" s="1"/>
  <c r="N144" i="1"/>
  <c r="L144" i="1"/>
  <c r="M144" i="1" s="1"/>
  <c r="N143" i="1"/>
  <c r="L143" i="1"/>
  <c r="M143" i="1" s="1"/>
  <c r="N142" i="1"/>
  <c r="P142" i="1" s="1"/>
  <c r="L142" i="1"/>
  <c r="M142" i="1" s="1"/>
  <c r="N141" i="1"/>
  <c r="M141" i="1"/>
  <c r="L141" i="1"/>
  <c r="N140" i="1"/>
  <c r="P140" i="1" s="1"/>
  <c r="L140" i="1"/>
  <c r="M140" i="1" s="1"/>
  <c r="N139" i="1"/>
  <c r="L139" i="1"/>
  <c r="M139" i="1" s="1"/>
  <c r="P138" i="1"/>
  <c r="N138" i="1"/>
  <c r="L138" i="1"/>
  <c r="M138" i="1" s="1"/>
  <c r="O138" i="1" s="1"/>
  <c r="N137" i="1"/>
  <c r="L137" i="1"/>
  <c r="M137" i="1" s="1"/>
  <c r="N136" i="1"/>
  <c r="O136" i="1" s="1"/>
  <c r="M136" i="1"/>
  <c r="L136" i="1"/>
  <c r="N135" i="1"/>
  <c r="L135" i="1"/>
  <c r="M135" i="1" s="1"/>
  <c r="N134" i="1"/>
  <c r="L134" i="1"/>
  <c r="M134" i="1" s="1"/>
  <c r="N133" i="1"/>
  <c r="L133" i="1"/>
  <c r="M133" i="1" s="1"/>
  <c r="N132" i="1"/>
  <c r="L132" i="1"/>
  <c r="M132" i="1" s="1"/>
  <c r="N131" i="1"/>
  <c r="M131" i="1"/>
  <c r="L131" i="1"/>
  <c r="N130" i="1"/>
  <c r="P130" i="1" s="1"/>
  <c r="L130" i="1"/>
  <c r="M130" i="1" s="1"/>
  <c r="N129" i="1"/>
  <c r="L129" i="1"/>
  <c r="M129" i="1" s="1"/>
  <c r="P128" i="1"/>
  <c r="N128" i="1"/>
  <c r="L128" i="1"/>
  <c r="M128" i="1" s="1"/>
  <c r="O128" i="1" s="1"/>
  <c r="N127" i="1"/>
  <c r="L127" i="1"/>
  <c r="M127" i="1" s="1"/>
  <c r="N126" i="1"/>
  <c r="P126" i="1" s="1"/>
  <c r="M126" i="1"/>
  <c r="L126" i="1"/>
  <c r="N125" i="1"/>
  <c r="L125" i="1"/>
  <c r="M125" i="1" s="1"/>
  <c r="N124" i="1"/>
  <c r="M124" i="1"/>
  <c r="L124" i="1"/>
  <c r="N123" i="1"/>
  <c r="L123" i="1"/>
  <c r="M123" i="1" s="1"/>
  <c r="N122" i="1"/>
  <c r="L122" i="1"/>
  <c r="M122" i="1" s="1"/>
  <c r="N121" i="1"/>
  <c r="M121" i="1"/>
  <c r="L121" i="1"/>
  <c r="N120" i="1"/>
  <c r="P120" i="1" s="1"/>
  <c r="L120" i="1"/>
  <c r="M120" i="1" s="1"/>
  <c r="N119" i="1"/>
  <c r="L119" i="1"/>
  <c r="M119" i="1" s="1"/>
  <c r="P118" i="1"/>
  <c r="N118" i="1"/>
  <c r="L118" i="1"/>
  <c r="M118" i="1" s="1"/>
  <c r="O118" i="1" s="1"/>
  <c r="N117" i="1"/>
  <c r="L117" i="1"/>
  <c r="M117" i="1" s="1"/>
  <c r="P116" i="1"/>
  <c r="O116" i="1"/>
  <c r="N116" i="1"/>
  <c r="M116" i="1"/>
  <c r="L116" i="1"/>
  <c r="N115" i="1"/>
  <c r="L115" i="1"/>
  <c r="M115" i="1" s="1"/>
  <c r="N114" i="1"/>
  <c r="L114" i="1"/>
  <c r="M114" i="1" s="1"/>
  <c r="N113" i="1"/>
  <c r="L113" i="1"/>
  <c r="M113" i="1" s="1"/>
  <c r="N112" i="1"/>
  <c r="L112" i="1"/>
  <c r="M112" i="1" s="1"/>
  <c r="O111" i="1"/>
  <c r="M111" i="1"/>
  <c r="P111" i="1" s="1"/>
  <c r="L111" i="1"/>
  <c r="N110" i="1"/>
  <c r="P110" i="1" s="1"/>
  <c r="L110" i="1"/>
  <c r="M110" i="1" s="1"/>
  <c r="O109" i="1"/>
  <c r="L109" i="1"/>
  <c r="M109" i="1" s="1"/>
  <c r="P109" i="1" s="1"/>
  <c r="P108" i="1"/>
  <c r="N108" i="1"/>
  <c r="L108" i="1"/>
  <c r="M108" i="1" s="1"/>
  <c r="O108" i="1" s="1"/>
  <c r="P107" i="1"/>
  <c r="N107" i="1"/>
  <c r="L107" i="1"/>
  <c r="M107" i="1" s="1"/>
  <c r="O107" i="1" s="1"/>
  <c r="P106" i="1"/>
  <c r="N106" i="1"/>
  <c r="L106" i="1"/>
  <c r="M106" i="1" s="1"/>
  <c r="O106" i="1" s="1"/>
  <c r="O105" i="1"/>
  <c r="L105" i="1"/>
  <c r="N104" i="1"/>
  <c r="P104" i="1" s="1"/>
  <c r="M104" i="1"/>
  <c r="L104" i="1"/>
  <c r="N103" i="1"/>
  <c r="P103" i="1" s="1"/>
  <c r="L103" i="1"/>
  <c r="N102" i="1"/>
  <c r="M102" i="1"/>
  <c r="L102" i="1"/>
  <c r="P101" i="1"/>
  <c r="N101" i="1"/>
  <c r="L101" i="1"/>
  <c r="N100" i="1"/>
  <c r="P100" i="1" s="1"/>
  <c r="L100" i="1"/>
  <c r="M100" i="1" s="1"/>
  <c r="O99" i="1"/>
  <c r="L99" i="1"/>
  <c r="N98" i="1"/>
  <c r="P98" i="1" s="1"/>
  <c r="L98" i="1"/>
  <c r="M98" i="1" s="1"/>
  <c r="N97" i="1"/>
  <c r="P97" i="1" s="1"/>
  <c r="M97" i="1"/>
  <c r="L97" i="1"/>
  <c r="N96" i="1"/>
  <c r="P96" i="1" s="1"/>
  <c r="L96" i="1"/>
  <c r="M96" i="1" s="1"/>
  <c r="O95" i="1"/>
  <c r="N95" i="1"/>
  <c r="P95" i="1" s="1"/>
  <c r="M95" i="1"/>
  <c r="L95" i="1"/>
  <c r="N94" i="1"/>
  <c r="P94" i="1" s="1"/>
  <c r="L94" i="1"/>
  <c r="M94" i="1" s="1"/>
  <c r="O93" i="1"/>
  <c r="L93" i="1"/>
  <c r="M93" i="1" s="1"/>
  <c r="P93" i="1" s="1"/>
  <c r="N92" i="1"/>
  <c r="M92" i="1"/>
  <c r="L92" i="1"/>
  <c r="N91" i="1"/>
  <c r="P91" i="1" s="1"/>
  <c r="L91" i="1"/>
  <c r="M91" i="1" s="1"/>
  <c r="N90" i="1"/>
  <c r="L90" i="1"/>
  <c r="M90" i="1" s="1"/>
  <c r="O89" i="1"/>
  <c r="L89" i="1"/>
  <c r="M89" i="1" s="1"/>
  <c r="P89" i="1" s="1"/>
  <c r="O88" i="1"/>
  <c r="L88" i="1"/>
  <c r="M88" i="1" s="1"/>
  <c r="P88" i="1" s="1"/>
  <c r="P87" i="1"/>
  <c r="N87" i="1"/>
  <c r="O87" i="1" s="1"/>
  <c r="M87" i="1"/>
  <c r="L87" i="1"/>
  <c r="N86" i="1"/>
  <c r="P86" i="1" s="1"/>
  <c r="L86" i="1"/>
  <c r="M86" i="1" s="1"/>
  <c r="N85" i="1"/>
  <c r="P85" i="1" s="1"/>
  <c r="M85" i="1"/>
  <c r="L85" i="1"/>
  <c r="N84" i="1"/>
  <c r="P84" i="1" s="1"/>
  <c r="L84" i="1"/>
  <c r="M84" i="1" s="1"/>
  <c r="N83" i="1"/>
  <c r="L83" i="1"/>
  <c r="M83" i="1" s="1"/>
  <c r="P82" i="1"/>
  <c r="N82" i="1"/>
  <c r="L82" i="1"/>
  <c r="N81" i="1"/>
  <c r="O81" i="1" s="1"/>
  <c r="M81" i="1"/>
  <c r="L81" i="1"/>
  <c r="P80" i="1"/>
  <c r="N80" i="1"/>
  <c r="L80" i="1"/>
  <c r="N79" i="1"/>
  <c r="P79" i="1" s="1"/>
  <c r="L79" i="1"/>
  <c r="M79" i="1" s="1"/>
  <c r="P78" i="1"/>
  <c r="N78" i="1"/>
  <c r="L78" i="1"/>
  <c r="N77" i="1"/>
  <c r="P77" i="1" s="1"/>
  <c r="L77" i="1"/>
  <c r="M77" i="1" s="1"/>
  <c r="N76" i="1"/>
  <c r="O76" i="1" s="1"/>
  <c r="L76" i="1"/>
  <c r="M76" i="1" s="1"/>
  <c r="N75" i="1"/>
  <c r="P75" i="1" s="1"/>
  <c r="L75" i="1"/>
  <c r="M75" i="1" s="1"/>
  <c r="O74" i="1"/>
  <c r="N74" i="1"/>
  <c r="P74" i="1" s="1"/>
  <c r="L74" i="1"/>
  <c r="M74" i="1" s="1"/>
  <c r="P73" i="1"/>
  <c r="N73" i="1"/>
  <c r="L73" i="1"/>
  <c r="M73" i="1" s="1"/>
  <c r="N72" i="1"/>
  <c r="L72" i="1"/>
  <c r="M72" i="1" s="1"/>
  <c r="P71" i="1"/>
  <c r="N71" i="1"/>
  <c r="L71" i="1"/>
  <c r="M71" i="1" s="1"/>
  <c r="O71" i="1" s="1"/>
  <c r="N70" i="1"/>
  <c r="P70" i="1" s="1"/>
  <c r="L70" i="1"/>
  <c r="M70" i="1" s="1"/>
  <c r="P69" i="1"/>
  <c r="N69" i="1"/>
  <c r="L69" i="1"/>
  <c r="M69" i="1" s="1"/>
  <c r="O69" i="1" s="1"/>
  <c r="N68" i="1"/>
  <c r="P68" i="1" s="1"/>
  <c r="L68" i="1"/>
  <c r="M68" i="1" s="1"/>
  <c r="P67" i="1"/>
  <c r="O67" i="1"/>
  <c r="N67" i="1"/>
  <c r="M67" i="1"/>
  <c r="L67" i="1"/>
  <c r="N66" i="1"/>
  <c r="P66" i="1" s="1"/>
  <c r="L66" i="1"/>
  <c r="M66" i="1" s="1"/>
  <c r="N65" i="1"/>
  <c r="P65" i="1" s="1"/>
  <c r="M65" i="1"/>
  <c r="L65" i="1"/>
  <c r="N64" i="1"/>
  <c r="P64" i="1" s="1"/>
  <c r="L64" i="1"/>
  <c r="M64" i="1" s="1"/>
  <c r="N63" i="1"/>
  <c r="P63" i="1" s="1"/>
  <c r="L63" i="1"/>
  <c r="M63" i="1" s="1"/>
  <c r="P62" i="1"/>
  <c r="N62" i="1"/>
  <c r="O62" i="1" s="1"/>
  <c r="L62" i="1"/>
  <c r="M62" i="1" s="1"/>
  <c r="N61" i="1"/>
  <c r="M61" i="1"/>
  <c r="L61" i="1"/>
  <c r="P60" i="1"/>
  <c r="N60" i="1"/>
  <c r="L60" i="1"/>
  <c r="N59" i="1"/>
  <c r="L59" i="1"/>
  <c r="M59" i="1" s="1"/>
  <c r="P58" i="1"/>
  <c r="N58" i="1"/>
  <c r="L58" i="1"/>
  <c r="N57" i="1"/>
  <c r="P57" i="1" s="1"/>
  <c r="L57" i="1"/>
  <c r="M57" i="1" s="1"/>
  <c r="N56" i="1"/>
  <c r="P56" i="1" s="1"/>
  <c r="L56" i="1"/>
  <c r="M56" i="1" s="1"/>
  <c r="N55" i="1"/>
  <c r="P55" i="1" s="1"/>
  <c r="L55" i="1"/>
  <c r="M55" i="1" s="1"/>
  <c r="P54" i="1"/>
  <c r="O54" i="1"/>
  <c r="N54" i="1"/>
  <c r="L54" i="1"/>
  <c r="M54" i="1" s="1"/>
  <c r="P53" i="1"/>
  <c r="N53" i="1"/>
  <c r="L53" i="1"/>
  <c r="M53" i="1" s="1"/>
  <c r="N52" i="1"/>
  <c r="P52" i="1" s="1"/>
  <c r="L52" i="1"/>
  <c r="M52" i="1" s="1"/>
  <c r="P51" i="1"/>
  <c r="N51" i="1"/>
  <c r="L51" i="1"/>
  <c r="M51" i="1" s="1"/>
  <c r="O51" i="1" s="1"/>
  <c r="N50" i="1"/>
  <c r="L50" i="1"/>
  <c r="M50" i="1" s="1"/>
  <c r="P49" i="1"/>
  <c r="N49" i="1"/>
  <c r="L49" i="1"/>
  <c r="M49" i="1" s="1"/>
  <c r="O49" i="1" s="1"/>
  <c r="N48" i="1"/>
  <c r="P48" i="1" s="1"/>
  <c r="L48" i="1"/>
  <c r="M48" i="1" s="1"/>
  <c r="P47" i="1"/>
  <c r="N47" i="1"/>
  <c r="O47" i="1" s="1"/>
  <c r="M47" i="1"/>
  <c r="L47" i="1"/>
  <c r="N46" i="1"/>
  <c r="P46" i="1" s="1"/>
  <c r="L46" i="1"/>
  <c r="M46" i="1" s="1"/>
  <c r="N45" i="1"/>
  <c r="P45" i="1" s="1"/>
  <c r="M45" i="1"/>
  <c r="L45" i="1"/>
  <c r="N44" i="1"/>
  <c r="P44" i="1" s="1"/>
  <c r="L44" i="1"/>
  <c r="M44" i="1" s="1"/>
  <c r="N43" i="1"/>
  <c r="P43" i="1" s="1"/>
  <c r="L43" i="1"/>
  <c r="M43" i="1" s="1"/>
  <c r="P42" i="1"/>
  <c r="N42" i="1"/>
  <c r="O42" i="1" s="1"/>
  <c r="L42" i="1"/>
  <c r="M42" i="1" s="1"/>
  <c r="N41" i="1"/>
  <c r="L41" i="1"/>
  <c r="M41" i="1" s="1"/>
  <c r="P40" i="1"/>
  <c r="N40" i="1"/>
  <c r="L40" i="1"/>
  <c r="N39" i="1"/>
  <c r="P39" i="1" s="1"/>
  <c r="L39" i="1"/>
  <c r="M39" i="1" s="1"/>
  <c r="P38" i="1"/>
  <c r="N38" i="1"/>
  <c r="L38" i="1"/>
  <c r="N37" i="1"/>
  <c r="P37" i="1" s="1"/>
  <c r="L37" i="1"/>
  <c r="M37" i="1" s="1"/>
  <c r="N36" i="1"/>
  <c r="O36" i="1" s="1"/>
  <c r="L36" i="1"/>
  <c r="M36" i="1" s="1"/>
  <c r="N35" i="1"/>
  <c r="P35" i="1" s="1"/>
  <c r="L35" i="1"/>
  <c r="M35" i="1" s="1"/>
  <c r="N34" i="1"/>
  <c r="P34" i="1" s="1"/>
  <c r="M34" i="1"/>
  <c r="L34" i="1"/>
  <c r="N33" i="1"/>
  <c r="P33" i="1" s="1"/>
  <c r="L33" i="1"/>
  <c r="M33" i="1" s="1"/>
  <c r="P32" i="1"/>
  <c r="O32" i="1"/>
  <c r="N32" i="1"/>
  <c r="M32" i="1"/>
  <c r="L32" i="1"/>
  <c r="N31" i="1"/>
  <c r="P31" i="1" s="1"/>
  <c r="L31" i="1"/>
  <c r="M31" i="1" s="1"/>
  <c r="N30" i="1"/>
  <c r="P30" i="1" s="1"/>
  <c r="M30" i="1"/>
  <c r="L30" i="1"/>
  <c r="N29" i="1"/>
  <c r="P29" i="1" s="1"/>
  <c r="L29" i="1"/>
  <c r="M29" i="1" s="1"/>
  <c r="N28" i="1"/>
  <c r="P28" i="1" s="1"/>
  <c r="M28" i="1"/>
  <c r="L28" i="1"/>
  <c r="N27" i="1"/>
  <c r="P27" i="1" s="1"/>
  <c r="L27" i="1"/>
  <c r="M27" i="1" s="1"/>
  <c r="P26" i="1"/>
  <c r="N26" i="1"/>
  <c r="O26" i="1" s="1"/>
  <c r="M26" i="1"/>
  <c r="L26" i="1"/>
  <c r="N25" i="1"/>
  <c r="P25" i="1" s="1"/>
  <c r="L25" i="1"/>
  <c r="M25" i="1" s="1"/>
  <c r="N24" i="1"/>
  <c r="P24" i="1" s="1"/>
  <c r="M24" i="1"/>
  <c r="L24" i="1"/>
  <c r="N23" i="1"/>
  <c r="P23" i="1" s="1"/>
  <c r="L23" i="1"/>
  <c r="M23" i="1" s="1"/>
  <c r="N22" i="1"/>
  <c r="P22" i="1" s="1"/>
  <c r="M22" i="1"/>
  <c r="L22" i="1"/>
  <c r="N21" i="1"/>
  <c r="P21" i="1" s="1"/>
  <c r="L21" i="1"/>
  <c r="M21" i="1" s="1"/>
  <c r="N20" i="1"/>
  <c r="P20" i="1" s="1"/>
  <c r="M20" i="1"/>
  <c r="L20" i="1"/>
  <c r="N19" i="1"/>
  <c r="P19" i="1" s="1"/>
  <c r="L19" i="1"/>
  <c r="M19" i="1" s="1"/>
  <c r="P18" i="1"/>
  <c r="O18" i="1"/>
  <c r="N18" i="1"/>
  <c r="M18" i="1"/>
  <c r="L18" i="1"/>
  <c r="N17" i="1"/>
  <c r="P17" i="1" s="1"/>
  <c r="L17" i="1"/>
  <c r="M17" i="1" s="1"/>
  <c r="N16" i="1"/>
  <c r="P16" i="1" s="1"/>
  <c r="M16" i="1"/>
  <c r="L16" i="1"/>
  <c r="N15" i="1"/>
  <c r="P15" i="1" s="1"/>
  <c r="L15" i="1"/>
  <c r="M15" i="1" s="1"/>
  <c r="N14" i="1"/>
  <c r="P14" i="1" s="1"/>
  <c r="M14" i="1"/>
  <c r="L14" i="1"/>
  <c r="N13" i="1"/>
  <c r="P13" i="1" s="1"/>
  <c r="L13" i="1"/>
  <c r="M13" i="1" s="1"/>
  <c r="P12" i="1"/>
  <c r="O12" i="1"/>
  <c r="N12" i="1"/>
  <c r="M12" i="1"/>
  <c r="L12" i="1"/>
  <c r="N11" i="1"/>
  <c r="P11" i="1" s="1"/>
  <c r="L11" i="1"/>
  <c r="M11" i="1" s="1"/>
  <c r="N10" i="1"/>
  <c r="P10" i="1" s="1"/>
  <c r="M10" i="1"/>
  <c r="L10" i="1"/>
  <c r="N9" i="1"/>
  <c r="P9" i="1" s="1"/>
  <c r="L9" i="1"/>
  <c r="M9" i="1" s="1"/>
  <c r="N8" i="1"/>
  <c r="P8" i="1" s="1"/>
  <c r="M8" i="1"/>
  <c r="L8" i="1"/>
  <c r="M2" i="1"/>
  <c r="M1" i="1"/>
  <c r="O45" i="1" l="1"/>
  <c r="L210" i="1"/>
  <c r="O30" i="1"/>
  <c r="O132" i="1"/>
  <c r="P36" i="1"/>
  <c r="P210" i="1" s="1"/>
  <c r="O65" i="1"/>
  <c r="O72" i="1"/>
  <c r="P72" i="1"/>
  <c r="P136" i="1"/>
  <c r="O144" i="1"/>
  <c r="P144" i="1"/>
  <c r="O166" i="1"/>
  <c r="O8" i="1"/>
  <c r="O28" i="1"/>
  <c r="O56" i="1"/>
  <c r="P194" i="1"/>
  <c r="O194" i="1"/>
  <c r="O196" i="1"/>
  <c r="O24" i="1"/>
  <c r="P61" i="1"/>
  <c r="O61" i="1"/>
  <c r="O176" i="1"/>
  <c r="O10" i="1"/>
  <c r="O206" i="1"/>
  <c r="O52" i="1"/>
  <c r="P121" i="1"/>
  <c r="O121" i="1"/>
  <c r="O22" i="1"/>
  <c r="O53" i="1"/>
  <c r="O14" i="1"/>
  <c r="O34" i="1"/>
  <c r="O73" i="1"/>
  <c r="P76" i="1"/>
  <c r="O83" i="1"/>
  <c r="P83" i="1"/>
  <c r="P90" i="1"/>
  <c r="O90" i="1"/>
  <c r="O97" i="1"/>
  <c r="O126" i="1"/>
  <c r="O204" i="1"/>
  <c r="P204" i="1"/>
  <c r="P92" i="1"/>
  <c r="O92" i="1"/>
  <c r="P154" i="1"/>
  <c r="O154" i="1"/>
  <c r="O85" i="1"/>
  <c r="O16" i="1"/>
  <c r="O174" i="1"/>
  <c r="P174" i="1"/>
  <c r="O20" i="1"/>
  <c r="P50" i="1"/>
  <c r="O50" i="1"/>
  <c r="O101" i="1"/>
  <c r="O104" i="1"/>
  <c r="O134" i="1"/>
  <c r="P134" i="1"/>
  <c r="P141" i="1"/>
  <c r="O141" i="1"/>
  <c r="O156" i="1"/>
  <c r="O182" i="1"/>
  <c r="P124" i="1"/>
  <c r="O124" i="1"/>
  <c r="P131" i="1"/>
  <c r="O131" i="1"/>
  <c r="P102" i="1"/>
  <c r="O102" i="1"/>
  <c r="P184" i="1"/>
  <c r="O184" i="1"/>
  <c r="P114" i="1"/>
  <c r="O114" i="1"/>
  <c r="O43" i="1"/>
  <c r="O59" i="1"/>
  <c r="O122" i="1"/>
  <c r="P41" i="1"/>
  <c r="O41" i="1"/>
  <c r="O63" i="1"/>
  <c r="O112" i="1"/>
  <c r="O164" i="1"/>
  <c r="P164" i="1"/>
  <c r="P139" i="1"/>
  <c r="O139" i="1"/>
  <c r="O70" i="1"/>
  <c r="O100" i="1"/>
  <c r="P113" i="1"/>
  <c r="O113" i="1"/>
  <c r="P123" i="1"/>
  <c r="O123" i="1"/>
  <c r="P133" i="1"/>
  <c r="O133" i="1"/>
  <c r="P143" i="1"/>
  <c r="O143" i="1"/>
  <c r="O48" i="1"/>
  <c r="P137" i="1"/>
  <c r="O137" i="1"/>
  <c r="O142" i="1"/>
  <c r="O152" i="1"/>
  <c r="O192" i="1"/>
  <c r="O217" i="1"/>
  <c r="O39" i="1"/>
  <c r="O68" i="1"/>
  <c r="O79" i="1"/>
  <c r="P127" i="1"/>
  <c r="O127" i="1"/>
  <c r="O162" i="1"/>
  <c r="O172" i="1"/>
  <c r="O202" i="1"/>
  <c r="O37" i="1"/>
  <c r="O46" i="1"/>
  <c r="O57" i="1"/>
  <c r="P59" i="1"/>
  <c r="O66" i="1"/>
  <c r="O77" i="1"/>
  <c r="M82" i="1"/>
  <c r="O82" i="1" s="1"/>
  <c r="O86" i="1"/>
  <c r="O91" i="1"/>
  <c r="O98" i="1"/>
  <c r="P112" i="1"/>
  <c r="P122" i="1"/>
  <c r="P132" i="1"/>
  <c r="P182" i="1"/>
  <c r="P129" i="1"/>
  <c r="O129" i="1"/>
  <c r="P81" i="1"/>
  <c r="P117" i="1"/>
  <c r="O117" i="1"/>
  <c r="M105" i="1"/>
  <c r="P105" i="1" s="1"/>
  <c r="M103" i="1"/>
  <c r="O103" i="1" s="1"/>
  <c r="M101" i="1"/>
  <c r="O9" i="1"/>
  <c r="O11" i="1"/>
  <c r="O13" i="1"/>
  <c r="O15" i="1"/>
  <c r="O17" i="1"/>
  <c r="O19" i="1"/>
  <c r="O21" i="1"/>
  <c r="O23" i="1"/>
  <c r="O25" i="1"/>
  <c r="O27" i="1"/>
  <c r="O29" i="1"/>
  <c r="O31" i="1"/>
  <c r="O33" i="1"/>
  <c r="O35" i="1"/>
  <c r="M40" i="1"/>
  <c r="O40" i="1" s="1"/>
  <c r="O44" i="1"/>
  <c r="O55" i="1"/>
  <c r="M60" i="1"/>
  <c r="O60" i="1" s="1"/>
  <c r="O64" i="1"/>
  <c r="O75" i="1"/>
  <c r="M80" i="1"/>
  <c r="O80" i="1" s="1"/>
  <c r="O84" i="1"/>
  <c r="O96" i="1"/>
  <c r="O110" i="1"/>
  <c r="P115" i="1"/>
  <c r="O115" i="1"/>
  <c r="O120" i="1"/>
  <c r="P125" i="1"/>
  <c r="O125" i="1"/>
  <c r="O130" i="1"/>
  <c r="P135" i="1"/>
  <c r="O135" i="1"/>
  <c r="O140" i="1"/>
  <c r="O150" i="1"/>
  <c r="O160" i="1"/>
  <c r="O170" i="1"/>
  <c r="O180" i="1"/>
  <c r="O190" i="1"/>
  <c r="O200" i="1"/>
  <c r="P119" i="1"/>
  <c r="O119" i="1"/>
  <c r="M38" i="1"/>
  <c r="O38" i="1" s="1"/>
  <c r="M58" i="1"/>
  <c r="O58" i="1" s="1"/>
  <c r="M78" i="1"/>
  <c r="O78" i="1" s="1"/>
  <c r="O94" i="1"/>
  <c r="M99" i="1"/>
  <c r="P99" i="1" s="1"/>
  <c r="O145" i="1"/>
  <c r="O147" i="1"/>
  <c r="O149" i="1"/>
  <c r="O151" i="1"/>
  <c r="O153" i="1"/>
  <c r="O155" i="1"/>
  <c r="O157" i="1"/>
  <c r="O159" i="1"/>
  <c r="O161" i="1"/>
  <c r="O163" i="1"/>
  <c r="O165" i="1"/>
  <c r="O167" i="1"/>
  <c r="O169" i="1"/>
  <c r="O171" i="1"/>
  <c r="O173" i="1"/>
  <c r="O175" i="1"/>
  <c r="O177" i="1"/>
  <c r="O179" i="1"/>
  <c r="O181" i="1"/>
  <c r="O183" i="1"/>
  <c r="O185" i="1"/>
  <c r="O187" i="1"/>
  <c r="O189" i="1"/>
  <c r="O191" i="1"/>
  <c r="O193" i="1"/>
  <c r="O195" i="1"/>
  <c r="O197" i="1"/>
  <c r="O199" i="1"/>
  <c r="O201" i="1"/>
  <c r="O203" i="1"/>
  <c r="O205" i="1"/>
  <c r="O207" i="1"/>
  <c r="O209" i="1"/>
  <c r="O216" i="1"/>
  <c r="O218" i="1" s="1"/>
  <c r="M210" i="1" l="1"/>
  <c r="O210" i="1"/>
</calcChain>
</file>

<file path=xl/sharedStrings.xml><?xml version="1.0" encoding="utf-8"?>
<sst xmlns="http://schemas.openxmlformats.org/spreadsheetml/2006/main" count="523" uniqueCount="281">
  <si>
    <t>SAGE - sales January 1 to 31, 2026 - SUMMARY</t>
  </si>
  <si>
    <t>Standard discounts</t>
  </si>
  <si>
    <t>Columns A to K are from the Publisher Sales Report (Summary)</t>
  </si>
  <si>
    <t>Mohawk special discounts</t>
  </si>
  <si>
    <t>To be paid to Sage (aggregate sales)</t>
  </si>
  <si>
    <t>PartID</t>
  </si>
  <si>
    <t>Bookseller Name</t>
  </si>
  <si>
    <t>Bookseller ID</t>
  </si>
  <si>
    <t>ISBN</t>
  </si>
  <si>
    <t>Alt ISBN</t>
  </si>
  <si>
    <t>Title</t>
  </si>
  <si>
    <t>qty</t>
  </si>
  <si>
    <t>PubPrice</t>
  </si>
  <si>
    <t>Discount</t>
  </si>
  <si>
    <t>UnitCost</t>
  </si>
  <si>
    <t>TotalCost</t>
  </si>
  <si>
    <t>ACTUAL TOTAL PUB PRICE (Qty  times PubPrice)</t>
  </si>
  <si>
    <t>Sage Payment (ACTUAL TOTAL PUBPRICE less 14%)</t>
  </si>
  <si>
    <t>Currency</t>
  </si>
  <si>
    <t>SP-CAD</t>
  </si>
  <si>
    <t>SP-USD</t>
  </si>
  <si>
    <t>The Campus Bookstore at Queen's University, Queen's University</t>
  </si>
  <si>
    <t>9781544380148R180</t>
  </si>
  <si>
    <t>eBook: Cognitive Science: An Introduction to the Study of Mind 4e (180 Day Access) Friedenberg</t>
  </si>
  <si>
    <t>9781544305684R180</t>
  </si>
  <si>
    <t>eBook: Changing Contours of Work: Jobs and Opportunities in the New Economy (180 Day Access) Sweet</t>
  </si>
  <si>
    <t>9781446297445R180</t>
  </si>
  <si>
    <t>eBook: Development Fieldwork: A Practical Guide 2e (180 Day Access) Scheyvens</t>
  </si>
  <si>
    <t>9781446289709R180</t>
  </si>
  <si>
    <t>eBook: Research for Development: A Practical Guide 2e (180 Day Access) Laws</t>
  </si>
  <si>
    <t>University of Alberta Bookstore, University of Alberta</t>
  </si>
  <si>
    <t>eBook:  Doing Qualitative Research in Psychology: A Practical Guide Cath Sullivan; Michael A Forrester</t>
  </si>
  <si>
    <t>eBook:  Brain &amp; Behavior: An Introduction to Behavioral Neuroscience 6e  Bob Garrett</t>
  </si>
  <si>
    <t>eBook:  Doing Qualitative Research in Psychology: A Practical Guide 2e (180 Day Access) Cath Sullivan; Michael A Forrester</t>
  </si>
  <si>
    <t>eBook:  Social Marketing: Behavior Change for Good 7e (180 Day Access) Nancy R. Lee; Philip Kotler; Julie Colehour</t>
  </si>
  <si>
    <t>9781529613759R180</t>
  </si>
  <si>
    <t>eBook:  Introducing Intercultural Communication: Global Cultures and Contexts 4e (180 Day Access) Shuang Liu; Zala Volcic; Cindy Gallois</t>
  </si>
  <si>
    <t>eBook:  University of Alberta: Sensation and Perception 3e (180 Day Access) Bennett L. Schwartz; John H. Krantz</t>
  </si>
  <si>
    <t>9781071957424R180</t>
  </si>
  <si>
    <t>eBook:  Leadership 10e (180 day access) Peter G. Northouse</t>
  </si>
  <si>
    <t>Mount Royal University Campus Store, Mount Royal University</t>
  </si>
  <si>
    <t xml:space="preserve">eBook:  Child Language: Acquisition and Development Matthew Saxton </t>
  </si>
  <si>
    <t xml:space="preserve">eBook:  Intercultural Communication: A Contextual Approach James W. Neuliep    </t>
  </si>
  <si>
    <t>eBook:  Criminological Theory: The Essentials 4e (180 Day Access) Stephen G. Tibbetts; Alex R. Piquero</t>
  </si>
  <si>
    <t>eBook:  Strategic Corporate Social Responsibility: Sustainable Value Creation 6e (180 Day Access) David Chandler</t>
  </si>
  <si>
    <t>9781071815373R180</t>
  </si>
  <si>
    <t>eBook:  Research Methods in Criminal Justice and Criminology 2e (180 Day Access) Callie Marie Rennison; Timothy C. Hart</t>
  </si>
  <si>
    <t>9781071903537R180</t>
  </si>
  <si>
    <t>eBook:  Development and Social Change: A Global Perspective 8e (180 day access) Philip McMichael; Heloise Weber</t>
  </si>
  <si>
    <t>UBC Bookstore, University of British Columbia</t>
  </si>
  <si>
    <t>9781544394008R180</t>
  </si>
  <si>
    <t>eBook:  The Psychology of Sex and Gender 2e (180 Day Access) Jennifer K. Bosson; Camille E. Buckner; Joseph A. Vandello</t>
  </si>
  <si>
    <t>eBook:  Classical and Contemporary Sociological Theory: Text and Readings Scott Appelrouth; Laura Desfor Edles</t>
  </si>
  <si>
    <t>eBook:  Infants and Children: Prenatal Through Middle Childhood 9e (180 Day Access) Laura E. Berk</t>
  </si>
  <si>
    <t>9781483342399R180</t>
  </si>
  <si>
    <t>eBook:  Conducting Online Surveys 2e (180 day access) Valerie M. Sue; Lois A. Ritter</t>
  </si>
  <si>
    <t>TMU Bookstore, Toronto Metropolitan University</t>
  </si>
  <si>
    <t>AccessCode: Interactive: Clinical Psychology: Science, Practice, and Diversity - International Student Edition  Andrew M. Pomerantz</t>
  </si>
  <si>
    <t>eBook: Program Evaluation and Performance Measurement: An Introduction to Practice McDavid</t>
  </si>
  <si>
    <t>9781483323305R180</t>
  </si>
  <si>
    <t>eBook: Qualitative Methods in Social Work Research (180 Day Access) Padgett</t>
  </si>
  <si>
    <t>eBook: The Psychology of Thinking: Reasoning, Decision-Making and Problem-Solving Minda</t>
  </si>
  <si>
    <t>eBook: Social Psychology International Student Edition 12 (180 Day Access) Kassin</t>
  </si>
  <si>
    <t>eBook:  Social Psychology International Student Edition 12 (180 Day Access) Saul Kassin; Steven Fein; Hazel Rose Markus</t>
  </si>
  <si>
    <t>9781544398426R180</t>
  </si>
  <si>
    <t>eBook: Qualitative Inquiry and Research Design: Choosing Among Five Approaches 5e (180 Day Access) Creswell</t>
  </si>
  <si>
    <t>9781529615517R180</t>
  </si>
  <si>
    <t>eBook: Cybercrime and Society 4e (180 Day Access) Yar</t>
  </si>
  <si>
    <t>York University Bookstore, York University</t>
  </si>
  <si>
    <t>9781526455031R180</t>
  </si>
  <si>
    <t>eBook:  Understanding Research for Business Students: A Complete Student's Guide (180 Day Access) Jonathan Wilson</t>
  </si>
  <si>
    <t>Western Bookstore, Western University</t>
  </si>
  <si>
    <t xml:space="preserve">eBook:  Qualitative Methods for Health Research Judith Green; Nicki Thorogood </t>
  </si>
  <si>
    <t xml:space="preserve">eBook:  Applied Social Psychology: Understanding and Addressing Social and Practical Problems 3e (180 Day Access) Jamie A. Gruman; Frank W. Schneider; Larry M. Coutts </t>
  </si>
  <si>
    <t>9781506365992R</t>
  </si>
  <si>
    <t>eBook:  An Invitation to Environmental Sociology (180 Day Access) Michael Mayerfeld Bell; Loka L. Ashwood; Isaac Sohn Leslie;Laura Hanson Schlachter</t>
  </si>
  <si>
    <t>eBook:  The Psychology of Sex and Gender 2e Jennifer K. Bosson; Camille E. Buckner; Joseph A. Vandello</t>
  </si>
  <si>
    <t>eBook:  Family Resource Management 4e Tami James Moore; Sylvia M. Asay</t>
  </si>
  <si>
    <t>eBook:  Family Ties and Aging 3e Ingrid Arnet Connidis; Amanda E. Barnett</t>
  </si>
  <si>
    <t>eBook:  The Psychology of Thinking: Reasoning, Decision-Making and Problem-Solving John Paul Minda</t>
  </si>
  <si>
    <t>eBook:  The Practice of Health Program Evaluation 2e David Grembowski</t>
  </si>
  <si>
    <t>9781071817964R180</t>
  </si>
  <si>
    <t>eBook:  Research Design: Qualitative, Quantitative, and Mixed Methods Approaches 6e (180 Day Access) John W. Creswell; J. David Creswell</t>
  </si>
  <si>
    <t xml:space="preserve">eBook:  Research Design and Methods: An Applied Guide for the Scholar-Practitioner (180 Day Access) Gary J. Burkholder; Kimberley A. Cox; Linda M. Crawford; John H. Hitchcock </t>
  </si>
  <si>
    <t>eBook:  Deviance and Social Control 3e (180 Day Access) Michelle Inderbitzin; Kristin A. Bates; Randy R. Gainey</t>
  </si>
  <si>
    <t>eBook:  Evolution and Psychology (180 Day Access) Scott A. MacDougall-Shackleton</t>
  </si>
  <si>
    <t>eBook:  Introduction to Leadership: Concepts and Practice - International Student Edition 6e (180 Day Access) Peter G. Northouse</t>
  </si>
  <si>
    <t>eBook:  Memory: Foundations and Applications 5e (180 Day Access) Bennett L. Schwartz</t>
  </si>
  <si>
    <t>eBook:  The Psychology of Sex and Gender 2e (180 day access) Bosson, Jennifer Katherine Katherine</t>
  </si>
  <si>
    <t>eBook:  Interactive: Leadership: Theory and Practice 10e (180 Day Access) Peter G. Northouse</t>
  </si>
  <si>
    <t>9781529685756R180</t>
  </si>
  <si>
    <t>eBook:  Disability Studies: An Interdisciplinary Introduction 3e (180 day access) Dan Goodley</t>
  </si>
  <si>
    <t>9781071964699R180</t>
  </si>
  <si>
    <t>eBook:  Introduction to Child and Adolescent Psychopathology: Integrating Science and Practice 5e (180 day access) Robert Weis</t>
  </si>
  <si>
    <t>9781473966161R180</t>
  </si>
  <si>
    <t>eBook:  Transnational Crime and Criminal Justice 1e (180 day access) Marinella Marmo; Nerida Chazal</t>
  </si>
  <si>
    <t>9781529679083R180</t>
  </si>
  <si>
    <t>eBook:  Qualitative Methods for Health Research 5e (180 day access) Judith Green; Nicki Thorogood; G.J. Melendez-Torres</t>
  </si>
  <si>
    <t>University of Manitoba BookStore, University of Manitoba</t>
  </si>
  <si>
    <t>AccessCode:  Lifespan Development: Lives in Context 3e - International Student Edition Tara L. Kuther</t>
  </si>
  <si>
    <t>eBook:  Foundations of Psychological Testing: A Practical Approach (180 Day Access) Leslie A. Miller; Robert L. Lovler</t>
  </si>
  <si>
    <t>eBook: The Psychology of Sex and Gender 2e (180 Day Access) Bosson</t>
  </si>
  <si>
    <t>eBook:  Research Methods in Practice: Strategies for Description and Causation 3e Dahlia K. Remler; Gregg G. Van Ryzin</t>
  </si>
  <si>
    <t>eBook:  Research Design: Qualitative, Quantitative, and Mixed Methods Approaches 6e John W. Creswell; J. David Creswell</t>
  </si>
  <si>
    <t>eBook:  Essentials of Utilization-Focused Evaluation (180 Day Access) Patton, Michael Quinn</t>
  </si>
  <si>
    <t>eBook:  Entrepreneurship: The Practice and Mindset - International Student Edition 3e (180 Day Access) Heidi M. Neck; Christopher P. Neck; Emma L. Murray</t>
  </si>
  <si>
    <t>eBook:  Qualitative Inquiry and Research Design: Choosing Among Five Approaches 5e John W. Creswell; Cheryl N. Poth</t>
  </si>
  <si>
    <t>University of Victoria Bookstore, University of Victoria</t>
  </si>
  <si>
    <t>eBook:  Group Dynamics for Teams Daniel Levi; David A. Askay</t>
  </si>
  <si>
    <t>eBook:  Introduction to Leadership: Concepts and Practice 6e Peter G. Northouse</t>
  </si>
  <si>
    <t>9781529678901R180</t>
  </si>
  <si>
    <t>eBook:  Researching Society and Culture 5e (180 day access) Clive Seale; Carol Rivas</t>
  </si>
  <si>
    <t>9781071923146R180</t>
  </si>
  <si>
    <t>eBook:  Drugs and the Neuroscience of Behavior: An Introduction to Psychopharmacology 4e (180 day access) Adam Prus</t>
  </si>
  <si>
    <t>Capilano University Bookstore, Capilano University</t>
  </si>
  <si>
    <t>eBook: Essential Statistics for the Behavioral Sciences (180 day access) Privitera</t>
  </si>
  <si>
    <t>eBook:  Essential Statistics for the Behavioral Sciences (180 day access) Gregory J. Privitera</t>
  </si>
  <si>
    <t>9781071807583R180</t>
  </si>
  <si>
    <t>eBook: Exploring Politics: A Concise Introduction 1e (180 day access) Genna; Hiroi</t>
  </si>
  <si>
    <t>eBook:  Exploring Politics: A Concise Introduction 1e (180 day access) Gaspare M. Genna; Taeko Hiroi</t>
  </si>
  <si>
    <t>Saint Mary's University Bookstore, Saint Mary's University</t>
  </si>
  <si>
    <t>eBook:  Community Psychology: Foundations for Practice Victoria C. Scott; Susan M. Wolfe</t>
  </si>
  <si>
    <t>UPEI Bookstore, University of Prince Edward Island</t>
  </si>
  <si>
    <t>9781071922415R180</t>
  </si>
  <si>
    <t>eBook:  Environmental Communication and the Public Sphere 7e (180 day access) Phaedra C. Pezzullo; Robert Cox</t>
  </si>
  <si>
    <t>Memorial University Bookstore, Memorial University of Newfoundland</t>
  </si>
  <si>
    <t>eBook:  Disability Studies: A Student's Guide Colin Cameron</t>
  </si>
  <si>
    <t>eBook:  The Literature Review: A Step-by-Step Guide for Students Diana Ridley</t>
  </si>
  <si>
    <t>eBook:  Infants, Children, and Adolescents (180 Day Access) Laura E. Berk</t>
  </si>
  <si>
    <t>Shop USask Bookstore, University of Saskatchewan</t>
  </si>
  <si>
    <t xml:space="preserve">eBook:  The Psychology of Language: An Integrated Approach (180 Day Access) David Ludden </t>
  </si>
  <si>
    <t>eBook:  The Reflective Educator's Guide to Classroom Research: Learning to Teach and Teaching to Learn Through Practitioner Inquiry Nancy Fichtman Dana; Diane Yendol-Hoppey</t>
  </si>
  <si>
    <t>McGill Campus Store, McGill University</t>
  </si>
  <si>
    <t xml:space="preserve">eBook:  Cross-Cultural Management: An Introduction (180 Day Access) David C. Thomas; Kerr Inkson </t>
  </si>
  <si>
    <t>Campus eBookstore, Campus eBookstore</t>
  </si>
  <si>
    <t>eBook: Cognitive Psychology In and Out of the Laboratory (180 Day Access) Galotti</t>
  </si>
  <si>
    <t>eBook: Cross-Cultural Management: An Introduction (180 Day Access) Thomas</t>
  </si>
  <si>
    <t>USD</t>
  </si>
  <si>
    <t>eBook: Family Resource Management 4e Moore</t>
  </si>
  <si>
    <t>eBook: The Reflective Educator''s Guide to Classroom Research: Learning to Teach and Teaching to Learn Through Practitioner Inquiry Fichtman Dana</t>
  </si>
  <si>
    <t>eBook: Strategic Corporate Social Responsibility: Sustainable Value Creation 6e (180 Day Access) Chandler</t>
  </si>
  <si>
    <t>9781071817209R180</t>
  </si>
  <si>
    <t>eBook: Tests &amp; Measurement for People Who (Think They) Hate Tests &amp; Measurement 4e (180 Day Access) Salkind</t>
  </si>
  <si>
    <t>eBook: Deviance and Social Control 3e (180 Day Access) Inderbitzin</t>
  </si>
  <si>
    <t>eBook: A Practical Guide for Policy Analysis: The Eightfold Path to More Effective Problem Solving 7e Bardach</t>
  </si>
  <si>
    <t>9781948426503R180</t>
  </si>
  <si>
    <t>eBook: Performance Management 5e (180 Day Access) Aguinis</t>
  </si>
  <si>
    <t>eBook: Evolution and Psychology (180 Day Access) MacDougall-Shackleton</t>
  </si>
  <si>
    <t>9781071884959R120</t>
  </si>
  <si>
    <t>eBook: Introduction to Leadership: Concepts and Practice 6e (180 Day Access) Northouse</t>
  </si>
  <si>
    <t>eBook: Pricing Strategies: Harvesting Product Value 2e (180 Day Access) Schindler</t>
  </si>
  <si>
    <t>eBook: Understanding Research for Business Students: A Complete Student''s Guide (180 Day Access) Wilson</t>
  </si>
  <si>
    <t>eBook: Memory: Foundations and Applications 5e (180 Day Access) Schwartz</t>
  </si>
  <si>
    <t>eBook: Social Media: A Critical Introduction 4e (180 day access) Fuchs</t>
  </si>
  <si>
    <t>eBook: Performance Management 5e (180 day access) Aguinis, Herman</t>
  </si>
  <si>
    <t>eBook: Entrepreneurship 3e (180 day access) Neck</t>
  </si>
  <si>
    <t>eBook: Interactive: Leadership: Theory and Practice 10e (180 Day Access) Northouse</t>
  </si>
  <si>
    <t>9781071851975R180</t>
  </si>
  <si>
    <t>eBook: Clinical Psychology 6e (180 day access) Pomerantz</t>
  </si>
  <si>
    <t>eBook: Transnational Crime and Criminal Justice 1e (180 day access) Marmo; Chazal</t>
  </si>
  <si>
    <t>University of Toronto Bookstore, University of Toronto</t>
  </si>
  <si>
    <t>9781506332031R180</t>
  </si>
  <si>
    <t>eBook:  Developmental Research Methods (180 day access) Scott A. Miller</t>
  </si>
  <si>
    <t>eBook:  Introduction to Leadership: Concepts and Practice 6e (180 Day Access) Peter G. Northouse</t>
  </si>
  <si>
    <t>eBook:  Understanding Intellectual and Developmental Disabilities 1e (180 day access) Grace Iarocci, Jacob A. Burack, Dermot Bowler</t>
  </si>
  <si>
    <t>9781071910504R180</t>
  </si>
  <si>
    <t>eBook:  Social Statistics for a Diverse Society 10e (180 day access) Chava Frankfort-Nachmias; Anna Leon-Guerrero; Georgiann Davis</t>
  </si>
  <si>
    <t>McMaster University Campus Store , McMaster University</t>
  </si>
  <si>
    <t>eBook:  Generalizing the Regression Model: Techniques for Longitudinal and Contextual Analysis (180 Day Access) Blair Wheaton; Marisa Young</t>
  </si>
  <si>
    <t>eBook:  Social Work and Human Development 7e (180 day access) Walker, Janet</t>
  </si>
  <si>
    <t>Simon Fraser University Bookstore, Simon Fraser University</t>
  </si>
  <si>
    <t>eBook:  Sociological Theory in the Classical Era: Text and Readings 4e (180 Day Access) Laura Desfor Edles; Scott Appelrouth</t>
  </si>
  <si>
    <t>eBook:  Qualitative Research Design: An Interactive Approach 3e Joseph A. Maxwell</t>
  </si>
  <si>
    <t>eBook:  The Coding Manual for Qualitative Researchers 4e Johnny Saldana</t>
  </si>
  <si>
    <t>eBook:  Performance Management 5e (180 day access) Aguinis, Herman</t>
  </si>
  <si>
    <t>eBook:  Perspectives on Deviance and Social Control 2e Michelle Inderbitzin; Kristin A. Bates; Randy R. Gainey</t>
  </si>
  <si>
    <t>9781544308074R120</t>
  </si>
  <si>
    <t>eBook: Perspectives on Deviance and Social Control 2e (120 day access) Inderbitzin; Bates; Gainey</t>
  </si>
  <si>
    <t>9781544308074R180</t>
  </si>
  <si>
    <t>eBook: Perspectives on Deviance and Social Control 2e (180 day access) Inderbitzin; Bates; Gainey</t>
  </si>
  <si>
    <t>Wolfie's Campus Store, Thompson Rivers University</t>
  </si>
  <si>
    <t>eBook: Discovering Leadership: Designing Your Success 2e (180 Day Access) Middlebrooks</t>
  </si>
  <si>
    <t>Fanshawe College Bookstore, Fanshawe College</t>
  </si>
  <si>
    <t xml:space="preserve">Kwantlen Polytechnic University Bookstore, Kwantlen Polytechnic University </t>
  </si>
  <si>
    <t>eBook: The Practice of Qualitative Research: Engaging Students in the Research Process (180 Day Access) Hesse-Biber</t>
  </si>
  <si>
    <t>eBook:  The Practice of Qualitative Research: Engaging Students in the Research Process (180 Day Access) Sharlene Nagy Hesse-Biber</t>
  </si>
  <si>
    <t>eBook: Foundations of Psychological Testing: A Practical Approach (180 Day Access) Miller</t>
  </si>
  <si>
    <t>Guelph CO-OP Bookstore, University of Guelph</t>
  </si>
  <si>
    <t>eBook:  Tests &amp; Measurement for People Who (Think They) Hate Tests &amp; Measurement 4e (180 Day Access) Neil J. Salkind; Bruce B. Frey</t>
  </si>
  <si>
    <t>eBook:  Pricing Strategies: Harvesting Product Value 2e (180 Day Access) Robert M. Schindler</t>
  </si>
  <si>
    <t>9781529616194R180</t>
  </si>
  <si>
    <t>eBook:  Health Psychology: Theory, Research and Practice 7e (180 day access) David F. Marks</t>
  </si>
  <si>
    <t>BCIT Bookstore, British Columbia Institution of Technology</t>
  </si>
  <si>
    <t>eBook: Human Resource Information Systems: Basics, Applications, and Future Directions 6e (180 Day Access) Johnson</t>
  </si>
  <si>
    <t>Guelph University Bookstore, University of Guelph</t>
  </si>
  <si>
    <t>9781544381848R180</t>
  </si>
  <si>
    <t>eBook: Statistics for People Who (Think They) Hate Statistics (180 Day Access) Salkind</t>
  </si>
  <si>
    <t>eBook:  Statistics for People Who (Think They) Hate Statistics (180 Day Access) Neil J. Salkind; Bruce B. Frey</t>
  </si>
  <si>
    <t>eBook:  Tests &amp; Measurement for People Who (Think They) Hate Tests &amp; Measurement 4e Neil J. Salkind; Bruce B. Frey</t>
  </si>
  <si>
    <t>eBook: Health Psychology: Theory, Research and Practice 7e (180 day access) Marks</t>
  </si>
  <si>
    <t>University of the Fraser Valley Bookstore, University of the Fraser Valley</t>
  </si>
  <si>
    <t>eBook:  Introducing Criminological Thinking: Maps, Theories, and Understanding (180 Day Access) Jon Heidt; Johannes P. Wheeldon</t>
  </si>
  <si>
    <t>eBook:  The Cultural Industries 4e (180 Day Access) David Hesmondhalgh</t>
  </si>
  <si>
    <t>eBook:  Understanding Terrorism 8e (180 day access) Martin, Gus</t>
  </si>
  <si>
    <t>eBook:  Adventures in Social Research: Data Analysis Using IBM SPSS Statistics 11e (180 Day Access) Earl Babbie; William E. Wagner, III; Jeanne Zaino</t>
  </si>
  <si>
    <t>9781071902035R180</t>
  </si>
  <si>
    <t>eBook:  Public Relations Campaigns: An Integrated Approach 3e (180 day access) Regina M. Luttrell; Luke W. Capizzo</t>
  </si>
  <si>
    <t>9781071936771R180</t>
  </si>
  <si>
    <t>eBook:  Social Media for Strategic Communication 3e (180 day access) Karen Freberg</t>
  </si>
  <si>
    <t>Durham College Campus Store, Durham College Campus Store</t>
  </si>
  <si>
    <t>eBook:  Development Through the Lifespan 7e (180 Day Access) Laura E. Berk</t>
  </si>
  <si>
    <t>Dalhousie University Bookstores, Dalhousie University</t>
  </si>
  <si>
    <t>eBook:  Narrative Therapy: Making Meaning, Making Lives Catrina Brown</t>
  </si>
  <si>
    <t>eBook:  Research Methods for Cognitive Neuroscience (180 Day Access) Aaron Newman</t>
  </si>
  <si>
    <t>9781473903371R180</t>
  </si>
  <si>
    <t>eBook:  Corporate Governance: Principles and Issues 1e (180 day access) Donald Nordberg</t>
  </si>
  <si>
    <t>9781506361703R180</t>
  </si>
  <si>
    <t>eBook:  Communicating for Managerial Effectiveness 6e (180 day access) Phillip G. Clampitt</t>
  </si>
  <si>
    <t>9781529764925R180</t>
  </si>
  <si>
    <t>eBook:  Analyzing Social Networks Using R 1e (180 day access) Stephen P. Borgatti; Martin G. Everett; Jeffrey C. Johnson; Filip Agneessens</t>
  </si>
  <si>
    <t>St. Francis Xavier University Store, St. Francis Xavier University</t>
  </si>
  <si>
    <t>eBook:  A Very Short, Fairly Interesting and Reasonably Cheap Book about Studying Leadership 3e (180 day access) Brad Jackson</t>
  </si>
  <si>
    <t>Lakehead University Alumni Bookstore, Lakehead University</t>
  </si>
  <si>
    <t>Keyano College, Keyano College</t>
  </si>
  <si>
    <t>eBook:  Organisations and Management in Social Work: Everyday Action for Change 4e Mark Hughes; Michael Wearing</t>
  </si>
  <si>
    <t>eBook:  Performance Management 5e Herman Aguinis</t>
  </si>
  <si>
    <t>Camosun College Bookstore, Camosun College</t>
  </si>
  <si>
    <t>eBook:  Corporate Communication Cornelissen, Joep P.</t>
  </si>
  <si>
    <t>eBook:  Organizational Change: An Action-Oriented Toolkit 5e (180 Day Access) Gene Deszca; Cynthia Ingols; Evelina Atanassova; Tupper F. Cawsey</t>
  </si>
  <si>
    <t>eBook:  Leadership 7e (180 day access) Lussier, Robert N.</t>
  </si>
  <si>
    <t>eBook:  Human Resource Information Systems: Basics, Applications, and Future Directions 6e (180 Day Access) Richard D. Johnson; Kevin D. Carlson; Michael J. Kavanagh</t>
  </si>
  <si>
    <t>Douglas College Bookstore, Douglas College</t>
  </si>
  <si>
    <t>eBook: International Marketing 2e Baack</t>
  </si>
  <si>
    <t>The Bookstore (MHC), Medicine Hat College</t>
  </si>
  <si>
    <t>Sask Poly Saskatoon Campus Bookstore, Saskatoon Campus Bookstore</t>
  </si>
  <si>
    <t>eBook: Introduction to Leadership: Concepts and Practice - International Student Edition 6e (180 Day Access) Northouse</t>
  </si>
  <si>
    <t>Sask Poly Prince Albert Campus Store, Prince Albert Campus Store</t>
  </si>
  <si>
    <t>eBook: Addictions Counseling Today: Substances and Addictive Behaviors Alderson</t>
  </si>
  <si>
    <t>MSVU Bookstore, Mount Saint Vincent University</t>
  </si>
  <si>
    <t>eBook:  Families &amp; Change: Coping With Stressful Events and Transitions 6e (180 Day Access) Kevin R. Bush; Christine A. Price</t>
  </si>
  <si>
    <t>9781506328706R180</t>
  </si>
  <si>
    <t>eBook:  Crisis Management: Resilience and Change (180 Day Access) Sarah Kovoor-Misra</t>
  </si>
  <si>
    <t>9781544344478R180</t>
  </si>
  <si>
    <t>eBook:  Images of Organization (180 Day Access) Gareth Morgan</t>
  </si>
  <si>
    <t>eBook:  Media, Culture and Society: An Introduction 3e Paul Hodkinson</t>
  </si>
  <si>
    <t>Royal Roads University Bookstore, Royal Roads University Bookstore</t>
  </si>
  <si>
    <t>eBook:  The Essential Guide to Doing Your Research Project 4e Zina O'Leary</t>
  </si>
  <si>
    <t>eBook:  Qualitative Research: Analyzing Life (180 Day Access) Johnny Saldana; Matt Omasta</t>
  </si>
  <si>
    <t>eBook:  Doing Action Research in Your Own Organization 5e David Coghlan</t>
  </si>
  <si>
    <t>The King's University Textbook Store, The King's University</t>
  </si>
  <si>
    <t>eBook: Intimate Relationships (180 Day Access) Goodfriend</t>
  </si>
  <si>
    <t>St. Mary's University Campus Store, St. Mary's University</t>
  </si>
  <si>
    <t>CUE Bookstore, Concordia University of Edmonton</t>
  </si>
  <si>
    <t>9781506384924R180</t>
  </si>
  <si>
    <t>eBook: Methods in Psychological Research 4e (180 day access) Rooney; Evans</t>
  </si>
  <si>
    <t>Ontario Tech University Campus Store, Ontario Tech University</t>
  </si>
  <si>
    <t>Sheridan College Campus Store, Sheridan College</t>
  </si>
  <si>
    <t>9781506365954R180</t>
  </si>
  <si>
    <t>eBook:  The Will To Kill: Making Sense of Senseless Murder 5e (180 day access) James Alan Fox; Jack Levin; Kenna Quinet</t>
  </si>
  <si>
    <t>Carleton University Campus Store, Carleton University</t>
  </si>
  <si>
    <t>eBook:  How to Do Media and Cultural Studies Jane Stokes</t>
  </si>
  <si>
    <t>9781529678932R180</t>
  </si>
  <si>
    <t>eBook:  Positive Psychology: The Science of Well-Being 2e (180 day access) John Zelenski</t>
  </si>
  <si>
    <t>eBook:  Clinical Psychology 6e (180 day access) Andrew M. Pomerantz</t>
  </si>
  <si>
    <t>9781071929759R180</t>
  </si>
  <si>
    <t>eBook:  Financial Management for Public, Health, and Not-for-Profit Organizations 8e (180 day access) Steven A. Finkler; Thad D. Calabrese; Daniel L. Smith</t>
  </si>
  <si>
    <t>9781529785739R180</t>
  </si>
  <si>
    <t>eBook:  How to Do Critical Discourse Analysis: A Multimodal Introduction 2e (180 day access) David Machin; Andrea Mayr</t>
  </si>
  <si>
    <t>9781526452566R180</t>
  </si>
  <si>
    <t>eBook:   How to Do Media and Cultural Studies 3e (180 day access) Jane Stokes</t>
  </si>
  <si>
    <t>9781071834473R180</t>
  </si>
  <si>
    <t>eBook:  Leadership: Theory and Practice 9e (180 day access) Peter G. Northouse</t>
  </si>
  <si>
    <t>MOHAWK (#255) SPECIAL PRICING CALCULATIONS</t>
  </si>
  <si>
    <t>Sage Payment (ACTUAL TOTAL PUBPRICE less 12%)</t>
  </si>
  <si>
    <t>Buy The Book, Mohawk College</t>
  </si>
  <si>
    <t>9781071927243R180</t>
  </si>
  <si>
    <t xml:space="preserve">Bundle: Access NEGOTIATION &amp; DISPUTE RESOLUTION 180 DAYS </t>
  </si>
  <si>
    <t xml:space="preserve">Bundle: Access NEGOTIATION &amp; DISPUTE RESOLUTION Lifetime  </t>
  </si>
  <si>
    <t>Items for special pricing:</t>
  </si>
  <si>
    <t>ID=20000661 - NEGOTIATION &amp; DISPUTE RESOLUTION - 180 DAYS</t>
  </si>
  <si>
    <t>ID=20000662 - NEGOTIATION &amp; DISPUTE RESOLUTION - PERPETUAL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</si>
</sst>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1" fontId="1" fillId="0" borderId="0" xfId="1" applyNumberFormat="1" applyFont="1" applyAlignment="1">
      <alignment horizontal="center"/>
    </xf>
    <xf numFmtId="1" fontId="1" fillId="0" borderId="0" xfId="1" applyNumberFormat="1" applyFont="1"/>
    <xf numFmtId="0" fontId="0" fillId="0" borderId="1" xfId="0" applyBorder="1"/>
    <xf numFmtId="164" fontId="0" fillId="0" borderId="2" xfId="1" applyFont="1" applyBorder="1"/>
    <xf numFmtId="0" fontId="0" fillId="0" borderId="2" xfId="0" applyBorder="1" applyAlignment="1">
      <alignment horizontal="right"/>
    </xf>
    <xf numFmtId="0" fontId="0" fillId="0" borderId="3" xfId="0" applyBorder="1"/>
    <xf numFmtId="164" fontId="0" fillId="0" borderId="0" xfId="1" applyFont="1"/>
    <xf numFmtId="1" fontId="0" fillId="0" borderId="0" xfId="1" applyNumberFormat="1" applyFont="1" applyAlignment="1">
      <alignment horizontal="center"/>
    </xf>
    <xf numFmtId="1" fontId="0" fillId="0" borderId="0" xfId="1" applyNumberFormat="1" applyFont="1"/>
    <xf numFmtId="0" fontId="0" fillId="0" borderId="4" xfId="0" applyBorder="1"/>
    <xf numFmtId="164" fontId="0" fillId="0" borderId="5" xfId="1" applyFont="1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2" borderId="0" xfId="0" applyFill="1"/>
    <xf numFmtId="0" fontId="0" fillId="0" borderId="0" xfId="0" applyAlignment="1">
      <alignment horizontal="center"/>
    </xf>
    <xf numFmtId="0" fontId="0" fillId="0" borderId="7" xfId="0" applyBorder="1"/>
    <xf numFmtId="1" fontId="0" fillId="0" borderId="7" xfId="1" applyNumberFormat="1" applyFont="1" applyBorder="1" applyAlignment="1">
      <alignment horizontal="center"/>
    </xf>
    <xf numFmtId="1" fontId="0" fillId="0" borderId="7" xfId="1" applyNumberFormat="1" applyFont="1" applyBorder="1"/>
    <xf numFmtId="164" fontId="0" fillId="0" borderId="7" xfId="1" applyFont="1" applyBorder="1"/>
    <xf numFmtId="0" fontId="0" fillId="3" borderId="7" xfId="0" applyFill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  <xf numFmtId="1" fontId="0" fillId="0" borderId="0" xfId="0" applyNumberFormat="1" applyAlignment="1">
      <alignment horizontal="center"/>
    </xf>
    <xf numFmtId="1" fontId="0" fillId="0" borderId="0" xfId="0" applyNumberFormat="1"/>
    <xf numFmtId="164" fontId="0" fillId="0" borderId="0" xfId="0" applyNumberFormat="1"/>
    <xf numFmtId="9" fontId="0" fillId="0" borderId="0" xfId="2" applyFont="1"/>
    <xf numFmtId="164" fontId="3" fillId="0" borderId="8" xfId="1" applyFont="1" applyBorder="1"/>
    <xf numFmtId="164" fontId="3" fillId="0" borderId="8" xfId="0" applyNumberFormat="1" applyFont="1" applyBorder="1"/>
    <xf numFmtId="1" fontId="0" fillId="0" borderId="0" xfId="1" applyNumberFormat="1" applyFont="1" applyFill="1" applyAlignment="1">
      <alignment horizontal="center"/>
    </xf>
    <xf numFmtId="1" fontId="0" fillId="0" borderId="0" xfId="1" applyNumberFormat="1" applyFont="1" applyFill="1"/>
    <xf numFmtId="0" fontId="0" fillId="0" borderId="9" xfId="0" applyBorder="1"/>
  </cellXfs>
  <cellStyles count="3">
    <cellStyle name="Comma" xfId="1" builtinId="3"/>
    <cellStyle name="Normal" xfId="0" builtinId="0"/>
    <cellStyle name="Percent" xfId="2" builtinId="5"/>
  </cellStyles>
  <dxfs count="1"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9AB34-20C9-F541-A9BC-7ED2ABBE2533}">
  <sheetPr>
    <pageSetUpPr fitToPage="1"/>
  </sheetPr>
  <dimension ref="A1:P222"/>
  <sheetViews>
    <sheetView tabSelected="1" zoomScale="125" zoomScaleNormal="125" workbookViewId="0">
      <pane xSplit="4" ySplit="7" topLeftCell="F186" activePane="bottomRight" state="frozen"/>
      <selection pane="topRight" activeCell="E1" sqref="E1"/>
      <selection pane="bottomLeft" activeCell="A7" sqref="A7"/>
      <selection pane="bottomRight" activeCell="C6" sqref="C6"/>
    </sheetView>
  </sheetViews>
  <sheetFormatPr baseColWidth="10" defaultColWidth="8.83203125" defaultRowHeight="15" x14ac:dyDescent="0.2"/>
  <cols>
    <col min="2" max="2" width="45.83203125" customWidth="1"/>
    <col min="4" max="4" width="20.33203125" style="9" bestFit="1" customWidth="1"/>
    <col min="5" max="5" width="14.1640625" style="10" bestFit="1" customWidth="1"/>
    <col min="6" max="6" width="13.1640625" customWidth="1"/>
    <col min="11" max="11" width="12.83203125" style="8" customWidth="1"/>
    <col min="12" max="12" width="11.83203125" customWidth="1"/>
    <col min="13" max="13" width="13.83203125" customWidth="1"/>
    <col min="15" max="15" width="11.1640625" style="8" customWidth="1"/>
    <col min="16" max="16" width="8.83203125" style="8"/>
  </cols>
  <sheetData>
    <row r="1" spans="1:16" ht="16" x14ac:dyDescent="0.2">
      <c r="A1" s="1" t="s">
        <v>0</v>
      </c>
      <c r="D1" s="2"/>
      <c r="E1" s="3"/>
      <c r="J1" s="4"/>
      <c r="K1" s="5"/>
      <c r="L1" s="6" t="s">
        <v>1</v>
      </c>
      <c r="M1" s="7">
        <f>1-0.14</f>
        <v>0.86</v>
      </c>
    </row>
    <row r="2" spans="1:16" ht="16" thickBot="1" x14ac:dyDescent="0.25">
      <c r="A2" t="s">
        <v>2</v>
      </c>
      <c r="J2" s="11"/>
      <c r="K2" s="12"/>
      <c r="L2" s="13" t="s">
        <v>3</v>
      </c>
      <c r="M2" s="14">
        <f>1-0.12</f>
        <v>0.88</v>
      </c>
    </row>
    <row r="4" spans="1:16" x14ac:dyDescent="0.2">
      <c r="A4" s="15" t="s">
        <v>4</v>
      </c>
      <c r="B4" s="15"/>
    </row>
    <row r="5" spans="1:16" x14ac:dyDescent="0.2">
      <c r="M5" s="16"/>
    </row>
    <row r="6" spans="1:16" x14ac:dyDescent="0.2">
      <c r="M6" s="16"/>
      <c r="N6" s="1"/>
    </row>
    <row r="7" spans="1:16" ht="80" x14ac:dyDescent="0.2">
      <c r="A7" s="17" t="s">
        <v>5</v>
      </c>
      <c r="B7" s="17" t="s">
        <v>6</v>
      </c>
      <c r="C7" s="17" t="s">
        <v>7</v>
      </c>
      <c r="D7" s="18" t="s">
        <v>8</v>
      </c>
      <c r="E7" s="19" t="s">
        <v>9</v>
      </c>
      <c r="F7" s="17" t="s">
        <v>10</v>
      </c>
      <c r="G7" s="17" t="s">
        <v>11</v>
      </c>
      <c r="H7" s="17" t="s">
        <v>12</v>
      </c>
      <c r="I7" s="17" t="s">
        <v>13</v>
      </c>
      <c r="J7" s="17" t="s">
        <v>14</v>
      </c>
      <c r="K7" s="20" t="s">
        <v>15</v>
      </c>
      <c r="L7" s="21" t="s">
        <v>16</v>
      </c>
      <c r="M7" s="22" t="s">
        <v>17</v>
      </c>
      <c r="N7" t="s">
        <v>18</v>
      </c>
      <c r="O7" s="8" t="s">
        <v>19</v>
      </c>
      <c r="P7" s="8" t="s">
        <v>20</v>
      </c>
    </row>
    <row r="8" spans="1:16" x14ac:dyDescent="0.2">
      <c r="A8">
        <v>9701823</v>
      </c>
      <c r="B8" t="s">
        <v>21</v>
      </c>
      <c r="C8">
        <v>5</v>
      </c>
      <c r="D8" s="23" t="s">
        <v>22</v>
      </c>
      <c r="E8" s="24"/>
      <c r="F8" t="s">
        <v>23</v>
      </c>
      <c r="G8">
        <v>4</v>
      </c>
      <c r="H8">
        <v>119</v>
      </c>
      <c r="I8">
        <v>0.11</v>
      </c>
      <c r="J8">
        <v>105.91</v>
      </c>
      <c r="K8">
        <v>423.64</v>
      </c>
      <c r="L8" s="8">
        <f>G8*H8</f>
        <v>476</v>
      </c>
      <c r="M8" s="25">
        <f t="shared" ref="M8:M71" si="0">ROUND(L8*$M$1,2)</f>
        <v>409.36</v>
      </c>
      <c r="N8" t="str">
        <f t="shared" ref="N8:N71" si="1">IF(C8=73,"USD","CAD")</f>
        <v>CAD</v>
      </c>
      <c r="O8" s="8">
        <f t="shared" ref="O8:O71" si="2">IF(N8="CAD",M8,0)</f>
        <v>409.36</v>
      </c>
      <c r="P8" s="8">
        <f t="shared" ref="P8:P71" si="3">IF(N8="USD",M8,0)</f>
        <v>0</v>
      </c>
    </row>
    <row r="9" spans="1:16" x14ac:dyDescent="0.2">
      <c r="A9">
        <v>9717452</v>
      </c>
      <c r="B9" t="s">
        <v>21</v>
      </c>
      <c r="C9">
        <v>5</v>
      </c>
      <c r="D9" s="23" t="s">
        <v>24</v>
      </c>
      <c r="E9" s="24"/>
      <c r="F9" t="s">
        <v>25</v>
      </c>
      <c r="G9">
        <v>16</v>
      </c>
      <c r="H9">
        <v>72</v>
      </c>
      <c r="I9">
        <v>0.11</v>
      </c>
      <c r="J9">
        <v>64.08</v>
      </c>
      <c r="K9">
        <v>1025.28</v>
      </c>
      <c r="L9" s="8">
        <f t="shared" ref="L9:L72" si="4">G9*H9</f>
        <v>1152</v>
      </c>
      <c r="M9" s="25">
        <f t="shared" si="0"/>
        <v>990.72</v>
      </c>
      <c r="N9" t="str">
        <f t="shared" si="1"/>
        <v>CAD</v>
      </c>
      <c r="O9" s="8">
        <f t="shared" si="2"/>
        <v>990.72</v>
      </c>
      <c r="P9" s="8">
        <f t="shared" si="3"/>
        <v>0</v>
      </c>
    </row>
    <row r="10" spans="1:16" x14ac:dyDescent="0.2">
      <c r="A10">
        <v>9818754</v>
      </c>
      <c r="B10" t="s">
        <v>21</v>
      </c>
      <c r="C10">
        <v>5</v>
      </c>
      <c r="D10" s="23" t="s">
        <v>26</v>
      </c>
      <c r="E10" s="24"/>
      <c r="F10" t="s">
        <v>27</v>
      </c>
      <c r="G10">
        <v>6</v>
      </c>
      <c r="H10">
        <v>56</v>
      </c>
      <c r="I10">
        <v>0.11</v>
      </c>
      <c r="J10">
        <v>49.84</v>
      </c>
      <c r="K10">
        <v>299.04000000000002</v>
      </c>
      <c r="L10" s="8">
        <f t="shared" si="4"/>
        <v>336</v>
      </c>
      <c r="M10" s="25">
        <f t="shared" si="0"/>
        <v>288.95999999999998</v>
      </c>
      <c r="N10" t="str">
        <f t="shared" si="1"/>
        <v>CAD</v>
      </c>
      <c r="O10" s="8">
        <f t="shared" si="2"/>
        <v>288.95999999999998</v>
      </c>
      <c r="P10" s="8">
        <f t="shared" si="3"/>
        <v>0</v>
      </c>
    </row>
    <row r="11" spans="1:16" x14ac:dyDescent="0.2">
      <c r="A11">
        <v>9818755</v>
      </c>
      <c r="B11" t="s">
        <v>21</v>
      </c>
      <c r="C11">
        <v>5</v>
      </c>
      <c r="D11" s="23" t="s">
        <v>28</v>
      </c>
      <c r="E11" s="24"/>
      <c r="F11" t="s">
        <v>29</v>
      </c>
      <c r="G11">
        <v>6</v>
      </c>
      <c r="H11">
        <v>59</v>
      </c>
      <c r="I11">
        <v>0.11</v>
      </c>
      <c r="J11">
        <v>52.51</v>
      </c>
      <c r="K11">
        <v>315.06</v>
      </c>
      <c r="L11" s="8">
        <f t="shared" si="4"/>
        <v>354</v>
      </c>
      <c r="M11" s="25">
        <f t="shared" si="0"/>
        <v>304.44</v>
      </c>
      <c r="N11" t="str">
        <f t="shared" si="1"/>
        <v>CAD</v>
      </c>
      <c r="O11" s="8">
        <f t="shared" si="2"/>
        <v>304.44</v>
      </c>
      <c r="P11" s="8">
        <f t="shared" si="3"/>
        <v>0</v>
      </c>
    </row>
    <row r="12" spans="1:16" x14ac:dyDescent="0.2">
      <c r="A12">
        <v>9696887</v>
      </c>
      <c r="B12" t="s">
        <v>30</v>
      </c>
      <c r="C12">
        <v>10</v>
      </c>
      <c r="D12" s="23">
        <v>9781526453358</v>
      </c>
      <c r="E12" s="24"/>
      <c r="F12" t="s">
        <v>31</v>
      </c>
      <c r="G12">
        <v>1</v>
      </c>
      <c r="H12">
        <v>74</v>
      </c>
      <c r="I12">
        <v>0.11</v>
      </c>
      <c r="J12">
        <v>65.86</v>
      </c>
      <c r="K12">
        <v>65.86</v>
      </c>
      <c r="L12" s="8">
        <f t="shared" si="4"/>
        <v>74</v>
      </c>
      <c r="M12" s="25">
        <f t="shared" si="0"/>
        <v>63.64</v>
      </c>
      <c r="N12" t="str">
        <f t="shared" si="1"/>
        <v>CAD</v>
      </c>
      <c r="O12" s="8">
        <f t="shared" si="2"/>
        <v>63.64</v>
      </c>
      <c r="P12" s="8">
        <f t="shared" si="3"/>
        <v>0</v>
      </c>
    </row>
    <row r="13" spans="1:16" x14ac:dyDescent="0.2">
      <c r="A13">
        <v>9696979</v>
      </c>
      <c r="B13" t="s">
        <v>30</v>
      </c>
      <c r="C13">
        <v>10</v>
      </c>
      <c r="D13" s="23">
        <v>9781544373461</v>
      </c>
      <c r="E13" s="24"/>
      <c r="F13" t="s">
        <v>32</v>
      </c>
      <c r="G13">
        <v>2</v>
      </c>
      <c r="H13">
        <v>172</v>
      </c>
      <c r="I13">
        <v>0.11</v>
      </c>
      <c r="J13">
        <v>153.08000000000001</v>
      </c>
      <c r="K13">
        <v>306.16000000000003</v>
      </c>
      <c r="L13" s="8">
        <f t="shared" si="4"/>
        <v>344</v>
      </c>
      <c r="M13" s="25">
        <f t="shared" si="0"/>
        <v>295.83999999999997</v>
      </c>
      <c r="N13" t="str">
        <f t="shared" si="1"/>
        <v>CAD</v>
      </c>
      <c r="O13" s="8">
        <f t="shared" si="2"/>
        <v>295.83999999999997</v>
      </c>
      <c r="P13" s="8">
        <f t="shared" si="3"/>
        <v>0</v>
      </c>
    </row>
    <row r="14" spans="1:16" x14ac:dyDescent="0.2">
      <c r="A14">
        <v>9723249</v>
      </c>
      <c r="B14" t="s">
        <v>30</v>
      </c>
      <c r="C14">
        <v>10</v>
      </c>
      <c r="D14" s="23">
        <v>9781526453358</v>
      </c>
      <c r="E14" s="24"/>
      <c r="F14" t="s">
        <v>33</v>
      </c>
      <c r="G14">
        <v>1</v>
      </c>
      <c r="H14">
        <v>51</v>
      </c>
      <c r="I14">
        <v>0.11</v>
      </c>
      <c r="J14">
        <v>45.39</v>
      </c>
      <c r="K14">
        <v>45.39</v>
      </c>
      <c r="L14" s="8">
        <f t="shared" si="4"/>
        <v>51</v>
      </c>
      <c r="M14" s="25">
        <f t="shared" si="0"/>
        <v>43.86</v>
      </c>
      <c r="N14" t="str">
        <f t="shared" si="1"/>
        <v>CAD</v>
      </c>
      <c r="O14" s="8">
        <f t="shared" si="2"/>
        <v>43.86</v>
      </c>
      <c r="P14" s="8">
        <f t="shared" si="3"/>
        <v>0</v>
      </c>
    </row>
    <row r="15" spans="1:16" x14ac:dyDescent="0.2">
      <c r="A15">
        <v>9735272</v>
      </c>
      <c r="B15" t="s">
        <v>30</v>
      </c>
      <c r="C15">
        <v>10</v>
      </c>
      <c r="D15" s="23">
        <v>9781071851609</v>
      </c>
      <c r="E15" s="24"/>
      <c r="F15" t="s">
        <v>34</v>
      </c>
      <c r="G15">
        <v>1</v>
      </c>
      <c r="H15">
        <v>102</v>
      </c>
      <c r="I15">
        <v>0.11</v>
      </c>
      <c r="J15">
        <v>90.78</v>
      </c>
      <c r="K15">
        <v>90.78</v>
      </c>
      <c r="L15" s="8">
        <f t="shared" si="4"/>
        <v>102</v>
      </c>
      <c r="M15" s="25">
        <f t="shared" si="0"/>
        <v>87.72</v>
      </c>
      <c r="N15" t="str">
        <f t="shared" si="1"/>
        <v>CAD</v>
      </c>
      <c r="O15" s="8">
        <f t="shared" si="2"/>
        <v>87.72</v>
      </c>
      <c r="P15" s="8">
        <f t="shared" si="3"/>
        <v>0</v>
      </c>
    </row>
    <row r="16" spans="1:16" x14ac:dyDescent="0.2">
      <c r="A16">
        <v>9740570</v>
      </c>
      <c r="B16" t="s">
        <v>30</v>
      </c>
      <c r="C16">
        <v>10</v>
      </c>
      <c r="D16" s="23" t="s">
        <v>35</v>
      </c>
      <c r="E16" s="24"/>
      <c r="F16" t="s">
        <v>36</v>
      </c>
      <c r="G16">
        <v>4</v>
      </c>
      <c r="H16">
        <v>56</v>
      </c>
      <c r="I16">
        <v>0.11</v>
      </c>
      <c r="J16">
        <v>49.84</v>
      </c>
      <c r="K16">
        <v>199.36</v>
      </c>
      <c r="L16" s="8">
        <f t="shared" si="4"/>
        <v>224</v>
      </c>
      <c r="M16" s="25">
        <f t="shared" si="0"/>
        <v>192.64</v>
      </c>
      <c r="N16" t="str">
        <f t="shared" si="1"/>
        <v>CAD</v>
      </c>
      <c r="O16" s="8">
        <f t="shared" si="2"/>
        <v>192.64</v>
      </c>
      <c r="P16" s="8">
        <f t="shared" si="3"/>
        <v>0</v>
      </c>
    </row>
    <row r="17" spans="1:16" x14ac:dyDescent="0.2">
      <c r="A17">
        <v>9790087</v>
      </c>
      <c r="B17" t="s">
        <v>30</v>
      </c>
      <c r="C17">
        <v>10</v>
      </c>
      <c r="D17" s="23">
        <v>9781071958681</v>
      </c>
      <c r="E17" s="24"/>
      <c r="F17" t="s">
        <v>37</v>
      </c>
      <c r="G17">
        <v>10</v>
      </c>
      <c r="H17">
        <v>105</v>
      </c>
      <c r="I17">
        <v>0.11</v>
      </c>
      <c r="J17">
        <v>93.45</v>
      </c>
      <c r="K17">
        <v>934.5</v>
      </c>
      <c r="L17" s="8">
        <f t="shared" si="4"/>
        <v>1050</v>
      </c>
      <c r="M17" s="25">
        <f t="shared" si="0"/>
        <v>903</v>
      </c>
      <c r="N17" t="str">
        <f t="shared" si="1"/>
        <v>CAD</v>
      </c>
      <c r="O17" s="8">
        <f t="shared" si="2"/>
        <v>903</v>
      </c>
      <c r="P17" s="8">
        <f t="shared" si="3"/>
        <v>0</v>
      </c>
    </row>
    <row r="18" spans="1:16" x14ac:dyDescent="0.2">
      <c r="A18">
        <v>9862783</v>
      </c>
      <c r="B18" t="s">
        <v>30</v>
      </c>
      <c r="C18">
        <v>10</v>
      </c>
      <c r="D18" s="23" t="s">
        <v>38</v>
      </c>
      <c r="E18" s="24"/>
      <c r="F18" t="s">
        <v>39</v>
      </c>
      <c r="G18">
        <v>7</v>
      </c>
      <c r="H18">
        <v>88</v>
      </c>
      <c r="I18">
        <v>0.11</v>
      </c>
      <c r="J18">
        <v>78.319999999999993</v>
      </c>
      <c r="K18">
        <v>548.24</v>
      </c>
      <c r="L18" s="8">
        <f t="shared" si="4"/>
        <v>616</v>
      </c>
      <c r="M18" s="25">
        <f t="shared" si="0"/>
        <v>529.76</v>
      </c>
      <c r="N18" t="str">
        <f t="shared" si="1"/>
        <v>CAD</v>
      </c>
      <c r="O18" s="8">
        <f t="shared" si="2"/>
        <v>529.76</v>
      </c>
      <c r="P18" s="8">
        <f t="shared" si="3"/>
        <v>0</v>
      </c>
    </row>
    <row r="19" spans="1:16" x14ac:dyDescent="0.2">
      <c r="A19">
        <v>9675357</v>
      </c>
      <c r="B19" t="s">
        <v>40</v>
      </c>
      <c r="C19">
        <v>13</v>
      </c>
      <c r="D19" s="23">
        <v>9781526421883</v>
      </c>
      <c r="E19" s="24"/>
      <c r="F19" t="s">
        <v>41</v>
      </c>
      <c r="G19">
        <v>1</v>
      </c>
      <c r="H19">
        <v>69</v>
      </c>
      <c r="I19">
        <v>0.11</v>
      </c>
      <c r="J19">
        <v>61.41</v>
      </c>
      <c r="K19">
        <v>61.41</v>
      </c>
      <c r="L19" s="8">
        <f t="shared" si="4"/>
        <v>69</v>
      </c>
      <c r="M19" s="25">
        <f t="shared" si="0"/>
        <v>59.34</v>
      </c>
      <c r="N19" t="str">
        <f t="shared" si="1"/>
        <v>CAD</v>
      </c>
      <c r="O19" s="8">
        <f t="shared" si="2"/>
        <v>59.34</v>
      </c>
      <c r="P19" s="8">
        <f t="shared" si="3"/>
        <v>0</v>
      </c>
    </row>
    <row r="20" spans="1:16" x14ac:dyDescent="0.2">
      <c r="A20">
        <v>9677699</v>
      </c>
      <c r="B20" t="s">
        <v>40</v>
      </c>
      <c r="C20">
        <v>13</v>
      </c>
      <c r="D20" s="23">
        <v>9781544348728</v>
      </c>
      <c r="E20" s="24"/>
      <c r="F20" t="s">
        <v>42</v>
      </c>
      <c r="G20">
        <v>2</v>
      </c>
      <c r="H20">
        <v>148</v>
      </c>
      <c r="I20">
        <v>0.11</v>
      </c>
      <c r="J20">
        <v>131.72</v>
      </c>
      <c r="K20">
        <v>263.44</v>
      </c>
      <c r="L20" s="8">
        <f t="shared" si="4"/>
        <v>296</v>
      </c>
      <c r="M20" s="25">
        <f t="shared" si="0"/>
        <v>254.56</v>
      </c>
      <c r="N20" t="str">
        <f t="shared" si="1"/>
        <v>CAD</v>
      </c>
      <c r="O20" s="8">
        <f t="shared" si="2"/>
        <v>254.56</v>
      </c>
      <c r="P20" s="8">
        <f t="shared" si="3"/>
        <v>0</v>
      </c>
    </row>
    <row r="21" spans="1:16" x14ac:dyDescent="0.2">
      <c r="A21">
        <v>9715294</v>
      </c>
      <c r="B21" t="s">
        <v>40</v>
      </c>
      <c r="C21">
        <v>13</v>
      </c>
      <c r="D21" s="23">
        <v>9781071838235</v>
      </c>
      <c r="E21" s="24"/>
      <c r="F21" t="s">
        <v>43</v>
      </c>
      <c r="G21">
        <v>11</v>
      </c>
      <c r="H21">
        <v>88</v>
      </c>
      <c r="I21">
        <v>0.11</v>
      </c>
      <c r="J21">
        <v>78.319999999999993</v>
      </c>
      <c r="K21">
        <v>861.52</v>
      </c>
      <c r="L21" s="8">
        <f t="shared" si="4"/>
        <v>968</v>
      </c>
      <c r="M21" s="25">
        <f t="shared" si="0"/>
        <v>832.48</v>
      </c>
      <c r="N21" t="str">
        <f t="shared" si="1"/>
        <v>CAD</v>
      </c>
      <c r="O21" s="8">
        <f t="shared" si="2"/>
        <v>832.48</v>
      </c>
      <c r="P21" s="8">
        <f t="shared" si="3"/>
        <v>0</v>
      </c>
    </row>
    <row r="22" spans="1:16" x14ac:dyDescent="0.2">
      <c r="A22">
        <v>9723274</v>
      </c>
      <c r="B22" t="s">
        <v>40</v>
      </c>
      <c r="C22">
        <v>13</v>
      </c>
      <c r="D22" s="23">
        <v>9781071853016</v>
      </c>
      <c r="E22" s="24"/>
      <c r="F22" t="s">
        <v>44</v>
      </c>
      <c r="G22">
        <v>3</v>
      </c>
      <c r="H22">
        <v>102</v>
      </c>
      <c r="I22">
        <v>0.11</v>
      </c>
      <c r="J22">
        <v>90.78</v>
      </c>
      <c r="K22">
        <v>272.33999999999997</v>
      </c>
      <c r="L22" s="8">
        <f t="shared" si="4"/>
        <v>306</v>
      </c>
      <c r="M22" s="25">
        <f t="shared" si="0"/>
        <v>263.16000000000003</v>
      </c>
      <c r="N22" t="str">
        <f t="shared" si="1"/>
        <v>CAD</v>
      </c>
      <c r="O22" s="8">
        <f t="shared" si="2"/>
        <v>263.16000000000003</v>
      </c>
      <c r="P22" s="8">
        <f t="shared" si="3"/>
        <v>0</v>
      </c>
    </row>
    <row r="23" spans="1:16" x14ac:dyDescent="0.2">
      <c r="A23">
        <v>9788508</v>
      </c>
      <c r="B23" t="s">
        <v>40</v>
      </c>
      <c r="C23">
        <v>13</v>
      </c>
      <c r="D23" s="23" t="s">
        <v>45</v>
      </c>
      <c r="E23" s="24"/>
      <c r="F23" t="s">
        <v>46</v>
      </c>
      <c r="G23">
        <v>12</v>
      </c>
      <c r="H23">
        <v>119</v>
      </c>
      <c r="I23">
        <v>0.11</v>
      </c>
      <c r="J23">
        <v>105.91</v>
      </c>
      <c r="K23">
        <v>1270.92</v>
      </c>
      <c r="L23" s="8">
        <f t="shared" si="4"/>
        <v>1428</v>
      </c>
      <c r="M23" s="25">
        <f t="shared" si="0"/>
        <v>1228.08</v>
      </c>
      <c r="N23" t="str">
        <f t="shared" si="1"/>
        <v>CAD</v>
      </c>
      <c r="O23" s="8">
        <f t="shared" si="2"/>
        <v>1228.08</v>
      </c>
      <c r="P23" s="8">
        <f t="shared" si="3"/>
        <v>0</v>
      </c>
    </row>
    <row r="24" spans="1:16" x14ac:dyDescent="0.2">
      <c r="A24">
        <v>9924323</v>
      </c>
      <c r="B24" t="s">
        <v>40</v>
      </c>
      <c r="C24">
        <v>13</v>
      </c>
      <c r="D24" s="23" t="s">
        <v>47</v>
      </c>
      <c r="E24" s="24"/>
      <c r="F24" t="s">
        <v>48</v>
      </c>
      <c r="G24">
        <v>3</v>
      </c>
      <c r="H24">
        <v>88</v>
      </c>
      <c r="I24">
        <v>0.11</v>
      </c>
      <c r="J24">
        <v>78.319999999999993</v>
      </c>
      <c r="K24">
        <v>234.96</v>
      </c>
      <c r="L24" s="8">
        <f t="shared" si="4"/>
        <v>264</v>
      </c>
      <c r="M24" s="25">
        <f t="shared" si="0"/>
        <v>227.04</v>
      </c>
      <c r="N24" t="str">
        <f t="shared" si="1"/>
        <v>CAD</v>
      </c>
      <c r="O24" s="8">
        <f t="shared" si="2"/>
        <v>227.04</v>
      </c>
      <c r="P24" s="8">
        <f t="shared" si="3"/>
        <v>0</v>
      </c>
    </row>
    <row r="25" spans="1:16" x14ac:dyDescent="0.2">
      <c r="A25">
        <v>9696639</v>
      </c>
      <c r="B25" t="s">
        <v>49</v>
      </c>
      <c r="C25">
        <v>16</v>
      </c>
      <c r="D25" s="23" t="s">
        <v>50</v>
      </c>
      <c r="E25" s="24"/>
      <c r="F25" t="s">
        <v>51</v>
      </c>
      <c r="G25">
        <v>8</v>
      </c>
      <c r="H25">
        <v>102</v>
      </c>
      <c r="I25">
        <v>0.11</v>
      </c>
      <c r="J25">
        <v>90.78</v>
      </c>
      <c r="K25">
        <v>726.24</v>
      </c>
      <c r="L25" s="8">
        <f t="shared" si="4"/>
        <v>816</v>
      </c>
      <c r="M25" s="25">
        <f t="shared" si="0"/>
        <v>701.76</v>
      </c>
      <c r="N25" t="str">
        <f t="shared" si="1"/>
        <v>CAD</v>
      </c>
      <c r="O25" s="8">
        <f t="shared" si="2"/>
        <v>701.76</v>
      </c>
      <c r="P25" s="8">
        <f t="shared" si="3"/>
        <v>0</v>
      </c>
    </row>
    <row r="26" spans="1:16" x14ac:dyDescent="0.2">
      <c r="A26">
        <v>9697120</v>
      </c>
      <c r="B26" t="s">
        <v>49</v>
      </c>
      <c r="C26">
        <v>16</v>
      </c>
      <c r="D26" s="23">
        <v>9781544358550</v>
      </c>
      <c r="E26" s="24"/>
      <c r="F26" t="s">
        <v>52</v>
      </c>
      <c r="G26">
        <v>12</v>
      </c>
      <c r="H26">
        <v>172</v>
      </c>
      <c r="I26">
        <v>0.11</v>
      </c>
      <c r="J26">
        <v>153.08000000000001</v>
      </c>
      <c r="K26">
        <v>1836.96</v>
      </c>
      <c r="L26" s="8">
        <f t="shared" si="4"/>
        <v>2064</v>
      </c>
      <c r="M26" s="25">
        <f t="shared" si="0"/>
        <v>1775.04</v>
      </c>
      <c r="N26" t="str">
        <f t="shared" si="1"/>
        <v>CAD</v>
      </c>
      <c r="O26" s="8">
        <f t="shared" si="2"/>
        <v>1775.04</v>
      </c>
      <c r="P26" s="8">
        <f t="shared" si="3"/>
        <v>0</v>
      </c>
    </row>
    <row r="27" spans="1:16" x14ac:dyDescent="0.2">
      <c r="A27">
        <v>9723369</v>
      </c>
      <c r="B27" t="s">
        <v>49</v>
      </c>
      <c r="C27">
        <v>16</v>
      </c>
      <c r="D27" s="23">
        <v>9781071895139</v>
      </c>
      <c r="E27" s="24"/>
      <c r="F27" t="s">
        <v>53</v>
      </c>
      <c r="G27">
        <v>11</v>
      </c>
      <c r="H27">
        <v>119</v>
      </c>
      <c r="I27">
        <v>0.11</v>
      </c>
      <c r="J27">
        <v>105.91</v>
      </c>
      <c r="K27">
        <v>1165.01</v>
      </c>
      <c r="L27" s="8">
        <f t="shared" si="4"/>
        <v>1309</v>
      </c>
      <c r="M27" s="25">
        <f t="shared" si="0"/>
        <v>1125.74</v>
      </c>
      <c r="N27" t="str">
        <f t="shared" si="1"/>
        <v>CAD</v>
      </c>
      <c r="O27" s="8">
        <f t="shared" si="2"/>
        <v>1125.74</v>
      </c>
      <c r="P27" s="8">
        <f t="shared" si="3"/>
        <v>0</v>
      </c>
    </row>
    <row r="28" spans="1:16" x14ac:dyDescent="0.2">
      <c r="A28">
        <v>9937402</v>
      </c>
      <c r="B28" t="s">
        <v>49</v>
      </c>
      <c r="C28">
        <v>16</v>
      </c>
      <c r="D28" s="23" t="s">
        <v>54</v>
      </c>
      <c r="E28" s="24"/>
      <c r="F28" t="s">
        <v>55</v>
      </c>
      <c r="G28">
        <v>2</v>
      </c>
      <c r="H28">
        <v>72</v>
      </c>
      <c r="I28">
        <v>0.11</v>
      </c>
      <c r="J28">
        <v>64.08</v>
      </c>
      <c r="K28">
        <v>128.16</v>
      </c>
      <c r="L28" s="8">
        <f t="shared" si="4"/>
        <v>144</v>
      </c>
      <c r="M28" s="25">
        <f t="shared" si="0"/>
        <v>123.84</v>
      </c>
      <c r="N28" t="str">
        <f t="shared" si="1"/>
        <v>CAD</v>
      </c>
      <c r="O28" s="8">
        <f t="shared" si="2"/>
        <v>123.84</v>
      </c>
      <c r="P28" s="8">
        <f t="shared" si="3"/>
        <v>0</v>
      </c>
    </row>
    <row r="29" spans="1:16" x14ac:dyDescent="0.2">
      <c r="A29">
        <v>45925</v>
      </c>
      <c r="B29" t="s">
        <v>56</v>
      </c>
      <c r="C29">
        <v>18</v>
      </c>
      <c r="D29" s="23">
        <v>9781071925195</v>
      </c>
      <c r="E29" s="24">
        <v>9781071915615</v>
      </c>
      <c r="F29" t="s">
        <v>57</v>
      </c>
      <c r="G29">
        <v>2</v>
      </c>
      <c r="H29">
        <v>105</v>
      </c>
      <c r="I29">
        <v>0.11</v>
      </c>
      <c r="J29">
        <v>93.45</v>
      </c>
      <c r="K29">
        <v>186.9</v>
      </c>
      <c r="L29" s="8">
        <f t="shared" si="4"/>
        <v>210</v>
      </c>
      <c r="M29" s="25">
        <f t="shared" si="0"/>
        <v>180.6</v>
      </c>
      <c r="N29" t="str">
        <f t="shared" si="1"/>
        <v>CAD</v>
      </c>
      <c r="O29" s="8">
        <f t="shared" si="2"/>
        <v>180.6</v>
      </c>
      <c r="P29" s="8">
        <f t="shared" si="3"/>
        <v>0</v>
      </c>
    </row>
    <row r="30" spans="1:16" x14ac:dyDescent="0.2">
      <c r="A30">
        <v>9690314</v>
      </c>
      <c r="B30" t="s">
        <v>56</v>
      </c>
      <c r="C30">
        <v>18</v>
      </c>
      <c r="D30" s="23">
        <v>9781506337081</v>
      </c>
      <c r="E30" s="24"/>
      <c r="F30" t="s">
        <v>58</v>
      </c>
      <c r="G30">
        <v>1</v>
      </c>
      <c r="H30">
        <v>148</v>
      </c>
      <c r="I30">
        <v>0.11</v>
      </c>
      <c r="J30">
        <v>131.72</v>
      </c>
      <c r="K30">
        <v>131.72</v>
      </c>
      <c r="L30" s="8">
        <f t="shared" si="4"/>
        <v>148</v>
      </c>
      <c r="M30" s="25">
        <f t="shared" si="0"/>
        <v>127.28</v>
      </c>
      <c r="N30" t="str">
        <f t="shared" si="1"/>
        <v>CAD</v>
      </c>
      <c r="O30" s="8">
        <f t="shared" si="2"/>
        <v>127.28</v>
      </c>
      <c r="P30" s="8">
        <f t="shared" si="3"/>
        <v>0</v>
      </c>
    </row>
    <row r="31" spans="1:16" x14ac:dyDescent="0.2">
      <c r="A31">
        <v>9690565</v>
      </c>
      <c r="B31" t="s">
        <v>56</v>
      </c>
      <c r="C31">
        <v>18</v>
      </c>
      <c r="D31" s="23" t="s">
        <v>59</v>
      </c>
      <c r="E31" s="24"/>
      <c r="F31" t="s">
        <v>60</v>
      </c>
      <c r="G31">
        <v>1</v>
      </c>
      <c r="H31">
        <v>102</v>
      </c>
      <c r="I31">
        <v>0.11</v>
      </c>
      <c r="J31">
        <v>90.78</v>
      </c>
      <c r="K31">
        <v>90.78</v>
      </c>
      <c r="L31" s="8">
        <f t="shared" si="4"/>
        <v>102</v>
      </c>
      <c r="M31" s="25">
        <f t="shared" si="0"/>
        <v>87.72</v>
      </c>
      <c r="N31" t="str">
        <f t="shared" si="1"/>
        <v>CAD</v>
      </c>
      <c r="O31" s="8">
        <f t="shared" si="2"/>
        <v>87.72</v>
      </c>
      <c r="P31" s="8">
        <f t="shared" si="3"/>
        <v>0</v>
      </c>
    </row>
    <row r="32" spans="1:16" x14ac:dyDescent="0.2">
      <c r="A32">
        <v>9712681</v>
      </c>
      <c r="B32" t="s">
        <v>56</v>
      </c>
      <c r="C32">
        <v>18</v>
      </c>
      <c r="D32" s="23">
        <v>9781529738056</v>
      </c>
      <c r="E32" s="24"/>
      <c r="F32" t="s">
        <v>61</v>
      </c>
      <c r="G32">
        <v>2</v>
      </c>
      <c r="H32">
        <v>74</v>
      </c>
      <c r="I32">
        <v>0.11</v>
      </c>
      <c r="J32">
        <v>65.86</v>
      </c>
      <c r="K32">
        <v>131.72</v>
      </c>
      <c r="L32" s="8">
        <f t="shared" si="4"/>
        <v>148</v>
      </c>
      <c r="M32" s="25">
        <f t="shared" si="0"/>
        <v>127.28</v>
      </c>
      <c r="N32" t="str">
        <f t="shared" si="1"/>
        <v>CAD</v>
      </c>
      <c r="O32" s="8">
        <f t="shared" si="2"/>
        <v>127.28</v>
      </c>
      <c r="P32" s="8">
        <f t="shared" si="3"/>
        <v>0</v>
      </c>
    </row>
    <row r="33" spans="1:16" x14ac:dyDescent="0.2">
      <c r="A33">
        <v>9800140</v>
      </c>
      <c r="B33" t="s">
        <v>56</v>
      </c>
      <c r="C33">
        <v>18</v>
      </c>
      <c r="D33" s="23">
        <v>9781071963128</v>
      </c>
      <c r="E33" s="24"/>
      <c r="F33" t="s">
        <v>62</v>
      </c>
      <c r="G33">
        <v>4</v>
      </c>
      <c r="H33">
        <v>133</v>
      </c>
      <c r="I33">
        <v>0.11</v>
      </c>
      <c r="J33">
        <v>118.37</v>
      </c>
      <c r="K33">
        <v>473.48</v>
      </c>
      <c r="L33" s="8">
        <f t="shared" si="4"/>
        <v>532</v>
      </c>
      <c r="M33" s="25">
        <f t="shared" si="0"/>
        <v>457.52</v>
      </c>
      <c r="N33" t="str">
        <f t="shared" si="1"/>
        <v>CAD</v>
      </c>
      <c r="O33" s="8">
        <f t="shared" si="2"/>
        <v>457.52</v>
      </c>
      <c r="P33" s="8">
        <f t="shared" si="3"/>
        <v>0</v>
      </c>
    </row>
    <row r="34" spans="1:16" x14ac:dyDescent="0.2">
      <c r="A34">
        <v>9800140</v>
      </c>
      <c r="B34" t="s">
        <v>56</v>
      </c>
      <c r="C34">
        <v>18</v>
      </c>
      <c r="D34" s="23">
        <v>9781071963128</v>
      </c>
      <c r="E34" s="24"/>
      <c r="F34" t="s">
        <v>63</v>
      </c>
      <c r="G34">
        <v>1</v>
      </c>
      <c r="H34">
        <v>133</v>
      </c>
      <c r="I34">
        <v>0.11</v>
      </c>
      <c r="J34">
        <v>118.37</v>
      </c>
      <c r="K34">
        <v>118.37</v>
      </c>
      <c r="L34" s="8">
        <f t="shared" si="4"/>
        <v>133</v>
      </c>
      <c r="M34" s="25">
        <f t="shared" si="0"/>
        <v>114.38</v>
      </c>
      <c r="N34" t="str">
        <f t="shared" si="1"/>
        <v>CAD</v>
      </c>
      <c r="O34" s="8">
        <f t="shared" si="2"/>
        <v>114.38</v>
      </c>
      <c r="P34" s="8">
        <f t="shared" si="3"/>
        <v>0</v>
      </c>
    </row>
    <row r="35" spans="1:16" x14ac:dyDescent="0.2">
      <c r="A35">
        <v>9821214</v>
      </c>
      <c r="B35" t="s">
        <v>56</v>
      </c>
      <c r="C35">
        <v>18</v>
      </c>
      <c r="D35" s="23" t="s">
        <v>64</v>
      </c>
      <c r="E35" s="24"/>
      <c r="F35" t="s">
        <v>65</v>
      </c>
      <c r="G35">
        <v>5</v>
      </c>
      <c r="H35">
        <v>72</v>
      </c>
      <c r="I35">
        <v>0.11</v>
      </c>
      <c r="J35">
        <v>64.08</v>
      </c>
      <c r="K35">
        <v>320.39999999999998</v>
      </c>
      <c r="L35" s="8">
        <f t="shared" si="4"/>
        <v>360</v>
      </c>
      <c r="M35" s="25">
        <f t="shared" si="0"/>
        <v>309.60000000000002</v>
      </c>
      <c r="N35" t="str">
        <f t="shared" si="1"/>
        <v>CAD</v>
      </c>
      <c r="O35" s="8">
        <f t="shared" si="2"/>
        <v>309.60000000000002</v>
      </c>
      <c r="P35" s="8">
        <f t="shared" si="3"/>
        <v>0</v>
      </c>
    </row>
    <row r="36" spans="1:16" x14ac:dyDescent="0.2">
      <c r="A36">
        <v>9841631</v>
      </c>
      <c r="B36" t="s">
        <v>56</v>
      </c>
      <c r="C36">
        <v>18</v>
      </c>
      <c r="D36" s="23" t="s">
        <v>66</v>
      </c>
      <c r="E36" s="24"/>
      <c r="F36" t="s">
        <v>67</v>
      </c>
      <c r="G36">
        <v>1</v>
      </c>
      <c r="H36">
        <v>39</v>
      </c>
      <c r="I36">
        <v>0.11</v>
      </c>
      <c r="J36">
        <v>34.71</v>
      </c>
      <c r="K36">
        <v>34.71</v>
      </c>
      <c r="L36" s="8">
        <f t="shared" si="4"/>
        <v>39</v>
      </c>
      <c r="M36" s="25">
        <f t="shared" si="0"/>
        <v>33.54</v>
      </c>
      <c r="N36" t="str">
        <f t="shared" si="1"/>
        <v>CAD</v>
      </c>
      <c r="O36" s="8">
        <f t="shared" si="2"/>
        <v>33.54</v>
      </c>
      <c r="P36" s="8">
        <f t="shared" si="3"/>
        <v>0</v>
      </c>
    </row>
    <row r="37" spans="1:16" x14ac:dyDescent="0.2">
      <c r="A37">
        <v>9834188</v>
      </c>
      <c r="B37" t="s">
        <v>68</v>
      </c>
      <c r="C37">
        <v>23</v>
      </c>
      <c r="D37" s="23" t="s">
        <v>69</v>
      </c>
      <c r="E37" s="24"/>
      <c r="F37" t="s">
        <v>70</v>
      </c>
      <c r="G37">
        <v>2</v>
      </c>
      <c r="H37">
        <v>64</v>
      </c>
      <c r="I37">
        <v>0.11</v>
      </c>
      <c r="J37">
        <v>56.96</v>
      </c>
      <c r="K37">
        <v>113.92</v>
      </c>
      <c r="L37" s="8">
        <f t="shared" si="4"/>
        <v>128</v>
      </c>
      <c r="M37" s="25">
        <f t="shared" si="0"/>
        <v>110.08</v>
      </c>
      <c r="N37" t="str">
        <f t="shared" si="1"/>
        <v>CAD</v>
      </c>
      <c r="O37" s="8">
        <f t="shared" si="2"/>
        <v>110.08</v>
      </c>
      <c r="P37" s="8">
        <f t="shared" si="3"/>
        <v>0</v>
      </c>
    </row>
    <row r="38" spans="1:16" x14ac:dyDescent="0.2">
      <c r="A38">
        <v>9690219</v>
      </c>
      <c r="B38" t="s">
        <v>71</v>
      </c>
      <c r="C38">
        <v>32</v>
      </c>
      <c r="D38" s="23">
        <v>9781526448798</v>
      </c>
      <c r="E38" s="24"/>
      <c r="F38" t="s">
        <v>72</v>
      </c>
      <c r="G38">
        <v>1</v>
      </c>
      <c r="H38">
        <v>77</v>
      </c>
      <c r="I38">
        <v>0.11</v>
      </c>
      <c r="J38">
        <v>68.53</v>
      </c>
      <c r="K38">
        <v>68.53</v>
      </c>
      <c r="L38" s="8">
        <f t="shared" si="4"/>
        <v>77</v>
      </c>
      <c r="M38" s="25">
        <f t="shared" si="0"/>
        <v>66.22</v>
      </c>
      <c r="N38" t="str">
        <f t="shared" si="1"/>
        <v>CAD</v>
      </c>
      <c r="O38" s="8">
        <f t="shared" si="2"/>
        <v>66.22</v>
      </c>
      <c r="P38" s="8">
        <f t="shared" si="3"/>
        <v>0</v>
      </c>
    </row>
    <row r="39" spans="1:16" x14ac:dyDescent="0.2">
      <c r="A39">
        <v>9690227</v>
      </c>
      <c r="B39" t="s">
        <v>71</v>
      </c>
      <c r="C39">
        <v>32</v>
      </c>
      <c r="D39" s="23">
        <v>9781506353951</v>
      </c>
      <c r="E39" s="24"/>
      <c r="F39" t="s">
        <v>73</v>
      </c>
      <c r="G39">
        <v>4</v>
      </c>
      <c r="H39">
        <v>119</v>
      </c>
      <c r="I39">
        <v>0.11</v>
      </c>
      <c r="J39">
        <v>105.91</v>
      </c>
      <c r="K39">
        <v>423.64</v>
      </c>
      <c r="L39" s="8">
        <f t="shared" si="4"/>
        <v>476</v>
      </c>
      <c r="M39" s="25">
        <f t="shared" si="0"/>
        <v>409.36</v>
      </c>
      <c r="N39" t="str">
        <f t="shared" si="1"/>
        <v>CAD</v>
      </c>
      <c r="O39" s="8">
        <f t="shared" si="2"/>
        <v>409.36</v>
      </c>
      <c r="P39" s="8">
        <f t="shared" si="3"/>
        <v>0</v>
      </c>
    </row>
    <row r="40" spans="1:16" x14ac:dyDescent="0.2">
      <c r="A40">
        <v>9690665</v>
      </c>
      <c r="B40" t="s">
        <v>71</v>
      </c>
      <c r="C40">
        <v>32</v>
      </c>
      <c r="D40" s="23" t="s">
        <v>74</v>
      </c>
      <c r="E40" s="24"/>
      <c r="F40" t="s">
        <v>75</v>
      </c>
      <c r="G40">
        <v>29</v>
      </c>
      <c r="H40">
        <v>102</v>
      </c>
      <c r="I40">
        <v>0.11</v>
      </c>
      <c r="J40">
        <v>90.78</v>
      </c>
      <c r="K40">
        <v>2632.62</v>
      </c>
      <c r="L40" s="8">
        <f t="shared" si="4"/>
        <v>2958</v>
      </c>
      <c r="M40" s="25">
        <f t="shared" si="0"/>
        <v>2543.88</v>
      </c>
      <c r="N40" t="str">
        <f t="shared" si="1"/>
        <v>CAD</v>
      </c>
      <c r="O40" s="8">
        <f t="shared" si="2"/>
        <v>2543.88</v>
      </c>
      <c r="P40" s="8">
        <f t="shared" si="3"/>
        <v>0</v>
      </c>
    </row>
    <row r="41" spans="1:16" x14ac:dyDescent="0.2">
      <c r="A41">
        <v>9696638</v>
      </c>
      <c r="B41" t="s">
        <v>71</v>
      </c>
      <c r="C41">
        <v>32</v>
      </c>
      <c r="D41" s="23">
        <v>9781544394008</v>
      </c>
      <c r="E41" s="24"/>
      <c r="F41" t="s">
        <v>76</v>
      </c>
      <c r="G41">
        <v>1</v>
      </c>
      <c r="H41">
        <v>148</v>
      </c>
      <c r="I41">
        <v>0.11</v>
      </c>
      <c r="J41">
        <v>131.72</v>
      </c>
      <c r="K41">
        <v>131.72</v>
      </c>
      <c r="L41" s="8">
        <f t="shared" si="4"/>
        <v>148</v>
      </c>
      <c r="M41" s="25">
        <f t="shared" si="0"/>
        <v>127.28</v>
      </c>
      <c r="N41" t="str">
        <f t="shared" si="1"/>
        <v>CAD</v>
      </c>
      <c r="O41" s="8">
        <f t="shared" si="2"/>
        <v>127.28</v>
      </c>
      <c r="P41" s="8">
        <f t="shared" si="3"/>
        <v>0</v>
      </c>
    </row>
    <row r="42" spans="1:16" x14ac:dyDescent="0.2">
      <c r="A42">
        <v>9701779</v>
      </c>
      <c r="B42" t="s">
        <v>71</v>
      </c>
      <c r="C42">
        <v>32</v>
      </c>
      <c r="D42" s="23">
        <v>9781544370606</v>
      </c>
      <c r="E42" s="24"/>
      <c r="F42" t="s">
        <v>77</v>
      </c>
      <c r="G42">
        <v>5</v>
      </c>
      <c r="H42">
        <v>148</v>
      </c>
      <c r="I42">
        <v>0.11</v>
      </c>
      <c r="J42">
        <v>131.72</v>
      </c>
      <c r="K42">
        <v>658.6</v>
      </c>
      <c r="L42" s="8">
        <f t="shared" si="4"/>
        <v>740</v>
      </c>
      <c r="M42" s="25">
        <f t="shared" si="0"/>
        <v>636.4</v>
      </c>
      <c r="N42" t="str">
        <f t="shared" si="1"/>
        <v>CAD</v>
      </c>
      <c r="O42" s="8">
        <f t="shared" si="2"/>
        <v>636.4</v>
      </c>
      <c r="P42" s="8">
        <f t="shared" si="3"/>
        <v>0</v>
      </c>
    </row>
    <row r="43" spans="1:16" x14ac:dyDescent="0.2">
      <c r="A43">
        <v>9706496</v>
      </c>
      <c r="B43" t="s">
        <v>71</v>
      </c>
      <c r="C43">
        <v>32</v>
      </c>
      <c r="D43" s="23">
        <v>9781544342290</v>
      </c>
      <c r="E43" s="24"/>
      <c r="F43" t="s">
        <v>78</v>
      </c>
      <c r="G43">
        <v>7</v>
      </c>
      <c r="H43">
        <v>104</v>
      </c>
      <c r="I43">
        <v>0.11</v>
      </c>
      <c r="J43">
        <v>92.56</v>
      </c>
      <c r="K43">
        <v>647.91999999999996</v>
      </c>
      <c r="L43" s="8">
        <f t="shared" si="4"/>
        <v>728</v>
      </c>
      <c r="M43" s="25">
        <f t="shared" si="0"/>
        <v>626.08000000000004</v>
      </c>
      <c r="N43" t="str">
        <f t="shared" si="1"/>
        <v>CAD</v>
      </c>
      <c r="O43" s="8">
        <f t="shared" si="2"/>
        <v>626.08000000000004</v>
      </c>
      <c r="P43" s="8">
        <f t="shared" si="3"/>
        <v>0</v>
      </c>
    </row>
    <row r="44" spans="1:16" x14ac:dyDescent="0.2">
      <c r="A44">
        <v>9712681</v>
      </c>
      <c r="B44" t="s">
        <v>71</v>
      </c>
      <c r="C44">
        <v>32</v>
      </c>
      <c r="D44" s="23">
        <v>9781529738056</v>
      </c>
      <c r="E44" s="24"/>
      <c r="F44" t="s">
        <v>79</v>
      </c>
      <c r="G44">
        <v>22</v>
      </c>
      <c r="H44">
        <v>74</v>
      </c>
      <c r="I44">
        <v>0.11</v>
      </c>
      <c r="J44">
        <v>65.86</v>
      </c>
      <c r="K44">
        <v>1448.92</v>
      </c>
      <c r="L44" s="8">
        <f t="shared" si="4"/>
        <v>1628</v>
      </c>
      <c r="M44" s="25">
        <f t="shared" si="0"/>
        <v>1400.08</v>
      </c>
      <c r="N44" t="str">
        <f t="shared" si="1"/>
        <v>CAD</v>
      </c>
      <c r="O44" s="8">
        <f t="shared" si="2"/>
        <v>1400.08</v>
      </c>
      <c r="P44" s="8">
        <f t="shared" si="3"/>
        <v>0</v>
      </c>
    </row>
    <row r="45" spans="1:16" x14ac:dyDescent="0.2">
      <c r="A45">
        <v>9723723</v>
      </c>
      <c r="B45" t="s">
        <v>71</v>
      </c>
      <c r="C45">
        <v>32</v>
      </c>
      <c r="D45" s="23">
        <v>9781483376387</v>
      </c>
      <c r="E45" s="24"/>
      <c r="F45" t="s">
        <v>80</v>
      </c>
      <c r="G45">
        <v>3</v>
      </c>
      <c r="H45">
        <v>127</v>
      </c>
      <c r="I45">
        <v>0.11</v>
      </c>
      <c r="J45">
        <v>113.03</v>
      </c>
      <c r="K45">
        <v>339.09</v>
      </c>
      <c r="L45" s="8">
        <f t="shared" si="4"/>
        <v>381</v>
      </c>
      <c r="M45" s="25">
        <f t="shared" si="0"/>
        <v>327.66000000000003</v>
      </c>
      <c r="N45" t="str">
        <f t="shared" si="1"/>
        <v>CAD</v>
      </c>
      <c r="O45" s="8">
        <f t="shared" si="2"/>
        <v>327.66000000000003</v>
      </c>
      <c r="P45" s="8">
        <f t="shared" si="3"/>
        <v>0</v>
      </c>
    </row>
    <row r="46" spans="1:16" x14ac:dyDescent="0.2">
      <c r="A46">
        <v>9735271</v>
      </c>
      <c r="B46" t="s">
        <v>71</v>
      </c>
      <c r="C46">
        <v>32</v>
      </c>
      <c r="D46" s="23" t="s">
        <v>81</v>
      </c>
      <c r="E46" s="24"/>
      <c r="F46" t="s">
        <v>82</v>
      </c>
      <c r="G46">
        <v>1</v>
      </c>
      <c r="H46">
        <v>72</v>
      </c>
      <c r="I46">
        <v>0.11</v>
      </c>
      <c r="J46">
        <v>64.08</v>
      </c>
      <c r="K46">
        <v>64.08</v>
      </c>
      <c r="L46" s="8">
        <f t="shared" si="4"/>
        <v>72</v>
      </c>
      <c r="M46" s="25">
        <f t="shared" si="0"/>
        <v>61.92</v>
      </c>
      <c r="N46" t="str">
        <f t="shared" si="1"/>
        <v>CAD</v>
      </c>
      <c r="O46" s="8">
        <f t="shared" si="2"/>
        <v>61.92</v>
      </c>
      <c r="P46" s="8">
        <f t="shared" si="3"/>
        <v>0</v>
      </c>
    </row>
    <row r="47" spans="1:16" x14ac:dyDescent="0.2">
      <c r="A47">
        <v>9744832</v>
      </c>
      <c r="B47" t="s">
        <v>71</v>
      </c>
      <c r="C47">
        <v>32</v>
      </c>
      <c r="D47" s="23">
        <v>9781544342375</v>
      </c>
      <c r="E47" s="24"/>
      <c r="F47" t="s">
        <v>83</v>
      </c>
      <c r="G47">
        <v>6</v>
      </c>
      <c r="H47">
        <v>72</v>
      </c>
      <c r="I47">
        <v>0.11</v>
      </c>
      <c r="J47">
        <v>64.08</v>
      </c>
      <c r="K47">
        <v>384.48</v>
      </c>
      <c r="L47" s="8">
        <f t="shared" si="4"/>
        <v>432</v>
      </c>
      <c r="M47" s="25">
        <f t="shared" si="0"/>
        <v>371.52</v>
      </c>
      <c r="N47" t="str">
        <f t="shared" si="1"/>
        <v>CAD</v>
      </c>
      <c r="O47" s="8">
        <f t="shared" si="2"/>
        <v>371.52</v>
      </c>
      <c r="P47" s="8">
        <f t="shared" si="3"/>
        <v>0</v>
      </c>
    </row>
    <row r="48" spans="1:16" x14ac:dyDescent="0.2">
      <c r="A48">
        <v>9752950</v>
      </c>
      <c r="B48" t="s">
        <v>71</v>
      </c>
      <c r="C48">
        <v>32</v>
      </c>
      <c r="D48" s="23">
        <v>9781544395807</v>
      </c>
      <c r="E48" s="24"/>
      <c r="F48" t="s">
        <v>84</v>
      </c>
      <c r="G48">
        <v>3</v>
      </c>
      <c r="H48">
        <v>102</v>
      </c>
      <c r="I48">
        <v>0.11</v>
      </c>
      <c r="J48">
        <v>90.78</v>
      </c>
      <c r="K48">
        <v>272.33999999999997</v>
      </c>
      <c r="L48" s="8">
        <f t="shared" si="4"/>
        <v>306</v>
      </c>
      <c r="M48" s="25">
        <f t="shared" si="0"/>
        <v>263.16000000000003</v>
      </c>
      <c r="N48" t="str">
        <f t="shared" si="1"/>
        <v>CAD</v>
      </c>
      <c r="O48" s="8">
        <f t="shared" si="2"/>
        <v>263.16000000000003</v>
      </c>
      <c r="P48" s="8">
        <f t="shared" si="3"/>
        <v>0</v>
      </c>
    </row>
    <row r="49" spans="1:16" x14ac:dyDescent="0.2">
      <c r="A49">
        <v>9777840</v>
      </c>
      <c r="B49" t="s">
        <v>71</v>
      </c>
      <c r="C49">
        <v>32</v>
      </c>
      <c r="D49" s="23">
        <v>9781529672800</v>
      </c>
      <c r="E49" s="24"/>
      <c r="F49" t="s">
        <v>85</v>
      </c>
      <c r="G49">
        <v>83</v>
      </c>
      <c r="H49">
        <v>54</v>
      </c>
      <c r="I49">
        <v>0.11</v>
      </c>
      <c r="J49">
        <v>48.06</v>
      </c>
      <c r="K49">
        <v>3988.98</v>
      </c>
      <c r="L49" s="8">
        <f t="shared" si="4"/>
        <v>4482</v>
      </c>
      <c r="M49" s="25">
        <f t="shared" si="0"/>
        <v>3854.52</v>
      </c>
      <c r="N49" t="str">
        <f t="shared" si="1"/>
        <v>CAD</v>
      </c>
      <c r="O49" s="8">
        <f t="shared" si="2"/>
        <v>3854.52</v>
      </c>
      <c r="P49" s="8">
        <f t="shared" si="3"/>
        <v>0</v>
      </c>
    </row>
    <row r="50" spans="1:16" x14ac:dyDescent="0.2">
      <c r="A50">
        <v>9799798</v>
      </c>
      <c r="B50" t="s">
        <v>71</v>
      </c>
      <c r="C50">
        <v>32</v>
      </c>
      <c r="D50" s="23">
        <v>9781071963142</v>
      </c>
      <c r="E50" s="24"/>
      <c r="F50" t="s">
        <v>86</v>
      </c>
      <c r="G50">
        <v>7</v>
      </c>
      <c r="H50">
        <v>97</v>
      </c>
      <c r="I50">
        <v>0.11</v>
      </c>
      <c r="J50">
        <v>86.33</v>
      </c>
      <c r="K50">
        <v>604.30999999999995</v>
      </c>
      <c r="L50" s="8">
        <f t="shared" si="4"/>
        <v>679</v>
      </c>
      <c r="M50" s="25">
        <f t="shared" si="0"/>
        <v>583.94000000000005</v>
      </c>
      <c r="N50" t="str">
        <f t="shared" si="1"/>
        <v>CAD</v>
      </c>
      <c r="O50" s="8">
        <f t="shared" si="2"/>
        <v>583.94000000000005</v>
      </c>
      <c r="P50" s="8">
        <f t="shared" si="3"/>
        <v>0</v>
      </c>
    </row>
    <row r="51" spans="1:16" x14ac:dyDescent="0.2">
      <c r="A51">
        <v>9835396</v>
      </c>
      <c r="B51" t="s">
        <v>71</v>
      </c>
      <c r="C51">
        <v>32</v>
      </c>
      <c r="D51" s="23">
        <v>9781071930687</v>
      </c>
      <c r="E51" s="24"/>
      <c r="F51" t="s">
        <v>87</v>
      </c>
      <c r="G51">
        <v>10</v>
      </c>
      <c r="H51">
        <v>119</v>
      </c>
      <c r="I51">
        <v>0.11</v>
      </c>
      <c r="J51">
        <v>105.91</v>
      </c>
      <c r="K51">
        <v>1059.0999999999999</v>
      </c>
      <c r="L51" s="8">
        <f t="shared" si="4"/>
        <v>1190</v>
      </c>
      <c r="M51" s="25">
        <f t="shared" si="0"/>
        <v>1023.4</v>
      </c>
      <c r="N51" t="str">
        <f t="shared" si="1"/>
        <v>CAD</v>
      </c>
      <c r="O51" s="8">
        <f t="shared" si="2"/>
        <v>1023.4</v>
      </c>
      <c r="P51" s="8">
        <f t="shared" si="3"/>
        <v>0</v>
      </c>
    </row>
    <row r="52" spans="1:16" x14ac:dyDescent="0.2">
      <c r="A52">
        <v>9860423</v>
      </c>
      <c r="B52" t="s">
        <v>71</v>
      </c>
      <c r="C52">
        <v>32</v>
      </c>
      <c r="D52" s="23">
        <v>9781544394039</v>
      </c>
      <c r="E52" s="24"/>
      <c r="F52" t="s">
        <v>88</v>
      </c>
      <c r="G52">
        <v>18</v>
      </c>
      <c r="H52">
        <v>102</v>
      </c>
      <c r="I52">
        <v>0.11</v>
      </c>
      <c r="J52">
        <v>90.78</v>
      </c>
      <c r="K52">
        <v>1634.04</v>
      </c>
      <c r="L52" s="8">
        <f t="shared" si="4"/>
        <v>1836</v>
      </c>
      <c r="M52" s="25">
        <f t="shared" si="0"/>
        <v>1578.96</v>
      </c>
      <c r="N52" t="str">
        <f t="shared" si="1"/>
        <v>CAD</v>
      </c>
      <c r="O52" s="8">
        <f t="shared" si="2"/>
        <v>1578.96</v>
      </c>
      <c r="P52" s="8">
        <f t="shared" si="3"/>
        <v>0</v>
      </c>
    </row>
    <row r="53" spans="1:16" x14ac:dyDescent="0.2">
      <c r="A53">
        <v>9867747</v>
      </c>
      <c r="B53" t="s">
        <v>71</v>
      </c>
      <c r="C53">
        <v>32</v>
      </c>
      <c r="D53" s="23">
        <v>9781071980125</v>
      </c>
      <c r="E53" s="24"/>
      <c r="F53" t="s">
        <v>89</v>
      </c>
      <c r="G53">
        <v>26</v>
      </c>
      <c r="H53">
        <v>94</v>
      </c>
      <c r="I53">
        <v>0.11</v>
      </c>
      <c r="J53">
        <v>83.66</v>
      </c>
      <c r="K53">
        <v>2175.16</v>
      </c>
      <c r="L53" s="8">
        <f t="shared" si="4"/>
        <v>2444</v>
      </c>
      <c r="M53" s="25">
        <f t="shared" si="0"/>
        <v>2101.84</v>
      </c>
      <c r="N53" t="str">
        <f t="shared" si="1"/>
        <v>CAD</v>
      </c>
      <c r="O53" s="8">
        <f t="shared" si="2"/>
        <v>2101.84</v>
      </c>
      <c r="P53" s="8">
        <f t="shared" si="3"/>
        <v>0</v>
      </c>
    </row>
    <row r="54" spans="1:16" x14ac:dyDescent="0.2">
      <c r="A54">
        <v>9957649</v>
      </c>
      <c r="B54" t="s">
        <v>71</v>
      </c>
      <c r="C54">
        <v>32</v>
      </c>
      <c r="D54" s="23" t="s">
        <v>90</v>
      </c>
      <c r="E54" s="24"/>
      <c r="F54" t="s">
        <v>91</v>
      </c>
      <c r="G54">
        <v>2</v>
      </c>
      <c r="H54">
        <v>40</v>
      </c>
      <c r="I54">
        <v>0.11</v>
      </c>
      <c r="J54">
        <v>35.6</v>
      </c>
      <c r="K54">
        <v>71.2</v>
      </c>
      <c r="L54" s="8">
        <f t="shared" si="4"/>
        <v>80</v>
      </c>
      <c r="M54" s="25">
        <f t="shared" si="0"/>
        <v>68.8</v>
      </c>
      <c r="N54" t="str">
        <f t="shared" si="1"/>
        <v>CAD</v>
      </c>
      <c r="O54" s="8">
        <f t="shared" si="2"/>
        <v>68.8</v>
      </c>
      <c r="P54" s="8">
        <f t="shared" si="3"/>
        <v>0</v>
      </c>
    </row>
    <row r="55" spans="1:16" x14ac:dyDescent="0.2">
      <c r="A55">
        <v>9964600</v>
      </c>
      <c r="B55" t="s">
        <v>71</v>
      </c>
      <c r="C55">
        <v>32</v>
      </c>
      <c r="D55" s="23" t="s">
        <v>92</v>
      </c>
      <c r="E55" s="24"/>
      <c r="F55" t="s">
        <v>93</v>
      </c>
      <c r="G55">
        <v>2</v>
      </c>
      <c r="H55">
        <v>119</v>
      </c>
      <c r="I55">
        <v>0.11</v>
      </c>
      <c r="J55">
        <v>105.91</v>
      </c>
      <c r="K55">
        <v>211.82</v>
      </c>
      <c r="L55" s="8">
        <f t="shared" si="4"/>
        <v>238</v>
      </c>
      <c r="M55" s="25">
        <f t="shared" si="0"/>
        <v>204.68</v>
      </c>
      <c r="N55" t="str">
        <f t="shared" si="1"/>
        <v>CAD</v>
      </c>
      <c r="O55" s="8">
        <f t="shared" si="2"/>
        <v>204.68</v>
      </c>
      <c r="P55" s="8">
        <f t="shared" si="3"/>
        <v>0</v>
      </c>
    </row>
    <row r="56" spans="1:16" x14ac:dyDescent="0.2">
      <c r="A56">
        <v>9964651</v>
      </c>
      <c r="B56" t="s">
        <v>71</v>
      </c>
      <c r="C56">
        <v>32</v>
      </c>
      <c r="D56" s="23" t="s">
        <v>94</v>
      </c>
      <c r="E56" s="24"/>
      <c r="F56" t="s">
        <v>95</v>
      </c>
      <c r="G56">
        <v>2</v>
      </c>
      <c r="H56">
        <v>41</v>
      </c>
      <c r="I56">
        <v>0.11</v>
      </c>
      <c r="J56">
        <v>36.49</v>
      </c>
      <c r="K56">
        <v>72.98</v>
      </c>
      <c r="L56" s="8">
        <f t="shared" si="4"/>
        <v>82</v>
      </c>
      <c r="M56" s="25">
        <f t="shared" si="0"/>
        <v>70.52</v>
      </c>
      <c r="N56" t="str">
        <f t="shared" si="1"/>
        <v>CAD</v>
      </c>
      <c r="O56" s="8">
        <f t="shared" si="2"/>
        <v>70.52</v>
      </c>
      <c r="P56" s="8">
        <f t="shared" si="3"/>
        <v>0</v>
      </c>
    </row>
    <row r="57" spans="1:16" x14ac:dyDescent="0.2">
      <c r="A57">
        <v>9969161</v>
      </c>
      <c r="B57" t="s">
        <v>71</v>
      </c>
      <c r="C57">
        <v>32</v>
      </c>
      <c r="D57" s="23" t="s">
        <v>96</v>
      </c>
      <c r="E57" s="24"/>
      <c r="F57" t="s">
        <v>97</v>
      </c>
      <c r="G57">
        <v>3</v>
      </c>
      <c r="H57">
        <v>134</v>
      </c>
      <c r="I57">
        <v>0.11</v>
      </c>
      <c r="J57">
        <v>119.26</v>
      </c>
      <c r="K57">
        <v>357.78</v>
      </c>
      <c r="L57" s="8">
        <f t="shared" si="4"/>
        <v>402</v>
      </c>
      <c r="M57" s="25">
        <f t="shared" si="0"/>
        <v>345.72</v>
      </c>
      <c r="N57" t="str">
        <f t="shared" si="1"/>
        <v>CAD</v>
      </c>
      <c r="O57" s="8">
        <f t="shared" si="2"/>
        <v>345.72</v>
      </c>
      <c r="P57" s="8">
        <f t="shared" si="3"/>
        <v>0</v>
      </c>
    </row>
    <row r="58" spans="1:16" x14ac:dyDescent="0.2">
      <c r="A58">
        <v>44449</v>
      </c>
      <c r="B58" t="s">
        <v>98</v>
      </c>
      <c r="C58">
        <v>33</v>
      </c>
      <c r="D58" s="23">
        <v>9781071870624</v>
      </c>
      <c r="E58" s="24"/>
      <c r="F58" t="s">
        <v>99</v>
      </c>
      <c r="G58">
        <v>31</v>
      </c>
      <c r="H58">
        <v>126</v>
      </c>
      <c r="I58">
        <v>0.11</v>
      </c>
      <c r="J58">
        <v>112.14</v>
      </c>
      <c r="K58">
        <v>3476.34</v>
      </c>
      <c r="L58" s="8">
        <f t="shared" si="4"/>
        <v>3906</v>
      </c>
      <c r="M58" s="25">
        <f t="shared" si="0"/>
        <v>3359.16</v>
      </c>
      <c r="N58" t="str">
        <f t="shared" si="1"/>
        <v>CAD</v>
      </c>
      <c r="O58" s="8">
        <f t="shared" si="2"/>
        <v>3359.16</v>
      </c>
      <c r="P58" s="8">
        <f t="shared" si="3"/>
        <v>0</v>
      </c>
    </row>
    <row r="59" spans="1:16" x14ac:dyDescent="0.2">
      <c r="A59">
        <v>9690847</v>
      </c>
      <c r="B59" t="s">
        <v>98</v>
      </c>
      <c r="C59">
        <v>33</v>
      </c>
      <c r="D59" s="23">
        <v>9781506396385</v>
      </c>
      <c r="E59" s="24"/>
      <c r="F59" t="s">
        <v>100</v>
      </c>
      <c r="G59">
        <v>15</v>
      </c>
      <c r="H59">
        <v>143</v>
      </c>
      <c r="I59">
        <v>0.11</v>
      </c>
      <c r="J59">
        <v>127.27</v>
      </c>
      <c r="K59">
        <v>1909.05</v>
      </c>
      <c r="L59" s="8">
        <f t="shared" si="4"/>
        <v>2145</v>
      </c>
      <c r="M59" s="25">
        <f t="shared" si="0"/>
        <v>1844.7</v>
      </c>
      <c r="N59" t="str">
        <f t="shared" si="1"/>
        <v>CAD</v>
      </c>
      <c r="O59" s="8">
        <f t="shared" si="2"/>
        <v>1844.7</v>
      </c>
      <c r="P59" s="8">
        <f t="shared" si="3"/>
        <v>0</v>
      </c>
    </row>
    <row r="60" spans="1:16" x14ac:dyDescent="0.2">
      <c r="A60">
        <v>9696639</v>
      </c>
      <c r="B60" t="s">
        <v>98</v>
      </c>
      <c r="C60">
        <v>33</v>
      </c>
      <c r="D60" s="23" t="s">
        <v>50</v>
      </c>
      <c r="E60" s="24"/>
      <c r="F60" t="s">
        <v>101</v>
      </c>
      <c r="G60">
        <v>1</v>
      </c>
      <c r="H60">
        <v>102</v>
      </c>
      <c r="I60">
        <v>0.11</v>
      </c>
      <c r="J60">
        <v>90.78</v>
      </c>
      <c r="K60">
        <v>90.78</v>
      </c>
      <c r="L60" s="8">
        <f t="shared" si="4"/>
        <v>102</v>
      </c>
      <c r="M60" s="25">
        <f t="shared" si="0"/>
        <v>87.72</v>
      </c>
      <c r="N60" t="str">
        <f t="shared" si="1"/>
        <v>CAD</v>
      </c>
      <c r="O60" s="8">
        <f t="shared" si="2"/>
        <v>87.72</v>
      </c>
      <c r="P60" s="8">
        <f t="shared" si="3"/>
        <v>0</v>
      </c>
    </row>
    <row r="61" spans="1:16" x14ac:dyDescent="0.2">
      <c r="A61">
        <v>9713001</v>
      </c>
      <c r="B61" t="s">
        <v>98</v>
      </c>
      <c r="C61">
        <v>33</v>
      </c>
      <c r="D61" s="23">
        <v>9781544318417</v>
      </c>
      <c r="E61" s="24"/>
      <c r="F61" t="s">
        <v>102</v>
      </c>
      <c r="G61">
        <v>1</v>
      </c>
      <c r="H61">
        <v>148</v>
      </c>
      <c r="I61">
        <v>0.11</v>
      </c>
      <c r="J61">
        <v>131.72</v>
      </c>
      <c r="K61">
        <v>131.72</v>
      </c>
      <c r="L61" s="8">
        <f t="shared" si="4"/>
        <v>148</v>
      </c>
      <c r="M61" s="25">
        <f t="shared" si="0"/>
        <v>127.28</v>
      </c>
      <c r="N61" t="str">
        <f t="shared" si="1"/>
        <v>CAD</v>
      </c>
      <c r="O61" s="8">
        <f t="shared" si="2"/>
        <v>127.28</v>
      </c>
      <c r="P61" s="8">
        <f t="shared" si="3"/>
        <v>0</v>
      </c>
    </row>
    <row r="62" spans="1:16" x14ac:dyDescent="0.2">
      <c r="A62">
        <v>9723937</v>
      </c>
      <c r="B62" t="s">
        <v>98</v>
      </c>
      <c r="C62">
        <v>33</v>
      </c>
      <c r="D62" s="23">
        <v>9781071817964</v>
      </c>
      <c r="E62" s="24"/>
      <c r="F62" t="s">
        <v>103</v>
      </c>
      <c r="G62">
        <v>1</v>
      </c>
      <c r="H62">
        <v>104</v>
      </c>
      <c r="I62">
        <v>0.11</v>
      </c>
      <c r="J62">
        <v>92.56</v>
      </c>
      <c r="K62">
        <v>92.56</v>
      </c>
      <c r="L62" s="8">
        <f t="shared" si="4"/>
        <v>104</v>
      </c>
      <c r="M62" s="25">
        <f t="shared" si="0"/>
        <v>89.44</v>
      </c>
      <c r="N62" t="str">
        <f t="shared" si="1"/>
        <v>CAD</v>
      </c>
      <c r="O62" s="8">
        <f t="shared" si="2"/>
        <v>89.44</v>
      </c>
      <c r="P62" s="8">
        <f t="shared" si="3"/>
        <v>0</v>
      </c>
    </row>
    <row r="63" spans="1:16" x14ac:dyDescent="0.2">
      <c r="A63">
        <v>9767844</v>
      </c>
      <c r="B63" t="s">
        <v>98</v>
      </c>
      <c r="C63">
        <v>33</v>
      </c>
      <c r="D63" s="23">
        <v>9781544304045</v>
      </c>
      <c r="E63" s="24"/>
      <c r="F63" t="s">
        <v>104</v>
      </c>
      <c r="G63">
        <v>16</v>
      </c>
      <c r="H63">
        <v>88</v>
      </c>
      <c r="I63">
        <v>0.11</v>
      </c>
      <c r="J63">
        <v>78.319999999999993</v>
      </c>
      <c r="K63">
        <v>1253.1199999999999</v>
      </c>
      <c r="L63" s="8">
        <f t="shared" si="4"/>
        <v>1408</v>
      </c>
      <c r="M63" s="25">
        <f t="shared" si="0"/>
        <v>1210.8800000000001</v>
      </c>
      <c r="N63" t="str">
        <f t="shared" si="1"/>
        <v>CAD</v>
      </c>
      <c r="O63" s="8">
        <f t="shared" si="2"/>
        <v>1210.8800000000001</v>
      </c>
      <c r="P63" s="8">
        <f t="shared" si="3"/>
        <v>0</v>
      </c>
    </row>
    <row r="64" spans="1:16" x14ac:dyDescent="0.2">
      <c r="A64">
        <v>9799799</v>
      </c>
      <c r="B64" t="s">
        <v>98</v>
      </c>
      <c r="C64">
        <v>33</v>
      </c>
      <c r="D64" s="23">
        <v>9781071963135</v>
      </c>
      <c r="E64" s="24"/>
      <c r="F64" t="s">
        <v>105</v>
      </c>
      <c r="G64">
        <v>40</v>
      </c>
      <c r="H64">
        <v>130</v>
      </c>
      <c r="I64">
        <v>0.11</v>
      </c>
      <c r="J64">
        <v>115.7</v>
      </c>
      <c r="K64">
        <v>4628</v>
      </c>
      <c r="L64" s="8">
        <f t="shared" si="4"/>
        <v>5200</v>
      </c>
      <c r="M64" s="25">
        <f t="shared" si="0"/>
        <v>4472</v>
      </c>
      <c r="N64" t="str">
        <f t="shared" si="1"/>
        <v>CAD</v>
      </c>
      <c r="O64" s="8">
        <f t="shared" si="2"/>
        <v>4472</v>
      </c>
      <c r="P64" s="8">
        <f t="shared" si="3"/>
        <v>0</v>
      </c>
    </row>
    <row r="65" spans="1:16" x14ac:dyDescent="0.2">
      <c r="A65">
        <v>9821213</v>
      </c>
      <c r="B65" t="s">
        <v>98</v>
      </c>
      <c r="C65">
        <v>33</v>
      </c>
      <c r="D65" s="23">
        <v>9781544398426</v>
      </c>
      <c r="E65" s="24"/>
      <c r="F65" t="s">
        <v>106</v>
      </c>
      <c r="G65">
        <v>4</v>
      </c>
      <c r="H65">
        <v>104</v>
      </c>
      <c r="I65">
        <v>0.11</v>
      </c>
      <c r="J65">
        <v>92.56</v>
      </c>
      <c r="K65">
        <v>370.24</v>
      </c>
      <c r="L65" s="8">
        <f t="shared" si="4"/>
        <v>416</v>
      </c>
      <c r="M65" s="25">
        <f t="shared" si="0"/>
        <v>357.76</v>
      </c>
      <c r="N65" t="str">
        <f t="shared" si="1"/>
        <v>CAD</v>
      </c>
      <c r="O65" s="8">
        <f t="shared" si="2"/>
        <v>357.76</v>
      </c>
      <c r="P65" s="8">
        <f t="shared" si="3"/>
        <v>0</v>
      </c>
    </row>
    <row r="66" spans="1:16" x14ac:dyDescent="0.2">
      <c r="A66">
        <v>9862783</v>
      </c>
      <c r="B66" t="s">
        <v>98</v>
      </c>
      <c r="C66">
        <v>33</v>
      </c>
      <c r="D66" s="23" t="s">
        <v>38</v>
      </c>
      <c r="E66" s="24"/>
      <c r="F66" t="s">
        <v>39</v>
      </c>
      <c r="G66">
        <v>7</v>
      </c>
      <c r="H66">
        <v>88</v>
      </c>
      <c r="I66">
        <v>0.11</v>
      </c>
      <c r="J66">
        <v>78.319999999999993</v>
      </c>
      <c r="K66">
        <v>548.24</v>
      </c>
      <c r="L66" s="8">
        <f t="shared" si="4"/>
        <v>616</v>
      </c>
      <c r="M66" s="25">
        <f t="shared" si="0"/>
        <v>529.76</v>
      </c>
      <c r="N66" t="str">
        <f t="shared" si="1"/>
        <v>CAD</v>
      </c>
      <c r="O66" s="8">
        <f t="shared" si="2"/>
        <v>529.76</v>
      </c>
      <c r="P66" s="8">
        <f t="shared" si="3"/>
        <v>0</v>
      </c>
    </row>
    <row r="67" spans="1:16" x14ac:dyDescent="0.2">
      <c r="A67">
        <v>9696452</v>
      </c>
      <c r="B67" t="s">
        <v>107</v>
      </c>
      <c r="C67">
        <v>48</v>
      </c>
      <c r="D67" s="23">
        <v>9781544309675</v>
      </c>
      <c r="E67" s="24"/>
      <c r="F67" t="s">
        <v>108</v>
      </c>
      <c r="G67">
        <v>6</v>
      </c>
      <c r="H67">
        <v>148</v>
      </c>
      <c r="I67">
        <v>0.11</v>
      </c>
      <c r="J67">
        <v>131.72</v>
      </c>
      <c r="K67">
        <v>790.32</v>
      </c>
      <c r="L67" s="8">
        <f t="shared" si="4"/>
        <v>888</v>
      </c>
      <c r="M67" s="25">
        <f t="shared" si="0"/>
        <v>763.68</v>
      </c>
      <c r="N67" t="str">
        <f t="shared" si="1"/>
        <v>CAD</v>
      </c>
      <c r="O67" s="8">
        <f t="shared" si="2"/>
        <v>763.68</v>
      </c>
      <c r="P67" s="8">
        <f t="shared" si="3"/>
        <v>0</v>
      </c>
    </row>
    <row r="68" spans="1:16" x14ac:dyDescent="0.2">
      <c r="A68">
        <v>9783215</v>
      </c>
      <c r="B68" t="s">
        <v>107</v>
      </c>
      <c r="C68">
        <v>48</v>
      </c>
      <c r="D68" s="23">
        <v>9781071884959</v>
      </c>
      <c r="E68" s="24"/>
      <c r="F68" t="s">
        <v>109</v>
      </c>
      <c r="G68">
        <v>6</v>
      </c>
      <c r="H68">
        <v>127</v>
      </c>
      <c r="I68">
        <v>0.11</v>
      </c>
      <c r="J68">
        <v>113.03</v>
      </c>
      <c r="K68">
        <v>678.18</v>
      </c>
      <c r="L68" s="8">
        <f t="shared" si="4"/>
        <v>762</v>
      </c>
      <c r="M68" s="25">
        <f t="shared" si="0"/>
        <v>655.32000000000005</v>
      </c>
      <c r="N68" t="str">
        <f t="shared" si="1"/>
        <v>CAD</v>
      </c>
      <c r="O68" s="8">
        <f t="shared" si="2"/>
        <v>655.32000000000005</v>
      </c>
      <c r="P68" s="8">
        <f t="shared" si="3"/>
        <v>0</v>
      </c>
    </row>
    <row r="69" spans="1:16" x14ac:dyDescent="0.2">
      <c r="A69">
        <v>9924323</v>
      </c>
      <c r="B69" t="s">
        <v>107</v>
      </c>
      <c r="C69">
        <v>48</v>
      </c>
      <c r="D69" s="23" t="s">
        <v>47</v>
      </c>
      <c r="E69" s="24"/>
      <c r="F69" t="s">
        <v>48</v>
      </c>
      <c r="G69">
        <v>4</v>
      </c>
      <c r="H69">
        <v>88</v>
      </c>
      <c r="I69">
        <v>0.11</v>
      </c>
      <c r="J69">
        <v>78.319999999999993</v>
      </c>
      <c r="K69">
        <v>313.27999999999997</v>
      </c>
      <c r="L69" s="8">
        <f t="shared" si="4"/>
        <v>352</v>
      </c>
      <c r="M69" s="25">
        <f t="shared" si="0"/>
        <v>302.72000000000003</v>
      </c>
      <c r="N69" t="str">
        <f t="shared" si="1"/>
        <v>CAD</v>
      </c>
      <c r="O69" s="8">
        <f t="shared" si="2"/>
        <v>302.72000000000003</v>
      </c>
      <c r="P69" s="8">
        <f t="shared" si="3"/>
        <v>0</v>
      </c>
    </row>
    <row r="70" spans="1:16" x14ac:dyDescent="0.2">
      <c r="A70">
        <v>9928498</v>
      </c>
      <c r="B70" t="s">
        <v>107</v>
      </c>
      <c r="C70">
        <v>48</v>
      </c>
      <c r="D70" s="23" t="s">
        <v>110</v>
      </c>
      <c r="E70" s="24"/>
      <c r="F70" t="s">
        <v>111</v>
      </c>
      <c r="G70">
        <v>17</v>
      </c>
      <c r="H70">
        <v>50</v>
      </c>
      <c r="I70">
        <v>0.11</v>
      </c>
      <c r="J70">
        <v>44.5</v>
      </c>
      <c r="K70">
        <v>756.5</v>
      </c>
      <c r="L70" s="8">
        <f t="shared" si="4"/>
        <v>850</v>
      </c>
      <c r="M70" s="25">
        <f t="shared" si="0"/>
        <v>731</v>
      </c>
      <c r="N70" t="str">
        <f t="shared" si="1"/>
        <v>CAD</v>
      </c>
      <c r="O70" s="8">
        <f t="shared" si="2"/>
        <v>731</v>
      </c>
      <c r="P70" s="8">
        <f t="shared" si="3"/>
        <v>0</v>
      </c>
    </row>
    <row r="71" spans="1:16" x14ac:dyDescent="0.2">
      <c r="A71">
        <v>9958295</v>
      </c>
      <c r="B71" t="s">
        <v>107</v>
      </c>
      <c r="C71">
        <v>48</v>
      </c>
      <c r="D71" s="23" t="s">
        <v>112</v>
      </c>
      <c r="E71" s="24"/>
      <c r="F71" t="s">
        <v>113</v>
      </c>
      <c r="G71">
        <v>22</v>
      </c>
      <c r="H71">
        <v>119</v>
      </c>
      <c r="I71">
        <v>0.11</v>
      </c>
      <c r="J71">
        <v>105.91</v>
      </c>
      <c r="K71">
        <v>2330.02</v>
      </c>
      <c r="L71" s="8">
        <f t="shared" si="4"/>
        <v>2618</v>
      </c>
      <c r="M71" s="25">
        <f t="shared" si="0"/>
        <v>2251.48</v>
      </c>
      <c r="N71" t="str">
        <f t="shared" si="1"/>
        <v>CAD</v>
      </c>
      <c r="O71" s="8">
        <f t="shared" si="2"/>
        <v>2251.48</v>
      </c>
      <c r="P71" s="8">
        <f t="shared" si="3"/>
        <v>0</v>
      </c>
    </row>
    <row r="72" spans="1:16" x14ac:dyDescent="0.2">
      <c r="A72">
        <v>9678272</v>
      </c>
      <c r="B72" t="s">
        <v>114</v>
      </c>
      <c r="C72">
        <v>51</v>
      </c>
      <c r="D72" s="23">
        <v>9781506386287</v>
      </c>
      <c r="E72" s="24"/>
      <c r="F72" t="s">
        <v>115</v>
      </c>
      <c r="G72">
        <v>3</v>
      </c>
      <c r="H72">
        <v>102</v>
      </c>
      <c r="I72">
        <v>0.11</v>
      </c>
      <c r="J72">
        <v>90.78</v>
      </c>
      <c r="K72">
        <v>272.33999999999997</v>
      </c>
      <c r="L72" s="8">
        <f t="shared" si="4"/>
        <v>306</v>
      </c>
      <c r="M72" s="25">
        <f t="shared" ref="M72:M135" si="5">ROUND(L72*$M$1,2)</f>
        <v>263.16000000000003</v>
      </c>
      <c r="N72" t="str">
        <f t="shared" ref="N72:N87" si="6">IF(C72=73,"USD","CAD")</f>
        <v>CAD</v>
      </c>
      <c r="O72" s="8">
        <f t="shared" ref="O72:O135" si="7">IF(N72="CAD",M72,0)</f>
        <v>263.16000000000003</v>
      </c>
      <c r="P72" s="8">
        <f t="shared" ref="P72:P135" si="8">IF(N72="USD",M72,0)</f>
        <v>0</v>
      </c>
    </row>
    <row r="73" spans="1:16" x14ac:dyDescent="0.2">
      <c r="A73">
        <v>9678272</v>
      </c>
      <c r="B73" t="s">
        <v>114</v>
      </c>
      <c r="C73">
        <v>51</v>
      </c>
      <c r="D73" s="23">
        <v>9781506386287</v>
      </c>
      <c r="E73" s="24"/>
      <c r="F73" t="s">
        <v>116</v>
      </c>
      <c r="G73">
        <v>3</v>
      </c>
      <c r="H73">
        <v>102</v>
      </c>
      <c r="I73">
        <v>0.11</v>
      </c>
      <c r="J73">
        <v>90.78</v>
      </c>
      <c r="K73">
        <v>272.33999999999997</v>
      </c>
      <c r="L73" s="8">
        <f t="shared" ref="L73:L136" si="9">G73*H73</f>
        <v>306</v>
      </c>
      <c r="M73" s="25">
        <f t="shared" si="5"/>
        <v>263.16000000000003</v>
      </c>
      <c r="N73" t="str">
        <f t="shared" si="6"/>
        <v>CAD</v>
      </c>
      <c r="O73" s="8">
        <f t="shared" si="7"/>
        <v>263.16000000000003</v>
      </c>
      <c r="P73" s="8">
        <f t="shared" si="8"/>
        <v>0</v>
      </c>
    </row>
    <row r="74" spans="1:16" x14ac:dyDescent="0.2">
      <c r="A74">
        <v>9943231</v>
      </c>
      <c r="B74" t="s">
        <v>114</v>
      </c>
      <c r="C74">
        <v>51</v>
      </c>
      <c r="D74" s="23" t="s">
        <v>117</v>
      </c>
      <c r="E74" s="24"/>
      <c r="F74" t="s">
        <v>118</v>
      </c>
      <c r="G74">
        <v>2</v>
      </c>
      <c r="H74">
        <v>88</v>
      </c>
      <c r="I74">
        <v>0.11</v>
      </c>
      <c r="J74">
        <v>78.319999999999993</v>
      </c>
      <c r="K74">
        <v>156.63999999999999</v>
      </c>
      <c r="L74" s="8">
        <f t="shared" si="9"/>
        <v>176</v>
      </c>
      <c r="M74" s="25">
        <f t="shared" si="5"/>
        <v>151.36000000000001</v>
      </c>
      <c r="N74" t="str">
        <f t="shared" si="6"/>
        <v>CAD</v>
      </c>
      <c r="O74" s="8">
        <f t="shared" si="7"/>
        <v>151.36000000000001</v>
      </c>
      <c r="P74" s="8">
        <f t="shared" si="8"/>
        <v>0</v>
      </c>
    </row>
    <row r="75" spans="1:16" x14ac:dyDescent="0.2">
      <c r="A75">
        <v>9943231</v>
      </c>
      <c r="B75" t="s">
        <v>114</v>
      </c>
      <c r="C75">
        <v>51</v>
      </c>
      <c r="D75" s="23" t="s">
        <v>117</v>
      </c>
      <c r="E75" s="24"/>
      <c r="F75" t="s">
        <v>119</v>
      </c>
      <c r="G75">
        <v>4</v>
      </c>
      <c r="H75">
        <v>88</v>
      </c>
      <c r="I75">
        <v>0.11</v>
      </c>
      <c r="J75">
        <v>78.319999999999993</v>
      </c>
      <c r="K75">
        <v>313.27999999999997</v>
      </c>
      <c r="L75" s="8">
        <f t="shared" si="9"/>
        <v>352</v>
      </c>
      <c r="M75" s="25">
        <f t="shared" si="5"/>
        <v>302.72000000000003</v>
      </c>
      <c r="N75" t="str">
        <f t="shared" si="6"/>
        <v>CAD</v>
      </c>
      <c r="O75" s="8">
        <f t="shared" si="7"/>
        <v>302.72000000000003</v>
      </c>
      <c r="P75" s="8">
        <f t="shared" si="8"/>
        <v>0</v>
      </c>
    </row>
    <row r="76" spans="1:16" x14ac:dyDescent="0.2">
      <c r="A76">
        <v>9721492</v>
      </c>
      <c r="B76" t="s">
        <v>120</v>
      </c>
      <c r="C76">
        <v>53</v>
      </c>
      <c r="D76" s="23">
        <v>9781483324241</v>
      </c>
      <c r="E76" s="24"/>
      <c r="F76" t="s">
        <v>121</v>
      </c>
      <c r="G76">
        <v>2</v>
      </c>
      <c r="H76">
        <v>148</v>
      </c>
      <c r="I76">
        <v>0.11</v>
      </c>
      <c r="J76">
        <v>131.72</v>
      </c>
      <c r="K76">
        <v>263.44</v>
      </c>
      <c r="L76" s="8">
        <f t="shared" si="9"/>
        <v>296</v>
      </c>
      <c r="M76" s="25">
        <f t="shared" si="5"/>
        <v>254.56</v>
      </c>
      <c r="N76" t="str">
        <f t="shared" si="6"/>
        <v>CAD</v>
      </c>
      <c r="O76" s="8">
        <f t="shared" si="7"/>
        <v>254.56</v>
      </c>
      <c r="P76" s="8">
        <f t="shared" si="8"/>
        <v>0</v>
      </c>
    </row>
    <row r="77" spans="1:16" x14ac:dyDescent="0.2">
      <c r="A77">
        <v>9860423</v>
      </c>
      <c r="B77" t="s">
        <v>120</v>
      </c>
      <c r="C77">
        <v>53</v>
      </c>
      <c r="D77" s="23">
        <v>9781544394039</v>
      </c>
      <c r="E77" s="24"/>
      <c r="F77" t="s">
        <v>88</v>
      </c>
      <c r="G77">
        <v>4</v>
      </c>
      <c r="H77">
        <v>102</v>
      </c>
      <c r="I77">
        <v>0.11</v>
      </c>
      <c r="J77">
        <v>90.78</v>
      </c>
      <c r="K77">
        <v>363.12</v>
      </c>
      <c r="L77" s="8">
        <f t="shared" si="9"/>
        <v>408</v>
      </c>
      <c r="M77" s="25">
        <f t="shared" si="5"/>
        <v>350.88</v>
      </c>
      <c r="N77" t="str">
        <f t="shared" si="6"/>
        <v>CAD</v>
      </c>
      <c r="O77" s="8">
        <f t="shared" si="7"/>
        <v>350.88</v>
      </c>
      <c r="P77" s="8">
        <f t="shared" si="8"/>
        <v>0</v>
      </c>
    </row>
    <row r="78" spans="1:16" x14ac:dyDescent="0.2">
      <c r="A78">
        <v>9959622</v>
      </c>
      <c r="B78" t="s">
        <v>122</v>
      </c>
      <c r="C78">
        <v>55</v>
      </c>
      <c r="D78" s="23" t="s">
        <v>123</v>
      </c>
      <c r="E78" s="24"/>
      <c r="F78" t="s">
        <v>124</v>
      </c>
      <c r="G78">
        <v>2</v>
      </c>
      <c r="H78">
        <v>88</v>
      </c>
      <c r="I78">
        <v>0.11</v>
      </c>
      <c r="J78">
        <v>78.319999999999993</v>
      </c>
      <c r="K78">
        <v>156.63999999999999</v>
      </c>
      <c r="L78" s="8">
        <f t="shared" si="9"/>
        <v>176</v>
      </c>
      <c r="M78" s="25">
        <f t="shared" si="5"/>
        <v>151.36000000000001</v>
      </c>
      <c r="N78" t="str">
        <f t="shared" si="6"/>
        <v>CAD</v>
      </c>
      <c r="O78" s="8">
        <f t="shared" si="7"/>
        <v>151.36000000000001</v>
      </c>
      <c r="P78" s="8">
        <f t="shared" si="8"/>
        <v>0</v>
      </c>
    </row>
    <row r="79" spans="1:16" x14ac:dyDescent="0.2">
      <c r="A79">
        <v>9676401</v>
      </c>
      <c r="B79" t="s">
        <v>125</v>
      </c>
      <c r="C79">
        <v>59</v>
      </c>
      <c r="D79" s="23">
        <v>9781446292747</v>
      </c>
      <c r="E79" s="24"/>
      <c r="F79" t="s">
        <v>126</v>
      </c>
      <c r="G79">
        <v>1</v>
      </c>
      <c r="H79">
        <v>66</v>
      </c>
      <c r="I79">
        <v>0.11</v>
      </c>
      <c r="J79">
        <v>58.74</v>
      </c>
      <c r="K79">
        <v>58.74</v>
      </c>
      <c r="L79" s="8">
        <f t="shared" si="9"/>
        <v>66</v>
      </c>
      <c r="M79" s="25">
        <f t="shared" si="5"/>
        <v>56.76</v>
      </c>
      <c r="N79" t="str">
        <f t="shared" si="6"/>
        <v>CAD</v>
      </c>
      <c r="O79" s="8">
        <f t="shared" si="7"/>
        <v>56.76</v>
      </c>
      <c r="P79" s="8">
        <f t="shared" si="8"/>
        <v>0</v>
      </c>
    </row>
    <row r="80" spans="1:16" x14ac:dyDescent="0.2">
      <c r="A80">
        <v>9690847</v>
      </c>
      <c r="B80" t="s">
        <v>125</v>
      </c>
      <c r="C80">
        <v>59</v>
      </c>
      <c r="D80" s="23">
        <v>9781506396385</v>
      </c>
      <c r="E80" s="24"/>
      <c r="F80" t="s">
        <v>100</v>
      </c>
      <c r="G80">
        <v>1</v>
      </c>
      <c r="H80">
        <v>143</v>
      </c>
      <c r="I80">
        <v>0.11</v>
      </c>
      <c r="J80">
        <v>127.27</v>
      </c>
      <c r="K80">
        <v>127.27</v>
      </c>
      <c r="L80" s="8">
        <f t="shared" si="9"/>
        <v>143</v>
      </c>
      <c r="M80" s="25">
        <f t="shared" si="5"/>
        <v>122.98</v>
      </c>
      <c r="N80" t="str">
        <f t="shared" si="6"/>
        <v>CAD</v>
      </c>
      <c r="O80" s="8">
        <f t="shared" si="7"/>
        <v>122.98</v>
      </c>
      <c r="P80" s="8">
        <f t="shared" si="8"/>
        <v>0</v>
      </c>
    </row>
    <row r="81" spans="1:16" x14ac:dyDescent="0.2">
      <c r="A81">
        <v>9695882</v>
      </c>
      <c r="B81" t="s">
        <v>125</v>
      </c>
      <c r="C81">
        <v>59</v>
      </c>
      <c r="D81" s="23">
        <v>9781446281093</v>
      </c>
      <c r="E81" s="24"/>
      <c r="F81" t="s">
        <v>127</v>
      </c>
      <c r="G81">
        <v>1</v>
      </c>
      <c r="H81">
        <v>69</v>
      </c>
      <c r="I81">
        <v>0.11</v>
      </c>
      <c r="J81">
        <v>61.41</v>
      </c>
      <c r="K81">
        <v>61.41</v>
      </c>
      <c r="L81" s="8">
        <f t="shared" si="9"/>
        <v>69</v>
      </c>
      <c r="M81" s="25">
        <f t="shared" si="5"/>
        <v>59.34</v>
      </c>
      <c r="N81" t="str">
        <f t="shared" si="6"/>
        <v>CAD</v>
      </c>
      <c r="O81" s="8">
        <f t="shared" si="7"/>
        <v>59.34</v>
      </c>
      <c r="P81" s="8">
        <f t="shared" si="8"/>
        <v>0</v>
      </c>
    </row>
    <row r="82" spans="1:16" x14ac:dyDescent="0.2">
      <c r="A82">
        <v>9722703</v>
      </c>
      <c r="B82" t="s">
        <v>125</v>
      </c>
      <c r="C82">
        <v>59</v>
      </c>
      <c r="D82" s="23">
        <v>9781071895085</v>
      </c>
      <c r="E82" s="24"/>
      <c r="F82" t="s">
        <v>128</v>
      </c>
      <c r="G82">
        <v>21</v>
      </c>
      <c r="H82">
        <v>119</v>
      </c>
      <c r="I82">
        <v>0.11</v>
      </c>
      <c r="J82">
        <v>105.91</v>
      </c>
      <c r="K82">
        <v>2224.11</v>
      </c>
      <c r="L82" s="8">
        <f t="shared" si="9"/>
        <v>2499</v>
      </c>
      <c r="M82" s="25">
        <f t="shared" si="5"/>
        <v>2149.14</v>
      </c>
      <c r="N82" t="str">
        <f t="shared" si="6"/>
        <v>CAD</v>
      </c>
      <c r="O82" s="8">
        <f t="shared" si="7"/>
        <v>2149.14</v>
      </c>
      <c r="P82" s="8">
        <f t="shared" si="8"/>
        <v>0</v>
      </c>
    </row>
    <row r="83" spans="1:16" x14ac:dyDescent="0.2">
      <c r="A83">
        <v>9799799</v>
      </c>
      <c r="B83" t="s">
        <v>125</v>
      </c>
      <c r="C83">
        <v>59</v>
      </c>
      <c r="D83" s="23">
        <v>9781071963135</v>
      </c>
      <c r="E83" s="24"/>
      <c r="F83" t="s">
        <v>105</v>
      </c>
      <c r="G83">
        <v>22</v>
      </c>
      <c r="H83">
        <v>130</v>
      </c>
      <c r="I83">
        <v>0.11</v>
      </c>
      <c r="J83">
        <v>115.7</v>
      </c>
      <c r="K83">
        <v>2545.4</v>
      </c>
      <c r="L83" s="8">
        <f t="shared" si="9"/>
        <v>2860</v>
      </c>
      <c r="M83" s="25">
        <f t="shared" si="5"/>
        <v>2459.6</v>
      </c>
      <c r="N83" t="str">
        <f t="shared" si="6"/>
        <v>CAD</v>
      </c>
      <c r="O83" s="8">
        <f t="shared" si="7"/>
        <v>2459.6</v>
      </c>
      <c r="P83" s="8">
        <f t="shared" si="8"/>
        <v>0</v>
      </c>
    </row>
    <row r="84" spans="1:16" x14ac:dyDescent="0.2">
      <c r="A84">
        <v>9689656</v>
      </c>
      <c r="B84" t="s">
        <v>129</v>
      </c>
      <c r="C84">
        <v>74</v>
      </c>
      <c r="D84" s="23">
        <v>9781483324609</v>
      </c>
      <c r="E84" s="24"/>
      <c r="F84" t="s">
        <v>130</v>
      </c>
      <c r="G84">
        <v>4</v>
      </c>
      <c r="H84">
        <v>119</v>
      </c>
      <c r="I84">
        <v>0.11</v>
      </c>
      <c r="J84">
        <v>105.91</v>
      </c>
      <c r="K84">
        <v>423.64</v>
      </c>
      <c r="L84" s="8">
        <f t="shared" si="9"/>
        <v>476</v>
      </c>
      <c r="M84" s="25">
        <f t="shared" si="5"/>
        <v>409.36</v>
      </c>
      <c r="N84" t="str">
        <f t="shared" si="6"/>
        <v>CAD</v>
      </c>
      <c r="O84" s="8">
        <f t="shared" si="7"/>
        <v>409.36</v>
      </c>
      <c r="P84" s="8">
        <f t="shared" si="8"/>
        <v>0</v>
      </c>
    </row>
    <row r="85" spans="1:16" x14ac:dyDescent="0.2">
      <c r="A85">
        <v>9721520</v>
      </c>
      <c r="B85" t="s">
        <v>129</v>
      </c>
      <c r="C85">
        <v>74</v>
      </c>
      <c r="D85" s="23">
        <v>9781544352220</v>
      </c>
      <c r="E85" s="24"/>
      <c r="F85" t="s">
        <v>131</v>
      </c>
      <c r="G85">
        <v>18</v>
      </c>
      <c r="H85">
        <v>51</v>
      </c>
      <c r="I85">
        <v>0.11</v>
      </c>
      <c r="J85">
        <v>45.39</v>
      </c>
      <c r="K85">
        <v>817.02</v>
      </c>
      <c r="L85" s="8">
        <f t="shared" si="9"/>
        <v>918</v>
      </c>
      <c r="M85" s="25">
        <f t="shared" si="5"/>
        <v>789.48</v>
      </c>
      <c r="N85" t="str">
        <f t="shared" si="6"/>
        <v>CAD</v>
      </c>
      <c r="O85" s="8">
        <f t="shared" si="7"/>
        <v>789.48</v>
      </c>
      <c r="P85" s="8">
        <f t="shared" si="8"/>
        <v>0</v>
      </c>
    </row>
    <row r="86" spans="1:16" x14ac:dyDescent="0.2">
      <c r="A86">
        <v>9694979</v>
      </c>
      <c r="B86" t="s">
        <v>132</v>
      </c>
      <c r="C86">
        <v>76</v>
      </c>
      <c r="D86" s="23">
        <v>9781071800164</v>
      </c>
      <c r="E86" s="24"/>
      <c r="F86" t="s">
        <v>133</v>
      </c>
      <c r="G86">
        <v>2</v>
      </c>
      <c r="H86">
        <v>102</v>
      </c>
      <c r="I86">
        <v>0.11</v>
      </c>
      <c r="J86">
        <v>90.78</v>
      </c>
      <c r="K86">
        <v>181.56</v>
      </c>
      <c r="L86" s="8">
        <f t="shared" si="9"/>
        <v>204</v>
      </c>
      <c r="M86" s="25">
        <f t="shared" si="5"/>
        <v>175.44</v>
      </c>
      <c r="N86" t="str">
        <f t="shared" si="6"/>
        <v>CAD</v>
      </c>
      <c r="O86" s="8">
        <f t="shared" si="7"/>
        <v>175.44</v>
      </c>
      <c r="P86" s="8">
        <f t="shared" si="8"/>
        <v>0</v>
      </c>
    </row>
    <row r="87" spans="1:16" x14ac:dyDescent="0.2">
      <c r="A87">
        <v>9690491</v>
      </c>
      <c r="B87" t="s">
        <v>134</v>
      </c>
      <c r="C87">
        <v>85</v>
      </c>
      <c r="D87" s="23">
        <v>9781506391724</v>
      </c>
      <c r="E87" s="24"/>
      <c r="F87" t="s">
        <v>135</v>
      </c>
      <c r="G87">
        <v>1</v>
      </c>
      <c r="H87">
        <v>143</v>
      </c>
      <c r="I87">
        <v>0.11</v>
      </c>
      <c r="J87">
        <v>127.27</v>
      </c>
      <c r="K87">
        <v>127.27</v>
      </c>
      <c r="L87" s="8">
        <f t="shared" si="9"/>
        <v>143</v>
      </c>
      <c r="M87" s="25">
        <f t="shared" si="5"/>
        <v>122.98</v>
      </c>
      <c r="N87" t="str">
        <f t="shared" si="6"/>
        <v>CAD</v>
      </c>
      <c r="O87" s="8">
        <f t="shared" si="7"/>
        <v>122.98</v>
      </c>
      <c r="P87" s="8">
        <f t="shared" si="8"/>
        <v>0</v>
      </c>
    </row>
    <row r="88" spans="1:16" x14ac:dyDescent="0.2">
      <c r="A88">
        <v>9694979</v>
      </c>
      <c r="B88" t="s">
        <v>134</v>
      </c>
      <c r="C88">
        <v>85</v>
      </c>
      <c r="D88" s="23">
        <v>9781071800164</v>
      </c>
      <c r="E88" s="24"/>
      <c r="F88" t="s">
        <v>136</v>
      </c>
      <c r="G88">
        <v>1</v>
      </c>
      <c r="H88">
        <v>73</v>
      </c>
      <c r="I88">
        <v>0.11</v>
      </c>
      <c r="J88">
        <v>64.97</v>
      </c>
      <c r="K88">
        <v>64.97</v>
      </c>
      <c r="L88" s="8">
        <f t="shared" si="9"/>
        <v>73</v>
      </c>
      <c r="M88" s="25">
        <f t="shared" si="5"/>
        <v>62.78</v>
      </c>
      <c r="N88" t="s">
        <v>137</v>
      </c>
      <c r="O88" s="8">
        <f t="shared" si="7"/>
        <v>0</v>
      </c>
      <c r="P88" s="8">
        <f t="shared" si="8"/>
        <v>62.78</v>
      </c>
    </row>
    <row r="89" spans="1:16" x14ac:dyDescent="0.2">
      <c r="A89">
        <v>9696639</v>
      </c>
      <c r="B89" t="s">
        <v>134</v>
      </c>
      <c r="C89">
        <v>85</v>
      </c>
      <c r="D89" s="23" t="s">
        <v>50</v>
      </c>
      <c r="E89" s="24"/>
      <c r="F89" t="s">
        <v>101</v>
      </c>
      <c r="G89">
        <v>1</v>
      </c>
      <c r="H89">
        <v>73</v>
      </c>
      <c r="I89">
        <v>0.11</v>
      </c>
      <c r="J89">
        <v>64.97</v>
      </c>
      <c r="K89">
        <v>64.97</v>
      </c>
      <c r="L89" s="8">
        <f t="shared" si="9"/>
        <v>73</v>
      </c>
      <c r="M89" s="25">
        <f t="shared" si="5"/>
        <v>62.78</v>
      </c>
      <c r="N89" t="s">
        <v>137</v>
      </c>
      <c r="O89" s="8">
        <f t="shared" si="7"/>
        <v>0</v>
      </c>
      <c r="P89" s="8">
        <f t="shared" si="8"/>
        <v>62.78</v>
      </c>
    </row>
    <row r="90" spans="1:16" x14ac:dyDescent="0.2">
      <c r="A90">
        <v>9696639</v>
      </c>
      <c r="B90" t="s">
        <v>134</v>
      </c>
      <c r="C90">
        <v>85</v>
      </c>
      <c r="D90" s="23" t="s">
        <v>50</v>
      </c>
      <c r="E90" s="24"/>
      <c r="F90" t="s">
        <v>101</v>
      </c>
      <c r="G90">
        <v>1</v>
      </c>
      <c r="H90">
        <v>102</v>
      </c>
      <c r="I90">
        <v>0.11</v>
      </c>
      <c r="J90">
        <v>90.78</v>
      </c>
      <c r="K90">
        <v>90.78</v>
      </c>
      <c r="L90" s="8">
        <f t="shared" si="9"/>
        <v>102</v>
      </c>
      <c r="M90" s="25">
        <f t="shared" si="5"/>
        <v>87.72</v>
      </c>
      <c r="N90" t="str">
        <f>IF(C90=73,"USD","CAD")</f>
        <v>CAD</v>
      </c>
      <c r="O90" s="8">
        <f t="shared" si="7"/>
        <v>87.72</v>
      </c>
      <c r="P90" s="8">
        <f t="shared" si="8"/>
        <v>0</v>
      </c>
    </row>
    <row r="91" spans="1:16" x14ac:dyDescent="0.2">
      <c r="A91">
        <v>9701779</v>
      </c>
      <c r="B91" t="s">
        <v>134</v>
      </c>
      <c r="C91">
        <v>85</v>
      </c>
      <c r="D91" s="23">
        <v>9781544370606</v>
      </c>
      <c r="E91" s="24"/>
      <c r="F91" t="s">
        <v>138</v>
      </c>
      <c r="G91">
        <v>1</v>
      </c>
      <c r="H91">
        <v>148</v>
      </c>
      <c r="I91">
        <v>0.11</v>
      </c>
      <c r="J91">
        <v>131.72</v>
      </c>
      <c r="K91">
        <v>131.72</v>
      </c>
      <c r="L91" s="8">
        <f t="shared" si="9"/>
        <v>148</v>
      </c>
      <c r="M91" s="25">
        <f t="shared" si="5"/>
        <v>127.28</v>
      </c>
      <c r="N91" t="str">
        <f>IF(C91=73,"USD","CAD")</f>
        <v>CAD</v>
      </c>
      <c r="O91" s="8">
        <f t="shared" si="7"/>
        <v>127.28</v>
      </c>
      <c r="P91" s="8">
        <f t="shared" si="8"/>
        <v>0</v>
      </c>
    </row>
    <row r="92" spans="1:16" x14ac:dyDescent="0.2">
      <c r="A92">
        <v>9717452</v>
      </c>
      <c r="B92" t="s">
        <v>134</v>
      </c>
      <c r="C92">
        <v>85</v>
      </c>
      <c r="D92" s="23" t="s">
        <v>24</v>
      </c>
      <c r="E92" s="24"/>
      <c r="F92" t="s">
        <v>25</v>
      </c>
      <c r="G92">
        <v>3</v>
      </c>
      <c r="H92">
        <v>72</v>
      </c>
      <c r="I92">
        <v>0.11</v>
      </c>
      <c r="J92">
        <v>64.08</v>
      </c>
      <c r="K92">
        <v>192.24</v>
      </c>
      <c r="L92" s="8">
        <f t="shared" si="9"/>
        <v>216</v>
      </c>
      <c r="M92" s="25">
        <f t="shared" si="5"/>
        <v>185.76</v>
      </c>
      <c r="N92" t="str">
        <f>IF(C92=73,"USD","CAD")</f>
        <v>CAD</v>
      </c>
      <c r="O92" s="8">
        <f t="shared" si="7"/>
        <v>185.76</v>
      </c>
      <c r="P92" s="8">
        <f t="shared" si="8"/>
        <v>0</v>
      </c>
    </row>
    <row r="93" spans="1:16" x14ac:dyDescent="0.2">
      <c r="A93">
        <v>9721520</v>
      </c>
      <c r="B93" t="s">
        <v>134</v>
      </c>
      <c r="C93">
        <v>85</v>
      </c>
      <c r="D93" s="23">
        <v>9781544352220</v>
      </c>
      <c r="E93" s="24"/>
      <c r="F93" t="s">
        <v>139</v>
      </c>
      <c r="G93">
        <v>1</v>
      </c>
      <c r="H93">
        <v>40</v>
      </c>
      <c r="I93">
        <v>0.11</v>
      </c>
      <c r="J93">
        <v>35.6</v>
      </c>
      <c r="K93">
        <v>35.6</v>
      </c>
      <c r="L93" s="8">
        <f t="shared" si="9"/>
        <v>40</v>
      </c>
      <c r="M93" s="25">
        <f t="shared" si="5"/>
        <v>34.4</v>
      </c>
      <c r="N93" t="s">
        <v>137</v>
      </c>
      <c r="O93" s="8">
        <f t="shared" si="7"/>
        <v>0</v>
      </c>
      <c r="P93" s="8">
        <f t="shared" si="8"/>
        <v>34.4</v>
      </c>
    </row>
    <row r="94" spans="1:16" x14ac:dyDescent="0.2">
      <c r="A94">
        <v>9723274</v>
      </c>
      <c r="B94" t="s">
        <v>134</v>
      </c>
      <c r="C94">
        <v>85</v>
      </c>
      <c r="D94" s="23">
        <v>9781071853016</v>
      </c>
      <c r="E94" s="24"/>
      <c r="F94" t="s">
        <v>140</v>
      </c>
      <c r="G94">
        <v>1</v>
      </c>
      <c r="H94">
        <v>102</v>
      </c>
      <c r="I94">
        <v>0.11</v>
      </c>
      <c r="J94">
        <v>90.78</v>
      </c>
      <c r="K94">
        <v>90.78</v>
      </c>
      <c r="L94" s="8">
        <f t="shared" si="9"/>
        <v>102</v>
      </c>
      <c r="M94" s="25">
        <f t="shared" si="5"/>
        <v>87.72</v>
      </c>
      <c r="N94" t="str">
        <f>IF(C94=73,"USD","CAD")</f>
        <v>CAD</v>
      </c>
      <c r="O94" s="8">
        <f t="shared" si="7"/>
        <v>87.72</v>
      </c>
      <c r="P94" s="8">
        <f t="shared" si="8"/>
        <v>0</v>
      </c>
    </row>
    <row r="95" spans="1:16" x14ac:dyDescent="0.2">
      <c r="A95">
        <v>9740244</v>
      </c>
      <c r="B95" t="s">
        <v>134</v>
      </c>
      <c r="C95">
        <v>85</v>
      </c>
      <c r="D95" s="23" t="s">
        <v>141</v>
      </c>
      <c r="E95" s="24"/>
      <c r="F95" t="s">
        <v>142</v>
      </c>
      <c r="G95">
        <v>1</v>
      </c>
      <c r="H95">
        <v>88</v>
      </c>
      <c r="I95">
        <v>0.11</v>
      </c>
      <c r="J95">
        <v>78.319999999999993</v>
      </c>
      <c r="K95">
        <v>78.319999999999993</v>
      </c>
      <c r="L95" s="8">
        <f t="shared" si="9"/>
        <v>88</v>
      </c>
      <c r="M95" s="25">
        <f t="shared" si="5"/>
        <v>75.680000000000007</v>
      </c>
      <c r="N95" t="str">
        <f>IF(C95=73,"USD","CAD")</f>
        <v>CAD</v>
      </c>
      <c r="O95" s="8">
        <f t="shared" si="7"/>
        <v>75.680000000000007</v>
      </c>
      <c r="P95" s="8">
        <f t="shared" si="8"/>
        <v>0</v>
      </c>
    </row>
    <row r="96" spans="1:16" x14ac:dyDescent="0.2">
      <c r="A96">
        <v>9752950</v>
      </c>
      <c r="B96" t="s">
        <v>134</v>
      </c>
      <c r="C96">
        <v>85</v>
      </c>
      <c r="D96" s="23">
        <v>9781544395807</v>
      </c>
      <c r="E96" s="24"/>
      <c r="F96" t="s">
        <v>143</v>
      </c>
      <c r="G96">
        <v>1</v>
      </c>
      <c r="H96">
        <v>102</v>
      </c>
      <c r="I96">
        <v>0.11</v>
      </c>
      <c r="J96">
        <v>90.78</v>
      </c>
      <c r="K96">
        <v>90.78</v>
      </c>
      <c r="L96" s="8">
        <f t="shared" si="9"/>
        <v>102</v>
      </c>
      <c r="M96" s="25">
        <f t="shared" si="5"/>
        <v>87.72</v>
      </c>
      <c r="N96" t="str">
        <f>IF(C96=73,"USD","CAD")</f>
        <v>CAD</v>
      </c>
      <c r="O96" s="8">
        <f t="shared" si="7"/>
        <v>87.72</v>
      </c>
      <c r="P96" s="8">
        <f t="shared" si="8"/>
        <v>0</v>
      </c>
    </row>
    <row r="97" spans="1:16" x14ac:dyDescent="0.2">
      <c r="A97">
        <v>9763064</v>
      </c>
      <c r="B97" t="s">
        <v>134</v>
      </c>
      <c r="C97">
        <v>85</v>
      </c>
      <c r="D97" s="23">
        <v>9781071884164</v>
      </c>
      <c r="E97" s="24"/>
      <c r="F97" t="s">
        <v>144</v>
      </c>
      <c r="G97">
        <v>1</v>
      </c>
      <c r="H97">
        <v>77</v>
      </c>
      <c r="I97">
        <v>0.11</v>
      </c>
      <c r="J97">
        <v>68.53</v>
      </c>
      <c r="K97">
        <v>68.53</v>
      </c>
      <c r="L97" s="8">
        <f t="shared" si="9"/>
        <v>77</v>
      </c>
      <c r="M97" s="25">
        <f t="shared" si="5"/>
        <v>66.22</v>
      </c>
      <c r="N97" t="str">
        <f>IF(C97=73,"USD","CAD")</f>
        <v>CAD</v>
      </c>
      <c r="O97" s="8">
        <f t="shared" si="7"/>
        <v>66.22</v>
      </c>
      <c r="P97" s="8">
        <f t="shared" si="8"/>
        <v>0</v>
      </c>
    </row>
    <row r="98" spans="1:16" x14ac:dyDescent="0.2">
      <c r="A98">
        <v>9769615</v>
      </c>
      <c r="B98" t="s">
        <v>134</v>
      </c>
      <c r="C98">
        <v>85</v>
      </c>
      <c r="D98" s="23" t="s">
        <v>145</v>
      </c>
      <c r="E98" s="24"/>
      <c r="F98" t="s">
        <v>146</v>
      </c>
      <c r="G98">
        <v>1</v>
      </c>
      <c r="H98">
        <v>102</v>
      </c>
      <c r="I98">
        <v>0.11</v>
      </c>
      <c r="J98">
        <v>90.78</v>
      </c>
      <c r="K98">
        <v>90.78</v>
      </c>
      <c r="L98" s="8">
        <f t="shared" si="9"/>
        <v>102</v>
      </c>
      <c r="M98" s="25">
        <f t="shared" si="5"/>
        <v>87.72</v>
      </c>
      <c r="N98" t="str">
        <f>IF(C98=73,"USD","CAD")</f>
        <v>CAD</v>
      </c>
      <c r="O98" s="8">
        <f t="shared" si="7"/>
        <v>87.72</v>
      </c>
      <c r="P98" s="8">
        <f t="shared" si="8"/>
        <v>0</v>
      </c>
    </row>
    <row r="99" spans="1:16" x14ac:dyDescent="0.2">
      <c r="A99">
        <v>9777840</v>
      </c>
      <c r="B99" t="s">
        <v>134</v>
      </c>
      <c r="C99">
        <v>85</v>
      </c>
      <c r="D99" s="23">
        <v>9781529672800</v>
      </c>
      <c r="E99" s="24"/>
      <c r="F99" t="s">
        <v>147</v>
      </c>
      <c r="G99">
        <v>1</v>
      </c>
      <c r="H99">
        <v>37</v>
      </c>
      <c r="I99">
        <v>0.11</v>
      </c>
      <c r="J99">
        <v>32.93</v>
      </c>
      <c r="K99">
        <v>32.93</v>
      </c>
      <c r="L99" s="8">
        <f t="shared" si="9"/>
        <v>37</v>
      </c>
      <c r="M99" s="25">
        <f t="shared" si="5"/>
        <v>31.82</v>
      </c>
      <c r="N99" t="s">
        <v>137</v>
      </c>
      <c r="O99" s="8">
        <f t="shared" si="7"/>
        <v>0</v>
      </c>
      <c r="P99" s="8">
        <f t="shared" si="8"/>
        <v>31.82</v>
      </c>
    </row>
    <row r="100" spans="1:16" x14ac:dyDescent="0.2">
      <c r="A100">
        <v>9783214</v>
      </c>
      <c r="B100" t="s">
        <v>134</v>
      </c>
      <c r="C100">
        <v>85</v>
      </c>
      <c r="D100" s="23" t="s">
        <v>148</v>
      </c>
      <c r="E100" s="24"/>
      <c r="F100" t="s">
        <v>149</v>
      </c>
      <c r="G100">
        <v>1</v>
      </c>
      <c r="H100">
        <v>88</v>
      </c>
      <c r="I100">
        <v>0.11</v>
      </c>
      <c r="J100">
        <v>78.319999999999993</v>
      </c>
      <c r="K100">
        <v>78.319999999999993</v>
      </c>
      <c r="L100" s="8">
        <f t="shared" si="9"/>
        <v>88</v>
      </c>
      <c r="M100" s="25">
        <f t="shared" si="5"/>
        <v>75.680000000000007</v>
      </c>
      <c r="N100" t="str">
        <f>IF(C100=73,"USD","CAD")</f>
        <v>CAD</v>
      </c>
      <c r="O100" s="8">
        <f t="shared" si="7"/>
        <v>75.680000000000007</v>
      </c>
      <c r="P100" s="8">
        <f t="shared" si="8"/>
        <v>0</v>
      </c>
    </row>
    <row r="101" spans="1:16" x14ac:dyDescent="0.2">
      <c r="A101">
        <v>9827657</v>
      </c>
      <c r="B101" t="s">
        <v>134</v>
      </c>
      <c r="C101">
        <v>85</v>
      </c>
      <c r="D101" s="23">
        <v>9781529765342</v>
      </c>
      <c r="E101" s="24"/>
      <c r="F101" t="s">
        <v>150</v>
      </c>
      <c r="G101">
        <v>1</v>
      </c>
      <c r="H101">
        <v>72</v>
      </c>
      <c r="I101">
        <v>0.11</v>
      </c>
      <c r="J101">
        <v>64.08</v>
      </c>
      <c r="K101">
        <v>64.08</v>
      </c>
      <c r="L101" s="8">
        <f t="shared" si="9"/>
        <v>72</v>
      </c>
      <c r="M101" s="25">
        <f t="shared" si="5"/>
        <v>61.92</v>
      </c>
      <c r="N101" t="str">
        <f>IF(C101=73,"USD","CAD")</f>
        <v>CAD</v>
      </c>
      <c r="O101" s="8">
        <f t="shared" si="7"/>
        <v>61.92</v>
      </c>
      <c r="P101" s="8">
        <f t="shared" si="8"/>
        <v>0</v>
      </c>
    </row>
    <row r="102" spans="1:16" x14ac:dyDescent="0.2">
      <c r="A102">
        <v>9834188</v>
      </c>
      <c r="B102" t="s">
        <v>134</v>
      </c>
      <c r="C102">
        <v>85</v>
      </c>
      <c r="D102" s="23" t="s">
        <v>69</v>
      </c>
      <c r="E102" s="24"/>
      <c r="F102" t="s">
        <v>151</v>
      </c>
      <c r="G102">
        <v>1</v>
      </c>
      <c r="H102">
        <v>64</v>
      </c>
      <c r="I102">
        <v>0.11</v>
      </c>
      <c r="J102">
        <v>56.96</v>
      </c>
      <c r="K102">
        <v>56.96</v>
      </c>
      <c r="L102" s="8">
        <f t="shared" si="9"/>
        <v>64</v>
      </c>
      <c r="M102" s="25">
        <f t="shared" si="5"/>
        <v>55.04</v>
      </c>
      <c r="N102" t="str">
        <f>IF(C102=73,"USD","CAD")</f>
        <v>CAD</v>
      </c>
      <c r="O102" s="8">
        <f t="shared" si="7"/>
        <v>55.04</v>
      </c>
      <c r="P102" s="8">
        <f t="shared" si="8"/>
        <v>0</v>
      </c>
    </row>
    <row r="103" spans="1:16" x14ac:dyDescent="0.2">
      <c r="A103">
        <v>9835396</v>
      </c>
      <c r="B103" t="s">
        <v>134</v>
      </c>
      <c r="C103">
        <v>85</v>
      </c>
      <c r="D103" s="23">
        <v>9781071930687</v>
      </c>
      <c r="E103" s="24"/>
      <c r="F103" t="s">
        <v>152</v>
      </c>
      <c r="G103">
        <v>1</v>
      </c>
      <c r="H103">
        <v>119</v>
      </c>
      <c r="I103">
        <v>0.11</v>
      </c>
      <c r="J103">
        <v>105.91</v>
      </c>
      <c r="K103">
        <v>105.91</v>
      </c>
      <c r="L103" s="8">
        <f t="shared" si="9"/>
        <v>119</v>
      </c>
      <c r="M103" s="25">
        <f t="shared" si="5"/>
        <v>102.34</v>
      </c>
      <c r="N103" t="str">
        <f>IF(C103=73,"USD","CAD")</f>
        <v>CAD</v>
      </c>
      <c r="O103" s="8">
        <f t="shared" si="7"/>
        <v>102.34</v>
      </c>
      <c r="P103" s="8">
        <f t="shared" si="8"/>
        <v>0</v>
      </c>
    </row>
    <row r="104" spans="1:16" x14ac:dyDescent="0.2">
      <c r="A104">
        <v>9843065</v>
      </c>
      <c r="B104" t="s">
        <v>134</v>
      </c>
      <c r="C104">
        <v>85</v>
      </c>
      <c r="D104" s="23">
        <v>9781529695762</v>
      </c>
      <c r="E104" s="24"/>
      <c r="F104" t="s">
        <v>153</v>
      </c>
      <c r="G104">
        <v>1</v>
      </c>
      <c r="H104">
        <v>39</v>
      </c>
      <c r="I104">
        <v>0.11</v>
      </c>
      <c r="J104">
        <v>34.71</v>
      </c>
      <c r="K104">
        <v>34.71</v>
      </c>
      <c r="L104" s="8">
        <f t="shared" si="9"/>
        <v>39</v>
      </c>
      <c r="M104" s="25">
        <f t="shared" si="5"/>
        <v>33.54</v>
      </c>
      <c r="N104" t="str">
        <f>IF(C104=73,"USD","CAD")</f>
        <v>CAD</v>
      </c>
      <c r="O104" s="8">
        <f t="shared" si="7"/>
        <v>33.54</v>
      </c>
      <c r="P104" s="8">
        <f t="shared" si="8"/>
        <v>0</v>
      </c>
    </row>
    <row r="105" spans="1:16" x14ac:dyDescent="0.2">
      <c r="A105">
        <v>9843065</v>
      </c>
      <c r="B105" t="s">
        <v>134</v>
      </c>
      <c r="C105">
        <v>85</v>
      </c>
      <c r="D105" s="23">
        <v>9781529695762</v>
      </c>
      <c r="E105" s="24"/>
      <c r="F105" t="s">
        <v>153</v>
      </c>
      <c r="G105">
        <v>1</v>
      </c>
      <c r="H105">
        <v>26</v>
      </c>
      <c r="I105">
        <v>0.11</v>
      </c>
      <c r="J105">
        <v>23.14</v>
      </c>
      <c r="K105">
        <v>23.14</v>
      </c>
      <c r="L105" s="8">
        <f t="shared" si="9"/>
        <v>26</v>
      </c>
      <c r="M105" s="25">
        <f t="shared" si="5"/>
        <v>22.36</v>
      </c>
      <c r="N105" t="s">
        <v>137</v>
      </c>
      <c r="O105" s="8">
        <f t="shared" si="7"/>
        <v>0</v>
      </c>
      <c r="P105" s="8">
        <f t="shared" si="8"/>
        <v>22.36</v>
      </c>
    </row>
    <row r="106" spans="1:16" x14ac:dyDescent="0.2">
      <c r="A106">
        <v>9860954</v>
      </c>
      <c r="B106" t="s">
        <v>134</v>
      </c>
      <c r="C106">
        <v>85</v>
      </c>
      <c r="D106" s="23">
        <v>9781071927113</v>
      </c>
      <c r="E106" s="24"/>
      <c r="F106" t="s">
        <v>154</v>
      </c>
      <c r="G106">
        <v>2</v>
      </c>
      <c r="H106">
        <v>102</v>
      </c>
      <c r="I106">
        <v>0.11</v>
      </c>
      <c r="J106">
        <v>90.78</v>
      </c>
      <c r="K106">
        <v>181.56</v>
      </c>
      <c r="L106" s="8">
        <f t="shared" si="9"/>
        <v>204</v>
      </c>
      <c r="M106" s="25">
        <f t="shared" si="5"/>
        <v>175.44</v>
      </c>
      <c r="N106" t="str">
        <f>IF(C106=73,"USD","CAD")</f>
        <v>CAD</v>
      </c>
      <c r="O106" s="8">
        <f t="shared" si="7"/>
        <v>175.44</v>
      </c>
      <c r="P106" s="8">
        <f t="shared" si="8"/>
        <v>0</v>
      </c>
    </row>
    <row r="107" spans="1:16" x14ac:dyDescent="0.2">
      <c r="A107">
        <v>9862815</v>
      </c>
      <c r="B107" t="s">
        <v>134</v>
      </c>
      <c r="C107">
        <v>85</v>
      </c>
      <c r="D107" s="23">
        <v>9781071884898</v>
      </c>
      <c r="E107" s="24"/>
      <c r="F107" t="s">
        <v>155</v>
      </c>
      <c r="G107">
        <v>1</v>
      </c>
      <c r="H107">
        <v>119</v>
      </c>
      <c r="I107">
        <v>0.11</v>
      </c>
      <c r="J107">
        <v>105.91</v>
      </c>
      <c r="K107">
        <v>105.91</v>
      </c>
      <c r="L107" s="8">
        <f t="shared" si="9"/>
        <v>119</v>
      </c>
      <c r="M107" s="25">
        <f t="shared" si="5"/>
        <v>102.34</v>
      </c>
      <c r="N107" t="str">
        <f>IF(C107=73,"USD","CAD")</f>
        <v>CAD</v>
      </c>
      <c r="O107" s="8">
        <f t="shared" si="7"/>
        <v>102.34</v>
      </c>
      <c r="P107" s="8">
        <f t="shared" si="8"/>
        <v>0</v>
      </c>
    </row>
    <row r="108" spans="1:16" x14ac:dyDescent="0.2">
      <c r="A108">
        <v>9867747</v>
      </c>
      <c r="B108" t="s">
        <v>134</v>
      </c>
      <c r="C108">
        <v>85</v>
      </c>
      <c r="D108" s="23">
        <v>9781071980125</v>
      </c>
      <c r="E108" s="24"/>
      <c r="F108" t="s">
        <v>156</v>
      </c>
      <c r="G108">
        <v>6</v>
      </c>
      <c r="H108">
        <v>94</v>
      </c>
      <c r="I108">
        <v>0.11</v>
      </c>
      <c r="J108">
        <v>83.66</v>
      </c>
      <c r="K108">
        <v>501.96</v>
      </c>
      <c r="L108" s="8">
        <f t="shared" si="9"/>
        <v>564</v>
      </c>
      <c r="M108" s="25">
        <f t="shared" si="5"/>
        <v>485.04</v>
      </c>
      <c r="N108" t="str">
        <f>IF(C108=73,"USD","CAD")</f>
        <v>CAD</v>
      </c>
      <c r="O108" s="8">
        <f t="shared" si="7"/>
        <v>485.04</v>
      </c>
      <c r="P108" s="8">
        <f t="shared" si="8"/>
        <v>0</v>
      </c>
    </row>
    <row r="109" spans="1:16" x14ac:dyDescent="0.2">
      <c r="A109">
        <v>9867747</v>
      </c>
      <c r="B109" t="s">
        <v>134</v>
      </c>
      <c r="C109">
        <v>85</v>
      </c>
      <c r="D109" s="23">
        <v>9781071980125</v>
      </c>
      <c r="E109" s="24"/>
      <c r="F109" t="s">
        <v>156</v>
      </c>
      <c r="G109">
        <v>1</v>
      </c>
      <c r="H109">
        <v>69</v>
      </c>
      <c r="I109">
        <v>0.11</v>
      </c>
      <c r="J109">
        <v>61.41</v>
      </c>
      <c r="K109">
        <v>61.41</v>
      </c>
      <c r="L109" s="8">
        <f t="shared" si="9"/>
        <v>69</v>
      </c>
      <c r="M109" s="25">
        <f t="shared" si="5"/>
        <v>59.34</v>
      </c>
      <c r="N109" t="s">
        <v>137</v>
      </c>
      <c r="O109" s="8">
        <f t="shared" si="7"/>
        <v>0</v>
      </c>
      <c r="P109" s="8">
        <f t="shared" si="8"/>
        <v>59.34</v>
      </c>
    </row>
    <row r="110" spans="1:16" x14ac:dyDescent="0.2">
      <c r="A110">
        <v>9929048</v>
      </c>
      <c r="B110" t="s">
        <v>134</v>
      </c>
      <c r="C110">
        <v>85</v>
      </c>
      <c r="D110" s="23" t="s">
        <v>157</v>
      </c>
      <c r="E110" s="24"/>
      <c r="F110" t="s">
        <v>158</v>
      </c>
      <c r="G110">
        <v>1</v>
      </c>
      <c r="H110">
        <v>119</v>
      </c>
      <c r="I110">
        <v>0.11</v>
      </c>
      <c r="J110">
        <v>105.91</v>
      </c>
      <c r="K110">
        <v>105.91</v>
      </c>
      <c r="L110" s="8">
        <f t="shared" si="9"/>
        <v>119</v>
      </c>
      <c r="M110" s="25">
        <f t="shared" si="5"/>
        <v>102.34</v>
      </c>
      <c r="N110" t="str">
        <f>IF(C110=73,"USD","CAD")</f>
        <v>CAD</v>
      </c>
      <c r="O110" s="8">
        <f t="shared" si="7"/>
        <v>102.34</v>
      </c>
      <c r="P110" s="8">
        <f t="shared" si="8"/>
        <v>0</v>
      </c>
    </row>
    <row r="111" spans="1:16" x14ac:dyDescent="0.2">
      <c r="A111">
        <v>9964651</v>
      </c>
      <c r="B111" t="s">
        <v>134</v>
      </c>
      <c r="C111">
        <v>85</v>
      </c>
      <c r="D111" s="23" t="s">
        <v>94</v>
      </c>
      <c r="E111" s="24"/>
      <c r="F111" t="s">
        <v>159</v>
      </c>
      <c r="G111">
        <v>1</v>
      </c>
      <c r="H111">
        <v>28</v>
      </c>
      <c r="I111">
        <v>0.11</v>
      </c>
      <c r="J111">
        <v>24.92</v>
      </c>
      <c r="K111">
        <v>24.92</v>
      </c>
      <c r="L111" s="8">
        <f t="shared" si="9"/>
        <v>28</v>
      </c>
      <c r="M111" s="25">
        <f t="shared" si="5"/>
        <v>24.08</v>
      </c>
      <c r="N111" t="s">
        <v>137</v>
      </c>
      <c r="O111" s="8">
        <f t="shared" si="7"/>
        <v>0</v>
      </c>
      <c r="P111" s="8">
        <f t="shared" si="8"/>
        <v>24.08</v>
      </c>
    </row>
    <row r="112" spans="1:16" x14ac:dyDescent="0.2">
      <c r="A112">
        <v>9675673</v>
      </c>
      <c r="B112" t="s">
        <v>160</v>
      </c>
      <c r="C112">
        <v>96</v>
      </c>
      <c r="D112" s="23" t="s">
        <v>161</v>
      </c>
      <c r="E112" s="24"/>
      <c r="F112" t="s">
        <v>162</v>
      </c>
      <c r="G112">
        <v>1</v>
      </c>
      <c r="H112">
        <v>119</v>
      </c>
      <c r="I112">
        <v>0.11</v>
      </c>
      <c r="J112">
        <v>105.91</v>
      </c>
      <c r="K112">
        <v>105.91</v>
      </c>
      <c r="L112" s="8">
        <f t="shared" si="9"/>
        <v>119</v>
      </c>
      <c r="M112" s="25">
        <f t="shared" si="5"/>
        <v>102.34</v>
      </c>
      <c r="N112" t="str">
        <f t="shared" ref="N112:N175" si="10">IF(C112=73,"USD","CAD")</f>
        <v>CAD</v>
      </c>
      <c r="O112" s="8">
        <f t="shared" si="7"/>
        <v>102.34</v>
      </c>
      <c r="P112" s="8">
        <f t="shared" si="8"/>
        <v>0</v>
      </c>
    </row>
    <row r="113" spans="1:16" x14ac:dyDescent="0.2">
      <c r="A113">
        <v>9694979</v>
      </c>
      <c r="B113" t="s">
        <v>160</v>
      </c>
      <c r="C113">
        <v>96</v>
      </c>
      <c r="D113" s="23">
        <v>9781071800164</v>
      </c>
      <c r="E113" s="24"/>
      <c r="F113" t="s">
        <v>133</v>
      </c>
      <c r="G113">
        <v>2</v>
      </c>
      <c r="H113">
        <v>102</v>
      </c>
      <c r="I113">
        <v>0.11</v>
      </c>
      <c r="J113">
        <v>90.78</v>
      </c>
      <c r="K113">
        <v>181.56</v>
      </c>
      <c r="L113" s="8">
        <f t="shared" si="9"/>
        <v>204</v>
      </c>
      <c r="M113" s="25">
        <f t="shared" si="5"/>
        <v>175.44</v>
      </c>
      <c r="N113" t="str">
        <f t="shared" si="10"/>
        <v>CAD</v>
      </c>
      <c r="O113" s="8">
        <f t="shared" si="7"/>
        <v>175.44</v>
      </c>
      <c r="P113" s="8">
        <f t="shared" si="8"/>
        <v>0</v>
      </c>
    </row>
    <row r="114" spans="1:16" x14ac:dyDescent="0.2">
      <c r="A114">
        <v>9783214</v>
      </c>
      <c r="B114" t="s">
        <v>160</v>
      </c>
      <c r="C114">
        <v>96</v>
      </c>
      <c r="D114" s="23" t="s">
        <v>148</v>
      </c>
      <c r="E114" s="24"/>
      <c r="F114" t="s">
        <v>163</v>
      </c>
      <c r="G114">
        <v>3</v>
      </c>
      <c r="H114">
        <v>88</v>
      </c>
      <c r="I114">
        <v>0.11</v>
      </c>
      <c r="J114">
        <v>78.319999999999993</v>
      </c>
      <c r="K114">
        <v>234.96</v>
      </c>
      <c r="L114" s="8">
        <f t="shared" si="9"/>
        <v>264</v>
      </c>
      <c r="M114" s="25">
        <f t="shared" si="5"/>
        <v>227.04</v>
      </c>
      <c r="N114" t="str">
        <f t="shared" si="10"/>
        <v>CAD</v>
      </c>
      <c r="O114" s="8">
        <f t="shared" si="7"/>
        <v>227.04</v>
      </c>
      <c r="P114" s="8">
        <f t="shared" si="8"/>
        <v>0</v>
      </c>
    </row>
    <row r="115" spans="1:16" x14ac:dyDescent="0.2">
      <c r="A115">
        <v>9865033</v>
      </c>
      <c r="B115" t="s">
        <v>160</v>
      </c>
      <c r="C115">
        <v>96</v>
      </c>
      <c r="D115" s="23">
        <v>9781526485199</v>
      </c>
      <c r="E115" s="24"/>
      <c r="F115" t="s">
        <v>164</v>
      </c>
      <c r="G115">
        <v>17</v>
      </c>
      <c r="H115">
        <v>48</v>
      </c>
      <c r="I115">
        <v>0.11</v>
      </c>
      <c r="J115">
        <v>42.72</v>
      </c>
      <c r="K115">
        <v>726.24</v>
      </c>
      <c r="L115" s="8">
        <f t="shared" si="9"/>
        <v>816</v>
      </c>
      <c r="M115" s="25">
        <f t="shared" si="5"/>
        <v>701.76</v>
      </c>
      <c r="N115" t="str">
        <f t="shared" si="10"/>
        <v>CAD</v>
      </c>
      <c r="O115" s="8">
        <f t="shared" si="7"/>
        <v>701.76</v>
      </c>
      <c r="P115" s="8">
        <f t="shared" si="8"/>
        <v>0</v>
      </c>
    </row>
    <row r="116" spans="1:16" x14ac:dyDescent="0.2">
      <c r="A116">
        <v>9964600</v>
      </c>
      <c r="B116" t="s">
        <v>160</v>
      </c>
      <c r="C116">
        <v>96</v>
      </c>
      <c r="D116" s="23" t="s">
        <v>92</v>
      </c>
      <c r="E116" s="24"/>
      <c r="F116" t="s">
        <v>93</v>
      </c>
      <c r="G116">
        <v>4</v>
      </c>
      <c r="H116">
        <v>119</v>
      </c>
      <c r="I116">
        <v>0.11</v>
      </c>
      <c r="J116">
        <v>105.91</v>
      </c>
      <c r="K116">
        <v>423.64</v>
      </c>
      <c r="L116" s="8">
        <f t="shared" si="9"/>
        <v>476</v>
      </c>
      <c r="M116" s="25">
        <f t="shared" si="5"/>
        <v>409.36</v>
      </c>
      <c r="N116" t="str">
        <f t="shared" si="10"/>
        <v>CAD</v>
      </c>
      <c r="O116" s="8">
        <f t="shared" si="7"/>
        <v>409.36</v>
      </c>
      <c r="P116" s="8">
        <f t="shared" si="8"/>
        <v>0</v>
      </c>
    </row>
    <row r="117" spans="1:16" x14ac:dyDescent="0.2">
      <c r="A117">
        <v>9965250</v>
      </c>
      <c r="B117" t="s">
        <v>160</v>
      </c>
      <c r="C117">
        <v>96</v>
      </c>
      <c r="D117" s="23" t="s">
        <v>165</v>
      </c>
      <c r="E117" s="24"/>
      <c r="F117" t="s">
        <v>166</v>
      </c>
      <c r="G117">
        <v>16</v>
      </c>
      <c r="H117">
        <v>119</v>
      </c>
      <c r="I117">
        <v>0.11</v>
      </c>
      <c r="J117">
        <v>105.91</v>
      </c>
      <c r="K117">
        <v>1694.56</v>
      </c>
      <c r="L117" s="8">
        <f t="shared" si="9"/>
        <v>1904</v>
      </c>
      <c r="M117" s="25">
        <f t="shared" si="5"/>
        <v>1637.44</v>
      </c>
      <c r="N117" t="str">
        <f t="shared" si="10"/>
        <v>CAD</v>
      </c>
      <c r="O117" s="8">
        <f t="shared" si="7"/>
        <v>1637.44</v>
      </c>
      <c r="P117" s="8">
        <f t="shared" si="8"/>
        <v>0</v>
      </c>
    </row>
    <row r="118" spans="1:16" x14ac:dyDescent="0.2">
      <c r="A118">
        <v>9703601</v>
      </c>
      <c r="B118" t="s">
        <v>167</v>
      </c>
      <c r="C118">
        <v>99</v>
      </c>
      <c r="D118" s="23">
        <v>9781506342108</v>
      </c>
      <c r="E118" s="24"/>
      <c r="F118" t="s">
        <v>168</v>
      </c>
      <c r="G118">
        <v>1</v>
      </c>
      <c r="H118">
        <v>88</v>
      </c>
      <c r="I118">
        <v>0.11</v>
      </c>
      <c r="J118">
        <v>78.319999999999993</v>
      </c>
      <c r="K118">
        <v>78.319999999999993</v>
      </c>
      <c r="L118" s="8">
        <f t="shared" si="9"/>
        <v>88</v>
      </c>
      <c r="M118" s="25">
        <f t="shared" si="5"/>
        <v>75.680000000000007</v>
      </c>
      <c r="N118" t="str">
        <f t="shared" si="10"/>
        <v>CAD</v>
      </c>
      <c r="O118" s="8">
        <f t="shared" si="7"/>
        <v>75.680000000000007</v>
      </c>
      <c r="P118" s="8">
        <f t="shared" si="8"/>
        <v>0</v>
      </c>
    </row>
    <row r="119" spans="1:16" x14ac:dyDescent="0.2">
      <c r="A119">
        <v>9842095</v>
      </c>
      <c r="B119" t="s">
        <v>167</v>
      </c>
      <c r="C119">
        <v>99</v>
      </c>
      <c r="D119" s="23">
        <v>9781529679038</v>
      </c>
      <c r="E119" s="24"/>
      <c r="F119" t="s">
        <v>169</v>
      </c>
      <c r="G119">
        <v>8</v>
      </c>
      <c r="H119">
        <v>32</v>
      </c>
      <c r="I119">
        <v>0.11</v>
      </c>
      <c r="J119">
        <v>28.48</v>
      </c>
      <c r="K119">
        <v>227.84</v>
      </c>
      <c r="L119" s="8">
        <f t="shared" si="9"/>
        <v>256</v>
      </c>
      <c r="M119" s="25">
        <f t="shared" si="5"/>
        <v>220.16</v>
      </c>
      <c r="N119" t="str">
        <f t="shared" si="10"/>
        <v>CAD</v>
      </c>
      <c r="O119" s="8">
        <f t="shared" si="7"/>
        <v>220.16</v>
      </c>
      <c r="P119" s="8">
        <f t="shared" si="8"/>
        <v>0</v>
      </c>
    </row>
    <row r="120" spans="1:16" x14ac:dyDescent="0.2">
      <c r="A120">
        <v>9677640</v>
      </c>
      <c r="B120" t="s">
        <v>170</v>
      </c>
      <c r="C120">
        <v>124</v>
      </c>
      <c r="D120" s="23">
        <v>9781544357607</v>
      </c>
      <c r="E120" s="24"/>
      <c r="F120" t="s">
        <v>171</v>
      </c>
      <c r="G120">
        <v>1</v>
      </c>
      <c r="H120">
        <v>102</v>
      </c>
      <c r="I120">
        <v>0.11</v>
      </c>
      <c r="J120">
        <v>90.78</v>
      </c>
      <c r="K120">
        <v>90.78</v>
      </c>
      <c r="L120" s="8">
        <f t="shared" si="9"/>
        <v>102</v>
      </c>
      <c r="M120" s="25">
        <f t="shared" si="5"/>
        <v>87.72</v>
      </c>
      <c r="N120" t="str">
        <f t="shared" si="10"/>
        <v>CAD</v>
      </c>
      <c r="O120" s="8">
        <f t="shared" si="7"/>
        <v>87.72</v>
      </c>
      <c r="P120" s="8">
        <f t="shared" si="8"/>
        <v>0</v>
      </c>
    </row>
    <row r="121" spans="1:16" x14ac:dyDescent="0.2">
      <c r="A121">
        <v>9678272</v>
      </c>
      <c r="B121" t="s">
        <v>170</v>
      </c>
      <c r="C121">
        <v>124</v>
      </c>
      <c r="D121" s="23">
        <v>9781506386287</v>
      </c>
      <c r="E121" s="24"/>
      <c r="F121" t="s">
        <v>116</v>
      </c>
      <c r="G121">
        <v>34</v>
      </c>
      <c r="H121">
        <v>102</v>
      </c>
      <c r="I121">
        <v>0.11</v>
      </c>
      <c r="J121">
        <v>90.78</v>
      </c>
      <c r="K121">
        <v>3086.52</v>
      </c>
      <c r="L121" s="8">
        <f t="shared" si="9"/>
        <v>3468</v>
      </c>
      <c r="M121" s="25">
        <f t="shared" si="5"/>
        <v>2982.48</v>
      </c>
      <c r="N121" t="str">
        <f t="shared" si="10"/>
        <v>CAD</v>
      </c>
      <c r="O121" s="8">
        <f t="shared" si="7"/>
        <v>2982.48</v>
      </c>
      <c r="P121" s="8">
        <f t="shared" si="8"/>
        <v>0</v>
      </c>
    </row>
    <row r="122" spans="1:16" x14ac:dyDescent="0.2">
      <c r="A122">
        <v>9690219</v>
      </c>
      <c r="B122" t="s">
        <v>170</v>
      </c>
      <c r="C122">
        <v>124</v>
      </c>
      <c r="D122" s="23">
        <v>9781526448798</v>
      </c>
      <c r="E122" s="24"/>
      <c r="F122" t="s">
        <v>72</v>
      </c>
      <c r="G122">
        <v>5</v>
      </c>
      <c r="H122">
        <v>77</v>
      </c>
      <c r="I122">
        <v>0.11</v>
      </c>
      <c r="J122">
        <v>68.53</v>
      </c>
      <c r="K122">
        <v>342.65</v>
      </c>
      <c r="L122" s="8">
        <f t="shared" si="9"/>
        <v>385</v>
      </c>
      <c r="M122" s="25">
        <f t="shared" si="5"/>
        <v>331.1</v>
      </c>
      <c r="N122" t="str">
        <f t="shared" si="10"/>
        <v>CAD</v>
      </c>
      <c r="O122" s="8">
        <f t="shared" si="7"/>
        <v>331.1</v>
      </c>
      <c r="P122" s="8">
        <f t="shared" si="8"/>
        <v>0</v>
      </c>
    </row>
    <row r="123" spans="1:16" x14ac:dyDescent="0.2">
      <c r="A123">
        <v>9700048</v>
      </c>
      <c r="B123" t="s">
        <v>170</v>
      </c>
      <c r="C123">
        <v>124</v>
      </c>
      <c r="D123" s="23">
        <v>9781452285832</v>
      </c>
      <c r="E123" s="24"/>
      <c r="F123" t="s">
        <v>172</v>
      </c>
      <c r="G123">
        <v>1</v>
      </c>
      <c r="H123">
        <v>77</v>
      </c>
      <c r="I123">
        <v>0.11</v>
      </c>
      <c r="J123">
        <v>68.53</v>
      </c>
      <c r="K123">
        <v>68.53</v>
      </c>
      <c r="L123" s="8">
        <f t="shared" si="9"/>
        <v>77</v>
      </c>
      <c r="M123" s="25">
        <f t="shared" si="5"/>
        <v>66.22</v>
      </c>
      <c r="N123" t="str">
        <f t="shared" si="10"/>
        <v>CAD</v>
      </c>
      <c r="O123" s="8">
        <f t="shared" si="7"/>
        <v>66.22</v>
      </c>
      <c r="P123" s="8">
        <f t="shared" si="8"/>
        <v>0</v>
      </c>
    </row>
    <row r="124" spans="1:16" x14ac:dyDescent="0.2">
      <c r="A124">
        <v>9706496</v>
      </c>
      <c r="B124" t="s">
        <v>170</v>
      </c>
      <c r="C124">
        <v>124</v>
      </c>
      <c r="D124" s="23">
        <v>9781544342290</v>
      </c>
      <c r="E124" s="24"/>
      <c r="F124" t="s">
        <v>78</v>
      </c>
      <c r="G124">
        <v>3</v>
      </c>
      <c r="H124">
        <v>104</v>
      </c>
      <c r="I124">
        <v>0.11</v>
      </c>
      <c r="J124">
        <v>92.56</v>
      </c>
      <c r="K124">
        <v>277.68</v>
      </c>
      <c r="L124" s="8">
        <f t="shared" si="9"/>
        <v>312</v>
      </c>
      <c r="M124" s="25">
        <f t="shared" si="5"/>
        <v>268.32</v>
      </c>
      <c r="N124" t="str">
        <f t="shared" si="10"/>
        <v>CAD</v>
      </c>
      <c r="O124" s="8">
        <f t="shared" si="7"/>
        <v>268.32</v>
      </c>
      <c r="P124" s="8">
        <f t="shared" si="8"/>
        <v>0</v>
      </c>
    </row>
    <row r="125" spans="1:16" x14ac:dyDescent="0.2">
      <c r="A125">
        <v>9708429</v>
      </c>
      <c r="B125" t="s">
        <v>170</v>
      </c>
      <c r="C125">
        <v>124</v>
      </c>
      <c r="D125" s="23">
        <v>9781529755985</v>
      </c>
      <c r="E125" s="24"/>
      <c r="F125" t="s">
        <v>173</v>
      </c>
      <c r="G125">
        <v>1</v>
      </c>
      <c r="H125">
        <v>69</v>
      </c>
      <c r="I125">
        <v>0.11</v>
      </c>
      <c r="J125">
        <v>61.41</v>
      </c>
      <c r="K125">
        <v>61.41</v>
      </c>
      <c r="L125" s="8">
        <f t="shared" si="9"/>
        <v>69</v>
      </c>
      <c r="M125" s="25">
        <f t="shared" si="5"/>
        <v>59.34</v>
      </c>
      <c r="N125" t="str">
        <f t="shared" si="10"/>
        <v>CAD</v>
      </c>
      <c r="O125" s="8">
        <f t="shared" si="7"/>
        <v>59.34</v>
      </c>
      <c r="P125" s="8">
        <f t="shared" si="8"/>
        <v>0</v>
      </c>
    </row>
    <row r="126" spans="1:16" x14ac:dyDescent="0.2">
      <c r="A126">
        <v>9860954</v>
      </c>
      <c r="B126" t="s">
        <v>170</v>
      </c>
      <c r="C126">
        <v>124</v>
      </c>
      <c r="D126" s="23">
        <v>9781071927113</v>
      </c>
      <c r="E126" s="24"/>
      <c r="F126" t="s">
        <v>174</v>
      </c>
      <c r="G126">
        <v>9</v>
      </c>
      <c r="H126">
        <v>102</v>
      </c>
      <c r="I126">
        <v>0.11</v>
      </c>
      <c r="J126">
        <v>90.78</v>
      </c>
      <c r="K126">
        <v>817.02</v>
      </c>
      <c r="L126" s="8">
        <f t="shared" si="9"/>
        <v>918</v>
      </c>
      <c r="M126" s="25">
        <f t="shared" si="5"/>
        <v>789.48</v>
      </c>
      <c r="N126" t="str">
        <f t="shared" si="10"/>
        <v>CAD</v>
      </c>
      <c r="O126" s="8">
        <f t="shared" si="7"/>
        <v>789.48</v>
      </c>
      <c r="P126" s="8">
        <f t="shared" si="8"/>
        <v>0</v>
      </c>
    </row>
    <row r="127" spans="1:16" x14ac:dyDescent="0.2">
      <c r="A127">
        <v>9922923</v>
      </c>
      <c r="B127" t="s">
        <v>170</v>
      </c>
      <c r="C127">
        <v>124</v>
      </c>
      <c r="D127" s="23">
        <v>9781544308074</v>
      </c>
      <c r="E127" s="24"/>
      <c r="F127" t="s">
        <v>175</v>
      </c>
      <c r="G127">
        <v>15</v>
      </c>
      <c r="H127">
        <v>127</v>
      </c>
      <c r="I127">
        <v>0.11</v>
      </c>
      <c r="J127">
        <v>113.03</v>
      </c>
      <c r="K127">
        <v>1695.45</v>
      </c>
      <c r="L127" s="8">
        <f t="shared" si="9"/>
        <v>1905</v>
      </c>
      <c r="M127" s="25">
        <f t="shared" si="5"/>
        <v>1638.3</v>
      </c>
      <c r="N127" t="str">
        <f t="shared" si="10"/>
        <v>CAD</v>
      </c>
      <c r="O127" s="8">
        <f t="shared" si="7"/>
        <v>1638.3</v>
      </c>
      <c r="P127" s="8">
        <f t="shared" si="8"/>
        <v>0</v>
      </c>
    </row>
    <row r="128" spans="1:16" x14ac:dyDescent="0.2">
      <c r="A128">
        <v>9922924</v>
      </c>
      <c r="B128" t="s">
        <v>170</v>
      </c>
      <c r="C128">
        <v>124</v>
      </c>
      <c r="D128" s="23" t="s">
        <v>176</v>
      </c>
      <c r="E128" s="24"/>
      <c r="F128" t="s">
        <v>177</v>
      </c>
      <c r="G128">
        <v>15</v>
      </c>
      <c r="H128">
        <v>79</v>
      </c>
      <c r="I128">
        <v>0.11</v>
      </c>
      <c r="J128">
        <v>70.31</v>
      </c>
      <c r="K128">
        <v>1054.6500000000001</v>
      </c>
      <c r="L128" s="8">
        <f t="shared" si="9"/>
        <v>1185</v>
      </c>
      <c r="M128" s="25">
        <f t="shared" si="5"/>
        <v>1019.1</v>
      </c>
      <c r="N128" t="str">
        <f t="shared" si="10"/>
        <v>CAD</v>
      </c>
      <c r="O128" s="8">
        <f t="shared" si="7"/>
        <v>1019.1</v>
      </c>
      <c r="P128" s="8">
        <f t="shared" si="8"/>
        <v>0</v>
      </c>
    </row>
    <row r="129" spans="1:16" x14ac:dyDescent="0.2">
      <c r="A129">
        <v>9922925</v>
      </c>
      <c r="B129" t="s">
        <v>170</v>
      </c>
      <c r="C129">
        <v>124</v>
      </c>
      <c r="D129" s="23" t="s">
        <v>178</v>
      </c>
      <c r="E129" s="24"/>
      <c r="F129" t="s">
        <v>179</v>
      </c>
      <c r="G129">
        <v>1</v>
      </c>
      <c r="H129">
        <v>88</v>
      </c>
      <c r="I129">
        <v>0.11</v>
      </c>
      <c r="J129">
        <v>78.319999999999993</v>
      </c>
      <c r="K129">
        <v>78.319999999999993</v>
      </c>
      <c r="L129" s="8">
        <f t="shared" si="9"/>
        <v>88</v>
      </c>
      <c r="M129" s="25">
        <f t="shared" si="5"/>
        <v>75.680000000000007</v>
      </c>
      <c r="N129" t="str">
        <f t="shared" si="10"/>
        <v>CAD</v>
      </c>
      <c r="O129" s="8">
        <f t="shared" si="7"/>
        <v>75.680000000000007</v>
      </c>
      <c r="P129" s="8">
        <f t="shared" si="8"/>
        <v>0</v>
      </c>
    </row>
    <row r="130" spans="1:16" x14ac:dyDescent="0.2">
      <c r="A130">
        <v>9924323</v>
      </c>
      <c r="B130" t="s">
        <v>170</v>
      </c>
      <c r="C130">
        <v>124</v>
      </c>
      <c r="D130" s="23" t="s">
        <v>47</v>
      </c>
      <c r="E130" s="24"/>
      <c r="F130" t="s">
        <v>48</v>
      </c>
      <c r="G130">
        <v>6</v>
      </c>
      <c r="H130">
        <v>88</v>
      </c>
      <c r="I130">
        <v>0.11</v>
      </c>
      <c r="J130">
        <v>78.319999999999993</v>
      </c>
      <c r="K130">
        <v>469.92</v>
      </c>
      <c r="L130" s="8">
        <f t="shared" si="9"/>
        <v>528</v>
      </c>
      <c r="M130" s="25">
        <f t="shared" si="5"/>
        <v>454.08</v>
      </c>
      <c r="N130" t="str">
        <f t="shared" si="10"/>
        <v>CAD</v>
      </c>
      <c r="O130" s="8">
        <f t="shared" si="7"/>
        <v>454.08</v>
      </c>
      <c r="P130" s="8">
        <f t="shared" si="8"/>
        <v>0</v>
      </c>
    </row>
    <row r="131" spans="1:16" x14ac:dyDescent="0.2">
      <c r="A131">
        <v>9752950</v>
      </c>
      <c r="B131" t="s">
        <v>180</v>
      </c>
      <c r="C131">
        <v>128</v>
      </c>
      <c r="D131" s="23">
        <v>9781544395807</v>
      </c>
      <c r="E131" s="24"/>
      <c r="F131" t="s">
        <v>143</v>
      </c>
      <c r="G131">
        <v>2</v>
      </c>
      <c r="H131">
        <v>102</v>
      </c>
      <c r="I131">
        <v>0.11</v>
      </c>
      <c r="J131">
        <v>90.78</v>
      </c>
      <c r="K131">
        <v>181.56</v>
      </c>
      <c r="L131" s="8">
        <f t="shared" si="9"/>
        <v>204</v>
      </c>
      <c r="M131" s="25">
        <f t="shared" si="5"/>
        <v>175.44</v>
      </c>
      <c r="N131" t="str">
        <f t="shared" si="10"/>
        <v>CAD</v>
      </c>
      <c r="O131" s="8">
        <f t="shared" si="7"/>
        <v>175.44</v>
      </c>
      <c r="P131" s="8">
        <f t="shared" si="8"/>
        <v>0</v>
      </c>
    </row>
    <row r="132" spans="1:16" x14ac:dyDescent="0.2">
      <c r="A132">
        <v>9763065</v>
      </c>
      <c r="B132" t="s">
        <v>180</v>
      </c>
      <c r="C132">
        <v>128</v>
      </c>
      <c r="D132" s="23">
        <v>9781071867006</v>
      </c>
      <c r="E132" s="24"/>
      <c r="F132" t="s">
        <v>181</v>
      </c>
      <c r="G132">
        <v>1</v>
      </c>
      <c r="H132">
        <v>88</v>
      </c>
      <c r="I132">
        <v>0.11</v>
      </c>
      <c r="J132">
        <v>78.319999999999993</v>
      </c>
      <c r="K132">
        <v>78.319999999999993</v>
      </c>
      <c r="L132" s="8">
        <f t="shared" si="9"/>
        <v>88</v>
      </c>
      <c r="M132" s="25">
        <f t="shared" si="5"/>
        <v>75.680000000000007</v>
      </c>
      <c r="N132" t="str">
        <f t="shared" si="10"/>
        <v>CAD</v>
      </c>
      <c r="O132" s="8">
        <f t="shared" si="7"/>
        <v>75.680000000000007</v>
      </c>
      <c r="P132" s="8">
        <f t="shared" si="8"/>
        <v>0</v>
      </c>
    </row>
    <row r="133" spans="1:16" x14ac:dyDescent="0.2">
      <c r="A133">
        <v>9722703</v>
      </c>
      <c r="B133" t="s">
        <v>182</v>
      </c>
      <c r="C133">
        <v>163</v>
      </c>
      <c r="D133" s="23">
        <v>9781071895085</v>
      </c>
      <c r="E133" s="24"/>
      <c r="F133" t="s">
        <v>128</v>
      </c>
      <c r="G133">
        <v>4</v>
      </c>
      <c r="H133">
        <v>119</v>
      </c>
      <c r="I133">
        <v>0.11</v>
      </c>
      <c r="J133">
        <v>105.91</v>
      </c>
      <c r="K133">
        <v>423.64</v>
      </c>
      <c r="L133" s="8">
        <f t="shared" si="9"/>
        <v>476</v>
      </c>
      <c r="M133" s="25">
        <f t="shared" si="5"/>
        <v>409.36</v>
      </c>
      <c r="N133" t="str">
        <f t="shared" si="10"/>
        <v>CAD</v>
      </c>
      <c r="O133" s="8">
        <f t="shared" si="7"/>
        <v>409.36</v>
      </c>
      <c r="P133" s="8">
        <f t="shared" si="8"/>
        <v>0</v>
      </c>
    </row>
    <row r="134" spans="1:16" x14ac:dyDescent="0.2">
      <c r="A134">
        <v>9690569</v>
      </c>
      <c r="B134" t="s">
        <v>183</v>
      </c>
      <c r="C134">
        <v>184</v>
      </c>
      <c r="D134" s="23">
        <v>9781483324203</v>
      </c>
      <c r="E134" s="24"/>
      <c r="F134" t="s">
        <v>184</v>
      </c>
      <c r="G134">
        <v>1</v>
      </c>
      <c r="H134">
        <v>72</v>
      </c>
      <c r="I134">
        <v>0.11</v>
      </c>
      <c r="J134">
        <v>64.08</v>
      </c>
      <c r="K134">
        <v>64.08</v>
      </c>
      <c r="L134" s="8">
        <f t="shared" si="9"/>
        <v>72</v>
      </c>
      <c r="M134" s="25">
        <f t="shared" si="5"/>
        <v>61.92</v>
      </c>
      <c r="N134" t="str">
        <f t="shared" si="10"/>
        <v>CAD</v>
      </c>
      <c r="O134" s="8">
        <f t="shared" si="7"/>
        <v>61.92</v>
      </c>
      <c r="P134" s="8">
        <f t="shared" si="8"/>
        <v>0</v>
      </c>
    </row>
    <row r="135" spans="1:16" x14ac:dyDescent="0.2">
      <c r="A135">
        <v>9690569</v>
      </c>
      <c r="B135" t="s">
        <v>183</v>
      </c>
      <c r="C135">
        <v>184</v>
      </c>
      <c r="D135" s="23">
        <v>9781483324203</v>
      </c>
      <c r="E135" s="24"/>
      <c r="F135" t="s">
        <v>185</v>
      </c>
      <c r="G135">
        <v>1</v>
      </c>
      <c r="H135">
        <v>72</v>
      </c>
      <c r="I135">
        <v>0.11</v>
      </c>
      <c r="J135">
        <v>64.08</v>
      </c>
      <c r="K135">
        <v>64.08</v>
      </c>
      <c r="L135" s="8">
        <f t="shared" si="9"/>
        <v>72</v>
      </c>
      <c r="M135" s="25">
        <f t="shared" si="5"/>
        <v>61.92</v>
      </c>
      <c r="N135" t="str">
        <f t="shared" si="10"/>
        <v>CAD</v>
      </c>
      <c r="O135" s="8">
        <f t="shared" si="7"/>
        <v>61.92</v>
      </c>
      <c r="P135" s="8">
        <f t="shared" si="8"/>
        <v>0</v>
      </c>
    </row>
    <row r="136" spans="1:16" x14ac:dyDescent="0.2">
      <c r="A136">
        <v>9690847</v>
      </c>
      <c r="B136" t="s">
        <v>183</v>
      </c>
      <c r="C136">
        <v>184</v>
      </c>
      <c r="D136" s="23">
        <v>9781506396385</v>
      </c>
      <c r="E136" s="24"/>
      <c r="F136" t="s">
        <v>186</v>
      </c>
      <c r="G136">
        <v>1</v>
      </c>
      <c r="H136">
        <v>143</v>
      </c>
      <c r="I136">
        <v>0.11</v>
      </c>
      <c r="J136">
        <v>127.27</v>
      </c>
      <c r="K136">
        <v>127.27</v>
      </c>
      <c r="L136" s="8">
        <f t="shared" si="9"/>
        <v>143</v>
      </c>
      <c r="M136" s="25">
        <f t="shared" ref="M136:M199" si="11">ROUND(L136*$M$1,2)</f>
        <v>122.98</v>
      </c>
      <c r="N136" t="str">
        <f t="shared" si="10"/>
        <v>CAD</v>
      </c>
      <c r="O136" s="8">
        <f t="shared" ref="O136:O199" si="12">IF(N136="CAD",M136,0)</f>
        <v>122.98</v>
      </c>
      <c r="P136" s="8">
        <f t="shared" ref="P136:P199" si="13">IF(N136="USD",M136,0)</f>
        <v>0</v>
      </c>
    </row>
    <row r="137" spans="1:16" x14ac:dyDescent="0.2">
      <c r="A137">
        <v>9723274</v>
      </c>
      <c r="B137" t="s">
        <v>187</v>
      </c>
      <c r="C137">
        <v>186</v>
      </c>
      <c r="D137" s="23">
        <v>9781071853016</v>
      </c>
      <c r="E137" s="24"/>
      <c r="F137" t="s">
        <v>44</v>
      </c>
      <c r="G137">
        <v>9</v>
      </c>
      <c r="H137">
        <v>102</v>
      </c>
      <c r="I137">
        <v>0.11</v>
      </c>
      <c r="J137">
        <v>90.78</v>
      </c>
      <c r="K137">
        <v>817.02</v>
      </c>
      <c r="L137" s="8">
        <f t="shared" ref="L137:L209" si="14">G137*H137</f>
        <v>918</v>
      </c>
      <c r="M137" s="25">
        <f t="shared" si="11"/>
        <v>789.48</v>
      </c>
      <c r="N137" t="str">
        <f t="shared" si="10"/>
        <v>CAD</v>
      </c>
      <c r="O137" s="8">
        <f t="shared" si="12"/>
        <v>789.48</v>
      </c>
      <c r="P137" s="8">
        <f t="shared" si="13"/>
        <v>0</v>
      </c>
    </row>
    <row r="138" spans="1:16" x14ac:dyDescent="0.2">
      <c r="A138">
        <v>9740244</v>
      </c>
      <c r="B138" t="s">
        <v>187</v>
      </c>
      <c r="C138">
        <v>186</v>
      </c>
      <c r="D138" s="23" t="s">
        <v>141</v>
      </c>
      <c r="E138" s="24"/>
      <c r="F138" t="s">
        <v>188</v>
      </c>
      <c r="G138">
        <v>2</v>
      </c>
      <c r="H138">
        <v>88</v>
      </c>
      <c r="I138">
        <v>0.11</v>
      </c>
      <c r="J138">
        <v>78.319999999999993</v>
      </c>
      <c r="K138">
        <v>156.63999999999999</v>
      </c>
      <c r="L138" s="8">
        <f t="shared" si="14"/>
        <v>176</v>
      </c>
      <c r="M138" s="25">
        <f t="shared" si="11"/>
        <v>151.36000000000001</v>
      </c>
      <c r="N138" t="str">
        <f t="shared" si="10"/>
        <v>CAD</v>
      </c>
      <c r="O138" s="8">
        <f t="shared" si="12"/>
        <v>151.36000000000001</v>
      </c>
      <c r="P138" s="8">
        <f t="shared" si="13"/>
        <v>0</v>
      </c>
    </row>
    <row r="139" spans="1:16" x14ac:dyDescent="0.2">
      <c r="A139">
        <v>9827657</v>
      </c>
      <c r="B139" t="s">
        <v>187</v>
      </c>
      <c r="C139">
        <v>186</v>
      </c>
      <c r="D139" s="23">
        <v>9781529765342</v>
      </c>
      <c r="E139" s="24"/>
      <c r="F139" t="s">
        <v>189</v>
      </c>
      <c r="G139">
        <v>0</v>
      </c>
      <c r="H139">
        <v>72</v>
      </c>
      <c r="I139">
        <v>0.11</v>
      </c>
      <c r="J139">
        <v>64.08</v>
      </c>
      <c r="K139">
        <v>0</v>
      </c>
      <c r="L139" s="8">
        <f t="shared" si="14"/>
        <v>0</v>
      </c>
      <c r="M139" s="25">
        <f t="shared" si="11"/>
        <v>0</v>
      </c>
      <c r="N139" t="str">
        <f t="shared" si="10"/>
        <v>CAD</v>
      </c>
      <c r="O139" s="8">
        <f t="shared" si="12"/>
        <v>0</v>
      </c>
      <c r="P139" s="8">
        <f t="shared" si="13"/>
        <v>0</v>
      </c>
    </row>
    <row r="140" spans="1:16" x14ac:dyDescent="0.2">
      <c r="A140">
        <v>9862783</v>
      </c>
      <c r="B140" t="s">
        <v>187</v>
      </c>
      <c r="C140">
        <v>186</v>
      </c>
      <c r="D140" s="23" t="s">
        <v>38</v>
      </c>
      <c r="E140" s="24"/>
      <c r="F140" t="s">
        <v>39</v>
      </c>
      <c r="G140">
        <v>24</v>
      </c>
      <c r="H140">
        <v>88</v>
      </c>
      <c r="I140">
        <v>0.11</v>
      </c>
      <c r="J140">
        <v>78.319999999999993</v>
      </c>
      <c r="K140">
        <v>1879.68</v>
      </c>
      <c r="L140" s="8">
        <f t="shared" si="14"/>
        <v>2112</v>
      </c>
      <c r="M140" s="25">
        <f t="shared" si="11"/>
        <v>1816.32</v>
      </c>
      <c r="N140" t="str">
        <f t="shared" si="10"/>
        <v>CAD</v>
      </c>
      <c r="O140" s="8">
        <f t="shared" si="12"/>
        <v>1816.32</v>
      </c>
      <c r="P140" s="8">
        <f t="shared" si="13"/>
        <v>0</v>
      </c>
    </row>
    <row r="141" spans="1:16" x14ac:dyDescent="0.2">
      <c r="A141">
        <v>9867747</v>
      </c>
      <c r="B141" t="s">
        <v>187</v>
      </c>
      <c r="C141">
        <v>186</v>
      </c>
      <c r="D141" s="23">
        <v>9781071980125</v>
      </c>
      <c r="E141" s="24"/>
      <c r="F141" t="s">
        <v>89</v>
      </c>
      <c r="G141">
        <v>4</v>
      </c>
      <c r="H141">
        <v>94</v>
      </c>
      <c r="I141">
        <v>0.11</v>
      </c>
      <c r="J141">
        <v>83.66</v>
      </c>
      <c r="K141">
        <v>334.64</v>
      </c>
      <c r="L141" s="8">
        <f t="shared" si="14"/>
        <v>376</v>
      </c>
      <c r="M141" s="25">
        <f t="shared" si="11"/>
        <v>323.36</v>
      </c>
      <c r="N141" t="str">
        <f t="shared" si="10"/>
        <v>CAD</v>
      </c>
      <c r="O141" s="8">
        <f t="shared" si="12"/>
        <v>323.36</v>
      </c>
      <c r="P141" s="8">
        <f t="shared" si="13"/>
        <v>0</v>
      </c>
    </row>
    <row r="142" spans="1:16" x14ac:dyDescent="0.2">
      <c r="A142">
        <v>9924792</v>
      </c>
      <c r="B142" t="s">
        <v>187</v>
      </c>
      <c r="C142">
        <v>186</v>
      </c>
      <c r="D142" s="23" t="s">
        <v>190</v>
      </c>
      <c r="E142" s="24"/>
      <c r="F142" t="s">
        <v>191</v>
      </c>
      <c r="G142">
        <v>1</v>
      </c>
      <c r="H142">
        <v>128</v>
      </c>
      <c r="I142">
        <v>0.11</v>
      </c>
      <c r="J142">
        <v>113.92</v>
      </c>
      <c r="K142">
        <v>113.92</v>
      </c>
      <c r="L142" s="8">
        <f t="shared" si="14"/>
        <v>128</v>
      </c>
      <c r="M142" s="25">
        <f t="shared" si="11"/>
        <v>110.08</v>
      </c>
      <c r="N142" t="str">
        <f t="shared" si="10"/>
        <v>CAD</v>
      </c>
      <c r="O142" s="8">
        <f t="shared" si="12"/>
        <v>110.08</v>
      </c>
      <c r="P142" s="8">
        <f t="shared" si="13"/>
        <v>0</v>
      </c>
    </row>
    <row r="143" spans="1:16" x14ac:dyDescent="0.2">
      <c r="A143">
        <v>9769615</v>
      </c>
      <c r="B143" t="s">
        <v>192</v>
      </c>
      <c r="C143">
        <v>238</v>
      </c>
      <c r="D143" s="23" t="s">
        <v>145</v>
      </c>
      <c r="E143" s="24"/>
      <c r="F143" t="s">
        <v>146</v>
      </c>
      <c r="G143">
        <v>7</v>
      </c>
      <c r="H143">
        <v>102</v>
      </c>
      <c r="I143">
        <v>0.11</v>
      </c>
      <c r="J143">
        <v>90.78</v>
      </c>
      <c r="K143">
        <v>635.46</v>
      </c>
      <c r="L143" s="8">
        <f t="shared" si="14"/>
        <v>714</v>
      </c>
      <c r="M143" s="25">
        <f t="shared" si="11"/>
        <v>614.04</v>
      </c>
      <c r="N143" t="str">
        <f t="shared" si="10"/>
        <v>CAD</v>
      </c>
      <c r="O143" s="8">
        <f t="shared" si="12"/>
        <v>614.04</v>
      </c>
      <c r="P143" s="8">
        <f t="shared" si="13"/>
        <v>0</v>
      </c>
    </row>
    <row r="144" spans="1:16" x14ac:dyDescent="0.2">
      <c r="A144">
        <v>9867748</v>
      </c>
      <c r="B144" t="s">
        <v>192</v>
      </c>
      <c r="C144">
        <v>238</v>
      </c>
      <c r="D144" s="23">
        <v>9781071922187</v>
      </c>
      <c r="E144" s="24"/>
      <c r="F144" t="s">
        <v>193</v>
      </c>
      <c r="G144">
        <v>1</v>
      </c>
      <c r="H144">
        <v>88</v>
      </c>
      <c r="I144">
        <v>0.11</v>
      </c>
      <c r="J144">
        <v>78.319999999999993</v>
      </c>
      <c r="K144">
        <v>78.319999999999993</v>
      </c>
      <c r="L144" s="8">
        <f t="shared" si="14"/>
        <v>88</v>
      </c>
      <c r="M144" s="25">
        <f t="shared" si="11"/>
        <v>75.680000000000007</v>
      </c>
      <c r="N144" t="str">
        <f t="shared" si="10"/>
        <v>CAD</v>
      </c>
      <c r="O144" s="8">
        <f t="shared" si="12"/>
        <v>75.680000000000007</v>
      </c>
      <c r="P144" s="8">
        <f t="shared" si="13"/>
        <v>0</v>
      </c>
    </row>
    <row r="145" spans="1:16" x14ac:dyDescent="0.2">
      <c r="A145">
        <v>9678529</v>
      </c>
      <c r="B145" t="s">
        <v>194</v>
      </c>
      <c r="C145">
        <v>247</v>
      </c>
      <c r="D145" s="23" t="s">
        <v>195</v>
      </c>
      <c r="E145" s="24"/>
      <c r="F145" t="s">
        <v>196</v>
      </c>
      <c r="G145">
        <v>1</v>
      </c>
      <c r="H145">
        <v>88</v>
      </c>
      <c r="I145">
        <v>0.11</v>
      </c>
      <c r="J145">
        <v>78.319999999999993</v>
      </c>
      <c r="K145">
        <v>78.319999999999993</v>
      </c>
      <c r="L145" s="8">
        <f t="shared" si="14"/>
        <v>88</v>
      </c>
      <c r="M145" s="25">
        <f t="shared" si="11"/>
        <v>75.680000000000007</v>
      </c>
      <c r="N145" t="str">
        <f t="shared" si="10"/>
        <v>CAD</v>
      </c>
      <c r="O145" s="8">
        <f t="shared" si="12"/>
        <v>75.680000000000007</v>
      </c>
      <c r="P145" s="8">
        <f t="shared" si="13"/>
        <v>0</v>
      </c>
    </row>
    <row r="146" spans="1:16" x14ac:dyDescent="0.2">
      <c r="A146">
        <v>9678529</v>
      </c>
      <c r="B146" t="s">
        <v>194</v>
      </c>
      <c r="C146">
        <v>247</v>
      </c>
      <c r="D146" s="23" t="s">
        <v>195</v>
      </c>
      <c r="E146" s="24"/>
      <c r="F146" t="s">
        <v>197</v>
      </c>
      <c r="G146">
        <v>1</v>
      </c>
      <c r="H146">
        <v>88</v>
      </c>
      <c r="I146">
        <v>0.11</v>
      </c>
      <c r="J146">
        <v>78.319999999999993</v>
      </c>
      <c r="K146">
        <v>78.319999999999993</v>
      </c>
      <c r="L146" s="8">
        <f t="shared" si="14"/>
        <v>88</v>
      </c>
      <c r="M146" s="25">
        <f t="shared" si="11"/>
        <v>75.680000000000007</v>
      </c>
      <c r="N146" t="str">
        <f t="shared" si="10"/>
        <v>CAD</v>
      </c>
      <c r="O146" s="8">
        <f t="shared" si="12"/>
        <v>75.680000000000007</v>
      </c>
      <c r="P146" s="8">
        <f t="shared" si="13"/>
        <v>0</v>
      </c>
    </row>
    <row r="147" spans="1:16" x14ac:dyDescent="0.2">
      <c r="A147">
        <v>9723274</v>
      </c>
      <c r="B147" t="s">
        <v>194</v>
      </c>
      <c r="C147">
        <v>247</v>
      </c>
      <c r="D147" s="23">
        <v>9781071853016</v>
      </c>
      <c r="E147" s="24"/>
      <c r="F147" t="s">
        <v>140</v>
      </c>
      <c r="G147">
        <v>48</v>
      </c>
      <c r="H147">
        <v>102</v>
      </c>
      <c r="I147">
        <v>0.11</v>
      </c>
      <c r="J147">
        <v>90.78</v>
      </c>
      <c r="K147">
        <v>4357.4399999999996</v>
      </c>
      <c r="L147" s="8">
        <f t="shared" si="14"/>
        <v>4896</v>
      </c>
      <c r="M147" s="25">
        <f t="shared" si="11"/>
        <v>4210.5600000000004</v>
      </c>
      <c r="N147" t="str">
        <f t="shared" si="10"/>
        <v>CAD</v>
      </c>
      <c r="O147" s="8">
        <f t="shared" si="12"/>
        <v>4210.5600000000004</v>
      </c>
      <c r="P147" s="8">
        <f t="shared" si="13"/>
        <v>0</v>
      </c>
    </row>
    <row r="148" spans="1:16" x14ac:dyDescent="0.2">
      <c r="A148">
        <v>9723274</v>
      </c>
      <c r="B148" t="s">
        <v>194</v>
      </c>
      <c r="C148">
        <v>247</v>
      </c>
      <c r="D148" s="23">
        <v>9781071853016</v>
      </c>
      <c r="E148" s="24"/>
      <c r="F148" t="s">
        <v>44</v>
      </c>
      <c r="G148">
        <v>18</v>
      </c>
      <c r="H148">
        <v>102</v>
      </c>
      <c r="I148">
        <v>0.11</v>
      </c>
      <c r="J148">
        <v>90.78</v>
      </c>
      <c r="K148">
        <v>1634.04</v>
      </c>
      <c r="L148" s="8">
        <f t="shared" si="14"/>
        <v>1836</v>
      </c>
      <c r="M148" s="25">
        <f t="shared" si="11"/>
        <v>1578.96</v>
      </c>
      <c r="N148" t="str">
        <f t="shared" si="10"/>
        <v>CAD</v>
      </c>
      <c r="O148" s="8">
        <f t="shared" si="12"/>
        <v>1578.96</v>
      </c>
      <c r="P148" s="8">
        <f t="shared" si="13"/>
        <v>0</v>
      </c>
    </row>
    <row r="149" spans="1:16" x14ac:dyDescent="0.2">
      <c r="A149">
        <v>9740212</v>
      </c>
      <c r="B149" t="s">
        <v>194</v>
      </c>
      <c r="C149">
        <v>247</v>
      </c>
      <c r="D149" s="23">
        <v>9781071817209</v>
      </c>
      <c r="E149" s="24"/>
      <c r="F149" t="s">
        <v>198</v>
      </c>
      <c r="G149">
        <v>3</v>
      </c>
      <c r="H149">
        <v>127</v>
      </c>
      <c r="I149">
        <v>0.11</v>
      </c>
      <c r="J149">
        <v>113.03</v>
      </c>
      <c r="K149">
        <v>339.09</v>
      </c>
      <c r="L149" s="8">
        <f t="shared" si="14"/>
        <v>381</v>
      </c>
      <c r="M149" s="25">
        <f t="shared" si="11"/>
        <v>327.66000000000003</v>
      </c>
      <c r="N149" t="str">
        <f t="shared" si="10"/>
        <v>CAD</v>
      </c>
      <c r="O149" s="8">
        <f t="shared" si="12"/>
        <v>327.66000000000003</v>
      </c>
      <c r="P149" s="8">
        <f t="shared" si="13"/>
        <v>0</v>
      </c>
    </row>
    <row r="150" spans="1:16" x14ac:dyDescent="0.2">
      <c r="A150">
        <v>9740244</v>
      </c>
      <c r="B150" t="s">
        <v>194</v>
      </c>
      <c r="C150">
        <v>247</v>
      </c>
      <c r="D150" s="23" t="s">
        <v>141</v>
      </c>
      <c r="E150" s="24"/>
      <c r="F150" t="s">
        <v>142</v>
      </c>
      <c r="G150">
        <v>10</v>
      </c>
      <c r="H150">
        <v>88</v>
      </c>
      <c r="I150">
        <v>0.11</v>
      </c>
      <c r="J150">
        <v>78.319999999999993</v>
      </c>
      <c r="K150">
        <v>783.2</v>
      </c>
      <c r="L150" s="8">
        <f t="shared" si="14"/>
        <v>880</v>
      </c>
      <c r="M150" s="25">
        <f t="shared" si="11"/>
        <v>756.8</v>
      </c>
      <c r="N150" t="str">
        <f t="shared" si="10"/>
        <v>CAD</v>
      </c>
      <c r="O150" s="8">
        <f t="shared" si="12"/>
        <v>756.8</v>
      </c>
      <c r="P150" s="8">
        <f t="shared" si="13"/>
        <v>0</v>
      </c>
    </row>
    <row r="151" spans="1:16" x14ac:dyDescent="0.2">
      <c r="A151">
        <v>9867747</v>
      </c>
      <c r="B151" t="s">
        <v>194</v>
      </c>
      <c r="C151">
        <v>247</v>
      </c>
      <c r="D151" s="23">
        <v>9781071980125</v>
      </c>
      <c r="E151" s="24"/>
      <c r="F151" t="s">
        <v>89</v>
      </c>
      <c r="G151">
        <v>66</v>
      </c>
      <c r="H151">
        <v>94</v>
      </c>
      <c r="I151">
        <v>0.11</v>
      </c>
      <c r="J151">
        <v>83.66</v>
      </c>
      <c r="K151">
        <v>5521.56</v>
      </c>
      <c r="L151" s="8">
        <f t="shared" si="14"/>
        <v>6204</v>
      </c>
      <c r="M151" s="25">
        <f t="shared" si="11"/>
        <v>5335.44</v>
      </c>
      <c r="N151" t="str">
        <f t="shared" si="10"/>
        <v>CAD</v>
      </c>
      <c r="O151" s="8">
        <f t="shared" si="12"/>
        <v>5335.44</v>
      </c>
      <c r="P151" s="8">
        <f t="shared" si="13"/>
        <v>0</v>
      </c>
    </row>
    <row r="152" spans="1:16" x14ac:dyDescent="0.2">
      <c r="A152">
        <v>9867747</v>
      </c>
      <c r="B152" t="s">
        <v>194</v>
      </c>
      <c r="C152">
        <v>247</v>
      </c>
      <c r="D152" s="23">
        <v>9781071980125</v>
      </c>
      <c r="E152" s="24"/>
      <c r="F152" t="s">
        <v>156</v>
      </c>
      <c r="G152">
        <v>100</v>
      </c>
      <c r="H152">
        <v>94</v>
      </c>
      <c r="I152">
        <v>0.11</v>
      </c>
      <c r="J152">
        <v>83.66</v>
      </c>
      <c r="K152">
        <v>8366</v>
      </c>
      <c r="L152" s="8">
        <f t="shared" si="14"/>
        <v>9400</v>
      </c>
      <c r="M152" s="25">
        <f t="shared" si="11"/>
        <v>8084</v>
      </c>
      <c r="N152" t="str">
        <f t="shared" si="10"/>
        <v>CAD</v>
      </c>
      <c r="O152" s="8">
        <f t="shared" si="12"/>
        <v>8084</v>
      </c>
      <c r="P152" s="8">
        <f t="shared" si="13"/>
        <v>0</v>
      </c>
    </row>
    <row r="153" spans="1:16" x14ac:dyDescent="0.2">
      <c r="A153">
        <v>9924792</v>
      </c>
      <c r="B153" t="s">
        <v>194</v>
      </c>
      <c r="C153">
        <v>247</v>
      </c>
      <c r="D153" s="23" t="s">
        <v>190</v>
      </c>
      <c r="E153" s="24"/>
      <c r="F153" t="s">
        <v>199</v>
      </c>
      <c r="G153">
        <v>8</v>
      </c>
      <c r="H153">
        <v>128</v>
      </c>
      <c r="I153">
        <v>0.11</v>
      </c>
      <c r="J153">
        <v>113.92</v>
      </c>
      <c r="K153">
        <v>911.36</v>
      </c>
      <c r="L153" s="8">
        <f t="shared" si="14"/>
        <v>1024</v>
      </c>
      <c r="M153" s="25">
        <f t="shared" si="11"/>
        <v>880.64</v>
      </c>
      <c r="N153" t="str">
        <f t="shared" si="10"/>
        <v>CAD</v>
      </c>
      <c r="O153" s="8">
        <f t="shared" si="12"/>
        <v>880.64</v>
      </c>
      <c r="P153" s="8">
        <f t="shared" si="13"/>
        <v>0</v>
      </c>
    </row>
    <row r="154" spans="1:16" x14ac:dyDescent="0.2">
      <c r="A154">
        <v>9924792</v>
      </c>
      <c r="B154" t="s">
        <v>194</v>
      </c>
      <c r="C154">
        <v>247</v>
      </c>
      <c r="D154" s="23" t="s">
        <v>190</v>
      </c>
      <c r="E154" s="24"/>
      <c r="F154" t="s">
        <v>191</v>
      </c>
      <c r="G154">
        <v>4</v>
      </c>
      <c r="H154">
        <v>128</v>
      </c>
      <c r="I154">
        <v>0.11</v>
      </c>
      <c r="J154">
        <v>113.92</v>
      </c>
      <c r="K154">
        <v>455.68</v>
      </c>
      <c r="L154" s="8">
        <f t="shared" si="14"/>
        <v>512</v>
      </c>
      <c r="M154" s="25">
        <f t="shared" si="11"/>
        <v>440.32</v>
      </c>
      <c r="N154" t="str">
        <f t="shared" si="10"/>
        <v>CAD</v>
      </c>
      <c r="O154" s="8">
        <f t="shared" si="12"/>
        <v>440.32</v>
      </c>
      <c r="P154" s="8">
        <f t="shared" si="13"/>
        <v>0</v>
      </c>
    </row>
    <row r="155" spans="1:16" x14ac:dyDescent="0.2">
      <c r="A155">
        <v>9690847</v>
      </c>
      <c r="B155" t="s">
        <v>200</v>
      </c>
      <c r="C155">
        <v>249</v>
      </c>
      <c r="D155" s="23">
        <v>9781506396385</v>
      </c>
      <c r="E155" s="24"/>
      <c r="F155" t="s">
        <v>100</v>
      </c>
      <c r="G155">
        <v>4</v>
      </c>
      <c r="H155">
        <v>143</v>
      </c>
      <c r="I155">
        <v>0.11</v>
      </c>
      <c r="J155">
        <v>127.27</v>
      </c>
      <c r="K155">
        <v>509.08</v>
      </c>
      <c r="L155" s="8">
        <f t="shared" si="14"/>
        <v>572</v>
      </c>
      <c r="M155" s="25">
        <f t="shared" si="11"/>
        <v>491.92</v>
      </c>
      <c r="N155" t="str">
        <f t="shared" si="10"/>
        <v>CAD</v>
      </c>
      <c r="O155" s="8">
        <f t="shared" si="12"/>
        <v>491.92</v>
      </c>
      <c r="P155" s="8">
        <f t="shared" si="13"/>
        <v>0</v>
      </c>
    </row>
    <row r="156" spans="1:16" x14ac:dyDescent="0.2">
      <c r="A156">
        <v>9723116</v>
      </c>
      <c r="B156" t="s">
        <v>200</v>
      </c>
      <c r="C156">
        <v>249</v>
      </c>
      <c r="D156" s="23">
        <v>9781483375434</v>
      </c>
      <c r="E156" s="24"/>
      <c r="F156" t="s">
        <v>201</v>
      </c>
      <c r="G156">
        <v>10</v>
      </c>
      <c r="H156">
        <v>88</v>
      </c>
      <c r="I156">
        <v>0.11</v>
      </c>
      <c r="J156">
        <v>78.319999999999993</v>
      </c>
      <c r="K156">
        <v>783.2</v>
      </c>
      <c r="L156" s="8">
        <f t="shared" si="14"/>
        <v>880</v>
      </c>
      <c r="M156" s="25">
        <f t="shared" si="11"/>
        <v>756.8</v>
      </c>
      <c r="N156" t="str">
        <f t="shared" si="10"/>
        <v>CAD</v>
      </c>
      <c r="O156" s="8">
        <f t="shared" si="12"/>
        <v>756.8</v>
      </c>
      <c r="P156" s="8">
        <f t="shared" si="13"/>
        <v>0</v>
      </c>
    </row>
    <row r="157" spans="1:16" x14ac:dyDescent="0.2">
      <c r="A157">
        <v>9740570</v>
      </c>
      <c r="B157" t="s">
        <v>200</v>
      </c>
      <c r="C157">
        <v>249</v>
      </c>
      <c r="D157" s="23" t="s">
        <v>35</v>
      </c>
      <c r="E157" s="24"/>
      <c r="F157" t="s">
        <v>36</v>
      </c>
      <c r="G157">
        <v>37</v>
      </c>
      <c r="H157">
        <v>56</v>
      </c>
      <c r="I157">
        <v>0.11</v>
      </c>
      <c r="J157">
        <v>49.84</v>
      </c>
      <c r="K157">
        <v>1844.08</v>
      </c>
      <c r="L157" s="8">
        <f t="shared" si="14"/>
        <v>2072</v>
      </c>
      <c r="M157" s="25">
        <f t="shared" si="11"/>
        <v>1781.92</v>
      </c>
      <c r="N157" t="str">
        <f t="shared" si="10"/>
        <v>CAD</v>
      </c>
      <c r="O157" s="8">
        <f t="shared" si="12"/>
        <v>1781.92</v>
      </c>
      <c r="P157" s="8">
        <f t="shared" si="13"/>
        <v>0</v>
      </c>
    </row>
    <row r="158" spans="1:16" x14ac:dyDescent="0.2">
      <c r="A158">
        <v>9832115</v>
      </c>
      <c r="B158" t="s">
        <v>200</v>
      </c>
      <c r="C158">
        <v>249</v>
      </c>
      <c r="D158" s="23">
        <v>9781526453495</v>
      </c>
      <c r="E158" s="24"/>
      <c r="F158" t="s">
        <v>202</v>
      </c>
      <c r="G158">
        <v>3</v>
      </c>
      <c r="H158">
        <v>56</v>
      </c>
      <c r="I158">
        <v>0.11</v>
      </c>
      <c r="J158">
        <v>49.84</v>
      </c>
      <c r="K158">
        <v>149.52000000000001</v>
      </c>
      <c r="L158" s="8">
        <f t="shared" si="14"/>
        <v>168</v>
      </c>
      <c r="M158" s="25">
        <f t="shared" si="11"/>
        <v>144.47999999999999</v>
      </c>
      <c r="N158" t="str">
        <f t="shared" si="10"/>
        <v>CAD</v>
      </c>
      <c r="O158" s="8">
        <f t="shared" si="12"/>
        <v>144.47999999999999</v>
      </c>
      <c r="P158" s="8">
        <f t="shared" si="13"/>
        <v>0</v>
      </c>
    </row>
    <row r="159" spans="1:16" x14ac:dyDescent="0.2">
      <c r="A159">
        <v>9839450</v>
      </c>
      <c r="B159" t="s">
        <v>200</v>
      </c>
      <c r="C159">
        <v>249</v>
      </c>
      <c r="D159" s="23">
        <v>9781071919965</v>
      </c>
      <c r="E159" s="24"/>
      <c r="F159" t="s">
        <v>203</v>
      </c>
      <c r="G159">
        <v>7</v>
      </c>
      <c r="H159">
        <v>102</v>
      </c>
      <c r="I159">
        <v>0.11</v>
      </c>
      <c r="J159">
        <v>90.78</v>
      </c>
      <c r="K159">
        <v>635.46</v>
      </c>
      <c r="L159" s="8">
        <f t="shared" si="14"/>
        <v>714</v>
      </c>
      <c r="M159" s="25">
        <f t="shared" si="11"/>
        <v>614.04</v>
      </c>
      <c r="N159" t="str">
        <f t="shared" si="10"/>
        <v>CAD</v>
      </c>
      <c r="O159" s="8">
        <f t="shared" si="12"/>
        <v>614.04</v>
      </c>
      <c r="P159" s="8">
        <f t="shared" si="13"/>
        <v>0</v>
      </c>
    </row>
    <row r="160" spans="1:16" x14ac:dyDescent="0.2">
      <c r="A160">
        <v>9841681</v>
      </c>
      <c r="B160" t="s">
        <v>200</v>
      </c>
      <c r="C160">
        <v>249</v>
      </c>
      <c r="D160" s="23">
        <v>9781544397993</v>
      </c>
      <c r="E160" s="24"/>
      <c r="F160" t="s">
        <v>204</v>
      </c>
      <c r="G160">
        <v>9</v>
      </c>
      <c r="H160">
        <v>88</v>
      </c>
      <c r="I160">
        <v>0.11</v>
      </c>
      <c r="J160">
        <v>78.319999999999993</v>
      </c>
      <c r="K160">
        <v>704.88</v>
      </c>
      <c r="L160" s="8">
        <f t="shared" si="14"/>
        <v>792</v>
      </c>
      <c r="M160" s="25">
        <f t="shared" si="11"/>
        <v>681.12</v>
      </c>
      <c r="N160" t="str">
        <f t="shared" si="10"/>
        <v>CAD</v>
      </c>
      <c r="O160" s="8">
        <f t="shared" si="12"/>
        <v>681.12</v>
      </c>
      <c r="P160" s="8">
        <f t="shared" si="13"/>
        <v>0</v>
      </c>
    </row>
    <row r="161" spans="1:16" x14ac:dyDescent="0.2">
      <c r="A161">
        <v>9958293</v>
      </c>
      <c r="B161" t="s">
        <v>200</v>
      </c>
      <c r="C161">
        <v>249</v>
      </c>
      <c r="D161" s="23" t="s">
        <v>205</v>
      </c>
      <c r="E161" s="24"/>
      <c r="F161" t="s">
        <v>206</v>
      </c>
      <c r="G161">
        <v>2</v>
      </c>
      <c r="H161">
        <v>102</v>
      </c>
      <c r="I161">
        <v>0.11</v>
      </c>
      <c r="J161">
        <v>90.78</v>
      </c>
      <c r="K161">
        <v>181.56</v>
      </c>
      <c r="L161" s="8">
        <f t="shared" si="14"/>
        <v>204</v>
      </c>
      <c r="M161" s="25">
        <f t="shared" si="11"/>
        <v>175.44</v>
      </c>
      <c r="N161" t="str">
        <f t="shared" si="10"/>
        <v>CAD</v>
      </c>
      <c r="O161" s="8">
        <f t="shared" si="12"/>
        <v>175.44</v>
      </c>
      <c r="P161" s="8">
        <f t="shared" si="13"/>
        <v>0</v>
      </c>
    </row>
    <row r="162" spans="1:16" x14ac:dyDescent="0.2">
      <c r="A162">
        <v>9958981</v>
      </c>
      <c r="B162" t="s">
        <v>200</v>
      </c>
      <c r="C162">
        <v>249</v>
      </c>
      <c r="D162" s="23" t="s">
        <v>207</v>
      </c>
      <c r="E162" s="24"/>
      <c r="F162" t="s">
        <v>208</v>
      </c>
      <c r="G162">
        <v>10</v>
      </c>
      <c r="H162">
        <v>88</v>
      </c>
      <c r="I162">
        <v>0.11</v>
      </c>
      <c r="J162">
        <v>78.319999999999993</v>
      </c>
      <c r="K162">
        <v>783.2</v>
      </c>
      <c r="L162" s="8">
        <f t="shared" si="14"/>
        <v>880</v>
      </c>
      <c r="M162" s="25">
        <f t="shared" si="11"/>
        <v>756.8</v>
      </c>
      <c r="N162" t="str">
        <f t="shared" si="10"/>
        <v>CAD</v>
      </c>
      <c r="O162" s="8">
        <f t="shared" si="12"/>
        <v>756.8</v>
      </c>
      <c r="P162" s="8">
        <f t="shared" si="13"/>
        <v>0</v>
      </c>
    </row>
    <row r="163" spans="1:16" x14ac:dyDescent="0.2">
      <c r="A163">
        <v>9717909</v>
      </c>
      <c r="B163" t="s">
        <v>209</v>
      </c>
      <c r="C163">
        <v>250</v>
      </c>
      <c r="D163" s="23">
        <v>9781071895191</v>
      </c>
      <c r="E163" s="24"/>
      <c r="F163" t="s">
        <v>210</v>
      </c>
      <c r="G163">
        <v>1</v>
      </c>
      <c r="H163">
        <v>119</v>
      </c>
      <c r="I163">
        <v>0.11</v>
      </c>
      <c r="J163">
        <v>105.91</v>
      </c>
      <c r="K163">
        <v>105.91</v>
      </c>
      <c r="L163" s="8">
        <f t="shared" si="14"/>
        <v>119</v>
      </c>
      <c r="M163" s="25">
        <f t="shared" si="11"/>
        <v>102.34</v>
      </c>
      <c r="N163" t="str">
        <f t="shared" si="10"/>
        <v>CAD</v>
      </c>
      <c r="O163" s="8">
        <f t="shared" si="12"/>
        <v>102.34</v>
      </c>
      <c r="P163" s="8">
        <f t="shared" si="13"/>
        <v>0</v>
      </c>
    </row>
    <row r="164" spans="1:16" x14ac:dyDescent="0.2">
      <c r="A164">
        <v>9696638</v>
      </c>
      <c r="B164" t="s">
        <v>211</v>
      </c>
      <c r="C164">
        <v>252</v>
      </c>
      <c r="D164" s="23">
        <v>9781544394008</v>
      </c>
      <c r="E164" s="24"/>
      <c r="F164" t="s">
        <v>76</v>
      </c>
      <c r="G164">
        <v>3</v>
      </c>
      <c r="H164">
        <v>148</v>
      </c>
      <c r="I164">
        <v>0.11</v>
      </c>
      <c r="J164">
        <v>131.72</v>
      </c>
      <c r="K164">
        <v>395.16</v>
      </c>
      <c r="L164" s="8">
        <f t="shared" si="14"/>
        <v>444</v>
      </c>
      <c r="M164" s="25">
        <f t="shared" si="11"/>
        <v>381.84</v>
      </c>
      <c r="N164" t="str">
        <f t="shared" si="10"/>
        <v>CAD</v>
      </c>
      <c r="O164" s="8">
        <f t="shared" si="12"/>
        <v>381.84</v>
      </c>
      <c r="P164" s="8">
        <f t="shared" si="13"/>
        <v>0</v>
      </c>
    </row>
    <row r="165" spans="1:16" x14ac:dyDescent="0.2">
      <c r="A165">
        <v>9696639</v>
      </c>
      <c r="B165" t="s">
        <v>211</v>
      </c>
      <c r="C165">
        <v>252</v>
      </c>
      <c r="D165" s="23" t="s">
        <v>50</v>
      </c>
      <c r="E165" s="24"/>
      <c r="F165" t="s">
        <v>51</v>
      </c>
      <c r="G165">
        <v>27</v>
      </c>
      <c r="H165">
        <v>102</v>
      </c>
      <c r="I165">
        <v>0.11</v>
      </c>
      <c r="J165">
        <v>90.78</v>
      </c>
      <c r="K165">
        <v>2451.06</v>
      </c>
      <c r="L165" s="8">
        <f t="shared" si="14"/>
        <v>2754</v>
      </c>
      <c r="M165" s="25">
        <f t="shared" si="11"/>
        <v>2368.44</v>
      </c>
      <c r="N165" t="str">
        <f t="shared" si="10"/>
        <v>CAD</v>
      </c>
      <c r="O165" s="8">
        <f t="shared" si="12"/>
        <v>2368.44</v>
      </c>
      <c r="P165" s="8">
        <f t="shared" si="13"/>
        <v>0</v>
      </c>
    </row>
    <row r="166" spans="1:16" x14ac:dyDescent="0.2">
      <c r="A166">
        <v>9722849</v>
      </c>
      <c r="B166" t="s">
        <v>211</v>
      </c>
      <c r="C166">
        <v>252</v>
      </c>
      <c r="D166" s="23">
        <v>9781452237794</v>
      </c>
      <c r="E166" s="24"/>
      <c r="F166" t="s">
        <v>212</v>
      </c>
      <c r="G166">
        <v>3</v>
      </c>
      <c r="H166">
        <v>104</v>
      </c>
      <c r="I166">
        <v>0.11</v>
      </c>
      <c r="J166">
        <v>92.56</v>
      </c>
      <c r="K166">
        <v>277.68</v>
      </c>
      <c r="L166" s="8">
        <f t="shared" si="14"/>
        <v>312</v>
      </c>
      <c r="M166" s="25">
        <f t="shared" si="11"/>
        <v>268.32</v>
      </c>
      <c r="N166" t="str">
        <f t="shared" si="10"/>
        <v>CAD</v>
      </c>
      <c r="O166" s="8">
        <f t="shared" si="12"/>
        <v>268.32</v>
      </c>
      <c r="P166" s="8">
        <f t="shared" si="13"/>
        <v>0</v>
      </c>
    </row>
    <row r="167" spans="1:16" x14ac:dyDescent="0.2">
      <c r="A167">
        <v>9772533</v>
      </c>
      <c r="B167" t="s">
        <v>211</v>
      </c>
      <c r="C167">
        <v>252</v>
      </c>
      <c r="D167" s="23">
        <v>9781473952980</v>
      </c>
      <c r="E167" s="24"/>
      <c r="F167" t="s">
        <v>213</v>
      </c>
      <c r="G167">
        <v>5</v>
      </c>
      <c r="H167">
        <v>67</v>
      </c>
      <c r="I167">
        <v>0.11</v>
      </c>
      <c r="J167">
        <v>59.63</v>
      </c>
      <c r="K167">
        <v>298.14999999999998</v>
      </c>
      <c r="L167" s="8">
        <f t="shared" si="14"/>
        <v>335</v>
      </c>
      <c r="M167" s="25">
        <f t="shared" si="11"/>
        <v>288.10000000000002</v>
      </c>
      <c r="N167" t="str">
        <f t="shared" si="10"/>
        <v>CAD</v>
      </c>
      <c r="O167" s="8">
        <f t="shared" si="12"/>
        <v>288.10000000000002</v>
      </c>
      <c r="P167" s="8">
        <f t="shared" si="13"/>
        <v>0</v>
      </c>
    </row>
    <row r="168" spans="1:16" x14ac:dyDescent="0.2">
      <c r="A168">
        <v>9957631</v>
      </c>
      <c r="B168" t="s">
        <v>211</v>
      </c>
      <c r="C168">
        <v>252</v>
      </c>
      <c r="D168" s="23" t="s">
        <v>214</v>
      </c>
      <c r="E168" s="24"/>
      <c r="F168" t="s">
        <v>215</v>
      </c>
      <c r="G168">
        <v>2</v>
      </c>
      <c r="H168">
        <v>68</v>
      </c>
      <c r="I168">
        <v>0.11</v>
      </c>
      <c r="J168">
        <v>60.52</v>
      </c>
      <c r="K168">
        <v>121.04</v>
      </c>
      <c r="L168" s="8">
        <f t="shared" si="14"/>
        <v>136</v>
      </c>
      <c r="M168" s="25">
        <f t="shared" si="11"/>
        <v>116.96</v>
      </c>
      <c r="N168" t="str">
        <f t="shared" si="10"/>
        <v>CAD</v>
      </c>
      <c r="O168" s="8">
        <f t="shared" si="12"/>
        <v>116.96</v>
      </c>
      <c r="P168" s="8">
        <f t="shared" si="13"/>
        <v>0</v>
      </c>
    </row>
    <row r="169" spans="1:16" x14ac:dyDescent="0.2">
      <c r="A169">
        <v>9957632</v>
      </c>
      <c r="B169" t="s">
        <v>211</v>
      </c>
      <c r="C169">
        <v>252</v>
      </c>
      <c r="D169" s="23" t="s">
        <v>216</v>
      </c>
      <c r="E169" s="24"/>
      <c r="F169" t="s">
        <v>217</v>
      </c>
      <c r="G169">
        <v>9</v>
      </c>
      <c r="H169">
        <v>102</v>
      </c>
      <c r="I169">
        <v>0.11</v>
      </c>
      <c r="J169">
        <v>90.78</v>
      </c>
      <c r="K169">
        <v>817.02</v>
      </c>
      <c r="L169" s="8">
        <f t="shared" si="14"/>
        <v>918</v>
      </c>
      <c r="M169" s="25">
        <f t="shared" si="11"/>
        <v>789.48</v>
      </c>
      <c r="N169" t="str">
        <f t="shared" si="10"/>
        <v>CAD</v>
      </c>
      <c r="O169" s="8">
        <f t="shared" si="12"/>
        <v>789.48</v>
      </c>
      <c r="P169" s="8">
        <f t="shared" si="13"/>
        <v>0</v>
      </c>
    </row>
    <row r="170" spans="1:16" x14ac:dyDescent="0.2">
      <c r="A170">
        <v>9969974</v>
      </c>
      <c r="B170" t="s">
        <v>211</v>
      </c>
      <c r="C170">
        <v>252</v>
      </c>
      <c r="D170" s="23" t="s">
        <v>218</v>
      </c>
      <c r="E170" s="24"/>
      <c r="F170" t="s">
        <v>219</v>
      </c>
      <c r="G170">
        <v>5</v>
      </c>
      <c r="H170">
        <v>46</v>
      </c>
      <c r="I170">
        <v>0.11</v>
      </c>
      <c r="J170">
        <v>40.94</v>
      </c>
      <c r="K170">
        <v>204.7</v>
      </c>
      <c r="L170" s="8">
        <f t="shared" si="14"/>
        <v>230</v>
      </c>
      <c r="M170" s="25">
        <f t="shared" si="11"/>
        <v>197.8</v>
      </c>
      <c r="N170" t="str">
        <f t="shared" si="10"/>
        <v>CAD</v>
      </c>
      <c r="O170" s="8">
        <f t="shared" si="12"/>
        <v>197.8</v>
      </c>
      <c r="P170" s="8">
        <f t="shared" si="13"/>
        <v>0</v>
      </c>
    </row>
    <row r="171" spans="1:16" x14ac:dyDescent="0.2">
      <c r="A171">
        <v>9863772</v>
      </c>
      <c r="B171" t="s">
        <v>220</v>
      </c>
      <c r="C171">
        <v>257</v>
      </c>
      <c r="D171" s="23">
        <v>9781526451057</v>
      </c>
      <c r="E171" s="24"/>
      <c r="F171" t="s">
        <v>221</v>
      </c>
      <c r="G171">
        <v>1</v>
      </c>
      <c r="H171">
        <v>29</v>
      </c>
      <c r="I171">
        <v>0.11</v>
      </c>
      <c r="J171">
        <v>25.81</v>
      </c>
      <c r="K171">
        <v>25.81</v>
      </c>
      <c r="L171" s="8">
        <f t="shared" si="14"/>
        <v>29</v>
      </c>
      <c r="M171" s="25">
        <f t="shared" si="11"/>
        <v>24.94</v>
      </c>
      <c r="N171" t="str">
        <f t="shared" si="10"/>
        <v>CAD</v>
      </c>
      <c r="O171" s="8">
        <f t="shared" si="12"/>
        <v>24.94</v>
      </c>
      <c r="P171" s="8">
        <f t="shared" si="13"/>
        <v>0</v>
      </c>
    </row>
    <row r="172" spans="1:16" x14ac:dyDescent="0.2">
      <c r="A172">
        <v>9690569</v>
      </c>
      <c r="B172" t="s">
        <v>222</v>
      </c>
      <c r="C172">
        <v>270</v>
      </c>
      <c r="D172" s="23">
        <v>9781483324203</v>
      </c>
      <c r="E172" s="24"/>
      <c r="F172" t="s">
        <v>185</v>
      </c>
      <c r="G172">
        <v>4</v>
      </c>
      <c r="H172">
        <v>72</v>
      </c>
      <c r="I172">
        <v>0.11</v>
      </c>
      <c r="J172">
        <v>64.08</v>
      </c>
      <c r="K172">
        <v>256.32</v>
      </c>
      <c r="L172" s="8">
        <f t="shared" si="14"/>
        <v>288</v>
      </c>
      <c r="M172" s="25">
        <f t="shared" si="11"/>
        <v>247.68</v>
      </c>
      <c r="N172" t="str">
        <f t="shared" si="10"/>
        <v>CAD</v>
      </c>
      <c r="O172" s="8">
        <f t="shared" si="12"/>
        <v>247.68</v>
      </c>
      <c r="P172" s="8">
        <f t="shared" si="13"/>
        <v>0</v>
      </c>
    </row>
    <row r="173" spans="1:16" x14ac:dyDescent="0.2">
      <c r="A173">
        <v>9783215</v>
      </c>
      <c r="B173" t="s">
        <v>222</v>
      </c>
      <c r="C173">
        <v>270</v>
      </c>
      <c r="D173" s="23">
        <v>9781071884959</v>
      </c>
      <c r="E173" s="24"/>
      <c r="F173" t="s">
        <v>109</v>
      </c>
      <c r="G173">
        <v>15</v>
      </c>
      <c r="H173">
        <v>127</v>
      </c>
      <c r="I173">
        <v>0.11</v>
      </c>
      <c r="J173">
        <v>113.03</v>
      </c>
      <c r="K173">
        <v>1695.45</v>
      </c>
      <c r="L173" s="8">
        <f t="shared" si="14"/>
        <v>1905</v>
      </c>
      <c r="M173" s="25">
        <f t="shared" si="11"/>
        <v>1638.3</v>
      </c>
      <c r="N173" t="str">
        <f t="shared" si="10"/>
        <v>CAD</v>
      </c>
      <c r="O173" s="8">
        <f t="shared" si="12"/>
        <v>1638.3</v>
      </c>
      <c r="P173" s="8">
        <f t="shared" si="13"/>
        <v>0</v>
      </c>
    </row>
    <row r="174" spans="1:16" x14ac:dyDescent="0.2">
      <c r="A174">
        <v>9862783</v>
      </c>
      <c r="B174" t="s">
        <v>222</v>
      </c>
      <c r="C174">
        <v>270</v>
      </c>
      <c r="D174" s="23" t="s">
        <v>38</v>
      </c>
      <c r="E174" s="24"/>
      <c r="F174" t="s">
        <v>39</v>
      </c>
      <c r="G174">
        <v>6</v>
      </c>
      <c r="H174">
        <v>88</v>
      </c>
      <c r="I174">
        <v>0.11</v>
      </c>
      <c r="J174">
        <v>78.319999999999993</v>
      </c>
      <c r="K174">
        <v>469.92</v>
      </c>
      <c r="L174" s="8">
        <f t="shared" si="14"/>
        <v>528</v>
      </c>
      <c r="M174" s="25">
        <f t="shared" si="11"/>
        <v>454.08</v>
      </c>
      <c r="N174" t="str">
        <f t="shared" si="10"/>
        <v>CAD</v>
      </c>
      <c r="O174" s="8">
        <f t="shared" si="12"/>
        <v>454.08</v>
      </c>
      <c r="P174" s="8">
        <f t="shared" si="13"/>
        <v>0</v>
      </c>
    </row>
    <row r="175" spans="1:16" x14ac:dyDescent="0.2">
      <c r="A175">
        <v>9723785</v>
      </c>
      <c r="B175" t="s">
        <v>223</v>
      </c>
      <c r="C175">
        <v>272</v>
      </c>
      <c r="D175" s="23">
        <v>9781526472175</v>
      </c>
      <c r="E175" s="24"/>
      <c r="F175" t="s">
        <v>224</v>
      </c>
      <c r="G175">
        <v>1</v>
      </c>
      <c r="H175">
        <v>69</v>
      </c>
      <c r="I175">
        <v>0.11</v>
      </c>
      <c r="J175">
        <v>61.41</v>
      </c>
      <c r="K175">
        <v>61.41</v>
      </c>
      <c r="L175" s="8">
        <f t="shared" si="14"/>
        <v>69</v>
      </c>
      <c r="M175" s="25">
        <f t="shared" si="11"/>
        <v>59.34</v>
      </c>
      <c r="N175" t="str">
        <f t="shared" si="10"/>
        <v>CAD</v>
      </c>
      <c r="O175" s="8">
        <f t="shared" si="12"/>
        <v>59.34</v>
      </c>
      <c r="P175" s="8">
        <f t="shared" si="13"/>
        <v>0</v>
      </c>
    </row>
    <row r="176" spans="1:16" x14ac:dyDescent="0.2">
      <c r="A176">
        <v>9769378</v>
      </c>
      <c r="B176" t="s">
        <v>223</v>
      </c>
      <c r="C176">
        <v>272</v>
      </c>
      <c r="D176" s="23">
        <v>9781948426503</v>
      </c>
      <c r="E176" s="24"/>
      <c r="F176" t="s">
        <v>225</v>
      </c>
      <c r="G176">
        <v>2</v>
      </c>
      <c r="H176">
        <v>148</v>
      </c>
      <c r="I176">
        <v>0.11</v>
      </c>
      <c r="J176">
        <v>131.72</v>
      </c>
      <c r="K176">
        <v>263.44</v>
      </c>
      <c r="L176" s="8">
        <f t="shared" si="14"/>
        <v>296</v>
      </c>
      <c r="M176" s="25">
        <f t="shared" si="11"/>
        <v>254.56</v>
      </c>
      <c r="N176" t="str">
        <f t="shared" ref="N176:N209" si="15">IF(C176=73,"USD","CAD")</f>
        <v>CAD</v>
      </c>
      <c r="O176" s="8">
        <f t="shared" si="12"/>
        <v>254.56</v>
      </c>
      <c r="P176" s="8">
        <f t="shared" si="13"/>
        <v>0</v>
      </c>
    </row>
    <row r="177" spans="1:16" x14ac:dyDescent="0.2">
      <c r="A177">
        <v>9769330</v>
      </c>
      <c r="B177" t="s">
        <v>226</v>
      </c>
      <c r="C177">
        <v>290</v>
      </c>
      <c r="D177" s="23">
        <v>9781529616071</v>
      </c>
      <c r="E177" s="24"/>
      <c r="F177" t="s">
        <v>227</v>
      </c>
      <c r="G177">
        <v>1</v>
      </c>
      <c r="H177">
        <v>86</v>
      </c>
      <c r="I177">
        <v>0.11</v>
      </c>
      <c r="J177">
        <v>76.540000000000006</v>
      </c>
      <c r="K177">
        <v>76.540000000000006</v>
      </c>
      <c r="L177" s="8">
        <f t="shared" si="14"/>
        <v>86</v>
      </c>
      <c r="M177" s="25">
        <f t="shared" si="11"/>
        <v>73.959999999999994</v>
      </c>
      <c r="N177" t="str">
        <f t="shared" si="15"/>
        <v>CAD</v>
      </c>
      <c r="O177" s="8">
        <f t="shared" si="12"/>
        <v>73.959999999999994</v>
      </c>
      <c r="P177" s="8">
        <f t="shared" si="13"/>
        <v>0</v>
      </c>
    </row>
    <row r="178" spans="1:16" x14ac:dyDescent="0.2">
      <c r="A178">
        <v>9821650</v>
      </c>
      <c r="B178" t="s">
        <v>226</v>
      </c>
      <c r="C178">
        <v>290</v>
      </c>
      <c r="D178" s="23">
        <v>9781071876336</v>
      </c>
      <c r="E178" s="24"/>
      <c r="F178" t="s">
        <v>228</v>
      </c>
      <c r="G178">
        <v>3</v>
      </c>
      <c r="H178">
        <v>102</v>
      </c>
      <c r="I178">
        <v>0.11</v>
      </c>
      <c r="J178">
        <v>90.78</v>
      </c>
      <c r="K178">
        <v>272.33999999999997</v>
      </c>
      <c r="L178" s="8">
        <f t="shared" si="14"/>
        <v>306</v>
      </c>
      <c r="M178" s="25">
        <f t="shared" si="11"/>
        <v>263.16000000000003</v>
      </c>
      <c r="N178" t="str">
        <f t="shared" si="15"/>
        <v>CAD</v>
      </c>
      <c r="O178" s="8">
        <f t="shared" si="12"/>
        <v>263.16000000000003</v>
      </c>
      <c r="P178" s="8">
        <f t="shared" si="13"/>
        <v>0</v>
      </c>
    </row>
    <row r="179" spans="1:16" x14ac:dyDescent="0.2">
      <c r="A179">
        <v>9842647</v>
      </c>
      <c r="B179" t="s">
        <v>226</v>
      </c>
      <c r="C179">
        <v>290</v>
      </c>
      <c r="D179" s="23">
        <v>9781071856840</v>
      </c>
      <c r="E179" s="24"/>
      <c r="F179" t="s">
        <v>229</v>
      </c>
      <c r="G179">
        <v>18</v>
      </c>
      <c r="H179">
        <v>102</v>
      </c>
      <c r="I179">
        <v>0.11</v>
      </c>
      <c r="J179">
        <v>90.78</v>
      </c>
      <c r="K179">
        <v>1634.04</v>
      </c>
      <c r="L179" s="8">
        <f t="shared" si="14"/>
        <v>1836</v>
      </c>
      <c r="M179" s="25">
        <f t="shared" si="11"/>
        <v>1578.96</v>
      </c>
      <c r="N179" t="str">
        <f t="shared" si="15"/>
        <v>CAD</v>
      </c>
      <c r="O179" s="8">
        <f t="shared" si="12"/>
        <v>1578.96</v>
      </c>
      <c r="P179" s="8">
        <f t="shared" si="13"/>
        <v>0</v>
      </c>
    </row>
    <row r="180" spans="1:16" x14ac:dyDescent="0.2">
      <c r="A180">
        <v>9867748</v>
      </c>
      <c r="B180" t="s">
        <v>226</v>
      </c>
      <c r="C180">
        <v>290</v>
      </c>
      <c r="D180" s="23">
        <v>9781071922187</v>
      </c>
      <c r="E180" s="24"/>
      <c r="F180" t="s">
        <v>230</v>
      </c>
      <c r="G180">
        <v>20</v>
      </c>
      <c r="H180">
        <v>88</v>
      </c>
      <c r="I180">
        <v>0.11</v>
      </c>
      <c r="J180">
        <v>78.319999999999993</v>
      </c>
      <c r="K180">
        <v>1566.4</v>
      </c>
      <c r="L180" s="8">
        <f t="shared" si="14"/>
        <v>1760</v>
      </c>
      <c r="M180" s="25">
        <f t="shared" si="11"/>
        <v>1513.6</v>
      </c>
      <c r="N180" t="str">
        <f t="shared" si="15"/>
        <v>CAD</v>
      </c>
      <c r="O180" s="8">
        <f t="shared" si="12"/>
        <v>1513.6</v>
      </c>
      <c r="P180" s="8">
        <f t="shared" si="13"/>
        <v>0</v>
      </c>
    </row>
    <row r="181" spans="1:16" x14ac:dyDescent="0.2">
      <c r="A181">
        <v>9702144</v>
      </c>
      <c r="B181" t="s">
        <v>231</v>
      </c>
      <c r="C181">
        <v>302</v>
      </c>
      <c r="D181" s="23">
        <v>9781526463104</v>
      </c>
      <c r="E181" s="24"/>
      <c r="F181" t="s">
        <v>232</v>
      </c>
      <c r="G181">
        <v>1</v>
      </c>
      <c r="H181">
        <v>100</v>
      </c>
      <c r="I181">
        <v>0.11</v>
      </c>
      <c r="J181">
        <v>89</v>
      </c>
      <c r="K181">
        <v>89</v>
      </c>
      <c r="L181" s="8">
        <f t="shared" si="14"/>
        <v>100</v>
      </c>
      <c r="M181" s="25">
        <f t="shared" si="11"/>
        <v>86</v>
      </c>
      <c r="N181" t="str">
        <f t="shared" si="15"/>
        <v>CAD</v>
      </c>
      <c r="O181" s="8">
        <f t="shared" si="12"/>
        <v>86</v>
      </c>
      <c r="P181" s="8">
        <f t="shared" si="13"/>
        <v>0</v>
      </c>
    </row>
    <row r="182" spans="1:16" x14ac:dyDescent="0.2">
      <c r="A182">
        <v>9841631</v>
      </c>
      <c r="B182" t="s">
        <v>231</v>
      </c>
      <c r="C182">
        <v>302</v>
      </c>
      <c r="D182" s="23" t="s">
        <v>66</v>
      </c>
      <c r="E182" s="24"/>
      <c r="F182" t="s">
        <v>67</v>
      </c>
      <c r="G182">
        <v>11</v>
      </c>
      <c r="H182">
        <v>39</v>
      </c>
      <c r="I182">
        <v>0.11</v>
      </c>
      <c r="J182">
        <v>34.71</v>
      </c>
      <c r="K182">
        <v>381.81</v>
      </c>
      <c r="L182" s="8">
        <f t="shared" si="14"/>
        <v>429</v>
      </c>
      <c r="M182" s="25">
        <f t="shared" si="11"/>
        <v>368.94</v>
      </c>
      <c r="N182" t="str">
        <f t="shared" si="15"/>
        <v>CAD</v>
      </c>
      <c r="O182" s="8">
        <f t="shared" si="12"/>
        <v>368.94</v>
      </c>
      <c r="P182" s="8">
        <f t="shared" si="13"/>
        <v>0</v>
      </c>
    </row>
    <row r="183" spans="1:16" x14ac:dyDescent="0.2">
      <c r="A183">
        <v>9799798</v>
      </c>
      <c r="B183" t="s">
        <v>233</v>
      </c>
      <c r="C183">
        <v>328</v>
      </c>
      <c r="D183" s="23">
        <v>9781071963142</v>
      </c>
      <c r="E183" s="24"/>
      <c r="F183" t="s">
        <v>86</v>
      </c>
      <c r="G183">
        <v>2</v>
      </c>
      <c r="H183">
        <v>97</v>
      </c>
      <c r="I183">
        <v>0.11</v>
      </c>
      <c r="J183">
        <v>86.33</v>
      </c>
      <c r="K183">
        <v>172.66</v>
      </c>
      <c r="L183" s="8">
        <f t="shared" si="14"/>
        <v>194</v>
      </c>
      <c r="M183" s="25">
        <f t="shared" si="11"/>
        <v>166.84</v>
      </c>
      <c r="N183" t="str">
        <f t="shared" si="15"/>
        <v>CAD</v>
      </c>
      <c r="O183" s="8">
        <f t="shared" si="12"/>
        <v>166.84</v>
      </c>
      <c r="P183" s="8">
        <f t="shared" si="13"/>
        <v>0</v>
      </c>
    </row>
    <row r="184" spans="1:16" x14ac:dyDescent="0.2">
      <c r="A184">
        <v>9799798</v>
      </c>
      <c r="B184" t="s">
        <v>234</v>
      </c>
      <c r="C184">
        <v>332</v>
      </c>
      <c r="D184" s="23">
        <v>9781071963142</v>
      </c>
      <c r="E184" s="24"/>
      <c r="F184" t="s">
        <v>235</v>
      </c>
      <c r="G184">
        <v>4</v>
      </c>
      <c r="H184">
        <v>97</v>
      </c>
      <c r="I184">
        <v>0.11</v>
      </c>
      <c r="J184">
        <v>86.33</v>
      </c>
      <c r="K184">
        <v>345.32</v>
      </c>
      <c r="L184" s="8">
        <f t="shared" si="14"/>
        <v>388</v>
      </c>
      <c r="M184" s="25">
        <f t="shared" si="11"/>
        <v>333.68</v>
      </c>
      <c r="N184" t="str">
        <f t="shared" si="15"/>
        <v>CAD</v>
      </c>
      <c r="O184" s="8">
        <f t="shared" si="12"/>
        <v>333.68</v>
      </c>
      <c r="P184" s="8">
        <f t="shared" si="13"/>
        <v>0</v>
      </c>
    </row>
    <row r="185" spans="1:16" x14ac:dyDescent="0.2">
      <c r="A185">
        <v>9836668</v>
      </c>
      <c r="B185" t="s">
        <v>236</v>
      </c>
      <c r="C185">
        <v>333</v>
      </c>
      <c r="D185" s="23">
        <v>9781544392325</v>
      </c>
      <c r="E185" s="24"/>
      <c r="F185" t="s">
        <v>237</v>
      </c>
      <c r="G185">
        <v>1</v>
      </c>
      <c r="H185">
        <v>148</v>
      </c>
      <c r="I185">
        <v>0.11</v>
      </c>
      <c r="J185">
        <v>131.72</v>
      </c>
      <c r="K185">
        <v>131.72</v>
      </c>
      <c r="L185" s="8">
        <f t="shared" si="14"/>
        <v>148</v>
      </c>
      <c r="M185" s="25">
        <f t="shared" si="11"/>
        <v>127.28</v>
      </c>
      <c r="N185" t="str">
        <f t="shared" si="15"/>
        <v>CAD</v>
      </c>
      <c r="O185" s="8">
        <f t="shared" si="12"/>
        <v>127.28</v>
      </c>
      <c r="P185" s="8">
        <f t="shared" si="13"/>
        <v>0</v>
      </c>
    </row>
    <row r="186" spans="1:16" x14ac:dyDescent="0.2">
      <c r="A186">
        <v>9706497</v>
      </c>
      <c r="B186" t="s">
        <v>238</v>
      </c>
      <c r="C186">
        <v>347</v>
      </c>
      <c r="D186" s="23">
        <v>9781544371191</v>
      </c>
      <c r="E186" s="24"/>
      <c r="F186" t="s">
        <v>239</v>
      </c>
      <c r="G186">
        <v>7</v>
      </c>
      <c r="H186">
        <v>102</v>
      </c>
      <c r="I186">
        <v>0.11</v>
      </c>
      <c r="J186">
        <v>90.78</v>
      </c>
      <c r="K186">
        <v>635.46</v>
      </c>
      <c r="L186" s="8">
        <f t="shared" si="14"/>
        <v>714</v>
      </c>
      <c r="M186" s="25">
        <f t="shared" si="11"/>
        <v>614.04</v>
      </c>
      <c r="N186" t="str">
        <f t="shared" si="15"/>
        <v>CAD</v>
      </c>
      <c r="O186" s="8">
        <f t="shared" si="12"/>
        <v>614.04</v>
      </c>
      <c r="P186" s="8">
        <f t="shared" si="13"/>
        <v>0</v>
      </c>
    </row>
    <row r="187" spans="1:16" x14ac:dyDescent="0.2">
      <c r="A187">
        <v>9713872</v>
      </c>
      <c r="B187" t="s">
        <v>238</v>
      </c>
      <c r="C187">
        <v>347</v>
      </c>
      <c r="D187" s="23" t="s">
        <v>240</v>
      </c>
      <c r="E187" s="24"/>
      <c r="F187" t="s">
        <v>241</v>
      </c>
      <c r="G187">
        <v>4</v>
      </c>
      <c r="H187">
        <v>88</v>
      </c>
      <c r="I187">
        <v>0.11</v>
      </c>
      <c r="J187">
        <v>78.319999999999993</v>
      </c>
      <c r="K187">
        <v>313.27999999999997</v>
      </c>
      <c r="L187" s="8">
        <f t="shared" si="14"/>
        <v>352</v>
      </c>
      <c r="M187" s="25">
        <f t="shared" si="11"/>
        <v>302.72000000000003</v>
      </c>
      <c r="N187" t="str">
        <f t="shared" si="15"/>
        <v>CAD</v>
      </c>
      <c r="O187" s="8">
        <f t="shared" si="12"/>
        <v>302.72000000000003</v>
      </c>
      <c r="P187" s="8">
        <f t="shared" si="13"/>
        <v>0</v>
      </c>
    </row>
    <row r="188" spans="1:16" x14ac:dyDescent="0.2">
      <c r="A188">
        <v>9821785</v>
      </c>
      <c r="B188" t="s">
        <v>238</v>
      </c>
      <c r="C188">
        <v>347</v>
      </c>
      <c r="D188" s="23" t="s">
        <v>242</v>
      </c>
      <c r="E188" s="24"/>
      <c r="F188" t="s">
        <v>243</v>
      </c>
      <c r="G188">
        <v>5</v>
      </c>
      <c r="H188">
        <v>102</v>
      </c>
      <c r="I188">
        <v>0.11</v>
      </c>
      <c r="J188">
        <v>90.78</v>
      </c>
      <c r="K188">
        <v>453.9</v>
      </c>
      <c r="L188" s="8">
        <f t="shared" si="14"/>
        <v>510</v>
      </c>
      <c r="M188" s="25">
        <f t="shared" si="11"/>
        <v>438.6</v>
      </c>
      <c r="N188" t="str">
        <f t="shared" si="15"/>
        <v>CAD</v>
      </c>
      <c r="O188" s="8">
        <f t="shared" si="12"/>
        <v>438.6</v>
      </c>
      <c r="P188" s="8">
        <f t="shared" si="13"/>
        <v>0</v>
      </c>
    </row>
    <row r="189" spans="1:16" x14ac:dyDescent="0.2">
      <c r="A189">
        <v>9821786</v>
      </c>
      <c r="B189" t="s">
        <v>238</v>
      </c>
      <c r="C189">
        <v>347</v>
      </c>
      <c r="D189" s="23">
        <v>9781529679793</v>
      </c>
      <c r="E189" s="24"/>
      <c r="F189" t="s">
        <v>244</v>
      </c>
      <c r="G189">
        <v>2</v>
      </c>
      <c r="H189">
        <v>62</v>
      </c>
      <c r="I189">
        <v>0.11</v>
      </c>
      <c r="J189">
        <v>55.18</v>
      </c>
      <c r="K189">
        <v>110.36</v>
      </c>
      <c r="L189" s="8">
        <f t="shared" si="14"/>
        <v>124</v>
      </c>
      <c r="M189" s="25">
        <f t="shared" si="11"/>
        <v>106.64</v>
      </c>
      <c r="N189" t="str">
        <f t="shared" si="15"/>
        <v>CAD</v>
      </c>
      <c r="O189" s="8">
        <f t="shared" si="12"/>
        <v>106.64</v>
      </c>
      <c r="P189" s="8">
        <f t="shared" si="13"/>
        <v>0</v>
      </c>
    </row>
    <row r="190" spans="1:16" x14ac:dyDescent="0.2">
      <c r="A190">
        <v>9695118</v>
      </c>
      <c r="B190" t="s">
        <v>245</v>
      </c>
      <c r="C190">
        <v>349</v>
      </c>
      <c r="D190" s="23">
        <v>9781529756531</v>
      </c>
      <c r="E190" s="24"/>
      <c r="F190" t="s">
        <v>246</v>
      </c>
      <c r="G190">
        <v>1</v>
      </c>
      <c r="H190">
        <v>58</v>
      </c>
      <c r="I190">
        <v>0.11</v>
      </c>
      <c r="J190">
        <v>51.62</v>
      </c>
      <c r="K190">
        <v>51.62</v>
      </c>
      <c r="L190" s="8">
        <f t="shared" si="14"/>
        <v>58</v>
      </c>
      <c r="M190" s="25">
        <f t="shared" si="11"/>
        <v>49.88</v>
      </c>
      <c r="N190" t="str">
        <f t="shared" si="15"/>
        <v>CAD</v>
      </c>
      <c r="O190" s="8">
        <f t="shared" si="12"/>
        <v>49.88</v>
      </c>
      <c r="P190" s="8">
        <f t="shared" si="13"/>
        <v>0</v>
      </c>
    </row>
    <row r="191" spans="1:16" x14ac:dyDescent="0.2">
      <c r="A191">
        <v>9696042</v>
      </c>
      <c r="B191" t="s">
        <v>245</v>
      </c>
      <c r="C191">
        <v>349</v>
      </c>
      <c r="D191" s="23">
        <v>9781544372891</v>
      </c>
      <c r="E191" s="24"/>
      <c r="F191" t="s">
        <v>247</v>
      </c>
      <c r="G191">
        <v>1</v>
      </c>
      <c r="H191">
        <v>72</v>
      </c>
      <c r="I191">
        <v>0.11</v>
      </c>
      <c r="J191">
        <v>64.08</v>
      </c>
      <c r="K191">
        <v>64.08</v>
      </c>
      <c r="L191" s="8">
        <f t="shared" si="14"/>
        <v>72</v>
      </c>
      <c r="M191" s="25">
        <f t="shared" si="11"/>
        <v>61.92</v>
      </c>
      <c r="N191" t="str">
        <f t="shared" si="15"/>
        <v>CAD</v>
      </c>
      <c r="O191" s="8">
        <f t="shared" si="12"/>
        <v>61.92</v>
      </c>
      <c r="P191" s="8">
        <f t="shared" si="13"/>
        <v>0</v>
      </c>
    </row>
    <row r="192" spans="1:16" x14ac:dyDescent="0.2">
      <c r="A192">
        <v>9696975</v>
      </c>
      <c r="B192" t="s">
        <v>245</v>
      </c>
      <c r="C192">
        <v>349</v>
      </c>
      <c r="D192" s="23">
        <v>9781526481696</v>
      </c>
      <c r="E192" s="24"/>
      <c r="F192" t="s">
        <v>248</v>
      </c>
      <c r="G192">
        <v>1</v>
      </c>
      <c r="H192">
        <v>69</v>
      </c>
      <c r="I192">
        <v>0.11</v>
      </c>
      <c r="J192">
        <v>61.41</v>
      </c>
      <c r="K192">
        <v>61.41</v>
      </c>
      <c r="L192" s="8">
        <f t="shared" si="14"/>
        <v>69</v>
      </c>
      <c r="M192" s="25">
        <f t="shared" si="11"/>
        <v>59.34</v>
      </c>
      <c r="N192" t="str">
        <f t="shared" si="15"/>
        <v>CAD</v>
      </c>
      <c r="O192" s="8">
        <f t="shared" si="12"/>
        <v>59.34</v>
      </c>
      <c r="P192" s="8">
        <f t="shared" si="13"/>
        <v>0</v>
      </c>
    </row>
    <row r="193" spans="1:16" x14ac:dyDescent="0.2">
      <c r="A193">
        <v>9735271</v>
      </c>
      <c r="B193" t="s">
        <v>245</v>
      </c>
      <c r="C193">
        <v>349</v>
      </c>
      <c r="D193" s="23" t="s">
        <v>81</v>
      </c>
      <c r="E193" s="24"/>
      <c r="F193" t="s">
        <v>82</v>
      </c>
      <c r="G193">
        <v>2</v>
      </c>
      <c r="H193">
        <v>72</v>
      </c>
      <c r="I193">
        <v>0.11</v>
      </c>
      <c r="J193">
        <v>64.08</v>
      </c>
      <c r="K193">
        <v>128.16</v>
      </c>
      <c r="L193" s="8">
        <f t="shared" si="14"/>
        <v>144</v>
      </c>
      <c r="M193" s="25">
        <f t="shared" si="11"/>
        <v>123.84</v>
      </c>
      <c r="N193" t="str">
        <f t="shared" si="15"/>
        <v>CAD</v>
      </c>
      <c r="O193" s="8">
        <f t="shared" si="12"/>
        <v>123.84</v>
      </c>
      <c r="P193" s="8">
        <f t="shared" si="13"/>
        <v>0</v>
      </c>
    </row>
    <row r="194" spans="1:16" x14ac:dyDescent="0.2">
      <c r="A194">
        <v>9750104</v>
      </c>
      <c r="B194" t="s">
        <v>249</v>
      </c>
      <c r="C194">
        <v>352</v>
      </c>
      <c r="D194" s="23">
        <v>9781506386140</v>
      </c>
      <c r="E194" s="24"/>
      <c r="F194" t="s">
        <v>250</v>
      </c>
      <c r="G194">
        <v>13</v>
      </c>
      <c r="H194">
        <v>102</v>
      </c>
      <c r="I194">
        <v>0.11</v>
      </c>
      <c r="J194">
        <v>90.78</v>
      </c>
      <c r="K194">
        <v>1180.1400000000001</v>
      </c>
      <c r="L194" s="8">
        <f t="shared" si="14"/>
        <v>1326</v>
      </c>
      <c r="M194" s="25">
        <f t="shared" si="11"/>
        <v>1140.3599999999999</v>
      </c>
      <c r="N194" t="str">
        <f t="shared" si="15"/>
        <v>CAD</v>
      </c>
      <c r="O194" s="8">
        <f t="shared" si="12"/>
        <v>1140.3599999999999</v>
      </c>
      <c r="P194" s="8">
        <f t="shared" si="13"/>
        <v>0</v>
      </c>
    </row>
    <row r="195" spans="1:16" x14ac:dyDescent="0.2">
      <c r="A195">
        <v>9860423</v>
      </c>
      <c r="B195" t="s">
        <v>251</v>
      </c>
      <c r="C195">
        <v>356</v>
      </c>
      <c r="D195" s="23">
        <v>9781544394039</v>
      </c>
      <c r="E195" s="24"/>
      <c r="F195" t="s">
        <v>88</v>
      </c>
      <c r="G195">
        <v>1</v>
      </c>
      <c r="H195">
        <v>102</v>
      </c>
      <c r="I195">
        <v>0.11</v>
      </c>
      <c r="J195">
        <v>90.78</v>
      </c>
      <c r="K195">
        <v>90.78</v>
      </c>
      <c r="L195" s="8">
        <f t="shared" si="14"/>
        <v>102</v>
      </c>
      <c r="M195" s="25">
        <f t="shared" si="11"/>
        <v>87.72</v>
      </c>
      <c r="N195" t="str">
        <f t="shared" si="15"/>
        <v>CAD</v>
      </c>
      <c r="O195" s="8">
        <f t="shared" si="12"/>
        <v>87.72</v>
      </c>
      <c r="P195" s="8">
        <f t="shared" si="13"/>
        <v>0</v>
      </c>
    </row>
    <row r="196" spans="1:16" x14ac:dyDescent="0.2">
      <c r="A196">
        <v>9929047</v>
      </c>
      <c r="B196" t="s">
        <v>252</v>
      </c>
      <c r="C196">
        <v>365</v>
      </c>
      <c r="D196" s="23" t="s">
        <v>253</v>
      </c>
      <c r="E196" s="24"/>
      <c r="F196" t="s">
        <v>254</v>
      </c>
      <c r="G196">
        <v>3</v>
      </c>
      <c r="H196">
        <v>102</v>
      </c>
      <c r="I196">
        <v>0.11</v>
      </c>
      <c r="J196">
        <v>90.78</v>
      </c>
      <c r="K196">
        <v>272.33999999999997</v>
      </c>
      <c r="L196" s="8">
        <f t="shared" si="14"/>
        <v>306</v>
      </c>
      <c r="M196" s="25">
        <f t="shared" si="11"/>
        <v>263.16000000000003</v>
      </c>
      <c r="N196" t="str">
        <f t="shared" si="15"/>
        <v>CAD</v>
      </c>
      <c r="O196" s="8">
        <f t="shared" si="12"/>
        <v>263.16000000000003</v>
      </c>
      <c r="P196" s="8">
        <f t="shared" si="13"/>
        <v>0</v>
      </c>
    </row>
    <row r="197" spans="1:16" x14ac:dyDescent="0.2">
      <c r="A197">
        <v>9867747</v>
      </c>
      <c r="B197" t="s">
        <v>255</v>
      </c>
      <c r="C197">
        <v>388</v>
      </c>
      <c r="D197" s="23">
        <v>9781071980125</v>
      </c>
      <c r="E197" s="24"/>
      <c r="F197" t="s">
        <v>89</v>
      </c>
      <c r="G197">
        <v>2</v>
      </c>
      <c r="H197">
        <v>94</v>
      </c>
      <c r="I197">
        <v>0.11</v>
      </c>
      <c r="J197">
        <v>83.66</v>
      </c>
      <c r="K197">
        <v>167.32</v>
      </c>
      <c r="L197" s="8">
        <f t="shared" si="14"/>
        <v>188</v>
      </c>
      <c r="M197" s="25">
        <f t="shared" si="11"/>
        <v>161.68</v>
      </c>
      <c r="N197" t="str">
        <f t="shared" si="15"/>
        <v>CAD</v>
      </c>
      <c r="O197" s="8">
        <f t="shared" si="12"/>
        <v>161.68</v>
      </c>
      <c r="P197" s="8">
        <f t="shared" si="13"/>
        <v>0</v>
      </c>
    </row>
    <row r="198" spans="1:16" x14ac:dyDescent="0.2">
      <c r="A198">
        <v>9936049</v>
      </c>
      <c r="B198" t="s">
        <v>256</v>
      </c>
      <c r="C198">
        <v>389</v>
      </c>
      <c r="D198" s="23" t="s">
        <v>257</v>
      </c>
      <c r="E198" s="24"/>
      <c r="F198" t="s">
        <v>258</v>
      </c>
      <c r="G198">
        <v>16</v>
      </c>
      <c r="H198">
        <v>72</v>
      </c>
      <c r="I198">
        <v>0.11</v>
      </c>
      <c r="J198">
        <v>64.08</v>
      </c>
      <c r="K198">
        <v>1025.28</v>
      </c>
      <c r="L198" s="8">
        <f t="shared" si="14"/>
        <v>1152</v>
      </c>
      <c r="M198" s="25">
        <f t="shared" si="11"/>
        <v>990.72</v>
      </c>
      <c r="N198" t="str">
        <f t="shared" si="15"/>
        <v>CAD</v>
      </c>
      <c r="O198" s="8">
        <f t="shared" si="12"/>
        <v>990.72</v>
      </c>
      <c r="P198" s="8">
        <f t="shared" si="13"/>
        <v>0</v>
      </c>
    </row>
    <row r="199" spans="1:16" x14ac:dyDescent="0.2">
      <c r="A199">
        <v>9696888</v>
      </c>
      <c r="B199" t="s">
        <v>259</v>
      </c>
      <c r="C199">
        <v>390</v>
      </c>
      <c r="D199" s="23">
        <v>9781526452559</v>
      </c>
      <c r="E199" s="24"/>
      <c r="F199" t="s">
        <v>260</v>
      </c>
      <c r="G199">
        <v>2</v>
      </c>
      <c r="H199">
        <v>70</v>
      </c>
      <c r="I199">
        <v>0.11</v>
      </c>
      <c r="J199">
        <v>62.3</v>
      </c>
      <c r="K199">
        <v>124.6</v>
      </c>
      <c r="L199" s="8">
        <f t="shared" si="14"/>
        <v>140</v>
      </c>
      <c r="M199" s="25">
        <f t="shared" si="11"/>
        <v>120.4</v>
      </c>
      <c r="N199" t="str">
        <f t="shared" si="15"/>
        <v>CAD</v>
      </c>
      <c r="O199" s="8">
        <f t="shared" si="12"/>
        <v>120.4</v>
      </c>
      <c r="P199" s="8">
        <f t="shared" si="13"/>
        <v>0</v>
      </c>
    </row>
    <row r="200" spans="1:16" x14ac:dyDescent="0.2">
      <c r="A200">
        <v>9821650</v>
      </c>
      <c r="B200" t="s">
        <v>259</v>
      </c>
      <c r="C200">
        <v>390</v>
      </c>
      <c r="D200" s="23">
        <v>9781071876336</v>
      </c>
      <c r="E200" s="24"/>
      <c r="F200" t="s">
        <v>228</v>
      </c>
      <c r="G200">
        <v>18</v>
      </c>
      <c r="H200">
        <v>102</v>
      </c>
      <c r="I200">
        <v>0.11</v>
      </c>
      <c r="J200">
        <v>90.78</v>
      </c>
      <c r="K200">
        <v>1634.04</v>
      </c>
      <c r="L200" s="8">
        <f t="shared" si="14"/>
        <v>1836</v>
      </c>
      <c r="M200" s="25">
        <f t="shared" ref="M200:M209" si="16">ROUND(L200*$M$1,2)</f>
        <v>1578.96</v>
      </c>
      <c r="N200" t="str">
        <f t="shared" si="15"/>
        <v>CAD</v>
      </c>
      <c r="O200" s="8">
        <f t="shared" ref="O200:O209" si="17">IF(N200="CAD",M200,0)</f>
        <v>1578.96</v>
      </c>
      <c r="P200" s="8">
        <f t="shared" ref="P200:P209" si="18">IF(N200="USD",M200,0)</f>
        <v>0</v>
      </c>
    </row>
    <row r="201" spans="1:16" x14ac:dyDescent="0.2">
      <c r="A201">
        <v>9860954</v>
      </c>
      <c r="B201" t="s">
        <v>259</v>
      </c>
      <c r="C201">
        <v>390</v>
      </c>
      <c r="D201" s="23">
        <v>9781071927113</v>
      </c>
      <c r="E201" s="24"/>
      <c r="F201" t="s">
        <v>174</v>
      </c>
      <c r="G201">
        <v>13</v>
      </c>
      <c r="H201">
        <v>102</v>
      </c>
      <c r="I201">
        <v>0.11</v>
      </c>
      <c r="J201">
        <v>90.78</v>
      </c>
      <c r="K201">
        <v>1180.1400000000001</v>
      </c>
      <c r="L201" s="8">
        <f t="shared" si="14"/>
        <v>1326</v>
      </c>
      <c r="M201" s="25">
        <f t="shared" si="16"/>
        <v>1140.3599999999999</v>
      </c>
      <c r="N201" t="str">
        <f t="shared" si="15"/>
        <v>CAD</v>
      </c>
      <c r="O201" s="8">
        <f t="shared" si="17"/>
        <v>1140.3599999999999</v>
      </c>
      <c r="P201" s="8">
        <f t="shared" si="18"/>
        <v>0</v>
      </c>
    </row>
    <row r="202" spans="1:16" x14ac:dyDescent="0.2">
      <c r="A202">
        <v>9927094</v>
      </c>
      <c r="B202" t="s">
        <v>259</v>
      </c>
      <c r="C202">
        <v>390</v>
      </c>
      <c r="D202" s="23" t="s">
        <v>261</v>
      </c>
      <c r="E202" s="24"/>
      <c r="F202" t="s">
        <v>262</v>
      </c>
      <c r="G202">
        <v>20</v>
      </c>
      <c r="H202">
        <v>41</v>
      </c>
      <c r="I202">
        <v>0.11</v>
      </c>
      <c r="J202">
        <v>36.49</v>
      </c>
      <c r="K202">
        <v>729.8</v>
      </c>
      <c r="L202" s="8">
        <f t="shared" si="14"/>
        <v>820</v>
      </c>
      <c r="M202" s="25">
        <f t="shared" si="16"/>
        <v>705.2</v>
      </c>
      <c r="N202" t="str">
        <f t="shared" si="15"/>
        <v>CAD</v>
      </c>
      <c r="O202" s="8">
        <f t="shared" si="17"/>
        <v>705.2</v>
      </c>
      <c r="P202" s="8">
        <f t="shared" si="18"/>
        <v>0</v>
      </c>
    </row>
    <row r="203" spans="1:16" x14ac:dyDescent="0.2">
      <c r="A203">
        <v>9929048</v>
      </c>
      <c r="B203" t="s">
        <v>259</v>
      </c>
      <c r="C203">
        <v>390</v>
      </c>
      <c r="D203" s="23" t="s">
        <v>157</v>
      </c>
      <c r="E203" s="24"/>
      <c r="F203" t="s">
        <v>263</v>
      </c>
      <c r="G203">
        <v>3</v>
      </c>
      <c r="H203">
        <v>119</v>
      </c>
      <c r="I203">
        <v>0.11</v>
      </c>
      <c r="J203">
        <v>105.91</v>
      </c>
      <c r="K203">
        <v>317.73</v>
      </c>
      <c r="L203" s="8">
        <f t="shared" si="14"/>
        <v>357</v>
      </c>
      <c r="M203" s="25">
        <f t="shared" si="16"/>
        <v>307.02</v>
      </c>
      <c r="N203" t="str">
        <f t="shared" si="15"/>
        <v>CAD</v>
      </c>
      <c r="O203" s="8">
        <f t="shared" si="17"/>
        <v>307.02</v>
      </c>
      <c r="P203" s="8">
        <f t="shared" si="18"/>
        <v>0</v>
      </c>
    </row>
    <row r="204" spans="1:16" x14ac:dyDescent="0.2">
      <c r="A204">
        <v>9932874</v>
      </c>
      <c r="B204" t="s">
        <v>259</v>
      </c>
      <c r="C204">
        <v>390</v>
      </c>
      <c r="D204" s="23" t="s">
        <v>264</v>
      </c>
      <c r="E204" s="24"/>
      <c r="F204" t="s">
        <v>265</v>
      </c>
      <c r="G204">
        <v>1</v>
      </c>
      <c r="H204">
        <v>143</v>
      </c>
      <c r="I204">
        <v>0.11</v>
      </c>
      <c r="J204">
        <v>127.27</v>
      </c>
      <c r="K204">
        <v>127.27</v>
      </c>
      <c r="L204" s="8">
        <f t="shared" si="14"/>
        <v>143</v>
      </c>
      <c r="M204" s="25">
        <f t="shared" si="16"/>
        <v>122.98</v>
      </c>
      <c r="N204" t="str">
        <f t="shared" si="15"/>
        <v>CAD</v>
      </c>
      <c r="O204" s="8">
        <f t="shared" si="17"/>
        <v>122.98</v>
      </c>
      <c r="P204" s="8">
        <f t="shared" si="18"/>
        <v>0</v>
      </c>
    </row>
    <row r="205" spans="1:16" x14ac:dyDescent="0.2">
      <c r="A205">
        <v>9965073</v>
      </c>
      <c r="B205" t="s">
        <v>259</v>
      </c>
      <c r="C205">
        <v>390</v>
      </c>
      <c r="D205" s="23" t="s">
        <v>266</v>
      </c>
      <c r="E205" s="24"/>
      <c r="F205" t="s">
        <v>267</v>
      </c>
      <c r="G205">
        <v>1</v>
      </c>
      <c r="H205">
        <v>43</v>
      </c>
      <c r="I205">
        <v>0.11</v>
      </c>
      <c r="J205">
        <v>38.270000000000003</v>
      </c>
      <c r="K205">
        <v>38.270000000000003</v>
      </c>
      <c r="L205" s="8">
        <f t="shared" si="14"/>
        <v>43</v>
      </c>
      <c r="M205" s="25">
        <f t="shared" si="16"/>
        <v>36.979999999999997</v>
      </c>
      <c r="N205" t="str">
        <f t="shared" si="15"/>
        <v>CAD</v>
      </c>
      <c r="O205" s="8">
        <f t="shared" si="17"/>
        <v>36.979999999999997</v>
      </c>
      <c r="P205" s="8">
        <f t="shared" si="18"/>
        <v>0</v>
      </c>
    </row>
    <row r="206" spans="1:16" x14ac:dyDescent="0.2">
      <c r="A206">
        <v>9965100</v>
      </c>
      <c r="B206" t="s">
        <v>259</v>
      </c>
      <c r="C206">
        <v>390</v>
      </c>
      <c r="D206" s="23" t="s">
        <v>268</v>
      </c>
      <c r="E206" s="24"/>
      <c r="F206" t="s">
        <v>269</v>
      </c>
      <c r="G206">
        <v>29</v>
      </c>
      <c r="H206">
        <v>48</v>
      </c>
      <c r="I206">
        <v>0.11</v>
      </c>
      <c r="J206">
        <v>42.72</v>
      </c>
      <c r="K206">
        <v>1238.8800000000001</v>
      </c>
      <c r="L206" s="8">
        <f t="shared" si="14"/>
        <v>1392</v>
      </c>
      <c r="M206" s="25">
        <f t="shared" si="16"/>
        <v>1197.1199999999999</v>
      </c>
      <c r="N206" t="str">
        <f t="shared" si="15"/>
        <v>CAD</v>
      </c>
      <c r="O206" s="8">
        <f t="shared" si="17"/>
        <v>1197.1199999999999</v>
      </c>
      <c r="P206" s="8">
        <f t="shared" si="18"/>
        <v>0</v>
      </c>
    </row>
    <row r="207" spans="1:16" x14ac:dyDescent="0.2">
      <c r="A207">
        <v>9965130</v>
      </c>
      <c r="B207" t="s">
        <v>259</v>
      </c>
      <c r="C207">
        <v>390</v>
      </c>
      <c r="D207" s="23" t="s">
        <v>270</v>
      </c>
      <c r="E207" s="24"/>
      <c r="F207" t="s">
        <v>271</v>
      </c>
      <c r="G207">
        <v>19</v>
      </c>
      <c r="H207">
        <v>88</v>
      </c>
      <c r="I207">
        <v>0.11</v>
      </c>
      <c r="J207">
        <v>78.319999999999993</v>
      </c>
      <c r="K207">
        <v>1488.08</v>
      </c>
      <c r="L207" s="8">
        <f t="shared" si="14"/>
        <v>1672</v>
      </c>
      <c r="M207" s="25">
        <f t="shared" si="16"/>
        <v>1437.92</v>
      </c>
      <c r="N207" t="str">
        <f t="shared" si="15"/>
        <v>CAD</v>
      </c>
      <c r="O207" s="8">
        <f t="shared" si="17"/>
        <v>1437.92</v>
      </c>
      <c r="P207" s="8">
        <f t="shared" si="18"/>
        <v>0</v>
      </c>
    </row>
    <row r="208" spans="1:16" x14ac:dyDescent="0.2">
      <c r="D208" s="23"/>
      <c r="E208" s="24"/>
      <c r="H208" s="8"/>
      <c r="J208" s="8"/>
      <c r="L208" s="8">
        <f t="shared" si="14"/>
        <v>0</v>
      </c>
      <c r="M208" s="25">
        <f t="shared" si="16"/>
        <v>0</v>
      </c>
      <c r="N208" t="str">
        <f t="shared" si="15"/>
        <v>CAD</v>
      </c>
      <c r="O208" s="8">
        <f t="shared" si="17"/>
        <v>0</v>
      </c>
      <c r="P208" s="8">
        <f t="shared" si="18"/>
        <v>0</v>
      </c>
    </row>
    <row r="209" spans="1:16" x14ac:dyDescent="0.2">
      <c r="H209" s="8"/>
      <c r="I209" s="26"/>
      <c r="J209" s="8"/>
      <c r="L209" s="8">
        <f t="shared" si="14"/>
        <v>0</v>
      </c>
      <c r="M209" s="25">
        <f t="shared" si="16"/>
        <v>0</v>
      </c>
      <c r="N209" t="str">
        <f t="shared" si="15"/>
        <v>CAD</v>
      </c>
      <c r="O209" s="8">
        <f t="shared" si="17"/>
        <v>0</v>
      </c>
      <c r="P209" s="8">
        <f t="shared" si="18"/>
        <v>0</v>
      </c>
    </row>
    <row r="210" spans="1:16" x14ac:dyDescent="0.2">
      <c r="H210" s="8"/>
      <c r="J210" s="8"/>
      <c r="K210" s="27">
        <f>SUM(K8:K209)</f>
        <v>126365.75999999999</v>
      </c>
      <c r="L210" s="27">
        <f>SUM(L8:L209)</f>
        <v>141984</v>
      </c>
      <c r="M210" s="28">
        <f>SUM(M8:M209)</f>
        <v>122106.24000000002</v>
      </c>
      <c r="O210" s="28">
        <f>SUM(O8:O209)</f>
        <v>121808.68000000002</v>
      </c>
      <c r="P210" s="28">
        <f>SUM(P8:P209)</f>
        <v>297.56</v>
      </c>
    </row>
    <row r="211" spans="1:16" x14ac:dyDescent="0.2">
      <c r="H211" s="8"/>
      <c r="J211" s="8"/>
      <c r="M211" s="25"/>
    </row>
    <row r="212" spans="1:16" x14ac:dyDescent="0.2">
      <c r="D212" s="23"/>
      <c r="E212" s="24"/>
      <c r="H212" s="8"/>
      <c r="J212" s="8"/>
      <c r="L212" s="25"/>
    </row>
    <row r="213" spans="1:16" x14ac:dyDescent="0.2">
      <c r="H213" s="8"/>
      <c r="J213" s="8"/>
      <c r="M213" s="16"/>
    </row>
    <row r="214" spans="1:16" x14ac:dyDescent="0.2">
      <c r="A214" s="1" t="s">
        <v>272</v>
      </c>
      <c r="D214" s="29"/>
      <c r="E214" s="30"/>
      <c r="H214" s="8"/>
      <c r="J214" s="8"/>
      <c r="M214" s="16"/>
      <c r="N214" s="1"/>
    </row>
    <row r="215" spans="1:16" ht="80" x14ac:dyDescent="0.2">
      <c r="A215" s="17" t="s">
        <v>5</v>
      </c>
      <c r="B215" s="17" t="s">
        <v>6</v>
      </c>
      <c r="C215" s="17" t="s">
        <v>7</v>
      </c>
      <c r="D215" s="18" t="s">
        <v>8</v>
      </c>
      <c r="E215" s="19"/>
      <c r="F215" s="17" t="s">
        <v>10</v>
      </c>
      <c r="G215" s="17" t="s">
        <v>11</v>
      </c>
      <c r="H215" s="20" t="s">
        <v>12</v>
      </c>
      <c r="I215" s="17" t="s">
        <v>13</v>
      </c>
      <c r="J215" s="20" t="s">
        <v>14</v>
      </c>
      <c r="K215" s="20" t="s">
        <v>15</v>
      </c>
      <c r="L215" s="21" t="s">
        <v>16</v>
      </c>
      <c r="M215" s="22" t="s">
        <v>273</v>
      </c>
      <c r="N215" t="s">
        <v>18</v>
      </c>
    </row>
    <row r="216" spans="1:16" x14ac:dyDescent="0.2">
      <c r="A216">
        <v>20000661</v>
      </c>
      <c r="B216" t="s">
        <v>274</v>
      </c>
      <c r="C216">
        <v>255</v>
      </c>
      <c r="D216" s="23" t="s">
        <v>275</v>
      </c>
      <c r="E216" s="24"/>
      <c r="F216" t="s">
        <v>276</v>
      </c>
      <c r="G216">
        <v>0</v>
      </c>
      <c r="H216" s="8">
        <v>55.8</v>
      </c>
      <c r="I216">
        <v>0.11</v>
      </c>
      <c r="J216" s="8">
        <v>49.661999999999999</v>
      </c>
      <c r="K216" s="8">
        <v>0</v>
      </c>
      <c r="L216" s="8">
        <f t="shared" ref="L216:L217" si="19">G216*H216</f>
        <v>0</v>
      </c>
      <c r="M216" s="25">
        <f>ROUND(L216*$M$2,2)</f>
        <v>0</v>
      </c>
      <c r="N216" t="str">
        <f>IF(C216=73,"USD","CAD")</f>
        <v>CAD</v>
      </c>
      <c r="O216" s="8">
        <f>IF(N216="CAD",M216,0)</f>
        <v>0</v>
      </c>
      <c r="P216" s="8">
        <f>IF(N216="USD",M216,0)</f>
        <v>0</v>
      </c>
    </row>
    <row r="217" spans="1:16" x14ac:dyDescent="0.2">
      <c r="A217">
        <v>20000662</v>
      </c>
      <c r="B217" t="s">
        <v>274</v>
      </c>
      <c r="C217">
        <v>255</v>
      </c>
      <c r="D217" s="23">
        <v>9781071927243</v>
      </c>
      <c r="E217" s="24"/>
      <c r="F217" t="s">
        <v>277</v>
      </c>
      <c r="G217">
        <v>0</v>
      </c>
      <c r="H217" s="8">
        <v>80.099999999999994</v>
      </c>
      <c r="I217">
        <v>0.11</v>
      </c>
      <c r="J217" s="8">
        <v>71.289000000000001</v>
      </c>
      <c r="K217" s="8">
        <v>0</v>
      </c>
      <c r="L217" s="8">
        <f t="shared" si="19"/>
        <v>0</v>
      </c>
      <c r="M217" s="25">
        <f>ROUND(L217*$M$2,2)</f>
        <v>0</v>
      </c>
      <c r="N217" t="str">
        <f>IF(C217=73,"USD","CAD")</f>
        <v>CAD</v>
      </c>
      <c r="O217" s="8">
        <f>IF(N217="CAD",M217,0)</f>
        <v>0</v>
      </c>
      <c r="P217" s="8">
        <f>IF(N217="USD",M217,0)</f>
        <v>0</v>
      </c>
    </row>
    <row r="218" spans="1:16" x14ac:dyDescent="0.2">
      <c r="J218" s="8"/>
      <c r="K218" s="27">
        <f>SUM(K216:K217)</f>
        <v>0</v>
      </c>
      <c r="L218" s="27">
        <f>SUM(L216:L217)</f>
        <v>0</v>
      </c>
      <c r="M218" s="27">
        <f t="shared" ref="M218" si="20">SUM(M216:M217)</f>
        <v>0</v>
      </c>
      <c r="O218" s="27">
        <f>SUM(O216:O217)</f>
        <v>0</v>
      </c>
      <c r="P218" s="27">
        <f>SUM(P216:P217)</f>
        <v>0</v>
      </c>
    </row>
    <row r="220" spans="1:16" ht="16" thickBot="1" x14ac:dyDescent="0.25">
      <c r="B220" t="s">
        <v>278</v>
      </c>
    </row>
    <row r="221" spans="1:16" ht="16" thickBot="1" x14ac:dyDescent="0.25">
      <c r="B221" s="31" t="s">
        <v>279</v>
      </c>
    </row>
    <row r="222" spans="1:16" ht="16" thickBot="1" x14ac:dyDescent="0.25">
      <c r="B222" s="31" t="s">
        <v>280</v>
      </c>
    </row>
  </sheetData>
  <conditionalFormatting sqref="N1:N1048576">
    <cfRule type="cellIs" dxfId="0" priority="1" operator="equal">
      <formula>"USD"</formula>
    </cfRule>
  </conditionalFormatting>
  <pageMargins left="0.70866141732283472" right="0.70866141732283472" top="0.74803149606299213" bottom="0.74803149606299213" header="0.31496062992125984" footer="0.31496062992125984"/>
  <pageSetup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SAGE pub details Jan</vt:lpstr>
      <vt:lpstr>'SAGE pub details Jan'!Print_Area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Sampson</dc:creator>
  <cp:lastModifiedBy>Susan Sampson</cp:lastModifiedBy>
  <dcterms:created xsi:type="dcterms:W3CDTF">2026-02-20T17:52:41Z</dcterms:created>
  <dcterms:modified xsi:type="dcterms:W3CDTF">2026-02-20T17:53:34Z</dcterms:modified>
</cp:coreProperties>
</file>