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autoCompressPictures="0"/>
  <bookViews>
    <workbookView xWindow="0" yWindow="0" windowWidth="25600" windowHeight="16000"/>
  </bookViews>
  <sheets>
    <sheet name="Invoice" sheetId="1" r:id="rId1"/>
    <sheet name="Royalty A-books SE" sheetId="2" r:id="rId2"/>
    <sheet name="Royalty A-books DK" sheetId="3" r:id="rId3"/>
    <sheet name="Royalty A-books NO" sheetId="4" r:id="rId4"/>
    <sheet name="Royalty A-books NL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8" i="1" l="1"/>
  <c r="E26" i="1"/>
  <c r="F15" i="5"/>
  <c r="F8" i="5"/>
  <c r="F9" i="5"/>
  <c r="F10" i="5"/>
  <c r="F11" i="5"/>
  <c r="F12" i="5"/>
  <c r="F13" i="5"/>
  <c r="F14" i="5"/>
  <c r="F7" i="5"/>
  <c r="C3" i="5"/>
  <c r="F7" i="4"/>
  <c r="F8" i="4"/>
  <c r="F9" i="4"/>
  <c r="F10" i="4"/>
  <c r="F11" i="4"/>
  <c r="F12" i="4"/>
  <c r="F13" i="4"/>
  <c r="F14" i="4"/>
  <c r="F15" i="4"/>
  <c r="F16" i="4"/>
  <c r="C3" i="4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C3" i="3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C3" i="2"/>
</calcChain>
</file>

<file path=xl/sharedStrings.xml><?xml version="1.0" encoding="utf-8"?>
<sst xmlns="http://schemas.openxmlformats.org/spreadsheetml/2006/main" count="287" uniqueCount="147">
  <si>
    <t>Self-billing Invoice</t>
  </si>
  <si>
    <t>Pan Macmillan</t>
  </si>
  <si>
    <t>Pan MacMillan</t>
  </si>
  <si>
    <t>20 New Wharf Road</t>
  </si>
  <si>
    <t xml:space="preserve">London. N1 9RR. </t>
  </si>
  <si>
    <t>Self-billing number:</t>
  </si>
  <si>
    <t>452001</t>
  </si>
  <si>
    <t>Date:</t>
  </si>
  <si>
    <t>2015-10-30</t>
  </si>
  <si>
    <t>Your reference:</t>
  </si>
  <si>
    <t>r.lloyd@macmillan.co.uk</t>
  </si>
  <si>
    <t>Our reference:</t>
  </si>
  <si>
    <t>Sandra Wagner (sandra@storytel.com)</t>
  </si>
  <si>
    <t>Royalty statement per format and country</t>
  </si>
  <si>
    <t>2015-07-01 to 2015-09-30</t>
  </si>
  <si>
    <t>Royalty A-books SE</t>
  </si>
  <si>
    <t>GBP</t>
  </si>
  <si>
    <t>Royalty A-books DK</t>
  </si>
  <si>
    <t>Royalty A-books NO</t>
  </si>
  <si>
    <t>Royalty A-books NL</t>
  </si>
  <si>
    <t>Royalty, net</t>
  </si>
  <si>
    <t/>
  </si>
  <si>
    <t>0.0% VAT</t>
  </si>
  <si>
    <t>Royalty, total</t>
  </si>
  <si>
    <t>Payment date:</t>
  </si>
  <si>
    <t>Storytel Sweden AB, Box 24167 104 51 Stockholm</t>
  </si>
  <si>
    <t>Org.no: 556696-2865, VAT.no: SE556696286101</t>
  </si>
  <si>
    <t xml:space="preserve">Sellers VAT.no: </t>
  </si>
  <si>
    <t>Net sale per book:</t>
  </si>
  <si>
    <t>SEK</t>
  </si>
  <si>
    <t>1 GBP = 12.74 SEK</t>
  </si>
  <si>
    <t>Royalty percent:</t>
  </si>
  <si>
    <t>Royalty per book:</t>
  </si>
  <si>
    <t>Author(s)</t>
  </si>
  <si>
    <t>Audio Book Title</t>
  </si>
  <si>
    <t>ISBN</t>
  </si>
  <si>
    <t>Nr of listened books</t>
  </si>
  <si>
    <t>Factor</t>
  </si>
  <si>
    <t>Royalty</t>
  </si>
  <si>
    <t>Richard Wiseman</t>
  </si>
  <si>
    <t>59 Seconds - Motivation</t>
  </si>
  <si>
    <t>9780230750517</t>
  </si>
  <si>
    <t>Jeffrey Archer</t>
  </si>
  <si>
    <t>A Matter of Honour</t>
  </si>
  <si>
    <t>9780230527645</t>
  </si>
  <si>
    <t>1</t>
  </si>
  <si>
    <t>A Prison Diary Volume I</t>
  </si>
  <si>
    <t>9780230527669</t>
  </si>
  <si>
    <t>A Prisoner of Birth</t>
  </si>
  <si>
    <t>9780230711150</t>
  </si>
  <si>
    <t>Lian Hearn</t>
  </si>
  <si>
    <t>Across the Nightingale Floor</t>
  </si>
  <si>
    <t>9780230018488</t>
  </si>
  <si>
    <t>Best Kept Secret</t>
  </si>
  <si>
    <t>9780230769663</t>
  </si>
  <si>
    <t>Helen Fielding</t>
  </si>
  <si>
    <t>Bridget Jones: The Edge of Reason</t>
  </si>
  <si>
    <t>9781447291633</t>
  </si>
  <si>
    <t>Bridget Joness Diary</t>
  </si>
  <si>
    <t>9781447291572</t>
  </si>
  <si>
    <t>Ken Follett</t>
  </si>
  <si>
    <t>Code to Zero</t>
  </si>
  <si>
    <t>9780230527768</t>
  </si>
  <si>
    <t>C J Sansom</t>
  </si>
  <si>
    <t>Dark Fire</t>
  </si>
  <si>
    <t>9780230531833</t>
  </si>
  <si>
    <t>Peter James</t>
  </si>
  <si>
    <t>Dead Letter Drop</t>
  </si>
  <si>
    <t>9781447271215</t>
  </si>
  <si>
    <t>Dead Mans Grip</t>
  </si>
  <si>
    <t>9780230757240</t>
  </si>
  <si>
    <t>Fall of Giants</t>
  </si>
  <si>
    <t>9780230745407</t>
  </si>
  <si>
    <t>Grass for His Pillow</t>
  </si>
  <si>
    <t>9780230018501</t>
  </si>
  <si>
    <t>Douglas Adams</t>
  </si>
  <si>
    <t>Hitchhikers Guide to the Galaxy</t>
  </si>
  <si>
    <t>9780230742062</t>
  </si>
  <si>
    <t>Lie Down With Lions</t>
  </si>
  <si>
    <t>9780230527836</t>
  </si>
  <si>
    <t>Life, the Universe and Everything</t>
  </si>
  <si>
    <t>9780230772052</t>
  </si>
  <si>
    <t>Mightier than the Sword</t>
  </si>
  <si>
    <t>9781447288084</t>
  </si>
  <si>
    <t>Mostly Harmless</t>
  </si>
  <si>
    <t>9780230772243</t>
  </si>
  <si>
    <t>Only Time Will Tell</t>
  </si>
  <si>
    <t>9780230754119</t>
  </si>
  <si>
    <t>Perfect People</t>
  </si>
  <si>
    <t>9780230763852</t>
  </si>
  <si>
    <t>So Long and Thanks for all the Fish</t>
  </si>
  <si>
    <t>9780230772076</t>
  </si>
  <si>
    <t>William Ryan</t>
  </si>
  <si>
    <t>The Bloody Meadow</t>
  </si>
  <si>
    <t>9781447261766</t>
  </si>
  <si>
    <t>Catharina Ingelman-Sundberg</t>
  </si>
  <si>
    <t>The Little Old Lady Who Broke All the Rules</t>
  </si>
  <si>
    <t>9781447261919</t>
  </si>
  <si>
    <t>The Little Old Lady Who Struck Lucky Again!</t>
  </si>
  <si>
    <t>9781447288053</t>
  </si>
  <si>
    <t>The Pillars of the Earth</t>
  </si>
  <si>
    <t>9781447271680</t>
  </si>
  <si>
    <t>The Restaurant at the End of the Universe</t>
  </si>
  <si>
    <t>9780230772069</t>
  </si>
  <si>
    <t>Clive Barker</t>
  </si>
  <si>
    <t>The Scarlet Gospels</t>
  </si>
  <si>
    <t>9781509802869</t>
  </si>
  <si>
    <t>The Sins of the Father</t>
  </si>
  <si>
    <t>9780230754232</t>
  </si>
  <si>
    <t>Kerry Wilkinson</t>
  </si>
  <si>
    <t>Think of the Children</t>
  </si>
  <si>
    <t>9781447294658</t>
  </si>
  <si>
    <t>Want You Dead</t>
  </si>
  <si>
    <t>9781447262022</t>
  </si>
  <si>
    <t>Winter of the World</t>
  </si>
  <si>
    <t>9780230763326</t>
  </si>
  <si>
    <t>World Without End</t>
  </si>
  <si>
    <t>9780230756649</t>
  </si>
  <si>
    <t>You Are Dead</t>
  </si>
  <si>
    <t>9781447288169</t>
  </si>
  <si>
    <t>Andrew Lane</t>
  </si>
  <si>
    <t>Young Sherlock Holmes: Death Cloud</t>
  </si>
  <si>
    <t>9780230745582</t>
  </si>
  <si>
    <t>DKK</t>
  </si>
  <si>
    <t>1 GBP = 10.101 DKK</t>
  </si>
  <si>
    <t>Hornet Flight</t>
  </si>
  <si>
    <t>9781447261438</t>
  </si>
  <si>
    <t>Jackdaws</t>
  </si>
  <si>
    <t>9780230527812</t>
  </si>
  <si>
    <t>NOK</t>
  </si>
  <si>
    <t>1 GBP = 12.897 NOK</t>
  </si>
  <si>
    <t>The Key to Rebecca</t>
  </si>
  <si>
    <t>9780230527829</t>
  </si>
  <si>
    <t>EUR</t>
  </si>
  <si>
    <t>1 GBP = 1.3541 EUR</t>
  </si>
  <si>
    <t>Edward St Aubyn</t>
  </si>
  <si>
    <t>Bad News</t>
  </si>
  <si>
    <t>9780230772656</t>
  </si>
  <si>
    <t>Alain de Botton</t>
  </si>
  <si>
    <t>How To Think More About Sex</t>
  </si>
  <si>
    <t>9780230764521</t>
  </si>
  <si>
    <t>Never Mind</t>
  </si>
  <si>
    <t>9780230772649</t>
  </si>
  <si>
    <t>Triple</t>
  </si>
  <si>
    <t>9780230527867</t>
  </si>
  <si>
    <t>Whiteout</t>
  </si>
  <si>
    <t>9780230527874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</si>
</sst>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9" x14ac:knownFonts="1">
    <font>
      <sz val="11"/>
      <color indexed="8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b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437" fillId="0" borderId="0" applyNumberFormat="0" applyFill="0" applyBorder="0" applyAlignment="0" applyProtection="0"/>
    <xf numFmtId="0" fontId="438" fillId="0" borderId="0" applyNumberFormat="0" applyFill="0" applyBorder="0" applyAlignment="0" applyProtection="0"/>
    <xf numFmtId="0" fontId="437" fillId="0" borderId="0" applyNumberFormat="0" applyFill="0" applyBorder="0" applyAlignment="0" applyProtection="0"/>
    <xf numFmtId="0" fontId="438" fillId="0" borderId="0" applyNumberFormat="0" applyFill="0" applyBorder="0" applyAlignment="0" applyProtection="0"/>
    <xf numFmtId="0" fontId="437" fillId="0" borderId="0" applyNumberFormat="0" applyFill="0" applyBorder="0" applyAlignment="0" applyProtection="0"/>
    <xf numFmtId="0" fontId="438" fillId="0" borderId="0" applyNumberFormat="0" applyFill="0" applyBorder="0" applyAlignment="0" applyProtection="0"/>
    <xf numFmtId="0" fontId="437" fillId="0" borderId="0" applyNumberFormat="0" applyFill="0" applyBorder="0" applyAlignment="0" applyProtection="0"/>
    <xf numFmtId="0" fontId="438" fillId="0" borderId="0" applyNumberFormat="0" applyFill="0" applyBorder="0" applyAlignment="0" applyProtection="0"/>
  </cellStyleXfs>
  <cellXfs count="439"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4" fontId="16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" fontId="25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8" fillId="0" borderId="1" xfId="0" applyFont="1" applyBorder="1"/>
    <xf numFmtId="0" fontId="29" fillId="0" borderId="1" xfId="0" applyFont="1" applyBorder="1"/>
    <xf numFmtId="0" fontId="30" fillId="0" borderId="1" xfId="0" applyFont="1" applyBorder="1"/>
    <xf numFmtId="4" fontId="31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4" fontId="33" fillId="0" borderId="0" xfId="0" applyNumberFormat="1" applyFont="1" applyAlignment="1">
      <alignment horizontal="right"/>
    </xf>
    <xf numFmtId="0" fontId="34" fillId="0" borderId="0" xfId="0" applyFont="1" applyAlignment="1">
      <alignment horizontal="right"/>
    </xf>
    <xf numFmtId="0" fontId="35" fillId="0" borderId="0" xfId="0" applyFont="1"/>
    <xf numFmtId="0" fontId="36" fillId="0" borderId="0" xfId="0" applyFont="1"/>
    <xf numFmtId="4" fontId="37" fillId="0" borderId="0" xfId="0" applyNumberFormat="1" applyFont="1" applyAlignment="1">
      <alignment horizontal="right"/>
    </xf>
    <xf numFmtId="0" fontId="38" fillId="0" borderId="0" xfId="0" applyFont="1" applyAlignment="1">
      <alignment horizontal="right"/>
    </xf>
    <xf numFmtId="0" fontId="39" fillId="0" borderId="0" xfId="0" applyFont="1"/>
    <xf numFmtId="0" fontId="40" fillId="0" borderId="0" xfId="0" applyFont="1"/>
    <xf numFmtId="4" fontId="44" fillId="0" borderId="0" xfId="0" applyNumberFormat="1" applyFont="1" applyAlignment="1">
      <alignment horizontal="right"/>
    </xf>
    <xf numFmtId="4" fontId="45" fillId="0" borderId="0" xfId="0" applyNumberFormat="1" applyFont="1" applyAlignment="1">
      <alignment horizontal="right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 applyAlignment="1">
      <alignment horizontal="right"/>
    </xf>
    <xf numFmtId="0" fontId="51" fillId="0" borderId="0" xfId="0" applyFont="1"/>
    <xf numFmtId="4" fontId="52" fillId="0" borderId="0" xfId="0" applyNumberFormat="1" applyFont="1" applyAlignment="1">
      <alignment horizontal="right"/>
    </xf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4" fontId="60" fillId="0" borderId="0" xfId="0" applyNumberFormat="1" applyFont="1" applyAlignment="1">
      <alignment horizontal="right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80" fillId="0" borderId="0" xfId="0" applyFont="1"/>
    <xf numFmtId="0" fontId="81" fillId="0" borderId="0" xfId="0" applyFont="1"/>
    <xf numFmtId="0" fontId="82" fillId="0" borderId="0" xfId="0" applyFont="1"/>
    <xf numFmtId="0" fontId="83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93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0" fontId="110" fillId="0" borderId="0" xfId="0" applyFo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5" fillId="0" borderId="0" xfId="0" applyFont="1"/>
    <xf numFmtId="0" fontId="116" fillId="0" borderId="0" xfId="0" applyFont="1"/>
    <xf numFmtId="0" fontId="117" fillId="0" borderId="0" xfId="0" applyFont="1"/>
    <xf numFmtId="0" fontId="118" fillId="0" borderId="0" xfId="0" applyFont="1"/>
    <xf numFmtId="0" fontId="120" fillId="0" borderId="0" xfId="0" applyFont="1"/>
    <xf numFmtId="0" fontId="121" fillId="0" borderId="0" xfId="0" applyFont="1"/>
    <xf numFmtId="0" fontId="122" fillId="0" borderId="0" xfId="0" applyFont="1"/>
    <xf numFmtId="0" fontId="123" fillId="0" borderId="0" xfId="0" applyFont="1"/>
    <xf numFmtId="0" fontId="125" fillId="0" borderId="0" xfId="0" applyFont="1"/>
    <xf numFmtId="0" fontId="126" fillId="0" borderId="0" xfId="0" applyFont="1"/>
    <xf numFmtId="0" fontId="127" fillId="0" borderId="0" xfId="0" applyFont="1"/>
    <xf numFmtId="0" fontId="128" fillId="0" borderId="0" xfId="0" applyFont="1"/>
    <xf numFmtId="0" fontId="130" fillId="0" borderId="0" xfId="0" applyFont="1"/>
    <xf numFmtId="0" fontId="131" fillId="0" borderId="0" xfId="0" applyFont="1"/>
    <xf numFmtId="0" fontId="132" fillId="0" borderId="0" xfId="0" applyFont="1"/>
    <xf numFmtId="0" fontId="133" fillId="0" borderId="0" xfId="0" applyFont="1"/>
    <xf numFmtId="0" fontId="135" fillId="0" borderId="0" xfId="0" applyFont="1"/>
    <xf numFmtId="0" fontId="136" fillId="0" borderId="0" xfId="0" applyFont="1"/>
    <xf numFmtId="0" fontId="137" fillId="0" borderId="0" xfId="0" applyFont="1"/>
    <xf numFmtId="0" fontId="138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3" fillId="0" borderId="0" xfId="0" applyFont="1"/>
    <xf numFmtId="0" fontId="145" fillId="0" borderId="0" xfId="0" applyFont="1"/>
    <xf numFmtId="0" fontId="146" fillId="0" borderId="0" xfId="0" applyFont="1"/>
    <xf numFmtId="0" fontId="147" fillId="0" borderId="0" xfId="0" applyFont="1"/>
    <xf numFmtId="0" fontId="148" fillId="0" borderId="0" xfId="0" applyFont="1"/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5" fillId="0" borderId="0" xfId="0" applyFont="1"/>
    <xf numFmtId="0" fontId="156" fillId="0" borderId="0" xfId="0" applyFont="1"/>
    <xf numFmtId="0" fontId="157" fillId="0" borderId="0" xfId="0" applyFont="1"/>
    <xf numFmtId="0" fontId="158" fillId="0" borderId="0" xfId="0" applyFont="1"/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63" fillId="0" borderId="0" xfId="0" applyFont="1"/>
    <xf numFmtId="0" fontId="165" fillId="0" borderId="0" xfId="0" applyFont="1"/>
    <xf numFmtId="0" fontId="166" fillId="0" borderId="0" xfId="0" applyFont="1"/>
    <xf numFmtId="0" fontId="167" fillId="0" borderId="0" xfId="0" applyFont="1"/>
    <xf numFmtId="0" fontId="168" fillId="0" borderId="0" xfId="0" applyFont="1"/>
    <xf numFmtId="0" fontId="170" fillId="0" borderId="0" xfId="0" applyFont="1"/>
    <xf numFmtId="0" fontId="171" fillId="0" borderId="0" xfId="0" applyFont="1"/>
    <xf numFmtId="0" fontId="172" fillId="0" borderId="0" xfId="0" applyFont="1"/>
    <xf numFmtId="0" fontId="173" fillId="0" borderId="0" xfId="0" applyFont="1"/>
    <xf numFmtId="0" fontId="175" fillId="0" borderId="0" xfId="0" applyFont="1"/>
    <xf numFmtId="0" fontId="176" fillId="0" borderId="0" xfId="0" applyFont="1"/>
    <xf numFmtId="0" fontId="177" fillId="0" borderId="0" xfId="0" applyFont="1"/>
    <xf numFmtId="0" fontId="178" fillId="0" borderId="0" xfId="0" applyFont="1"/>
    <xf numFmtId="0" fontId="180" fillId="0" borderId="0" xfId="0" applyFont="1"/>
    <xf numFmtId="0" fontId="181" fillId="0" borderId="0" xfId="0" applyFont="1"/>
    <xf numFmtId="0" fontId="182" fillId="0" borderId="0" xfId="0" applyFont="1"/>
    <xf numFmtId="0" fontId="183" fillId="0" borderId="0" xfId="0" applyFont="1"/>
    <xf numFmtId="0" fontId="185" fillId="0" borderId="0" xfId="0" applyFont="1"/>
    <xf numFmtId="0" fontId="186" fillId="0" borderId="0" xfId="0" applyFont="1"/>
    <xf numFmtId="0" fontId="187" fillId="0" borderId="0" xfId="0" applyFont="1"/>
    <xf numFmtId="0" fontId="188" fillId="0" borderId="0" xfId="0" applyFont="1"/>
    <xf numFmtId="0" fontId="190" fillId="0" borderId="0" xfId="0" applyFont="1"/>
    <xf numFmtId="0" fontId="191" fillId="0" borderId="0" xfId="0" applyFont="1"/>
    <xf numFmtId="0" fontId="192" fillId="0" borderId="0" xfId="0" applyFont="1"/>
    <xf numFmtId="0" fontId="193" fillId="0" borderId="0" xfId="0" applyFont="1"/>
    <xf numFmtId="0" fontId="195" fillId="0" borderId="0" xfId="0" applyFont="1"/>
    <xf numFmtId="0" fontId="196" fillId="0" borderId="0" xfId="0" applyFont="1"/>
    <xf numFmtId="0" fontId="197" fillId="0" borderId="0" xfId="0" applyFont="1"/>
    <xf numFmtId="0" fontId="198" fillId="0" borderId="0" xfId="0" applyFont="1"/>
    <xf numFmtId="0" fontId="200" fillId="0" borderId="0" xfId="0" applyFont="1"/>
    <xf numFmtId="0" fontId="201" fillId="0" borderId="0" xfId="0" applyFont="1"/>
    <xf numFmtId="0" fontId="202" fillId="0" borderId="0" xfId="0" applyFont="1"/>
    <xf numFmtId="0" fontId="203" fillId="0" borderId="0" xfId="0" applyFont="1"/>
    <xf numFmtId="0" fontId="205" fillId="0" borderId="0" xfId="0" applyFont="1"/>
    <xf numFmtId="0" fontId="206" fillId="0" borderId="0" xfId="0" applyFont="1"/>
    <xf numFmtId="0" fontId="207" fillId="0" borderId="0" xfId="0" applyFont="1"/>
    <xf numFmtId="0" fontId="208" fillId="0" borderId="0" xfId="0" applyFont="1"/>
    <xf numFmtId="0" fontId="210" fillId="0" borderId="0" xfId="0" applyFont="1"/>
    <xf numFmtId="0" fontId="211" fillId="0" borderId="0" xfId="0" applyFont="1"/>
    <xf numFmtId="0" fontId="212" fillId="0" borderId="0" xfId="0" applyFont="1"/>
    <xf numFmtId="0" fontId="213" fillId="0" borderId="0" xfId="0" applyFont="1"/>
    <xf numFmtId="0" fontId="215" fillId="0" borderId="0" xfId="0" applyFont="1"/>
    <xf numFmtId="0" fontId="216" fillId="0" borderId="0" xfId="0" applyFont="1"/>
    <xf numFmtId="0" fontId="217" fillId="0" borderId="0" xfId="0" applyFont="1"/>
    <xf numFmtId="0" fontId="218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223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30" fillId="0" borderId="0" xfId="0" applyFont="1"/>
    <xf numFmtId="0" fontId="231" fillId="0" borderId="0" xfId="0" applyFont="1"/>
    <xf numFmtId="0" fontId="232" fillId="0" borderId="0" xfId="0" applyFont="1"/>
    <xf numFmtId="0" fontId="233" fillId="0" borderId="0" xfId="0" applyFont="1"/>
    <xf numFmtId="0" fontId="235" fillId="0" borderId="0" xfId="0" applyFont="1"/>
    <xf numFmtId="4" fontId="236" fillId="0" borderId="0" xfId="0" applyNumberFormat="1" applyFont="1" applyAlignment="1">
      <alignment horizontal="right"/>
    </xf>
    <xf numFmtId="4" fontId="237" fillId="0" borderId="0" xfId="0" applyNumberFormat="1" applyFont="1" applyAlignment="1">
      <alignment horizontal="right"/>
    </xf>
    <xf numFmtId="0" fontId="238" fillId="0" borderId="0" xfId="0" applyFont="1"/>
    <xf numFmtId="0" fontId="239" fillId="0" borderId="0" xfId="0" applyFont="1"/>
    <xf numFmtId="0" fontId="240" fillId="0" borderId="0" xfId="0" applyFont="1"/>
    <xf numFmtId="0" fontId="241" fillId="0" borderId="0" xfId="0" applyFont="1"/>
    <xf numFmtId="0" fontId="242" fillId="0" borderId="0" xfId="0" applyFont="1" applyAlignment="1">
      <alignment horizontal="right"/>
    </xf>
    <xf numFmtId="0" fontId="243" fillId="0" borderId="0" xfId="0" applyFont="1"/>
    <xf numFmtId="4" fontId="244" fillId="0" borderId="0" xfId="0" applyNumberFormat="1" applyFont="1" applyAlignment="1">
      <alignment horizontal="right"/>
    </xf>
    <xf numFmtId="0" fontId="245" fillId="0" borderId="0" xfId="0" applyFont="1"/>
    <xf numFmtId="0" fontId="246" fillId="0" borderId="0" xfId="0" applyFont="1"/>
    <xf numFmtId="0" fontId="247" fillId="0" borderId="0" xfId="0" applyFont="1"/>
    <xf numFmtId="0" fontId="248" fillId="0" borderId="0" xfId="0" applyFont="1"/>
    <xf numFmtId="0" fontId="249" fillId="0" borderId="0" xfId="0" applyFont="1"/>
    <xf numFmtId="0" fontId="250" fillId="0" borderId="0" xfId="0" applyFont="1"/>
    <xf numFmtId="0" fontId="251" fillId="0" borderId="0" xfId="0" applyFont="1"/>
    <xf numFmtId="4" fontId="252" fillId="0" borderId="0" xfId="0" applyNumberFormat="1" applyFont="1" applyAlignment="1">
      <alignment horizontal="right"/>
    </xf>
    <xf numFmtId="0" fontId="253" fillId="0" borderId="0" xfId="0" applyFont="1"/>
    <xf numFmtId="0" fontId="254" fillId="0" borderId="0" xfId="0" applyFont="1"/>
    <xf numFmtId="0" fontId="255" fillId="0" borderId="0" xfId="0" applyFont="1"/>
    <xf numFmtId="0" fontId="257" fillId="0" borderId="0" xfId="0" applyFont="1"/>
    <xf numFmtId="0" fontId="258" fillId="0" borderId="0" xfId="0" applyFont="1"/>
    <xf numFmtId="0" fontId="259" fillId="0" borderId="0" xfId="0" applyFont="1"/>
    <xf numFmtId="0" fontId="260" fillId="0" borderId="0" xfId="0" applyFont="1"/>
    <xf numFmtId="0" fontId="262" fillId="0" borderId="0" xfId="0" applyFont="1"/>
    <xf numFmtId="0" fontId="263" fillId="0" borderId="0" xfId="0" applyFont="1"/>
    <xf numFmtId="0" fontId="264" fillId="0" borderId="0" xfId="0" applyFont="1"/>
    <xf numFmtId="0" fontId="265" fillId="0" borderId="0" xfId="0" applyFont="1"/>
    <xf numFmtId="0" fontId="267" fillId="0" borderId="0" xfId="0" applyFont="1"/>
    <xf numFmtId="0" fontId="268" fillId="0" borderId="0" xfId="0" applyFont="1"/>
    <xf numFmtId="0" fontId="269" fillId="0" borderId="0" xfId="0" applyFont="1"/>
    <xf numFmtId="0" fontId="270" fillId="0" borderId="0" xfId="0" applyFont="1"/>
    <xf numFmtId="0" fontId="272" fillId="0" borderId="0" xfId="0" applyFont="1"/>
    <xf numFmtId="0" fontId="273" fillId="0" borderId="0" xfId="0" applyFont="1"/>
    <xf numFmtId="0" fontId="274" fillId="0" borderId="0" xfId="0" applyFont="1"/>
    <xf numFmtId="0" fontId="275" fillId="0" borderId="0" xfId="0" applyFont="1"/>
    <xf numFmtId="0" fontId="277" fillId="0" borderId="0" xfId="0" applyFont="1"/>
    <xf numFmtId="0" fontId="278" fillId="0" borderId="0" xfId="0" applyFont="1"/>
    <xf numFmtId="0" fontId="279" fillId="0" borderId="0" xfId="0" applyFont="1"/>
    <xf numFmtId="0" fontId="280" fillId="0" borderId="0" xfId="0" applyFont="1"/>
    <xf numFmtId="0" fontId="282" fillId="0" borderId="0" xfId="0" applyFont="1"/>
    <xf numFmtId="0" fontId="283" fillId="0" borderId="0" xfId="0" applyFont="1"/>
    <xf numFmtId="0" fontId="284" fillId="0" borderId="0" xfId="0" applyFont="1"/>
    <xf numFmtId="0" fontId="285" fillId="0" borderId="0" xfId="0" applyFont="1"/>
    <xf numFmtId="0" fontId="287" fillId="0" borderId="0" xfId="0" applyFont="1"/>
    <xf numFmtId="0" fontId="288" fillId="0" borderId="0" xfId="0" applyFont="1"/>
    <xf numFmtId="0" fontId="289" fillId="0" borderId="0" xfId="0" applyFont="1"/>
    <xf numFmtId="0" fontId="290" fillId="0" borderId="0" xfId="0" applyFont="1"/>
    <xf numFmtId="0" fontId="292" fillId="0" borderId="0" xfId="0" applyFont="1"/>
    <xf numFmtId="0" fontId="293" fillId="0" borderId="0" xfId="0" applyFont="1"/>
    <xf numFmtId="0" fontId="294" fillId="0" borderId="0" xfId="0" applyFont="1"/>
    <xf numFmtId="0" fontId="295" fillId="0" borderId="0" xfId="0" applyFont="1"/>
    <xf numFmtId="0" fontId="297" fillId="0" borderId="0" xfId="0" applyFont="1"/>
    <xf numFmtId="0" fontId="298" fillId="0" borderId="0" xfId="0" applyFont="1"/>
    <xf numFmtId="0" fontId="299" fillId="0" borderId="0" xfId="0" applyFont="1"/>
    <xf numFmtId="0" fontId="300" fillId="0" borderId="0" xfId="0" applyFont="1"/>
    <xf numFmtId="0" fontId="302" fillId="0" borderId="0" xfId="0" applyFont="1"/>
    <xf numFmtId="0" fontId="303" fillId="0" borderId="0" xfId="0" applyFont="1"/>
    <xf numFmtId="0" fontId="304" fillId="0" borderId="0" xfId="0" applyFont="1"/>
    <xf numFmtId="0" fontId="305" fillId="0" borderId="0" xfId="0" applyFont="1"/>
    <xf numFmtId="0" fontId="307" fillId="0" borderId="0" xfId="0" applyFont="1"/>
    <xf numFmtId="0" fontId="308" fillId="0" borderId="0" xfId="0" applyFont="1"/>
    <xf numFmtId="0" fontId="309" fillId="0" borderId="0" xfId="0" applyFont="1"/>
    <xf numFmtId="0" fontId="310" fillId="0" borderId="0" xfId="0" applyFont="1"/>
    <xf numFmtId="0" fontId="312" fillId="0" borderId="0" xfId="0" applyFont="1"/>
    <xf numFmtId="0" fontId="313" fillId="0" borderId="0" xfId="0" applyFont="1"/>
    <xf numFmtId="0" fontId="314" fillId="0" borderId="0" xfId="0" applyFont="1"/>
    <xf numFmtId="0" fontId="315" fillId="0" borderId="0" xfId="0" applyFont="1"/>
    <xf numFmtId="0" fontId="317" fillId="0" borderId="0" xfId="0" applyFont="1"/>
    <xf numFmtId="4" fontId="318" fillId="0" borderId="0" xfId="0" applyNumberFormat="1" applyFont="1" applyAlignment="1">
      <alignment horizontal="right"/>
    </xf>
    <xf numFmtId="4" fontId="319" fillId="0" borderId="0" xfId="0" applyNumberFormat="1" applyFont="1" applyAlignment="1">
      <alignment horizontal="right"/>
    </xf>
    <xf numFmtId="0" fontId="320" fillId="0" borderId="0" xfId="0" applyFont="1"/>
    <xf numFmtId="0" fontId="321" fillId="0" borderId="0" xfId="0" applyFont="1"/>
    <xf numFmtId="0" fontId="322" fillId="0" borderId="0" xfId="0" applyFont="1"/>
    <xf numFmtId="0" fontId="323" fillId="0" borderId="0" xfId="0" applyFont="1"/>
    <xf numFmtId="0" fontId="324" fillId="0" borderId="0" xfId="0" applyFont="1" applyAlignment="1">
      <alignment horizontal="right"/>
    </xf>
    <xf numFmtId="0" fontId="325" fillId="0" borderId="0" xfId="0" applyFont="1"/>
    <xf numFmtId="4" fontId="326" fillId="0" borderId="0" xfId="0" applyNumberFormat="1" applyFont="1" applyAlignment="1">
      <alignment horizontal="right"/>
    </xf>
    <xf numFmtId="0" fontId="327" fillId="0" borderId="0" xfId="0" applyFont="1"/>
    <xf numFmtId="0" fontId="328" fillId="0" borderId="0" xfId="0" applyFont="1"/>
    <xf numFmtId="0" fontId="329" fillId="0" borderId="0" xfId="0" applyFont="1"/>
    <xf numFmtId="0" fontId="330" fillId="0" borderId="0" xfId="0" applyFont="1"/>
    <xf numFmtId="0" fontId="331" fillId="0" borderId="0" xfId="0" applyFont="1"/>
    <xf numFmtId="0" fontId="332" fillId="0" borderId="0" xfId="0" applyFont="1"/>
    <xf numFmtId="0" fontId="333" fillId="0" borderId="0" xfId="0" applyFont="1"/>
    <xf numFmtId="4" fontId="334" fillId="0" borderId="0" xfId="0" applyNumberFormat="1" applyFont="1" applyAlignment="1">
      <alignment horizontal="right"/>
    </xf>
    <xf numFmtId="0" fontId="335" fillId="0" borderId="0" xfId="0" applyFont="1"/>
    <xf numFmtId="0" fontId="336" fillId="0" borderId="0" xfId="0" applyFont="1"/>
    <xf numFmtId="0" fontId="337" fillId="0" borderId="0" xfId="0" applyFont="1"/>
    <xf numFmtId="0" fontId="339" fillId="0" borderId="0" xfId="0" applyFont="1"/>
    <xf numFmtId="0" fontId="340" fillId="0" borderId="0" xfId="0" applyFont="1"/>
    <xf numFmtId="0" fontId="341" fillId="0" borderId="0" xfId="0" applyFont="1"/>
    <xf numFmtId="0" fontId="342" fillId="0" borderId="0" xfId="0" applyFont="1"/>
    <xf numFmtId="0" fontId="344" fillId="0" borderId="0" xfId="0" applyFont="1"/>
    <xf numFmtId="0" fontId="345" fillId="0" borderId="0" xfId="0" applyFont="1"/>
    <xf numFmtId="0" fontId="346" fillId="0" borderId="0" xfId="0" applyFont="1"/>
    <xf numFmtId="0" fontId="347" fillId="0" borderId="0" xfId="0" applyFont="1"/>
    <xf numFmtId="0" fontId="349" fillId="0" borderId="0" xfId="0" applyFont="1"/>
    <xf numFmtId="0" fontId="350" fillId="0" borderId="0" xfId="0" applyFont="1"/>
    <xf numFmtId="0" fontId="351" fillId="0" borderId="0" xfId="0" applyFont="1"/>
    <xf numFmtId="0" fontId="352" fillId="0" borderId="0" xfId="0" applyFont="1"/>
    <xf numFmtId="0" fontId="354" fillId="0" borderId="0" xfId="0" applyFont="1"/>
    <xf numFmtId="0" fontId="355" fillId="0" borderId="0" xfId="0" applyFont="1"/>
    <xf numFmtId="0" fontId="356" fillId="0" borderId="0" xfId="0" applyFont="1"/>
    <xf numFmtId="0" fontId="357" fillId="0" borderId="0" xfId="0" applyFont="1"/>
    <xf numFmtId="0" fontId="359" fillId="0" borderId="0" xfId="0" applyFont="1"/>
    <xf numFmtId="0" fontId="360" fillId="0" borderId="0" xfId="0" applyFont="1"/>
    <xf numFmtId="0" fontId="361" fillId="0" borderId="0" xfId="0" applyFont="1"/>
    <xf numFmtId="0" fontId="362" fillId="0" borderId="0" xfId="0" applyFont="1"/>
    <xf numFmtId="0" fontId="364" fillId="0" borderId="0" xfId="0" applyFont="1"/>
    <xf numFmtId="0" fontId="365" fillId="0" borderId="0" xfId="0" applyFont="1"/>
    <xf numFmtId="0" fontId="366" fillId="0" borderId="0" xfId="0" applyFont="1"/>
    <xf numFmtId="0" fontId="367" fillId="0" borderId="0" xfId="0" applyFont="1"/>
    <xf numFmtId="0" fontId="369" fillId="0" borderId="0" xfId="0" applyFont="1"/>
    <xf numFmtId="0" fontId="370" fillId="0" borderId="0" xfId="0" applyFont="1"/>
    <xf numFmtId="0" fontId="371" fillId="0" borderId="0" xfId="0" applyFont="1"/>
    <xf numFmtId="0" fontId="372" fillId="0" borderId="0" xfId="0" applyFont="1"/>
    <xf numFmtId="0" fontId="374" fillId="0" borderId="0" xfId="0" applyFont="1"/>
    <xf numFmtId="0" fontId="375" fillId="0" borderId="0" xfId="0" applyFont="1"/>
    <xf numFmtId="0" fontId="376" fillId="0" borderId="0" xfId="0" applyFont="1"/>
    <xf numFmtId="0" fontId="377" fillId="0" borderId="0" xfId="0" applyFont="1"/>
    <xf numFmtId="0" fontId="379" fillId="0" borderId="0" xfId="0" applyFont="1"/>
    <xf numFmtId="4" fontId="380" fillId="0" borderId="0" xfId="0" applyNumberFormat="1" applyFont="1" applyAlignment="1">
      <alignment horizontal="right"/>
    </xf>
    <xf numFmtId="4" fontId="381" fillId="0" borderId="0" xfId="0" applyNumberFormat="1" applyFont="1" applyAlignment="1">
      <alignment horizontal="right"/>
    </xf>
    <xf numFmtId="0" fontId="382" fillId="0" borderId="0" xfId="0" applyFont="1"/>
    <xf numFmtId="0" fontId="383" fillId="0" borderId="0" xfId="0" applyFont="1"/>
    <xf numFmtId="0" fontId="384" fillId="0" borderId="0" xfId="0" applyFont="1"/>
    <xf numFmtId="0" fontId="385" fillId="0" borderId="0" xfId="0" applyFont="1"/>
    <xf numFmtId="0" fontId="386" fillId="0" borderId="0" xfId="0" applyFont="1" applyAlignment="1">
      <alignment horizontal="right"/>
    </xf>
    <xf numFmtId="0" fontId="387" fillId="0" borderId="0" xfId="0" applyFont="1"/>
    <xf numFmtId="4" fontId="388" fillId="0" borderId="0" xfId="0" applyNumberFormat="1" applyFont="1" applyAlignment="1">
      <alignment horizontal="right"/>
    </xf>
    <xf numFmtId="0" fontId="389" fillId="0" borderId="0" xfId="0" applyFont="1"/>
    <xf numFmtId="0" fontId="390" fillId="0" borderId="0" xfId="0" applyFont="1"/>
    <xf numFmtId="0" fontId="391" fillId="0" borderId="0" xfId="0" applyFont="1"/>
    <xf numFmtId="0" fontId="392" fillId="0" borderId="0" xfId="0" applyFont="1"/>
    <xf numFmtId="0" fontId="393" fillId="0" borderId="0" xfId="0" applyFont="1"/>
    <xf numFmtId="0" fontId="394" fillId="0" borderId="0" xfId="0" applyFont="1"/>
    <xf numFmtId="0" fontId="395" fillId="0" borderId="0" xfId="0" applyFont="1"/>
    <xf numFmtId="4" fontId="396" fillId="0" borderId="0" xfId="0" applyNumberFormat="1" applyFont="1" applyAlignment="1">
      <alignment horizontal="right"/>
    </xf>
    <xf numFmtId="0" fontId="397" fillId="0" borderId="0" xfId="0" applyFont="1"/>
    <xf numFmtId="0" fontId="398" fillId="0" borderId="0" xfId="0" applyFont="1"/>
    <xf numFmtId="0" fontId="399" fillId="0" borderId="0" xfId="0" applyFont="1"/>
    <xf numFmtId="0" fontId="400" fillId="0" borderId="0" xfId="0" applyFont="1"/>
    <xf numFmtId="0" fontId="401" fillId="0" borderId="0" xfId="0" applyFont="1"/>
    <xf numFmtId="0" fontId="402" fillId="0" borderId="0" xfId="0" applyFont="1"/>
    <xf numFmtId="0" fontId="403" fillId="0" borderId="0" xfId="0" applyFont="1"/>
    <xf numFmtId="0" fontId="404" fillId="0" borderId="0" xfId="0" applyFont="1"/>
    <xf numFmtId="0" fontId="405" fillId="0" borderId="0" xfId="0" applyFont="1"/>
    <xf numFmtId="0" fontId="406" fillId="0" borderId="0" xfId="0" applyFont="1"/>
    <xf numFmtId="0" fontId="407" fillId="0" borderId="0" xfId="0" applyFont="1"/>
    <xf numFmtId="0" fontId="408" fillId="0" borderId="0" xfId="0" applyFont="1"/>
    <xf numFmtId="0" fontId="409" fillId="0" borderId="0" xfId="0" applyFont="1"/>
    <xf numFmtId="0" fontId="410" fillId="0" borderId="0" xfId="0" applyFont="1"/>
    <xf numFmtId="0" fontId="411" fillId="0" borderId="0" xfId="0" applyFont="1"/>
    <xf numFmtId="0" fontId="412" fillId="0" borderId="0" xfId="0" applyFont="1"/>
    <xf numFmtId="0" fontId="413" fillId="0" borderId="0" xfId="0" applyFont="1"/>
    <xf numFmtId="0" fontId="414" fillId="0" borderId="0" xfId="0" applyFont="1"/>
    <xf numFmtId="0" fontId="415" fillId="0" borderId="0" xfId="0" applyFont="1"/>
    <xf numFmtId="0" fontId="416" fillId="0" borderId="0" xfId="0" applyFont="1"/>
    <xf numFmtId="0" fontId="417" fillId="0" borderId="0" xfId="0" applyFont="1"/>
    <xf numFmtId="0" fontId="418" fillId="0" borderId="0" xfId="0" applyFont="1"/>
    <xf numFmtId="0" fontId="419" fillId="0" borderId="0" xfId="0" applyFont="1"/>
    <xf numFmtId="0" fontId="420" fillId="0" borderId="0" xfId="0" applyFont="1"/>
    <xf numFmtId="0" fontId="421" fillId="0" borderId="0" xfId="0" applyFont="1"/>
    <xf numFmtId="0" fontId="422" fillId="0" borderId="0" xfId="0" applyFont="1"/>
    <xf numFmtId="0" fontId="423" fillId="0" borderId="0" xfId="0" applyFont="1"/>
    <xf numFmtId="0" fontId="424" fillId="0" borderId="0" xfId="0" applyFont="1"/>
    <xf numFmtId="0" fontId="425" fillId="0" borderId="0" xfId="0" applyFont="1"/>
    <xf numFmtId="0" fontId="426" fillId="0" borderId="0" xfId="0" applyFont="1"/>
    <xf numFmtId="0" fontId="427" fillId="0" borderId="0" xfId="0" applyFont="1"/>
    <xf numFmtId="0" fontId="428" fillId="0" borderId="0" xfId="0" applyFont="1"/>
    <xf numFmtId="0" fontId="429" fillId="0" borderId="0" xfId="0" applyFont="1"/>
    <xf numFmtId="0" fontId="430" fillId="0" borderId="0" xfId="0" applyFont="1"/>
    <xf numFmtId="0" fontId="431" fillId="0" borderId="0" xfId="0" applyFont="1"/>
    <xf numFmtId="0" fontId="432" fillId="0" borderId="0" xfId="0" applyFont="1"/>
    <xf numFmtId="0" fontId="433" fillId="0" borderId="0" xfId="0" applyFont="1"/>
    <xf numFmtId="0" fontId="434" fillId="0" borderId="0" xfId="0" applyFont="1"/>
    <xf numFmtId="0" fontId="435" fillId="0" borderId="0" xfId="0" applyFont="1"/>
    <xf numFmtId="0" fontId="436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18" fillId="0" borderId="0" xfId="0" applyFont="1"/>
    <xf numFmtId="0" fontId="21" fillId="0" borderId="0" xfId="0" applyFont="1"/>
    <xf numFmtId="0" fontId="24" fillId="0" borderId="0" xfId="0" applyFont="1"/>
    <xf numFmtId="0" fontId="27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4" fontId="0" fillId="0" borderId="0" xfId="0" applyNumberFormat="1" applyAlignment="1">
      <alignment horizontal="left"/>
    </xf>
    <xf numFmtId="0" fontId="64" fillId="0" borderId="0" xfId="0" applyNumberFormat="1" applyFont="1"/>
    <xf numFmtId="0" fontId="69" fillId="0" borderId="0" xfId="0" applyNumberFormat="1" applyFont="1"/>
    <xf numFmtId="0" fontId="74" fillId="0" borderId="0" xfId="0" applyNumberFormat="1" applyFont="1"/>
    <xf numFmtId="0" fontId="79" fillId="0" borderId="0" xfId="0" applyNumberFormat="1" applyFont="1"/>
    <xf numFmtId="0" fontId="84" fillId="0" borderId="0" xfId="0" applyNumberFormat="1" applyFont="1"/>
    <xf numFmtId="0" fontId="89" fillId="0" borderId="0" xfId="0" applyNumberFormat="1" applyFont="1"/>
    <xf numFmtId="0" fontId="94" fillId="0" borderId="0" xfId="0" applyNumberFormat="1" applyFont="1"/>
    <xf numFmtId="0" fontId="99" fillId="0" borderId="0" xfId="0" applyNumberFormat="1" applyFont="1"/>
    <xf numFmtId="0" fontId="104" fillId="0" borderId="0" xfId="0" applyNumberFormat="1" applyFont="1"/>
    <xf numFmtId="0" fontId="109" fillId="0" borderId="0" xfId="0" applyNumberFormat="1" applyFont="1"/>
    <xf numFmtId="0" fontId="114" fillId="0" borderId="0" xfId="0" applyNumberFormat="1" applyFont="1"/>
    <xf numFmtId="0" fontId="119" fillId="0" borderId="0" xfId="0" applyNumberFormat="1" applyFont="1"/>
    <xf numFmtId="0" fontId="124" fillId="0" borderId="0" xfId="0" applyNumberFormat="1" applyFont="1"/>
    <xf numFmtId="0" fontId="129" fillId="0" borderId="0" xfId="0" applyNumberFormat="1" applyFont="1"/>
    <xf numFmtId="0" fontId="134" fillId="0" borderId="0" xfId="0" applyNumberFormat="1" applyFont="1"/>
    <xf numFmtId="0" fontId="139" fillId="0" borderId="0" xfId="0" applyNumberFormat="1" applyFont="1"/>
    <xf numFmtId="0" fontId="144" fillId="0" borderId="0" xfId="0" applyNumberFormat="1" applyFont="1"/>
    <xf numFmtId="0" fontId="149" fillId="0" borderId="0" xfId="0" applyNumberFormat="1" applyFont="1"/>
    <xf numFmtId="0" fontId="154" fillId="0" borderId="0" xfId="0" applyNumberFormat="1" applyFont="1"/>
    <xf numFmtId="0" fontId="159" fillId="0" borderId="0" xfId="0" applyNumberFormat="1" applyFont="1"/>
    <xf numFmtId="0" fontId="164" fillId="0" borderId="0" xfId="0" applyNumberFormat="1" applyFont="1"/>
    <xf numFmtId="0" fontId="169" fillId="0" borderId="0" xfId="0" applyNumberFormat="1" applyFont="1"/>
    <xf numFmtId="0" fontId="174" fillId="0" borderId="0" xfId="0" applyNumberFormat="1" applyFont="1"/>
    <xf numFmtId="0" fontId="179" fillId="0" borderId="0" xfId="0" applyNumberFormat="1" applyFont="1"/>
    <xf numFmtId="0" fontId="184" fillId="0" borderId="0" xfId="0" applyNumberFormat="1" applyFont="1"/>
    <xf numFmtId="0" fontId="189" fillId="0" borderId="0" xfId="0" applyNumberFormat="1" applyFont="1"/>
    <xf numFmtId="0" fontId="194" fillId="0" borderId="0" xfId="0" applyNumberFormat="1" applyFont="1"/>
    <xf numFmtId="0" fontId="199" fillId="0" borderId="0" xfId="0" applyNumberFormat="1" applyFont="1"/>
    <xf numFmtId="0" fontId="204" fillId="0" borderId="0" xfId="0" applyNumberFormat="1" applyFont="1"/>
    <xf numFmtId="0" fontId="209" fillId="0" borderId="0" xfId="0" applyNumberFormat="1" applyFont="1"/>
    <xf numFmtId="0" fontId="214" fillId="0" borderId="0" xfId="0" applyNumberFormat="1" applyFont="1"/>
    <xf numFmtId="0" fontId="219" fillId="0" borderId="0" xfId="0" applyNumberFormat="1" applyFont="1"/>
    <xf numFmtId="0" fontId="224" fillId="0" borderId="0" xfId="0" applyNumberFormat="1" applyFont="1"/>
    <xf numFmtId="0" fontId="229" fillId="0" borderId="0" xfId="0" applyNumberFormat="1" applyFont="1"/>
    <xf numFmtId="0" fontId="234" fillId="0" borderId="0" xfId="0" applyNumberFormat="1" applyFont="1"/>
    <xf numFmtId="0" fontId="256" fillId="0" borderId="0" xfId="0" applyNumberFormat="1" applyFont="1"/>
    <xf numFmtId="0" fontId="261" fillId="0" borderId="0" xfId="0" applyNumberFormat="1" applyFont="1"/>
    <xf numFmtId="0" fontId="266" fillId="0" borderId="0" xfId="0" applyNumberFormat="1" applyFont="1"/>
    <xf numFmtId="0" fontId="271" fillId="0" borderId="0" xfId="0" applyNumberFormat="1" applyFont="1"/>
    <xf numFmtId="0" fontId="276" fillId="0" borderId="0" xfId="0" applyNumberFormat="1" applyFont="1"/>
    <xf numFmtId="0" fontId="281" fillId="0" borderId="0" xfId="0" applyNumberFormat="1" applyFont="1"/>
    <xf numFmtId="0" fontId="286" fillId="0" borderId="0" xfId="0" applyNumberFormat="1" applyFont="1"/>
    <xf numFmtId="0" fontId="291" fillId="0" borderId="0" xfId="0" applyNumberFormat="1" applyFont="1"/>
    <xf numFmtId="0" fontId="296" fillId="0" borderId="0" xfId="0" applyNumberFormat="1" applyFont="1"/>
    <xf numFmtId="0" fontId="301" fillId="0" borderId="0" xfId="0" applyNumberFormat="1" applyFont="1"/>
    <xf numFmtId="0" fontId="306" fillId="0" borderId="0" xfId="0" applyNumberFormat="1" applyFont="1"/>
    <xf numFmtId="0" fontId="311" fillId="0" borderId="0" xfId="0" applyNumberFormat="1" applyFont="1"/>
    <xf numFmtId="0" fontId="316" fillId="0" borderId="0" xfId="0" applyNumberFormat="1" applyFont="1"/>
    <xf numFmtId="0" fontId="338" fillId="0" borderId="0" xfId="0" applyNumberFormat="1" applyFont="1"/>
    <xf numFmtId="0" fontId="343" fillId="0" borderId="0" xfId="0" applyNumberFormat="1" applyFont="1"/>
    <xf numFmtId="0" fontId="348" fillId="0" borderId="0" xfId="0" applyNumberFormat="1" applyFont="1"/>
    <xf numFmtId="0" fontId="353" fillId="0" borderId="0" xfId="0" applyNumberFormat="1" applyFont="1"/>
    <xf numFmtId="0" fontId="358" fillId="0" borderId="0" xfId="0" applyNumberFormat="1" applyFont="1"/>
    <xf numFmtId="0" fontId="363" fillId="0" borderId="0" xfId="0" applyNumberFormat="1" applyFont="1"/>
    <xf numFmtId="0" fontId="368" fillId="0" borderId="0" xfId="0" applyNumberFormat="1" applyFont="1"/>
    <xf numFmtId="0" fontId="373" fillId="0" borderId="0" xfId="0" applyNumberFormat="1" applyFont="1"/>
    <xf numFmtId="0" fontId="378" fillId="0" borderId="0" xfId="0" applyNumberFormat="1" applyFont="1"/>
  </cellXfs>
  <cellStyles count="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466595</xdr:colOff>
      <xdr:row>1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0125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F43"/>
  <sheetViews>
    <sheetView showGridLines="0" tabSelected="1" workbookViewId="0">
      <selection activeCell="H24" sqref="H24"/>
    </sheetView>
  </sheetViews>
  <sheetFormatPr baseColWidth="10" defaultColWidth="8.83203125" defaultRowHeight="14" x14ac:dyDescent="0"/>
  <cols>
    <col min="2" max="2" width="19.1640625" bestFit="1" customWidth="1"/>
    <col min="3" max="3" width="12.6640625" bestFit="1" customWidth="1"/>
    <col min="5" max="5" width="20.5" bestFit="1" customWidth="1"/>
  </cols>
  <sheetData>
    <row r="1" spans="2:6" ht="50" customHeight="1"/>
    <row r="3" spans="2:6" ht="25" customHeight="1">
      <c r="B3" s="1" t="s">
        <v>0</v>
      </c>
    </row>
    <row r="4" spans="2:6" ht="30" customHeight="1">
      <c r="B4" s="365" t="s">
        <v>1</v>
      </c>
      <c r="C4" s="366"/>
      <c r="D4" s="366"/>
    </row>
    <row r="5" spans="2:6" ht="15">
      <c r="B5" s="367" t="s">
        <v>2</v>
      </c>
      <c r="C5" s="366"/>
      <c r="D5" s="366"/>
    </row>
    <row r="6" spans="2:6" ht="15">
      <c r="B6" s="368" t="s">
        <v>3</v>
      </c>
      <c r="C6" s="366"/>
      <c r="D6" s="366"/>
    </row>
    <row r="7" spans="2:6" ht="15">
      <c r="B7" s="369" t="s">
        <v>4</v>
      </c>
      <c r="C7" s="366"/>
      <c r="D7" s="366"/>
    </row>
    <row r="9" spans="2:6" ht="15">
      <c r="E9" s="2" t="s">
        <v>5</v>
      </c>
      <c r="F9" s="3" t="s">
        <v>6</v>
      </c>
    </row>
    <row r="10" spans="2:6" ht="15">
      <c r="E10" s="4" t="s">
        <v>7</v>
      </c>
      <c r="F10" s="5" t="s">
        <v>8</v>
      </c>
    </row>
    <row r="13" spans="2:6" ht="15">
      <c r="B13" s="6" t="s">
        <v>9</v>
      </c>
      <c r="C13" s="370" t="s">
        <v>10</v>
      </c>
      <c r="D13" s="366"/>
      <c r="E13" s="366"/>
    </row>
    <row r="14" spans="2:6" ht="15">
      <c r="B14" s="7" t="s">
        <v>11</v>
      </c>
      <c r="C14" s="371" t="s">
        <v>12</v>
      </c>
      <c r="D14" s="366"/>
      <c r="E14" s="366"/>
    </row>
    <row r="19" spans="2:6" ht="30" customHeight="1">
      <c r="B19" s="372" t="s">
        <v>13</v>
      </c>
      <c r="C19" s="366"/>
      <c r="D19" s="366"/>
      <c r="E19" s="366"/>
      <c r="F19" s="366"/>
    </row>
    <row r="20" spans="2:6" ht="15">
      <c r="E20" s="373" t="s">
        <v>14</v>
      </c>
      <c r="F20" s="366"/>
    </row>
    <row r="22" spans="2:6" ht="15">
      <c r="B22" s="374" t="s">
        <v>15</v>
      </c>
      <c r="C22" s="366"/>
      <c r="D22" s="366"/>
      <c r="E22" s="8">
        <v>421.87</v>
      </c>
      <c r="F22" s="9" t="s">
        <v>16</v>
      </c>
    </row>
    <row r="23" spans="2:6" ht="15">
      <c r="B23" s="375" t="s">
        <v>17</v>
      </c>
      <c r="C23" s="366"/>
      <c r="D23" s="366"/>
      <c r="E23" s="10">
        <v>47.07</v>
      </c>
      <c r="F23" s="11" t="s">
        <v>16</v>
      </c>
    </row>
    <row r="24" spans="2:6" ht="15">
      <c r="B24" s="376" t="s">
        <v>18</v>
      </c>
      <c r="C24" s="366"/>
      <c r="D24" s="366"/>
      <c r="E24" s="12">
        <v>47.51</v>
      </c>
      <c r="F24" s="13" t="s">
        <v>16</v>
      </c>
    </row>
    <row r="25" spans="2:6" ht="15">
      <c r="B25" s="377" t="s">
        <v>19</v>
      </c>
      <c r="C25" s="366"/>
      <c r="D25" s="366"/>
      <c r="E25" s="14">
        <v>18.55</v>
      </c>
      <c r="F25" s="15" t="s">
        <v>16</v>
      </c>
    </row>
    <row r="26" spans="2:6" ht="15">
      <c r="B26" s="16" t="s">
        <v>20</v>
      </c>
      <c r="C26" s="17" t="s">
        <v>21</v>
      </c>
      <c r="D26" s="18" t="s">
        <v>21</v>
      </c>
      <c r="E26" s="19">
        <f>E22+E23+E24+E25</f>
        <v>535</v>
      </c>
      <c r="F26" s="20" t="s">
        <v>16</v>
      </c>
    </row>
    <row r="27" spans="2:6" ht="15">
      <c r="B27" s="23" t="s">
        <v>22</v>
      </c>
      <c r="E27" s="21">
        <v>0</v>
      </c>
      <c r="F27" s="22" t="s">
        <v>16</v>
      </c>
    </row>
    <row r="28" spans="2:6" ht="15">
      <c r="B28" s="24" t="s">
        <v>23</v>
      </c>
      <c r="E28" s="25">
        <f>E26</f>
        <v>535</v>
      </c>
      <c r="F28" s="26" t="s">
        <v>16</v>
      </c>
    </row>
    <row r="30" spans="2:6" ht="15">
      <c r="B30" s="27" t="s">
        <v>24</v>
      </c>
      <c r="C30" s="28" t="s">
        <v>8</v>
      </c>
    </row>
    <row r="41" spans="2:6" ht="15">
      <c r="B41" s="378" t="s">
        <v>25</v>
      </c>
      <c r="C41" s="366"/>
      <c r="D41" s="366"/>
      <c r="E41" s="366"/>
      <c r="F41" s="366"/>
    </row>
    <row r="42" spans="2:6" ht="15">
      <c r="B42" s="379" t="s">
        <v>26</v>
      </c>
      <c r="C42" s="366"/>
      <c r="D42" s="366"/>
      <c r="E42" s="366"/>
      <c r="F42" s="366"/>
    </row>
    <row r="43" spans="2:6" ht="15">
      <c r="B43" s="380" t="s">
        <v>27</v>
      </c>
      <c r="C43" s="366"/>
      <c r="D43" s="366"/>
      <c r="E43" s="366"/>
      <c r="F43" s="366"/>
    </row>
  </sheetData>
  <mergeCells count="15">
    <mergeCell ref="B24:D24"/>
    <mergeCell ref="B25:D25"/>
    <mergeCell ref="B41:F41"/>
    <mergeCell ref="B42:F42"/>
    <mergeCell ref="B43:F43"/>
    <mergeCell ref="C14:E14"/>
    <mergeCell ref="B19:F19"/>
    <mergeCell ref="E20:F20"/>
    <mergeCell ref="B22:D22"/>
    <mergeCell ref="B23:D23"/>
    <mergeCell ref="B4:D4"/>
    <mergeCell ref="B5:D5"/>
    <mergeCell ref="B6:D6"/>
    <mergeCell ref="B7:D7"/>
    <mergeCell ref="C13:E13"/>
  </mergeCells>
  <pageMargins left="0.7" right="0.7" top="0.75" bottom="0.75" header="0.3" footer="0.3"/>
  <pageSetup paperSize="9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B1" workbookViewId="0">
      <selection activeCell="D7" sqref="D7:D41"/>
    </sheetView>
  </sheetViews>
  <sheetFormatPr baseColWidth="10" defaultColWidth="8.83203125" defaultRowHeight="14" x14ac:dyDescent="0"/>
  <cols>
    <col min="1" max="1" width="30.33203125" bestFit="1" customWidth="1"/>
    <col min="2" max="2" width="43.83203125" bestFit="1" customWidth="1"/>
    <col min="3" max="3" width="17.5" bestFit="1" customWidth="1"/>
    <col min="4" max="4" width="20.6640625" bestFit="1" customWidth="1"/>
  </cols>
  <sheetData>
    <row r="1" spans="1:7" ht="15">
      <c r="B1" s="31" t="s">
        <v>28</v>
      </c>
      <c r="C1" s="29">
        <v>4.7136247499999993</v>
      </c>
      <c r="D1" s="32" t="s">
        <v>16</v>
      </c>
      <c r="E1" s="30">
        <v>60.05</v>
      </c>
      <c r="F1" s="33" t="s">
        <v>29</v>
      </c>
      <c r="G1" s="34" t="s">
        <v>30</v>
      </c>
    </row>
    <row r="2" spans="1:7" ht="15">
      <c r="B2" s="36" t="s">
        <v>31</v>
      </c>
      <c r="C2" s="35">
        <v>50</v>
      </c>
    </row>
    <row r="3" spans="1:7" ht="15">
      <c r="B3" s="38" t="s">
        <v>32</v>
      </c>
      <c r="C3" s="37">
        <f>C1*0.5</f>
        <v>2.3568123749999996</v>
      </c>
    </row>
    <row r="6" spans="1:7" ht="15">
      <c r="A6" s="39" t="s">
        <v>33</v>
      </c>
      <c r="B6" s="40" t="s">
        <v>34</v>
      </c>
      <c r="C6" s="41" t="s">
        <v>35</v>
      </c>
      <c r="D6" s="42" t="s">
        <v>36</v>
      </c>
      <c r="E6" s="43" t="s">
        <v>37</v>
      </c>
      <c r="F6" s="44" t="s">
        <v>38</v>
      </c>
    </row>
    <row r="7" spans="1:7" ht="15">
      <c r="A7" s="46" t="s">
        <v>39</v>
      </c>
      <c r="B7" s="47" t="s">
        <v>40</v>
      </c>
      <c r="C7" s="48" t="s">
        <v>41</v>
      </c>
      <c r="D7" s="382">
        <v>2</v>
      </c>
      <c r="E7" s="49">
        <v>0.2</v>
      </c>
      <c r="F7" s="45">
        <f>D7*C$3</f>
        <v>4.7136247499999993</v>
      </c>
    </row>
    <row r="8" spans="1:7" ht="15">
      <c r="A8" s="50" t="s">
        <v>42</v>
      </c>
      <c r="B8" s="51" t="s">
        <v>43</v>
      </c>
      <c r="C8" s="52" t="s">
        <v>44</v>
      </c>
      <c r="D8" s="383">
        <v>1</v>
      </c>
      <c r="E8" s="53">
        <v>0.8</v>
      </c>
      <c r="F8" s="45">
        <f t="shared" ref="F8:F41" si="0">D8*C$3</f>
        <v>2.3568123749999996</v>
      </c>
    </row>
    <row r="9" spans="1:7" ht="15">
      <c r="A9" s="54" t="s">
        <v>42</v>
      </c>
      <c r="B9" s="55" t="s">
        <v>46</v>
      </c>
      <c r="C9" s="56" t="s">
        <v>47</v>
      </c>
      <c r="D9" s="384">
        <v>1</v>
      </c>
      <c r="E9" s="57">
        <v>1</v>
      </c>
      <c r="F9" s="45">
        <f t="shared" si="0"/>
        <v>2.3568123749999996</v>
      </c>
    </row>
    <row r="10" spans="1:7" ht="15">
      <c r="A10" s="58" t="s">
        <v>42</v>
      </c>
      <c r="B10" s="59" t="s">
        <v>48</v>
      </c>
      <c r="C10" s="60" t="s">
        <v>49</v>
      </c>
      <c r="D10" s="385">
        <v>1</v>
      </c>
      <c r="E10" s="61">
        <v>1</v>
      </c>
      <c r="F10" s="45">
        <f t="shared" si="0"/>
        <v>2.3568123749999996</v>
      </c>
    </row>
    <row r="11" spans="1:7" ht="15">
      <c r="A11" s="62" t="s">
        <v>50</v>
      </c>
      <c r="B11" s="63" t="s">
        <v>51</v>
      </c>
      <c r="C11" s="64" t="s">
        <v>52</v>
      </c>
      <c r="D11" s="386">
        <v>2</v>
      </c>
      <c r="E11" s="65">
        <v>0.8</v>
      </c>
      <c r="F11" s="45">
        <f t="shared" si="0"/>
        <v>4.7136247499999993</v>
      </c>
    </row>
    <row r="12" spans="1:7" ht="15">
      <c r="A12" s="66" t="s">
        <v>42</v>
      </c>
      <c r="B12" s="67" t="s">
        <v>53</v>
      </c>
      <c r="C12" s="68" t="s">
        <v>54</v>
      </c>
      <c r="D12" s="387">
        <v>1</v>
      </c>
      <c r="E12" s="69">
        <v>1</v>
      </c>
      <c r="F12" s="45">
        <f t="shared" si="0"/>
        <v>2.3568123749999996</v>
      </c>
    </row>
    <row r="13" spans="1:7" ht="15">
      <c r="A13" s="70" t="s">
        <v>55</v>
      </c>
      <c r="B13" s="71" t="s">
        <v>56</v>
      </c>
      <c r="C13" s="72" t="s">
        <v>57</v>
      </c>
      <c r="D13" s="388">
        <v>6</v>
      </c>
      <c r="E13" s="73">
        <v>1</v>
      </c>
      <c r="F13" s="45">
        <f t="shared" si="0"/>
        <v>14.140874249999998</v>
      </c>
    </row>
    <row r="14" spans="1:7" ht="15">
      <c r="A14" s="74" t="s">
        <v>55</v>
      </c>
      <c r="B14" s="75" t="s">
        <v>58</v>
      </c>
      <c r="C14" s="76" t="s">
        <v>59</v>
      </c>
      <c r="D14" s="389">
        <v>6</v>
      </c>
      <c r="E14" s="77">
        <v>1</v>
      </c>
      <c r="F14" s="45">
        <f t="shared" si="0"/>
        <v>14.140874249999998</v>
      </c>
    </row>
    <row r="15" spans="1:7" ht="15">
      <c r="A15" s="78" t="s">
        <v>60</v>
      </c>
      <c r="B15" s="79" t="s">
        <v>61</v>
      </c>
      <c r="C15" s="80" t="s">
        <v>62</v>
      </c>
      <c r="D15" s="390">
        <v>1</v>
      </c>
      <c r="E15" s="81">
        <v>0.8</v>
      </c>
      <c r="F15" s="45">
        <f t="shared" si="0"/>
        <v>2.3568123749999996</v>
      </c>
    </row>
    <row r="16" spans="1:7" ht="15">
      <c r="A16" s="82" t="s">
        <v>63</v>
      </c>
      <c r="B16" s="83" t="s">
        <v>64</v>
      </c>
      <c r="C16" s="84" t="s">
        <v>65</v>
      </c>
      <c r="D16" s="391">
        <v>1</v>
      </c>
      <c r="E16" s="85">
        <v>1</v>
      </c>
      <c r="F16" s="45">
        <f t="shared" si="0"/>
        <v>2.3568123749999996</v>
      </c>
    </row>
    <row r="17" spans="1:6" ht="15">
      <c r="A17" s="86" t="s">
        <v>66</v>
      </c>
      <c r="B17" s="87" t="s">
        <v>67</v>
      </c>
      <c r="C17" s="88" t="s">
        <v>68</v>
      </c>
      <c r="D17" s="392">
        <v>1</v>
      </c>
      <c r="E17" s="89">
        <v>1</v>
      </c>
      <c r="F17" s="45">
        <f t="shared" si="0"/>
        <v>2.3568123749999996</v>
      </c>
    </row>
    <row r="18" spans="1:6" ht="15">
      <c r="A18" s="90" t="s">
        <v>66</v>
      </c>
      <c r="B18" s="91" t="s">
        <v>69</v>
      </c>
      <c r="C18" s="92" t="s">
        <v>70</v>
      </c>
      <c r="D18" s="393">
        <v>3</v>
      </c>
      <c r="E18" s="93">
        <v>1</v>
      </c>
      <c r="F18" s="45">
        <f t="shared" si="0"/>
        <v>7.0704371249999989</v>
      </c>
    </row>
    <row r="19" spans="1:6" ht="15">
      <c r="A19" s="94" t="s">
        <v>60</v>
      </c>
      <c r="B19" s="95" t="s">
        <v>71</v>
      </c>
      <c r="C19" s="96" t="s">
        <v>72</v>
      </c>
      <c r="D19" s="394">
        <v>2</v>
      </c>
      <c r="E19" s="97">
        <v>1</v>
      </c>
      <c r="F19" s="45">
        <f t="shared" si="0"/>
        <v>4.7136247499999993</v>
      </c>
    </row>
    <row r="20" spans="1:6" ht="15">
      <c r="A20" s="98" t="s">
        <v>50</v>
      </c>
      <c r="B20" s="99" t="s">
        <v>73</v>
      </c>
      <c r="C20" s="100" t="s">
        <v>74</v>
      </c>
      <c r="D20" s="395">
        <v>1</v>
      </c>
      <c r="E20" s="101">
        <v>0.8</v>
      </c>
      <c r="F20" s="45">
        <f t="shared" si="0"/>
        <v>2.3568123749999996</v>
      </c>
    </row>
    <row r="21" spans="1:6" ht="15">
      <c r="A21" s="102" t="s">
        <v>75</v>
      </c>
      <c r="B21" s="103" t="s">
        <v>76</v>
      </c>
      <c r="C21" s="104" t="s">
        <v>77</v>
      </c>
      <c r="D21" s="396">
        <v>69</v>
      </c>
      <c r="E21" s="105">
        <v>1</v>
      </c>
      <c r="F21" s="45">
        <f t="shared" si="0"/>
        <v>162.62005387499997</v>
      </c>
    </row>
    <row r="22" spans="1:6" ht="15">
      <c r="A22" s="106" t="s">
        <v>60</v>
      </c>
      <c r="B22" s="107" t="s">
        <v>78</v>
      </c>
      <c r="C22" s="108" t="s">
        <v>79</v>
      </c>
      <c r="D22" s="397">
        <v>1</v>
      </c>
      <c r="E22" s="109">
        <v>0.8</v>
      </c>
      <c r="F22" s="45">
        <f t="shared" si="0"/>
        <v>2.3568123749999996</v>
      </c>
    </row>
    <row r="23" spans="1:6" ht="15">
      <c r="A23" s="110" t="s">
        <v>75</v>
      </c>
      <c r="B23" s="111" t="s">
        <v>80</v>
      </c>
      <c r="C23" s="112" t="s">
        <v>81</v>
      </c>
      <c r="D23" s="398">
        <v>13</v>
      </c>
      <c r="E23" s="113">
        <v>1</v>
      </c>
      <c r="F23" s="45">
        <f t="shared" si="0"/>
        <v>30.638560874999996</v>
      </c>
    </row>
    <row r="24" spans="1:6" ht="15">
      <c r="A24" s="114" t="s">
        <v>42</v>
      </c>
      <c r="B24" s="115" t="s">
        <v>82</v>
      </c>
      <c r="C24" s="116" t="s">
        <v>83</v>
      </c>
      <c r="D24" s="399">
        <v>4</v>
      </c>
      <c r="E24" s="117">
        <v>1</v>
      </c>
      <c r="F24" s="45">
        <f t="shared" si="0"/>
        <v>9.4272494999999985</v>
      </c>
    </row>
    <row r="25" spans="1:6" ht="15">
      <c r="A25" s="118" t="s">
        <v>75</v>
      </c>
      <c r="B25" s="119" t="s">
        <v>84</v>
      </c>
      <c r="C25" s="120" t="s">
        <v>85</v>
      </c>
      <c r="D25" s="400">
        <v>8</v>
      </c>
      <c r="E25" s="121">
        <v>1</v>
      </c>
      <c r="F25" s="45">
        <f t="shared" si="0"/>
        <v>18.854498999999997</v>
      </c>
    </row>
    <row r="26" spans="1:6" ht="15">
      <c r="A26" s="122" t="s">
        <v>42</v>
      </c>
      <c r="B26" s="123" t="s">
        <v>86</v>
      </c>
      <c r="C26" s="124" t="s">
        <v>87</v>
      </c>
      <c r="D26" s="401">
        <v>2</v>
      </c>
      <c r="E26" s="125">
        <v>1</v>
      </c>
      <c r="F26" s="45">
        <f t="shared" si="0"/>
        <v>4.7136247499999993</v>
      </c>
    </row>
    <row r="27" spans="1:6" ht="15">
      <c r="A27" s="126" t="s">
        <v>66</v>
      </c>
      <c r="B27" s="127" t="s">
        <v>88</v>
      </c>
      <c r="C27" s="128" t="s">
        <v>89</v>
      </c>
      <c r="D27" s="402">
        <v>3</v>
      </c>
      <c r="E27" s="129">
        <v>1</v>
      </c>
      <c r="F27" s="45">
        <f t="shared" si="0"/>
        <v>7.0704371249999989</v>
      </c>
    </row>
    <row r="28" spans="1:6" ht="15">
      <c r="A28" s="130" t="s">
        <v>75</v>
      </c>
      <c r="B28" s="131" t="s">
        <v>90</v>
      </c>
      <c r="C28" s="132" t="s">
        <v>91</v>
      </c>
      <c r="D28" s="403">
        <v>8</v>
      </c>
      <c r="E28" s="133">
        <v>1</v>
      </c>
      <c r="F28" s="45">
        <f t="shared" si="0"/>
        <v>18.854498999999997</v>
      </c>
    </row>
    <row r="29" spans="1:6" ht="15">
      <c r="A29" s="134" t="s">
        <v>92</v>
      </c>
      <c r="B29" s="135" t="s">
        <v>93</v>
      </c>
      <c r="C29" s="136" t="s">
        <v>94</v>
      </c>
      <c r="D29" s="404">
        <v>1</v>
      </c>
      <c r="E29" s="137">
        <v>1</v>
      </c>
      <c r="F29" s="45">
        <f t="shared" si="0"/>
        <v>2.3568123749999996</v>
      </c>
    </row>
    <row r="30" spans="1:6" ht="15">
      <c r="A30" s="138" t="s">
        <v>95</v>
      </c>
      <c r="B30" s="139" t="s">
        <v>96</v>
      </c>
      <c r="C30" s="140" t="s">
        <v>97</v>
      </c>
      <c r="D30" s="405">
        <v>1</v>
      </c>
      <c r="E30" s="141">
        <v>1</v>
      </c>
      <c r="F30" s="45">
        <f t="shared" si="0"/>
        <v>2.3568123749999996</v>
      </c>
    </row>
    <row r="31" spans="1:6" ht="15">
      <c r="A31" s="142" t="s">
        <v>95</v>
      </c>
      <c r="B31" s="143" t="s">
        <v>98</v>
      </c>
      <c r="C31" s="144" t="s">
        <v>99</v>
      </c>
      <c r="D31" s="406">
        <v>1</v>
      </c>
      <c r="E31" s="145">
        <v>1</v>
      </c>
      <c r="F31" s="45">
        <f t="shared" si="0"/>
        <v>2.3568123749999996</v>
      </c>
    </row>
    <row r="32" spans="1:6" ht="15">
      <c r="A32" s="146" t="s">
        <v>60</v>
      </c>
      <c r="B32" s="147" t="s">
        <v>100</v>
      </c>
      <c r="C32" s="148" t="s">
        <v>101</v>
      </c>
      <c r="D32" s="407">
        <v>1</v>
      </c>
      <c r="E32" s="149">
        <v>1</v>
      </c>
      <c r="F32" s="45">
        <f t="shared" si="0"/>
        <v>2.3568123749999996</v>
      </c>
    </row>
    <row r="33" spans="1:6" ht="15">
      <c r="A33" s="150" t="s">
        <v>75</v>
      </c>
      <c r="B33" s="151" t="s">
        <v>102</v>
      </c>
      <c r="C33" s="152" t="s">
        <v>103</v>
      </c>
      <c r="D33" s="408">
        <v>23</v>
      </c>
      <c r="E33" s="153">
        <v>1</v>
      </c>
      <c r="F33" s="45">
        <f t="shared" si="0"/>
        <v>54.206684624999994</v>
      </c>
    </row>
    <row r="34" spans="1:6" ht="15">
      <c r="A34" s="154" t="s">
        <v>104</v>
      </c>
      <c r="B34" s="155" t="s">
        <v>105</v>
      </c>
      <c r="C34" s="156" t="s">
        <v>106</v>
      </c>
      <c r="D34" s="409">
        <v>2</v>
      </c>
      <c r="E34" s="157">
        <v>1</v>
      </c>
      <c r="F34" s="45">
        <f t="shared" si="0"/>
        <v>4.7136247499999993</v>
      </c>
    </row>
    <row r="35" spans="1:6" ht="15">
      <c r="A35" s="158" t="s">
        <v>42</v>
      </c>
      <c r="B35" s="159" t="s">
        <v>107</v>
      </c>
      <c r="C35" s="160" t="s">
        <v>108</v>
      </c>
      <c r="D35" s="410">
        <v>2</v>
      </c>
      <c r="E35" s="161">
        <v>1</v>
      </c>
      <c r="F35" s="45">
        <f t="shared" si="0"/>
        <v>4.7136247499999993</v>
      </c>
    </row>
    <row r="36" spans="1:6" ht="15">
      <c r="A36" s="162" t="s">
        <v>109</v>
      </c>
      <c r="B36" s="163" t="s">
        <v>110</v>
      </c>
      <c r="C36" s="164" t="s">
        <v>111</v>
      </c>
      <c r="D36" s="411">
        <v>1</v>
      </c>
      <c r="E36" s="165">
        <v>1</v>
      </c>
      <c r="F36" s="45">
        <f t="shared" si="0"/>
        <v>2.3568123749999996</v>
      </c>
    </row>
    <row r="37" spans="1:6" ht="15">
      <c r="A37" s="166" t="s">
        <v>66</v>
      </c>
      <c r="B37" s="167" t="s">
        <v>112</v>
      </c>
      <c r="C37" s="168" t="s">
        <v>113</v>
      </c>
      <c r="D37" s="412">
        <v>3</v>
      </c>
      <c r="E37" s="169">
        <v>1</v>
      </c>
      <c r="F37" s="45">
        <f t="shared" si="0"/>
        <v>7.0704371249999989</v>
      </c>
    </row>
    <row r="38" spans="1:6" ht="15">
      <c r="A38" s="170" t="s">
        <v>60</v>
      </c>
      <c r="B38" s="171" t="s">
        <v>114</v>
      </c>
      <c r="C38" s="172" t="s">
        <v>115</v>
      </c>
      <c r="D38" s="413">
        <v>1</v>
      </c>
      <c r="E38" s="173">
        <v>0.8</v>
      </c>
      <c r="F38" s="45">
        <f t="shared" si="0"/>
        <v>2.3568123749999996</v>
      </c>
    </row>
    <row r="39" spans="1:6" ht="15">
      <c r="A39" s="174" t="s">
        <v>60</v>
      </c>
      <c r="B39" s="175" t="s">
        <v>116</v>
      </c>
      <c r="C39" s="176" t="s">
        <v>117</v>
      </c>
      <c r="D39" s="414">
        <v>2</v>
      </c>
      <c r="E39" s="177">
        <v>1</v>
      </c>
      <c r="F39" s="45">
        <f t="shared" si="0"/>
        <v>4.7136247499999993</v>
      </c>
    </row>
    <row r="40" spans="1:6" ht="15">
      <c r="A40" s="178" t="s">
        <v>66</v>
      </c>
      <c r="B40" s="179" t="s">
        <v>118</v>
      </c>
      <c r="C40" s="180" t="s">
        <v>119</v>
      </c>
      <c r="D40" s="415">
        <v>2</v>
      </c>
      <c r="E40" s="181">
        <v>1</v>
      </c>
      <c r="F40" s="45">
        <f t="shared" si="0"/>
        <v>4.7136247499999993</v>
      </c>
    </row>
    <row r="41" spans="1:6" ht="15">
      <c r="A41" s="182" t="s">
        <v>120</v>
      </c>
      <c r="B41" s="183" t="s">
        <v>121</v>
      </c>
      <c r="C41" s="184" t="s">
        <v>122</v>
      </c>
      <c r="D41" s="416">
        <v>2</v>
      </c>
      <c r="E41" s="185">
        <v>0.6</v>
      </c>
      <c r="F41" s="45">
        <f t="shared" si="0"/>
        <v>4.7136247499999993</v>
      </c>
    </row>
    <row r="42" spans="1:6">
      <c r="F42" s="381">
        <f>SUM(F7:F41)</f>
        <v>421.86941512499999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41" sqref="C41"/>
    </sheetView>
  </sheetViews>
  <sheetFormatPr baseColWidth="10" defaultColWidth="8.83203125" defaultRowHeight="14" x14ac:dyDescent="0"/>
  <cols>
    <col min="1" max="1" width="30.33203125" bestFit="1" customWidth="1"/>
    <col min="2" max="2" width="43.83203125" bestFit="1" customWidth="1"/>
    <col min="3" max="3" width="17.5" bestFit="1" customWidth="1"/>
    <col min="4" max="4" width="20.6640625" bestFit="1" customWidth="1"/>
  </cols>
  <sheetData>
    <row r="1" spans="1:7" ht="15">
      <c r="B1" s="188" t="s">
        <v>28</v>
      </c>
      <c r="C1" s="186">
        <v>4.7073073499999998</v>
      </c>
      <c r="D1" s="189" t="s">
        <v>16</v>
      </c>
      <c r="E1" s="187">
        <v>47.55</v>
      </c>
      <c r="F1" s="190" t="s">
        <v>123</v>
      </c>
      <c r="G1" s="191" t="s">
        <v>124</v>
      </c>
    </row>
    <row r="2" spans="1:7" ht="15">
      <c r="B2" s="193" t="s">
        <v>31</v>
      </c>
      <c r="C2" s="192">
        <v>50</v>
      </c>
    </row>
    <row r="3" spans="1:7" ht="15">
      <c r="B3" s="195" t="s">
        <v>32</v>
      </c>
      <c r="C3" s="194">
        <f>C1*0.5</f>
        <v>2.3536536749999999</v>
      </c>
    </row>
    <row r="6" spans="1:7" ht="15">
      <c r="A6" s="196" t="s">
        <v>33</v>
      </c>
      <c r="B6" s="197" t="s">
        <v>34</v>
      </c>
      <c r="C6" s="198" t="s">
        <v>35</v>
      </c>
      <c r="D6" s="199" t="s">
        <v>36</v>
      </c>
      <c r="E6" s="200" t="s">
        <v>37</v>
      </c>
      <c r="F6" s="201" t="s">
        <v>38</v>
      </c>
    </row>
    <row r="7" spans="1:7" ht="15">
      <c r="A7" s="203" t="s">
        <v>55</v>
      </c>
      <c r="B7" s="204" t="s">
        <v>56</v>
      </c>
      <c r="C7" s="205" t="s">
        <v>57</v>
      </c>
      <c r="D7" s="417">
        <v>1</v>
      </c>
      <c r="E7" s="206">
        <v>1</v>
      </c>
      <c r="F7" s="202">
        <f>D7*C$3</f>
        <v>2.3536536749999999</v>
      </c>
    </row>
    <row r="8" spans="1:7" ht="15">
      <c r="A8" s="207" t="s">
        <v>55</v>
      </c>
      <c r="B8" s="208" t="s">
        <v>58</v>
      </c>
      <c r="C8" s="209" t="s">
        <v>59</v>
      </c>
      <c r="D8" s="418">
        <v>1</v>
      </c>
      <c r="E8" s="210">
        <v>1</v>
      </c>
      <c r="F8" s="202">
        <f t="shared" ref="F8:F19" si="0">D8*C$3</f>
        <v>2.3536536749999999</v>
      </c>
    </row>
    <row r="9" spans="1:7" ht="15">
      <c r="A9" s="211" t="s">
        <v>60</v>
      </c>
      <c r="B9" s="212" t="s">
        <v>71</v>
      </c>
      <c r="C9" s="213" t="s">
        <v>72</v>
      </c>
      <c r="D9" s="419">
        <v>1</v>
      </c>
      <c r="E9" s="214">
        <v>1</v>
      </c>
      <c r="F9" s="202">
        <f t="shared" si="0"/>
        <v>2.3536536749999999</v>
      </c>
    </row>
    <row r="10" spans="1:7" ht="15">
      <c r="A10" s="215" t="s">
        <v>75</v>
      </c>
      <c r="B10" s="216" t="s">
        <v>76</v>
      </c>
      <c r="C10" s="217" t="s">
        <v>77</v>
      </c>
      <c r="D10" s="420">
        <v>5</v>
      </c>
      <c r="E10" s="218">
        <v>1</v>
      </c>
      <c r="F10" s="202">
        <f t="shared" si="0"/>
        <v>11.768268375</v>
      </c>
    </row>
    <row r="11" spans="1:7" ht="15">
      <c r="A11" s="219" t="s">
        <v>60</v>
      </c>
      <c r="B11" s="220" t="s">
        <v>125</v>
      </c>
      <c r="C11" s="221" t="s">
        <v>126</v>
      </c>
      <c r="D11" s="421">
        <v>1</v>
      </c>
      <c r="E11" s="222">
        <v>1</v>
      </c>
      <c r="F11" s="202">
        <f t="shared" si="0"/>
        <v>2.3536536749999999</v>
      </c>
    </row>
    <row r="12" spans="1:7" ht="15">
      <c r="A12" s="223" t="s">
        <v>60</v>
      </c>
      <c r="B12" s="224" t="s">
        <v>127</v>
      </c>
      <c r="C12" s="225" t="s">
        <v>128</v>
      </c>
      <c r="D12" s="422">
        <v>1</v>
      </c>
      <c r="E12" s="226">
        <v>0.8</v>
      </c>
      <c r="F12" s="202">
        <f t="shared" si="0"/>
        <v>2.3536536749999999</v>
      </c>
    </row>
    <row r="13" spans="1:7" ht="15">
      <c r="A13" s="227" t="s">
        <v>60</v>
      </c>
      <c r="B13" s="228" t="s">
        <v>78</v>
      </c>
      <c r="C13" s="229" t="s">
        <v>79</v>
      </c>
      <c r="D13" s="423">
        <v>1</v>
      </c>
      <c r="E13" s="230">
        <v>0.8</v>
      </c>
      <c r="F13" s="202">
        <f t="shared" si="0"/>
        <v>2.3536536749999999</v>
      </c>
    </row>
    <row r="14" spans="1:7" ht="15">
      <c r="A14" s="231" t="s">
        <v>75</v>
      </c>
      <c r="B14" s="232" t="s">
        <v>80</v>
      </c>
      <c r="C14" s="233" t="s">
        <v>81</v>
      </c>
      <c r="D14" s="424">
        <v>2</v>
      </c>
      <c r="E14" s="234">
        <v>1</v>
      </c>
      <c r="F14" s="202">
        <f t="shared" si="0"/>
        <v>4.7073073499999998</v>
      </c>
    </row>
    <row r="15" spans="1:7" ht="15">
      <c r="A15" s="235" t="s">
        <v>75</v>
      </c>
      <c r="B15" s="236" t="s">
        <v>84</v>
      </c>
      <c r="C15" s="237" t="s">
        <v>85</v>
      </c>
      <c r="D15" s="425">
        <v>1</v>
      </c>
      <c r="E15" s="238">
        <v>1</v>
      </c>
      <c r="F15" s="202">
        <f t="shared" si="0"/>
        <v>2.3536536749999999</v>
      </c>
    </row>
    <row r="16" spans="1:7" ht="15">
      <c r="A16" s="239" t="s">
        <v>75</v>
      </c>
      <c r="B16" s="240" t="s">
        <v>90</v>
      </c>
      <c r="C16" s="241" t="s">
        <v>91</v>
      </c>
      <c r="D16" s="426">
        <v>1</v>
      </c>
      <c r="E16" s="242">
        <v>1</v>
      </c>
      <c r="F16" s="202">
        <f t="shared" si="0"/>
        <v>2.3536536749999999</v>
      </c>
    </row>
    <row r="17" spans="1:6" ht="15">
      <c r="A17" s="243" t="s">
        <v>95</v>
      </c>
      <c r="B17" s="244" t="s">
        <v>98</v>
      </c>
      <c r="C17" s="245" t="s">
        <v>99</v>
      </c>
      <c r="D17" s="427">
        <v>1</v>
      </c>
      <c r="E17" s="246">
        <v>1</v>
      </c>
      <c r="F17" s="202">
        <f t="shared" si="0"/>
        <v>2.3536536749999999</v>
      </c>
    </row>
    <row r="18" spans="1:6" ht="15">
      <c r="A18" s="247" t="s">
        <v>60</v>
      </c>
      <c r="B18" s="248" t="s">
        <v>100</v>
      </c>
      <c r="C18" s="249" t="s">
        <v>101</v>
      </c>
      <c r="D18" s="428">
        <v>1</v>
      </c>
      <c r="E18" s="250">
        <v>1</v>
      </c>
      <c r="F18" s="202">
        <f t="shared" si="0"/>
        <v>2.3536536749999999</v>
      </c>
    </row>
    <row r="19" spans="1:6" ht="15">
      <c r="A19" s="251" t="s">
        <v>75</v>
      </c>
      <c r="B19" s="252" t="s">
        <v>102</v>
      </c>
      <c r="C19" s="253" t="s">
        <v>103</v>
      </c>
      <c r="D19" s="429">
        <v>3</v>
      </c>
      <c r="E19" s="254">
        <v>1</v>
      </c>
      <c r="F19" s="202">
        <f t="shared" si="0"/>
        <v>7.0609610249999992</v>
      </c>
    </row>
    <row r="20" spans="1:6">
      <c r="F20" s="381">
        <f>SUM(F7:F19)</f>
        <v>47.073073499999985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7" sqref="D7:D15"/>
    </sheetView>
  </sheetViews>
  <sheetFormatPr baseColWidth="10" defaultColWidth="8.83203125" defaultRowHeight="14" x14ac:dyDescent="0"/>
  <cols>
    <col min="1" max="1" width="16.1640625" bestFit="1" customWidth="1"/>
    <col min="2" max="2" width="41.5" bestFit="1" customWidth="1"/>
    <col min="3" max="3" width="17.5" bestFit="1" customWidth="1"/>
    <col min="4" max="4" width="20.6640625" bestFit="1" customWidth="1"/>
  </cols>
  <sheetData>
    <row r="1" spans="1:7" ht="15">
      <c r="B1" s="257" t="s">
        <v>28</v>
      </c>
      <c r="C1" s="255">
        <v>6.7868136099999994</v>
      </c>
      <c r="D1" s="258" t="s">
        <v>16</v>
      </c>
      <c r="E1" s="256">
        <v>87.53</v>
      </c>
      <c r="F1" s="259" t="s">
        <v>129</v>
      </c>
      <c r="G1" s="260" t="s">
        <v>130</v>
      </c>
    </row>
    <row r="2" spans="1:7" ht="15">
      <c r="B2" s="262" t="s">
        <v>31</v>
      </c>
      <c r="C2" s="261">
        <v>50</v>
      </c>
    </row>
    <row r="3" spans="1:7" ht="15">
      <c r="B3" s="264" t="s">
        <v>32</v>
      </c>
      <c r="C3" s="263">
        <f>C1*0.5</f>
        <v>3.3934068049999997</v>
      </c>
    </row>
    <row r="6" spans="1:7" ht="15">
      <c r="A6" s="265" t="s">
        <v>33</v>
      </c>
      <c r="B6" s="266" t="s">
        <v>34</v>
      </c>
      <c r="C6" s="267" t="s">
        <v>35</v>
      </c>
      <c r="D6" s="268" t="s">
        <v>36</v>
      </c>
      <c r="E6" s="269" t="s">
        <v>37</v>
      </c>
      <c r="F6" s="270" t="s">
        <v>38</v>
      </c>
    </row>
    <row r="7" spans="1:7" ht="15">
      <c r="A7" s="272" t="s">
        <v>55</v>
      </c>
      <c r="B7" s="273" t="s">
        <v>58</v>
      </c>
      <c r="C7" s="274" t="s">
        <v>59</v>
      </c>
      <c r="D7" s="430">
        <v>1</v>
      </c>
      <c r="E7" s="275">
        <v>1</v>
      </c>
      <c r="F7" s="271">
        <f>D7*C$3</f>
        <v>3.3934068049999997</v>
      </c>
    </row>
    <row r="8" spans="1:7" ht="15">
      <c r="A8" s="276" t="s">
        <v>60</v>
      </c>
      <c r="B8" s="277" t="s">
        <v>71</v>
      </c>
      <c r="C8" s="278" t="s">
        <v>72</v>
      </c>
      <c r="D8" s="431">
        <v>2</v>
      </c>
      <c r="E8" s="279">
        <v>1</v>
      </c>
      <c r="F8" s="271">
        <f t="shared" ref="F8:F15" si="0">D8*C$3</f>
        <v>6.7868136099999994</v>
      </c>
    </row>
    <row r="9" spans="1:7" ht="15">
      <c r="A9" s="280" t="s">
        <v>75</v>
      </c>
      <c r="B9" s="281" t="s">
        <v>76</v>
      </c>
      <c r="C9" s="282" t="s">
        <v>77</v>
      </c>
      <c r="D9" s="432">
        <v>5</v>
      </c>
      <c r="E9" s="283">
        <v>1</v>
      </c>
      <c r="F9" s="271">
        <f t="shared" si="0"/>
        <v>16.967034024999997</v>
      </c>
    </row>
    <row r="10" spans="1:7" ht="15">
      <c r="A10" s="284" t="s">
        <v>75</v>
      </c>
      <c r="B10" s="285" t="s">
        <v>80</v>
      </c>
      <c r="C10" s="286" t="s">
        <v>81</v>
      </c>
      <c r="D10" s="433">
        <v>1</v>
      </c>
      <c r="E10" s="287">
        <v>1</v>
      </c>
      <c r="F10" s="271">
        <f t="shared" si="0"/>
        <v>3.3934068049999997</v>
      </c>
    </row>
    <row r="11" spans="1:7" ht="15">
      <c r="A11" s="288" t="s">
        <v>75</v>
      </c>
      <c r="B11" s="289" t="s">
        <v>84</v>
      </c>
      <c r="C11" s="290" t="s">
        <v>85</v>
      </c>
      <c r="D11" s="434">
        <v>1</v>
      </c>
      <c r="E11" s="291">
        <v>1</v>
      </c>
      <c r="F11" s="271">
        <f t="shared" si="0"/>
        <v>3.3934068049999997</v>
      </c>
    </row>
    <row r="12" spans="1:7" ht="15">
      <c r="A12" s="292" t="s">
        <v>42</v>
      </c>
      <c r="B12" s="293" t="s">
        <v>86</v>
      </c>
      <c r="C12" s="294" t="s">
        <v>87</v>
      </c>
      <c r="D12" s="435">
        <v>1</v>
      </c>
      <c r="E12" s="295">
        <v>1</v>
      </c>
      <c r="F12" s="271">
        <f t="shared" si="0"/>
        <v>3.3934068049999997</v>
      </c>
    </row>
    <row r="13" spans="1:7" ht="15">
      <c r="A13" s="296" t="s">
        <v>75</v>
      </c>
      <c r="B13" s="297" t="s">
        <v>90</v>
      </c>
      <c r="C13" s="298" t="s">
        <v>91</v>
      </c>
      <c r="D13" s="436">
        <v>1</v>
      </c>
      <c r="E13" s="299">
        <v>1</v>
      </c>
      <c r="F13" s="271">
        <f t="shared" si="0"/>
        <v>3.3934068049999997</v>
      </c>
    </row>
    <row r="14" spans="1:7" ht="15">
      <c r="A14" s="300" t="s">
        <v>60</v>
      </c>
      <c r="B14" s="301" t="s">
        <v>131</v>
      </c>
      <c r="C14" s="302" t="s">
        <v>132</v>
      </c>
      <c r="D14" s="437">
        <v>1</v>
      </c>
      <c r="E14" s="303">
        <v>0.8</v>
      </c>
      <c r="F14" s="271">
        <f t="shared" si="0"/>
        <v>3.3934068049999997</v>
      </c>
    </row>
    <row r="15" spans="1:7" ht="15">
      <c r="A15" s="304" t="s">
        <v>75</v>
      </c>
      <c r="B15" s="305" t="s">
        <v>102</v>
      </c>
      <c r="C15" s="306" t="s">
        <v>103</v>
      </c>
      <c r="D15" s="438">
        <v>1</v>
      </c>
      <c r="E15" s="307">
        <v>1</v>
      </c>
      <c r="F15" s="271">
        <f t="shared" si="0"/>
        <v>3.3934068049999997</v>
      </c>
    </row>
    <row r="16" spans="1:7">
      <c r="F16" s="381">
        <f>SUM(F7:F15)</f>
        <v>47.507695269999985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15" sqref="F15"/>
    </sheetView>
  </sheetViews>
  <sheetFormatPr baseColWidth="10" defaultColWidth="8.83203125" defaultRowHeight="14" x14ac:dyDescent="0"/>
  <cols>
    <col min="1" max="1" width="17.33203125" bestFit="1" customWidth="1"/>
    <col min="2" max="2" width="41.5" bestFit="1" customWidth="1"/>
    <col min="3" max="3" width="17.5" bestFit="1" customWidth="1"/>
    <col min="4" max="4" width="20.6640625" bestFit="1" customWidth="1"/>
  </cols>
  <sheetData>
    <row r="1" spans="1:7" ht="15">
      <c r="B1" s="310" t="s">
        <v>28</v>
      </c>
      <c r="C1" s="308">
        <v>4.6377800000000002</v>
      </c>
      <c r="D1" s="311" t="s">
        <v>16</v>
      </c>
      <c r="E1" s="309">
        <v>6.28</v>
      </c>
      <c r="F1" s="312" t="s">
        <v>133</v>
      </c>
      <c r="G1" s="313" t="s">
        <v>134</v>
      </c>
    </row>
    <row r="2" spans="1:7" ht="15">
      <c r="B2" s="315" t="s">
        <v>31</v>
      </c>
      <c r="C2" s="314">
        <v>50</v>
      </c>
    </row>
    <row r="3" spans="1:7" ht="15">
      <c r="B3" s="317" t="s">
        <v>32</v>
      </c>
      <c r="C3" s="316">
        <f>C1*0.5</f>
        <v>2.3188900000000001</v>
      </c>
    </row>
    <row r="6" spans="1:7" ht="15">
      <c r="A6" s="318" t="s">
        <v>33</v>
      </c>
      <c r="B6" s="319" t="s">
        <v>34</v>
      </c>
      <c r="C6" s="320" t="s">
        <v>35</v>
      </c>
      <c r="D6" s="321" t="s">
        <v>36</v>
      </c>
      <c r="E6" s="322" t="s">
        <v>37</v>
      </c>
      <c r="F6" s="323" t="s">
        <v>38</v>
      </c>
    </row>
    <row r="7" spans="1:7" ht="15">
      <c r="A7" s="325" t="s">
        <v>135</v>
      </c>
      <c r="B7" s="326" t="s">
        <v>136</v>
      </c>
      <c r="C7" s="327" t="s">
        <v>137</v>
      </c>
      <c r="D7" s="328" t="s">
        <v>45</v>
      </c>
      <c r="E7" s="329">
        <v>1</v>
      </c>
      <c r="F7" s="324">
        <f>D7*C$3</f>
        <v>2.3188900000000001</v>
      </c>
    </row>
    <row r="8" spans="1:7" ht="15">
      <c r="A8" s="330" t="s">
        <v>55</v>
      </c>
      <c r="B8" s="331" t="s">
        <v>58</v>
      </c>
      <c r="C8" s="332" t="s">
        <v>59</v>
      </c>
      <c r="D8" s="333" t="s">
        <v>45</v>
      </c>
      <c r="E8" s="334">
        <v>1</v>
      </c>
      <c r="F8" s="324">
        <f t="shared" ref="F8:F14" si="0">D8*C$3</f>
        <v>2.3188900000000001</v>
      </c>
    </row>
    <row r="9" spans="1:7" ht="15">
      <c r="A9" s="335" t="s">
        <v>75</v>
      </c>
      <c r="B9" s="336" t="s">
        <v>76</v>
      </c>
      <c r="C9" s="337" t="s">
        <v>77</v>
      </c>
      <c r="D9" s="338" t="s">
        <v>45</v>
      </c>
      <c r="E9" s="339">
        <v>1</v>
      </c>
      <c r="F9" s="324">
        <f t="shared" si="0"/>
        <v>2.3188900000000001</v>
      </c>
    </row>
    <row r="10" spans="1:7" ht="15">
      <c r="A10" s="340" t="s">
        <v>138</v>
      </c>
      <c r="B10" s="341" t="s">
        <v>139</v>
      </c>
      <c r="C10" s="342" t="s">
        <v>140</v>
      </c>
      <c r="D10" s="343" t="s">
        <v>45</v>
      </c>
      <c r="E10" s="344">
        <v>0.8</v>
      </c>
      <c r="F10" s="324">
        <f t="shared" si="0"/>
        <v>2.3188900000000001</v>
      </c>
    </row>
    <row r="11" spans="1:7" ht="15">
      <c r="A11" s="345" t="s">
        <v>135</v>
      </c>
      <c r="B11" s="346" t="s">
        <v>141</v>
      </c>
      <c r="C11" s="347" t="s">
        <v>142</v>
      </c>
      <c r="D11" s="348" t="s">
        <v>45</v>
      </c>
      <c r="E11" s="349">
        <v>1</v>
      </c>
      <c r="F11" s="324">
        <f t="shared" si="0"/>
        <v>2.3188900000000001</v>
      </c>
    </row>
    <row r="12" spans="1:7" ht="15">
      <c r="A12" s="350" t="s">
        <v>75</v>
      </c>
      <c r="B12" s="351" t="s">
        <v>102</v>
      </c>
      <c r="C12" s="352" t="s">
        <v>103</v>
      </c>
      <c r="D12" s="353" t="s">
        <v>45</v>
      </c>
      <c r="E12" s="354">
        <v>1</v>
      </c>
      <c r="F12" s="324">
        <f t="shared" si="0"/>
        <v>2.3188900000000001</v>
      </c>
    </row>
    <row r="13" spans="1:7" ht="15">
      <c r="A13" s="355" t="s">
        <v>60</v>
      </c>
      <c r="B13" s="356" t="s">
        <v>143</v>
      </c>
      <c r="C13" s="357" t="s">
        <v>144</v>
      </c>
      <c r="D13" s="358" t="s">
        <v>45</v>
      </c>
      <c r="E13" s="359">
        <v>0.8</v>
      </c>
      <c r="F13" s="324">
        <f t="shared" si="0"/>
        <v>2.3188900000000001</v>
      </c>
    </row>
    <row r="14" spans="1:7" ht="15">
      <c r="A14" s="360" t="s">
        <v>60</v>
      </c>
      <c r="B14" s="361" t="s">
        <v>145</v>
      </c>
      <c r="C14" s="362" t="s">
        <v>146</v>
      </c>
      <c r="D14" s="363" t="s">
        <v>45</v>
      </c>
      <c r="E14" s="364">
        <v>1</v>
      </c>
      <c r="F14" s="324">
        <f t="shared" si="0"/>
        <v>2.3188900000000001</v>
      </c>
    </row>
    <row r="15" spans="1:7">
      <c r="F15" s="381">
        <f>SUM(F7:F14)</f>
        <v>18.551120000000001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Invoice</vt:lpstr>
      <vt:lpstr>Royalty A-books SE</vt:lpstr>
      <vt:lpstr>Royalty A-books DK</vt:lpstr>
      <vt:lpstr>Royalty A-books NO</vt:lpstr>
      <vt:lpstr>Royalty A-books NL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Sandra</cp:lastModifiedBy>
  <dcterms:created xsi:type="dcterms:W3CDTF">2015-10-12T08:17:06Z</dcterms:created>
  <dcterms:modified xsi:type="dcterms:W3CDTF">2015-10-12T17:34:15Z</dcterms:modified>
</cp:coreProperties>
</file>