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\Yoto Dropbox\04 Operations\01 Royalty Reporting\Macmillan US\September 2021\"/>
    </mc:Choice>
  </mc:AlternateContent>
  <xr:revisionPtr revIDLastSave="0" documentId="13_ncr:1_{72DE310D-E431-4A86-AB1E-B85D0DC3F12B}" xr6:coauthVersionLast="47" xr6:coauthVersionMax="47" xr10:uidLastSave="{00000000-0000-0000-0000-000000000000}"/>
  <bookViews>
    <workbookView xWindow="19090" yWindow="-7050" windowWidth="38620" windowHeight="21220" xr2:uid="{64FC25CC-A1D3-4685-8213-96E9D1C05155}"/>
  </bookViews>
  <sheets>
    <sheet name="Sheet1" sheetId="1" r:id="rId1"/>
  </sheets>
  <definedNames>
    <definedName name="_xlnm.Print_Area" localSheetId="0">Sheet1!$A$1:$I$44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H24" i="1" s="1"/>
  <c r="I24" i="1" s="1"/>
  <c r="I38" i="1" s="1"/>
  <c r="F24" i="1"/>
  <c r="F22" i="1"/>
  <c r="G22" i="1" s="1"/>
  <c r="H22" i="1" s="1"/>
  <c r="I22" i="1" s="1"/>
  <c r="F16" i="1"/>
  <c r="G16" i="1" s="1"/>
  <c r="H16" i="1" s="1"/>
  <c r="I16" i="1" s="1"/>
  <c r="F13" i="1"/>
  <c r="G13" i="1" s="1"/>
  <c r="H13" i="1" s="1"/>
  <c r="I13" i="1" s="1"/>
  <c r="F21" i="1"/>
  <c r="G21" i="1" s="1"/>
  <c r="H21" i="1" s="1"/>
  <c r="I21" i="1" s="1"/>
  <c r="F18" i="1"/>
  <c r="G18" i="1" s="1"/>
  <c r="H18" i="1" s="1"/>
  <c r="I18" i="1" s="1"/>
  <c r="F15" i="1"/>
  <c r="G15" i="1" s="1"/>
  <c r="H15" i="1" s="1"/>
  <c r="I15" i="1" s="1"/>
  <c r="F12" i="1"/>
  <c r="G12" i="1" s="1"/>
  <c r="H12" i="1" s="1"/>
  <c r="I12" i="1" s="1"/>
  <c r="F14" i="1"/>
  <c r="G14" i="1" s="1"/>
  <c r="H14" i="1" s="1"/>
  <c r="I14" i="1" s="1"/>
  <c r="F20" i="1"/>
  <c r="G20" i="1" s="1"/>
  <c r="H20" i="1" s="1"/>
  <c r="I20" i="1" s="1"/>
  <c r="F11" i="1"/>
  <c r="G11" i="1" s="1"/>
  <c r="H11" i="1" s="1"/>
  <c r="I11" i="1" s="1"/>
  <c r="F19" i="1"/>
  <c r="G19" i="1" s="1"/>
  <c r="H19" i="1" s="1"/>
  <c r="I19" i="1" s="1"/>
  <c r="F23" i="1" l="1"/>
  <c r="G23" i="1" s="1"/>
  <c r="H23" i="1" s="1"/>
  <c r="I23" i="1" s="1"/>
  <c r="F17" i="1" l="1"/>
  <c r="G17" i="1" l="1"/>
  <c r="H17" i="1" s="1"/>
  <c r="I17" i="1" s="1"/>
</calcChain>
</file>

<file path=xl/sharedStrings.xml><?xml version="1.0" encoding="utf-8"?>
<sst xmlns="http://schemas.openxmlformats.org/spreadsheetml/2006/main" count="43" uniqueCount="27">
  <si>
    <t>Qty Sold</t>
  </si>
  <si>
    <t>Total</t>
  </si>
  <si>
    <r>
      <t xml:space="preserve">Please invoice Yoto Limited and send to </t>
    </r>
    <r>
      <rPr>
        <b/>
        <sz val="11"/>
        <color theme="1"/>
        <rFont val="Calibri"/>
        <family val="2"/>
        <scheme val="minor"/>
      </rPr>
      <t>finance@yotoplay.com</t>
    </r>
  </si>
  <si>
    <t xml:space="preserve">Title </t>
  </si>
  <si>
    <t xml:space="preserve"> Gross Revenue  </t>
  </si>
  <si>
    <t xml:space="preserve"> Ex VAT  </t>
  </si>
  <si>
    <t xml:space="preserve"> Royalty Due  </t>
  </si>
  <si>
    <t>Net amounts only - publisher to determine appropriate sales taxes at the point of invoice</t>
  </si>
  <si>
    <t>Royalty Due $</t>
  </si>
  <si>
    <t xml:space="preserve">The Pout-Pout Fish </t>
  </si>
  <si>
    <t>On the Night You were Born</t>
  </si>
  <si>
    <t>ISBN</t>
  </si>
  <si>
    <t>Author</t>
  </si>
  <si>
    <t>List Price</t>
  </si>
  <si>
    <t>Nancy Tillman</t>
  </si>
  <si>
    <t>Deborah Diesen</t>
  </si>
  <si>
    <t>Nick Bruel</t>
  </si>
  <si>
    <t>William Steig</t>
  </si>
  <si>
    <t>Yoto / Macmillan US Royalty Statement September 2021</t>
  </si>
  <si>
    <t>Currency converted at exchange rate 1 GBP = 1.34411 USD as of 30.09.2021</t>
  </si>
  <si>
    <t>Bad Kitty</t>
  </si>
  <si>
    <t xml:space="preserve">The One and Only Shrek </t>
  </si>
  <si>
    <t>Brown Bear &amp; Friends</t>
  </si>
  <si>
    <t>Bill Martin Jr / Eric Carle</t>
  </si>
  <si>
    <t>Currency converted at exchange rate 1 EUR = 1.16036 USD as of 30.09.2021</t>
  </si>
  <si>
    <t>Natalie Portman</t>
  </si>
  <si>
    <t>Natalie Portman's Fables (Bundled in September Club)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</si>
</sst>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£&quot;#,##0.00;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_-[$$-409]* #,##0.00_ ;_-[$$-409]* \-#,##0.00\ ;_-[$$-409]* &quot;-&quot;??_ ;_-@_ "/>
    <numFmt numFmtId="166" formatCode="_-[$€-2]\ * #,##0.00_-;\-[$€-2]\ * #,##0.00_-;_-[$€-2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4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94506668294322"/>
      </right>
      <top/>
      <bottom/>
      <diagonal/>
    </border>
    <border>
      <left style="thin">
        <color theme="4" tint="0.39988402966399123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88402966399123"/>
      </left>
      <right/>
      <top style="thin">
        <color theme="4" tint="0.39985351115451523"/>
      </top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5351115451523"/>
      </bottom>
      <diagonal/>
    </border>
    <border>
      <left/>
      <right style="thin">
        <color theme="4" tint="0.39991454817346722"/>
      </right>
      <top style="thin">
        <color theme="4" tint="0.39985351115451523"/>
      </top>
      <bottom style="thin">
        <color theme="4" tint="0.39985351115451523"/>
      </bottom>
      <diagonal/>
    </border>
    <border>
      <left style="thin">
        <color theme="4" tint="0.39991454817346722"/>
      </left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88402966399123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85351115451523"/>
      </left>
      <right style="thin">
        <color theme="4" tint="0.39985351115451523"/>
      </right>
      <top style="thin">
        <color theme="4" tint="0.39985351115451523"/>
      </top>
      <bottom style="thin">
        <color theme="4" tint="0.39985351115451523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53511154515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2299264503923"/>
      </top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 style="thin">
        <color theme="4" tint="0.39991454817346722"/>
      </bottom>
      <diagonal/>
    </border>
    <border>
      <left style="thin">
        <color theme="4" tint="0.39982299264503923"/>
      </left>
      <right style="thin">
        <color theme="4" tint="0.39994506668294322"/>
      </right>
      <top style="thin">
        <color theme="4" tint="0.39982299264503923"/>
      </top>
      <bottom/>
      <diagonal/>
    </border>
    <border>
      <left style="thin">
        <color theme="4" tint="0.39982299264503923"/>
      </left>
      <right style="thin">
        <color theme="4" tint="0.39982299264503923"/>
      </right>
      <top/>
      <bottom style="thin">
        <color theme="4" tint="0.39982299264503923"/>
      </bottom>
      <diagonal/>
    </border>
    <border>
      <left style="thin">
        <color theme="4" tint="0.39982299264503923"/>
      </left>
      <right style="thin">
        <color theme="4" tint="0.39982299264503923"/>
      </right>
      <top style="thin">
        <color theme="4" tint="0.39982299264503923"/>
      </top>
      <bottom/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88402966399123"/>
      </bottom>
      <diagonal/>
    </border>
    <border>
      <left style="thin">
        <color theme="4" tint="0.39988402966399123"/>
      </left>
      <right/>
      <top/>
      <bottom style="thin">
        <color theme="4" tint="0.39988402966399123"/>
      </bottom>
      <diagonal/>
    </border>
    <border>
      <left style="thin">
        <color theme="4" tint="0.39988402966399123"/>
      </left>
      <right/>
      <top style="thin">
        <color theme="4" tint="0.39988402966399123"/>
      </top>
      <bottom style="thin">
        <color theme="4" tint="0.39991454817346722"/>
      </bottom>
      <diagonal/>
    </border>
    <border>
      <left style="thin">
        <color theme="4" tint="0.39988402966399123"/>
      </left>
      <right/>
      <top/>
      <bottom/>
      <diagonal/>
    </border>
    <border>
      <left style="thin">
        <color theme="4" tint="0.39991454817346722"/>
      </left>
      <right/>
      <top style="thin">
        <color theme="4" tint="0.39991454817346722"/>
      </top>
      <bottom style="thin">
        <color theme="4" tint="0.39991454817346722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 style="thin">
        <color theme="4" tint="0.39982299264503923"/>
      </bottom>
      <diagonal/>
    </border>
    <border>
      <left/>
      <right style="thin">
        <color theme="4" tint="0.39982299264503923"/>
      </right>
      <top/>
      <bottom style="thin">
        <color theme="4" tint="0.39982299264503923"/>
      </bottom>
      <diagonal/>
    </border>
    <border>
      <left/>
      <right style="thin">
        <color theme="4" tint="0.39982299264503923"/>
      </right>
      <top style="thin">
        <color theme="4" tint="0.39985351115451523"/>
      </top>
      <bottom style="thin">
        <color theme="4" tint="0.39982299264503923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 style="thin">
        <color theme="4" tint="0.39991454817346722"/>
      </bottom>
      <diagonal/>
    </border>
    <border>
      <left/>
      <right style="thin">
        <color theme="4" tint="0.39982299264503923"/>
      </right>
      <top style="thin">
        <color theme="4" tint="0.39982299264503923"/>
      </top>
      <bottom/>
      <diagonal/>
    </border>
    <border>
      <left/>
      <right style="thin">
        <color theme="4" tint="0.39991454817346722"/>
      </right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85351115451523"/>
      </top>
      <bottom/>
      <diagonal/>
    </border>
    <border>
      <left style="thin">
        <color theme="4" tint="0.39991454817346722"/>
      </left>
      <right style="thin">
        <color theme="4" tint="0.39991454817346722"/>
      </right>
      <top/>
      <bottom style="thin">
        <color theme="4" tint="0.3999145481734672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0" xfId="0"/>
    <xf numFmtId="7" fontId="0" fillId="0" borderId="1" xfId="1" applyNumberFormat="1" applyFont="1" applyBorder="1"/>
    <xf numFmtId="0" fontId="0" fillId="0" borderId="0" xfId="0"/>
    <xf numFmtId="0" fontId="0" fillId="0" borderId="0" xfId="0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0" xfId="0"/>
    <xf numFmtId="44" fontId="0" fillId="0" borderId="5" xfId="1" applyFont="1" applyBorder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5" fontId="0" fillId="0" borderId="5" xfId="1" applyNumberFormat="1" applyFont="1" applyBorder="1"/>
    <xf numFmtId="0" fontId="2" fillId="2" borderId="0" xfId="0" applyFont="1" applyFill="1" applyAlignment="1">
      <alignment vertical="center" wrapText="1"/>
    </xf>
    <xf numFmtId="44" fontId="0" fillId="0" borderId="10" xfId="1" applyFont="1" applyBorder="1"/>
    <xf numFmtId="165" fontId="0" fillId="0" borderId="10" xfId="1" applyNumberFormat="1" applyFont="1" applyBorder="1"/>
    <xf numFmtId="44" fontId="0" fillId="0" borderId="11" xfId="1" applyFont="1" applyBorder="1"/>
    <xf numFmtId="164" fontId="0" fillId="0" borderId="11" xfId="0" applyNumberFormat="1" applyBorder="1"/>
    <xf numFmtId="44" fontId="0" fillId="0" borderId="11" xfId="0" applyNumberFormat="1" applyBorder="1"/>
    <xf numFmtId="0" fontId="0" fillId="0" borderId="11" xfId="0" applyBorder="1"/>
    <xf numFmtId="7" fontId="0" fillId="0" borderId="11" xfId="0" applyNumberFormat="1" applyBorder="1"/>
    <xf numFmtId="0" fontId="0" fillId="0" borderId="9" xfId="0" applyBorder="1"/>
    <xf numFmtId="0" fontId="0" fillId="0" borderId="0" xfId="0" applyBorder="1"/>
    <xf numFmtId="0" fontId="0" fillId="0" borderId="0" xfId="0"/>
    <xf numFmtId="165" fontId="0" fillId="0" borderId="4" xfId="0" applyNumberFormat="1" applyBorder="1"/>
    <xf numFmtId="44" fontId="1" fillId="0" borderId="0" xfId="1" applyFont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15" xfId="0" applyBorder="1"/>
    <xf numFmtId="0" fontId="0" fillId="0" borderId="14" xfId="0" applyBorder="1" applyAlignment="1">
      <alignment horizontal="right"/>
    </xf>
    <xf numFmtId="0" fontId="0" fillId="0" borderId="14" xfId="0" applyBorder="1"/>
    <xf numFmtId="165" fontId="0" fillId="0" borderId="9" xfId="0" applyNumberFormat="1" applyBorder="1"/>
    <xf numFmtId="0" fontId="0" fillId="0" borderId="0" xfId="0"/>
    <xf numFmtId="0" fontId="0" fillId="0" borderId="0" xfId="0"/>
    <xf numFmtId="0" fontId="0" fillId="0" borderId="16" xfId="0" applyBorder="1"/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5" xfId="0" applyBorder="1"/>
    <xf numFmtId="0" fontId="0" fillId="0" borderId="19" xfId="0" applyBorder="1"/>
    <xf numFmtId="164" fontId="0" fillId="0" borderId="20" xfId="0" applyNumberFormat="1" applyBorder="1"/>
    <xf numFmtId="0" fontId="0" fillId="0" borderId="21" xfId="0" applyBorder="1"/>
    <xf numFmtId="165" fontId="0" fillId="0" borderId="22" xfId="0" applyNumberFormat="1" applyBorder="1"/>
    <xf numFmtId="164" fontId="0" fillId="0" borderId="22" xfId="0" applyNumberFormat="1" applyBorder="1"/>
    <xf numFmtId="0" fontId="0" fillId="0" borderId="23" xfId="0" applyBorder="1"/>
    <xf numFmtId="164" fontId="0" fillId="0" borderId="24" xfId="0" applyNumberFormat="1" applyBorder="1"/>
    <xf numFmtId="0" fontId="0" fillId="0" borderId="25" xfId="0" applyBorder="1"/>
    <xf numFmtId="0" fontId="0" fillId="0" borderId="26" xfId="0" applyBorder="1"/>
    <xf numFmtId="44" fontId="0" fillId="0" borderId="17" xfId="1" applyFont="1" applyBorder="1"/>
    <xf numFmtId="0" fontId="0" fillId="0" borderId="17" xfId="0" applyBorder="1"/>
    <xf numFmtId="0" fontId="0" fillId="0" borderId="9" xfId="0" applyBorder="1" applyAlignment="1">
      <alignment horizontal="left"/>
    </xf>
    <xf numFmtId="166" fontId="0" fillId="0" borderId="22" xfId="0" applyNumberFormat="1" applyBorder="1"/>
    <xf numFmtId="166" fontId="0" fillId="0" borderId="5" xfId="1" applyNumberFormat="1" applyFont="1" applyBorder="1"/>
    <xf numFmtId="166" fontId="0" fillId="0" borderId="10" xfId="1" applyNumberFormat="1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2" fillId="2" borderId="38" xfId="0" applyFont="1" applyFill="1" applyBorder="1" applyAlignment="1">
      <alignment vertical="center" wrapText="1"/>
    </xf>
    <xf numFmtId="0" fontId="0" fillId="0" borderId="39" xfId="0" applyBorder="1"/>
    <xf numFmtId="1" fontId="4" fillId="0" borderId="21" xfId="0" applyNumberFormat="1" applyFont="1" applyBorder="1" applyAlignment="1">
      <alignment horizontal="left"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636270</xdr:colOff>
      <xdr:row>0</xdr:row>
      <xdr:rowOff>0</xdr:rowOff>
    </xdr:from>
    <xdr:to>
      <xdr:col>3</xdr:col>
      <xdr:colOff>345782</xdr:colOff>
      <xdr:row>6</xdr:row>
      <xdr:rowOff>35287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F83C31-5373-4B38-8467-AB8014673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270" y="0"/>
          <a:ext cx="1178902" cy="1140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36AD5-50F0-4783-8D7B-253D06AC6C73}">
  <sheetPr>
    <pageSetUpPr fitToPage="1"/>
  </sheetPr>
  <dimension ref="A1:N44"/>
  <sheetViews>
    <sheetView tabSelected="1" zoomScaleNormal="100" workbookViewId="0">
      <selection activeCell="M39" sqref="M39"/>
    </sheetView>
  </sheetViews>
  <sheetFormatPr defaultRowHeight="14.4" x14ac:dyDescent="0.3"/>
  <cols>
    <col min="1" max="1" width="46.109375" customWidth="1"/>
    <col min="2" max="2" width="22.44140625" style="36" customWidth="1"/>
    <col min="3" max="3" width="21.21875" style="36" bestFit="1" customWidth="1"/>
    <col min="4" max="4" width="11.88671875" customWidth="1"/>
    <col min="5" max="5" width="11.88671875" style="36" customWidth="1"/>
    <col min="6" max="6" width="13.109375" bestFit="1" customWidth="1"/>
    <col min="7" max="7" width="17.33203125" bestFit="1" customWidth="1"/>
    <col min="8" max="8" width="14.33203125" customWidth="1"/>
    <col min="9" max="9" width="13.21875" customWidth="1"/>
    <col min="13" max="13" width="30.88671875" bestFit="1" customWidth="1"/>
  </cols>
  <sheetData>
    <row r="1" spans="1:14" x14ac:dyDescent="0.3">
      <c r="A1" s="57"/>
      <c r="B1" s="57"/>
      <c r="C1" s="57"/>
      <c r="D1" s="57"/>
      <c r="E1" s="57"/>
      <c r="F1" s="57"/>
      <c r="G1" s="57"/>
    </row>
    <row r="2" spans="1:14" x14ac:dyDescent="0.3">
      <c r="A2" s="57"/>
      <c r="B2" s="57"/>
      <c r="C2" s="57"/>
      <c r="D2" s="57"/>
      <c r="E2" s="57"/>
      <c r="F2" s="57"/>
      <c r="G2" s="57"/>
    </row>
    <row r="3" spans="1:14" x14ac:dyDescent="0.3">
      <c r="A3" s="57"/>
      <c r="B3" s="57"/>
      <c r="C3" s="57"/>
      <c r="D3" s="57"/>
      <c r="E3" s="57"/>
      <c r="F3" s="57"/>
      <c r="G3" s="57"/>
    </row>
    <row r="4" spans="1:14" x14ac:dyDescent="0.3">
      <c r="A4" s="57"/>
      <c r="B4" s="57"/>
      <c r="C4" s="57"/>
      <c r="D4" s="57"/>
      <c r="E4" s="57"/>
      <c r="F4" s="57"/>
      <c r="G4" s="57"/>
    </row>
    <row r="5" spans="1:14" x14ac:dyDescent="0.3">
      <c r="A5" s="57"/>
      <c r="B5" s="57"/>
      <c r="C5" s="57"/>
      <c r="D5" s="57"/>
      <c r="E5" s="57"/>
      <c r="F5" s="57"/>
      <c r="G5" s="57"/>
    </row>
    <row r="6" spans="1:14" x14ac:dyDescent="0.3">
      <c r="A6" s="57"/>
      <c r="B6" s="57"/>
      <c r="C6" s="57"/>
      <c r="D6" s="57"/>
      <c r="E6" s="57"/>
      <c r="F6" s="57"/>
      <c r="G6" s="57"/>
    </row>
    <row r="7" spans="1:14" x14ac:dyDescent="0.3">
      <c r="A7" s="58" t="s">
        <v>18</v>
      </c>
      <c r="B7" s="58"/>
      <c r="C7" s="58"/>
      <c r="D7" s="58"/>
      <c r="E7" s="58"/>
      <c r="F7" s="58"/>
      <c r="G7" s="58"/>
      <c r="H7" s="59"/>
      <c r="I7" s="59"/>
    </row>
    <row r="10" spans="1:14" ht="27.6" customHeight="1" x14ac:dyDescent="0.3">
      <c r="A10" s="13" t="s">
        <v>3</v>
      </c>
      <c r="B10" s="72" t="s">
        <v>11</v>
      </c>
      <c r="C10" s="14" t="s">
        <v>12</v>
      </c>
      <c r="D10" s="14" t="s">
        <v>0</v>
      </c>
      <c r="E10" s="14" t="s">
        <v>13</v>
      </c>
      <c r="F10" s="14" t="s">
        <v>4</v>
      </c>
      <c r="G10" s="14" t="s">
        <v>5</v>
      </c>
      <c r="H10" s="15" t="s">
        <v>6</v>
      </c>
      <c r="I10" s="17" t="s">
        <v>8</v>
      </c>
    </row>
    <row r="11" spans="1:14" x14ac:dyDescent="0.3">
      <c r="A11" s="61" t="s">
        <v>20</v>
      </c>
      <c r="B11" s="74">
        <v>9781427213631</v>
      </c>
      <c r="C11" s="66" t="s">
        <v>16</v>
      </c>
      <c r="D11" s="44">
        <v>31</v>
      </c>
      <c r="E11" s="46">
        <v>4.99</v>
      </c>
      <c r="F11" s="12">
        <f>D11*4.99</f>
        <v>154.69</v>
      </c>
      <c r="G11" s="12">
        <f t="shared" ref="G11:G24" si="0">F11/1.2</f>
        <v>128.90833333333333</v>
      </c>
      <c r="H11" s="18">
        <f t="shared" ref="H11:H24" si="1">G11*0.25</f>
        <v>32.227083333333333</v>
      </c>
      <c r="I11" s="35">
        <f>H11*1.34411</f>
        <v>43.316744979166664</v>
      </c>
      <c r="L11" s="8"/>
      <c r="M11" s="8"/>
      <c r="N11" s="2"/>
    </row>
    <row r="12" spans="1:14" s="37" customFormat="1" x14ac:dyDescent="0.3">
      <c r="A12" s="61" t="s">
        <v>20</v>
      </c>
      <c r="B12" s="74">
        <v>9781427213631</v>
      </c>
      <c r="C12" s="66" t="s">
        <v>16</v>
      </c>
      <c r="D12" s="49">
        <v>4</v>
      </c>
      <c r="E12" s="54">
        <v>5.99</v>
      </c>
      <c r="F12" s="55">
        <f>D12*5.99</f>
        <v>23.96</v>
      </c>
      <c r="G12" s="55">
        <f t="shared" si="0"/>
        <v>19.966666666666669</v>
      </c>
      <c r="H12" s="56">
        <f t="shared" si="1"/>
        <v>4.9916666666666671</v>
      </c>
      <c r="I12" s="35">
        <f>H12*1.16036</f>
        <v>5.7921303333333345</v>
      </c>
    </row>
    <row r="13" spans="1:14" s="37" customFormat="1" x14ac:dyDescent="0.3">
      <c r="A13" s="61" t="s">
        <v>20</v>
      </c>
      <c r="B13" s="74">
        <v>9781427213631</v>
      </c>
      <c r="C13" s="66" t="s">
        <v>16</v>
      </c>
      <c r="D13" s="49">
        <v>61</v>
      </c>
      <c r="E13" s="45">
        <v>5.99</v>
      </c>
      <c r="F13" s="16">
        <f>D13*5.99</f>
        <v>365.39</v>
      </c>
      <c r="G13" s="16">
        <f t="shared" si="0"/>
        <v>304.49166666666667</v>
      </c>
      <c r="H13" s="19">
        <f t="shared" si="1"/>
        <v>76.122916666666669</v>
      </c>
      <c r="I13" s="35">
        <f>H13</f>
        <v>76.122916666666669</v>
      </c>
    </row>
    <row r="14" spans="1:14" s="37" customFormat="1" x14ac:dyDescent="0.3">
      <c r="A14" s="62" t="s">
        <v>22</v>
      </c>
      <c r="B14" s="74">
        <v>9781427203250</v>
      </c>
      <c r="C14" s="67" t="s">
        <v>23</v>
      </c>
      <c r="D14" s="49">
        <v>125</v>
      </c>
      <c r="E14" s="46">
        <v>6.99</v>
      </c>
      <c r="F14" s="12">
        <f>D14*6.99</f>
        <v>873.75</v>
      </c>
      <c r="G14" s="12">
        <f t="shared" si="0"/>
        <v>728.125</v>
      </c>
      <c r="H14" s="18">
        <f t="shared" si="1"/>
        <v>182.03125</v>
      </c>
      <c r="I14" s="35">
        <f>H14*1.34411</f>
        <v>244.67002343749999</v>
      </c>
    </row>
    <row r="15" spans="1:14" s="37" customFormat="1" x14ac:dyDescent="0.3">
      <c r="A15" s="62" t="s">
        <v>22</v>
      </c>
      <c r="B15" s="74">
        <v>9781427203250</v>
      </c>
      <c r="C15" s="67" t="s">
        <v>23</v>
      </c>
      <c r="D15" s="49">
        <v>10</v>
      </c>
      <c r="E15" s="54">
        <v>7.99</v>
      </c>
      <c r="F15" s="55">
        <f>D15*7.99</f>
        <v>79.900000000000006</v>
      </c>
      <c r="G15" s="55">
        <f t="shared" si="0"/>
        <v>66.583333333333343</v>
      </c>
      <c r="H15" s="56">
        <f t="shared" si="1"/>
        <v>16.645833333333336</v>
      </c>
      <c r="I15" s="35">
        <f>H15*1.16036</f>
        <v>19.315159166666671</v>
      </c>
    </row>
    <row r="16" spans="1:14" s="37" customFormat="1" x14ac:dyDescent="0.3">
      <c r="A16" s="62" t="s">
        <v>22</v>
      </c>
      <c r="B16" s="74">
        <v>9781427203250</v>
      </c>
      <c r="C16" s="67" t="s">
        <v>23</v>
      </c>
      <c r="D16" s="49">
        <v>178</v>
      </c>
      <c r="E16" s="45">
        <v>8.99</v>
      </c>
      <c r="F16" s="16">
        <f>D16*8.99</f>
        <v>1600.22</v>
      </c>
      <c r="G16" s="16">
        <f t="shared" si="0"/>
        <v>1333.5166666666667</v>
      </c>
      <c r="H16" s="19">
        <f t="shared" si="1"/>
        <v>333.37916666666666</v>
      </c>
      <c r="I16" s="35">
        <f>H16</f>
        <v>333.37916666666666</v>
      </c>
    </row>
    <row r="17" spans="1:14" s="1" customFormat="1" x14ac:dyDescent="0.3">
      <c r="A17" s="62" t="s">
        <v>10</v>
      </c>
      <c r="B17" s="74">
        <v>9781427228833</v>
      </c>
      <c r="C17" s="68" t="s">
        <v>14</v>
      </c>
      <c r="D17" s="42">
        <v>35</v>
      </c>
      <c r="E17" s="43">
        <v>4.99</v>
      </c>
      <c r="F17" s="12">
        <f>D17*4.99</f>
        <v>174.65</v>
      </c>
      <c r="G17" s="12">
        <f t="shared" si="0"/>
        <v>145.54166666666669</v>
      </c>
      <c r="H17" s="18">
        <f t="shared" si="1"/>
        <v>36.385416666666671</v>
      </c>
      <c r="I17" s="35">
        <f>H17*1.34411</f>
        <v>48.906002395833333</v>
      </c>
      <c r="N17" s="2"/>
    </row>
    <row r="18" spans="1:14" s="37" customFormat="1" x14ac:dyDescent="0.3">
      <c r="A18" s="62" t="s">
        <v>10</v>
      </c>
      <c r="B18" s="74">
        <v>9781427228833</v>
      </c>
      <c r="C18" s="68" t="s">
        <v>14</v>
      </c>
      <c r="D18" s="49">
        <v>1</v>
      </c>
      <c r="E18" s="54">
        <v>5.99</v>
      </c>
      <c r="F18" s="55">
        <f>D18*5.99</f>
        <v>5.99</v>
      </c>
      <c r="G18" s="55">
        <f t="shared" si="0"/>
        <v>4.9916666666666671</v>
      </c>
      <c r="H18" s="56">
        <f t="shared" si="1"/>
        <v>1.2479166666666668</v>
      </c>
      <c r="I18" s="35">
        <f>H18*1.16036</f>
        <v>1.4480325833333336</v>
      </c>
    </row>
    <row r="19" spans="1:14" s="11" customFormat="1" x14ac:dyDescent="0.3">
      <c r="A19" s="62" t="s">
        <v>10</v>
      </c>
      <c r="B19" s="74">
        <v>9781427228833</v>
      </c>
      <c r="C19" s="68" t="s">
        <v>14</v>
      </c>
      <c r="D19" s="44">
        <v>52</v>
      </c>
      <c r="E19" s="45">
        <v>5.99</v>
      </c>
      <c r="F19" s="16">
        <f>D19*5.99</f>
        <v>311.48</v>
      </c>
      <c r="G19" s="16">
        <f t="shared" si="0"/>
        <v>259.56666666666672</v>
      </c>
      <c r="H19" s="19">
        <f t="shared" si="1"/>
        <v>64.89166666666668</v>
      </c>
      <c r="I19" s="35">
        <f>H19</f>
        <v>64.89166666666668</v>
      </c>
    </row>
    <row r="20" spans="1:14" s="7" customFormat="1" x14ac:dyDescent="0.3">
      <c r="A20" s="63" t="s">
        <v>21</v>
      </c>
      <c r="B20" s="74">
        <v>9781427201539</v>
      </c>
      <c r="C20" s="69" t="s">
        <v>17</v>
      </c>
      <c r="D20" s="47">
        <v>47</v>
      </c>
      <c r="E20" s="48">
        <v>6.99</v>
      </c>
      <c r="F20" s="12">
        <f>D20*6.99</f>
        <v>328.53000000000003</v>
      </c>
      <c r="G20" s="12">
        <f t="shared" si="0"/>
        <v>273.77500000000003</v>
      </c>
      <c r="H20" s="18">
        <f t="shared" si="1"/>
        <v>68.443750000000009</v>
      </c>
      <c r="I20" s="35">
        <f>H20*1.34411</f>
        <v>91.995928812500011</v>
      </c>
      <c r="L20" s="8"/>
      <c r="M20" s="8"/>
    </row>
    <row r="21" spans="1:14" s="37" customFormat="1" x14ac:dyDescent="0.3">
      <c r="A21" s="63" t="s">
        <v>21</v>
      </c>
      <c r="B21" s="74">
        <v>9781427201539</v>
      </c>
      <c r="C21" s="69" t="s">
        <v>17</v>
      </c>
      <c r="D21" s="50">
        <v>1</v>
      </c>
      <c r="E21" s="54">
        <v>7.99</v>
      </c>
      <c r="F21" s="55">
        <f>D21*7.99</f>
        <v>7.99</v>
      </c>
      <c r="G21" s="55">
        <f t="shared" si="0"/>
        <v>6.6583333333333341</v>
      </c>
      <c r="H21" s="56">
        <f t="shared" si="1"/>
        <v>1.6645833333333335</v>
      </c>
      <c r="I21" s="35">
        <f>H21*1.16036</f>
        <v>1.9315159166666669</v>
      </c>
    </row>
    <row r="22" spans="1:14" s="37" customFormat="1" x14ac:dyDescent="0.3">
      <c r="A22" s="63" t="s">
        <v>21</v>
      </c>
      <c r="B22" s="74">
        <v>9781427201539</v>
      </c>
      <c r="C22" s="69" t="s">
        <v>17</v>
      </c>
      <c r="D22" s="50">
        <v>88</v>
      </c>
      <c r="E22" s="45">
        <v>8.99</v>
      </c>
      <c r="F22" s="16">
        <f>D22*8.99</f>
        <v>791.12</v>
      </c>
      <c r="G22" s="16">
        <f t="shared" si="0"/>
        <v>659.26666666666665</v>
      </c>
      <c r="H22" s="19">
        <f t="shared" si="1"/>
        <v>164.81666666666666</v>
      </c>
      <c r="I22" s="35">
        <f>H22</f>
        <v>164.81666666666666</v>
      </c>
    </row>
    <row r="23" spans="1:14" x14ac:dyDescent="0.3">
      <c r="A23" s="64" t="s">
        <v>9</v>
      </c>
      <c r="B23" s="74">
        <v>9781427227348</v>
      </c>
      <c r="C23" s="70" t="s">
        <v>15</v>
      </c>
      <c r="D23" s="50">
        <v>0</v>
      </c>
      <c r="E23" s="48">
        <v>4.99</v>
      </c>
      <c r="F23" s="12">
        <f>D23*4.99</f>
        <v>0</v>
      </c>
      <c r="G23" s="12">
        <f t="shared" si="0"/>
        <v>0</v>
      </c>
      <c r="H23" s="18">
        <f t="shared" si="1"/>
        <v>0</v>
      </c>
      <c r="I23" s="35">
        <f>H23*1.34411</f>
        <v>0</v>
      </c>
      <c r="L23" s="8"/>
      <c r="M23" s="8"/>
      <c r="N23" s="2"/>
    </row>
    <row r="24" spans="1:14" x14ac:dyDescent="0.3">
      <c r="A24" s="65" t="s">
        <v>26</v>
      </c>
      <c r="B24" s="74">
        <v>9781250759481</v>
      </c>
      <c r="C24" s="71" t="s">
        <v>25</v>
      </c>
      <c r="D24" s="25">
        <v>535</v>
      </c>
      <c r="E24" s="46">
        <v>4.99</v>
      </c>
      <c r="F24" s="12">
        <f>D24*4.99</f>
        <v>2669.65</v>
      </c>
      <c r="G24" s="12">
        <f t="shared" si="0"/>
        <v>2224.7083333333335</v>
      </c>
      <c r="H24" s="18">
        <f t="shared" si="1"/>
        <v>556.17708333333337</v>
      </c>
      <c r="I24" s="35">
        <f>H24*1.34411</f>
        <v>747.56317947916671</v>
      </c>
      <c r="L24" s="8"/>
      <c r="M24" s="8"/>
      <c r="N24" s="2"/>
    </row>
    <row r="25" spans="1:14" x14ac:dyDescent="0.3">
      <c r="A25" s="25"/>
      <c r="B25" s="73"/>
      <c r="C25" s="25"/>
      <c r="D25" s="25"/>
      <c r="E25" s="25"/>
      <c r="F25" s="51"/>
      <c r="G25" s="4"/>
      <c r="H25" s="20"/>
      <c r="I25" s="25"/>
      <c r="L25" s="8"/>
      <c r="M25" s="8"/>
      <c r="N25" s="2"/>
    </row>
    <row r="26" spans="1:14" s="1" customFormat="1" x14ac:dyDescent="0.3">
      <c r="A26" s="25"/>
      <c r="B26" s="25"/>
      <c r="C26" s="25"/>
      <c r="D26" s="25"/>
      <c r="E26" s="25"/>
      <c r="F26" s="51"/>
      <c r="G26" s="4"/>
      <c r="H26" s="20"/>
      <c r="I26" s="25"/>
      <c r="L26" s="8"/>
      <c r="M26" s="8"/>
      <c r="N26" s="2"/>
    </row>
    <row r="27" spans="1:14" x14ac:dyDescent="0.3">
      <c r="A27" s="25"/>
      <c r="B27" s="25"/>
      <c r="C27" s="25"/>
      <c r="D27" s="25"/>
      <c r="E27" s="25"/>
      <c r="F27" s="51"/>
      <c r="G27" s="4"/>
      <c r="H27" s="20"/>
      <c r="I27" s="25"/>
      <c r="L27" s="8"/>
      <c r="M27" s="8"/>
    </row>
    <row r="28" spans="1:14" s="1" customFormat="1" x14ac:dyDescent="0.3">
      <c r="A28" s="25"/>
      <c r="B28" s="25"/>
      <c r="C28" s="25"/>
      <c r="D28" s="25"/>
      <c r="E28" s="25"/>
      <c r="F28" s="51"/>
      <c r="G28" s="4"/>
      <c r="H28" s="20"/>
      <c r="I28" s="25"/>
      <c r="L28" s="8"/>
      <c r="M28" s="8"/>
    </row>
    <row r="29" spans="1:14" s="1" customFormat="1" x14ac:dyDescent="0.3">
      <c r="A29" s="25"/>
      <c r="B29" s="25"/>
      <c r="C29" s="25"/>
      <c r="D29" s="25"/>
      <c r="E29" s="25"/>
      <c r="F29" s="51"/>
      <c r="G29" s="4"/>
      <c r="H29" s="20"/>
      <c r="I29" s="25"/>
      <c r="L29" s="8"/>
      <c r="M29" s="8"/>
    </row>
    <row r="30" spans="1:14" s="1" customFormat="1" x14ac:dyDescent="0.3">
      <c r="A30" s="53"/>
      <c r="B30" s="53"/>
      <c r="C30" s="53"/>
      <c r="D30" s="25"/>
      <c r="E30" s="25"/>
      <c r="F30" s="51"/>
      <c r="G30" s="4"/>
      <c r="H30" s="20"/>
      <c r="I30" s="25"/>
    </row>
    <row r="31" spans="1:14" s="1" customFormat="1" x14ac:dyDescent="0.3">
      <c r="A31" s="25"/>
      <c r="B31" s="25"/>
      <c r="C31" s="25"/>
      <c r="D31" s="25"/>
      <c r="E31" s="25"/>
      <c r="F31" s="52"/>
      <c r="G31" s="3"/>
      <c r="H31" s="21"/>
      <c r="I31" s="25"/>
    </row>
    <row r="32" spans="1:14" s="1" customFormat="1" x14ac:dyDescent="0.3">
      <c r="A32" s="9"/>
      <c r="B32" s="38"/>
      <c r="C32" s="38"/>
      <c r="D32" s="41"/>
      <c r="E32" s="41"/>
      <c r="F32" s="3"/>
      <c r="G32" s="3"/>
      <c r="H32" s="22"/>
      <c r="I32" s="25"/>
    </row>
    <row r="33" spans="1:10" s="5" customFormat="1" x14ac:dyDescent="0.3">
      <c r="A33" s="10"/>
      <c r="B33" s="39"/>
      <c r="C33" s="39"/>
      <c r="D33" s="3"/>
      <c r="E33" s="3"/>
      <c r="F33" s="3"/>
      <c r="G33" s="3"/>
      <c r="H33" s="22"/>
      <c r="I33" s="25"/>
    </row>
    <row r="34" spans="1:10" x14ac:dyDescent="0.3">
      <c r="A34" s="10"/>
      <c r="B34" s="39"/>
      <c r="C34" s="39"/>
      <c r="D34" s="3"/>
      <c r="E34" s="3"/>
      <c r="F34" s="3"/>
      <c r="G34" s="3"/>
      <c r="H34" s="23"/>
      <c r="I34" s="25"/>
    </row>
    <row r="35" spans="1:10" s="5" customFormat="1" x14ac:dyDescent="0.3">
      <c r="A35" s="10"/>
      <c r="B35" s="39"/>
      <c r="C35" s="39"/>
      <c r="D35" s="3"/>
      <c r="E35" s="3"/>
      <c r="F35" s="6"/>
      <c r="G35" s="6"/>
      <c r="H35" s="24"/>
      <c r="I35" s="25"/>
    </row>
    <row r="36" spans="1:10" s="5" customFormat="1" x14ac:dyDescent="0.3">
      <c r="A36" s="30"/>
      <c r="B36" s="40"/>
      <c r="C36" s="40"/>
      <c r="D36" s="31"/>
      <c r="E36" s="31"/>
      <c r="F36" s="31"/>
      <c r="G36" s="31"/>
      <c r="H36" s="23"/>
      <c r="I36" s="25"/>
    </row>
    <row r="37" spans="1:10" s="5" customFormat="1" x14ac:dyDescent="0.3">
      <c r="A37" s="33"/>
      <c r="B37" s="33"/>
      <c r="C37" s="33"/>
      <c r="D37" s="34"/>
      <c r="E37" s="34"/>
      <c r="F37" s="34"/>
      <c r="G37" s="34"/>
      <c r="H37" s="32"/>
      <c r="I37" s="25"/>
    </row>
    <row r="38" spans="1:10" x14ac:dyDescent="0.3">
      <c r="A38" s="26"/>
      <c r="B38" s="26"/>
      <c r="C38" s="26"/>
      <c r="D38" s="26"/>
      <c r="E38" s="26"/>
      <c r="F38" s="26"/>
      <c r="G38" s="26"/>
      <c r="H38" s="29" t="s">
        <v>1</v>
      </c>
      <c r="I38" s="28">
        <f>SUM(I11:I37)</f>
        <v>1844.149133770833</v>
      </c>
    </row>
    <row r="40" spans="1:10" x14ac:dyDescent="0.3">
      <c r="A40" s="60" t="s">
        <v>2</v>
      </c>
      <c r="B40" s="60"/>
      <c r="C40" s="60"/>
      <c r="D40" s="60"/>
      <c r="E40" s="60"/>
      <c r="F40" s="60"/>
      <c r="G40" s="60"/>
      <c r="H40" s="60"/>
    </row>
    <row r="42" spans="1:10" x14ac:dyDescent="0.3">
      <c r="A42" s="57" t="s">
        <v>7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0" x14ac:dyDescent="0.3">
      <c r="A43" s="57" t="s">
        <v>19</v>
      </c>
      <c r="B43" s="57"/>
      <c r="C43" s="57"/>
      <c r="D43" s="57"/>
      <c r="E43" s="57"/>
      <c r="F43" s="57"/>
      <c r="G43" s="57"/>
      <c r="H43" s="57"/>
      <c r="I43" s="57"/>
      <c r="J43" s="57"/>
    </row>
    <row r="44" spans="1:10" s="27" customFormat="1" x14ac:dyDescent="0.3">
      <c r="A44" s="57" t="s">
        <v>24</v>
      </c>
      <c r="B44" s="57"/>
      <c r="C44" s="57"/>
      <c r="D44" s="57"/>
      <c r="E44" s="57"/>
      <c r="F44" s="57"/>
      <c r="G44" s="57"/>
      <c r="H44" s="57"/>
      <c r="I44" s="57"/>
      <c r="J44" s="57"/>
    </row>
  </sheetData>
  <mergeCells count="11">
    <mergeCell ref="A6:G6"/>
    <mergeCell ref="A1:G1"/>
    <mergeCell ref="A2:G2"/>
    <mergeCell ref="A3:G3"/>
    <mergeCell ref="A4:G4"/>
    <mergeCell ref="A5:G5"/>
    <mergeCell ref="A44:J44"/>
    <mergeCell ref="A42:J42"/>
    <mergeCell ref="A43:J43"/>
    <mergeCell ref="A7:I7"/>
    <mergeCell ref="A40:H40"/>
  </mergeCells>
  <pageMargins left="0.7" right="0.7" top="0.75" bottom="0.75" header="0.3" footer="0.3"/>
  <pageSetup scale="77" fitToHeight="0" orientation="portrait" horizontalDpi="4294967292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Claire</cp:lastModifiedBy>
  <cp:lastPrinted>2021-04-16T17:01:07Z</cp:lastPrinted>
  <dcterms:created xsi:type="dcterms:W3CDTF">2020-01-29T12:45:47Z</dcterms:created>
  <dcterms:modified xsi:type="dcterms:W3CDTF">2021-11-24T13:11:05Z</dcterms:modified>
</cp:coreProperties>
</file>