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inicClifford\Yoto Dropbox\04 Operations\01 Royalty Reporting\UK\Macmillan\2023\"/>
    </mc:Choice>
  </mc:AlternateContent>
  <xr:revisionPtr revIDLastSave="0" documentId="13_ncr:1_{D22F2B65-2C1D-4DFA-B96F-5078055F3AB2}" xr6:coauthVersionLast="47" xr6:coauthVersionMax="47" xr10:uidLastSave="{00000000-0000-0000-0000-000000000000}"/>
  <bookViews>
    <workbookView xWindow="-120" yWindow="-120" windowWidth="29040" windowHeight="15720" xr2:uid="{64FC25CC-A1D3-4685-8213-96E9D1C05155}"/>
  </bookViews>
  <sheets>
    <sheet name="NEW" sheetId="2" r:id="rId1"/>
  </sheets>
  <definedNames>
    <definedName name="_xlnm._FilterDatabase" localSheetId="0" hidden="1">NEW!$A$31:$M$216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2" l="1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9" i="2"/>
  <c r="H22" i="2"/>
  <c r="H23" i="2"/>
  <c r="G22" i="2"/>
  <c r="M22" i="2" s="1"/>
  <c r="G23" i="2"/>
  <c r="M23" i="2" s="1"/>
  <c r="H10" i="2"/>
  <c r="H11" i="2"/>
  <c r="H12" i="2"/>
  <c r="H13" i="2"/>
  <c r="H14" i="2"/>
  <c r="H15" i="2"/>
  <c r="H16" i="2"/>
  <c r="H17" i="2"/>
  <c r="H18" i="2"/>
  <c r="H19" i="2"/>
  <c r="H20" i="2"/>
  <c r="H21" i="2"/>
  <c r="H9" i="2"/>
  <c r="G10" i="2"/>
  <c r="G11" i="2"/>
  <c r="G12" i="2"/>
  <c r="G13" i="2"/>
  <c r="G14" i="2"/>
  <c r="G15" i="2"/>
  <c r="G16" i="2"/>
  <c r="G17" i="2"/>
  <c r="G18" i="2"/>
  <c r="G19" i="2"/>
  <c r="G20" i="2"/>
  <c r="G21" i="2"/>
  <c r="G9" i="2"/>
  <c r="J26" i="2"/>
  <c r="G26" i="2" l="1"/>
  <c r="C26" i="2"/>
  <c r="D21" i="2"/>
  <c r="D23" i="2"/>
  <c r="D22" i="2"/>
  <c r="L23" i="2"/>
  <c r="L22" i="2"/>
  <c r="L21" i="2"/>
  <c r="M21" i="2" l="1"/>
  <c r="L20" i="2" l="1"/>
  <c r="D20" i="2" l="1"/>
  <c r="M20" i="2"/>
  <c r="M19" i="2"/>
  <c r="D19" i="2" l="1"/>
  <c r="L19" i="2"/>
  <c r="D9" i="2" l="1"/>
  <c r="K26" i="2" l="1"/>
  <c r="L17" i="2"/>
  <c r="M18" i="2"/>
  <c r="D18" i="2" l="1"/>
  <c r="L18" i="2"/>
  <c r="D17" i="2"/>
  <c r="M17" i="2"/>
  <c r="D13" i="2" l="1"/>
  <c r="D12" i="2"/>
  <c r="D15" i="2"/>
  <c r="D11" i="2"/>
  <c r="D16" i="2"/>
  <c r="M9" i="2" l="1"/>
  <c r="D14" i="2" l="1"/>
  <c r="D10" i="2"/>
  <c r="M10" i="2" l="1"/>
  <c r="L13" i="2"/>
  <c r="L14" i="2"/>
  <c r="L15" i="2"/>
  <c r="M12" i="2" l="1"/>
  <c r="L16" i="2"/>
  <c r="M15" i="2"/>
  <c r="M14" i="2"/>
  <c r="M13" i="2"/>
  <c r="L10" i="2"/>
  <c r="L12" i="2" l="1"/>
  <c r="M16" i="2"/>
  <c r="L11" i="2" l="1"/>
  <c r="L26" i="2" s="1"/>
  <c r="M11" i="2"/>
  <c r="M26" i="2" s="1"/>
  <c r="G27" i="2" l="1"/>
  <c r="G28" i="2" s="1"/>
  <c r="L27" i="2"/>
</calcChain>
</file>

<file path=xl/sharedStrings.xml><?xml version="1.0" encoding="utf-8"?>
<sst xmlns="http://schemas.openxmlformats.org/spreadsheetml/2006/main" count="1045" uniqueCount="70">
  <si>
    <t>Direct</t>
  </si>
  <si>
    <t>USD</t>
  </si>
  <si>
    <t>CAD</t>
  </si>
  <si>
    <t>Content ID</t>
  </si>
  <si>
    <t>Title</t>
  </si>
  <si>
    <t>Distribution Channel</t>
  </si>
  <si>
    <t>Net Quantity</t>
  </si>
  <si>
    <t>Unit Price</t>
  </si>
  <si>
    <t>Currency Code</t>
  </si>
  <si>
    <t>Net Sales</t>
  </si>
  <si>
    <t>Royalty Rate %</t>
  </si>
  <si>
    <t>Net Royalty</t>
  </si>
  <si>
    <t>Conversion Rate</t>
  </si>
  <si>
    <t>Net Royalty Contract Currency</t>
  </si>
  <si>
    <t>single-card</t>
  </si>
  <si>
    <t>Amazon</t>
  </si>
  <si>
    <t>Trade</t>
  </si>
  <si>
    <t>Year</t>
  </si>
  <si>
    <t>Month</t>
  </si>
  <si>
    <t>Report Month</t>
  </si>
  <si>
    <t>ROYALTY EARNED IN PERIOD</t>
  </si>
  <si>
    <t>LESS: Advances</t>
  </si>
  <si>
    <t>ROYALTY DUE IN PERIOD</t>
  </si>
  <si>
    <t>Royalty Due</t>
  </si>
  <si>
    <t>Advances Unrecouped at start of period</t>
  </si>
  <si>
    <t>Advances Unrecouped at end of period</t>
  </si>
  <si>
    <t>Net Revenue Contract Currency</t>
  </si>
  <si>
    <t>Total Advances</t>
  </si>
  <si>
    <t>Sold as</t>
  </si>
  <si>
    <t>Pack</t>
  </si>
  <si>
    <t>Net Unit Price</t>
  </si>
  <si>
    <t>GBP</t>
  </si>
  <si>
    <t>EUR</t>
  </si>
  <si>
    <t>Macmillan UK</t>
  </si>
  <si>
    <t>4ChT5</t>
  </si>
  <si>
    <t>The Gruffalo's Child</t>
  </si>
  <si>
    <t>5TFcp</t>
  </si>
  <si>
    <t>The Smartest Giant in Town</t>
  </si>
  <si>
    <t>61Drj</t>
  </si>
  <si>
    <t>Room on the Broom</t>
  </si>
  <si>
    <t>7rDP7</t>
  </si>
  <si>
    <t>The Gruffalo</t>
  </si>
  <si>
    <t>8X9P1</t>
  </si>
  <si>
    <t>Monkey Puzzle</t>
  </si>
  <si>
    <t>bmIB9</t>
  </si>
  <si>
    <t>Charlie Cook's Favourite Book</t>
  </si>
  <si>
    <t>fku4H</t>
  </si>
  <si>
    <t>A Squash and a Squeeze</t>
  </si>
  <si>
    <t>ibzxa</t>
  </si>
  <si>
    <t>The Snail and the Whale</t>
  </si>
  <si>
    <t>Currency:</t>
  </si>
  <si>
    <t>Vendor</t>
  </si>
  <si>
    <t>9YXHO</t>
  </si>
  <si>
    <t>The Breakfast Club Adventures: The Beast Beyond the Fence</t>
  </si>
  <si>
    <t>bVtSg</t>
  </si>
  <si>
    <t>You Are a Champion: How to Be the Best You Can Be</t>
  </si>
  <si>
    <t>Dear Zoo</t>
  </si>
  <si>
    <t>5ZDWv</t>
  </si>
  <si>
    <t>Club</t>
  </si>
  <si>
    <t>AUD</t>
  </si>
  <si>
    <t>eApH9</t>
  </si>
  <si>
    <t>The Breakfast Club Adventures: Ghoul in the School</t>
  </si>
  <si>
    <t>jgVXf</t>
  </si>
  <si>
    <t>Coming to England</t>
  </si>
  <si>
    <t>7iqX1</t>
  </si>
  <si>
    <t>How Winston Delivered Christmas</t>
  </si>
  <si>
    <t>e63WJ</t>
  </si>
  <si>
    <t>What the Ladybird Heard at Christmas</t>
  </si>
  <si>
    <t>Digital</t>
  </si>
  <si>
    <t>Player Bundle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</si>
</sst>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right"/>
    </xf>
    <xf numFmtId="17" fontId="1" fillId="2" borderId="0" xfId="0" applyNumberFormat="1" applyFont="1" applyFill="1" applyAlignment="1">
      <alignment horizontal="right"/>
    </xf>
    <xf numFmtId="3" fontId="1" fillId="2" borderId="1" xfId="0" applyNumberFormat="1" applyFont="1" applyFill="1" applyBorder="1"/>
    <xf numFmtId="4" fontId="1" fillId="2" borderId="1" xfId="0" applyNumberFormat="1" applyFont="1" applyFill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Continuous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/>
    <xf numFmtId="164" fontId="1" fillId="2" borderId="1" xfId="0" applyNumberFormat="1" applyFont="1" applyFill="1" applyBorder="1"/>
    <xf numFmtId="3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4" fontId="3" fillId="2" borderId="1" xfId="0" applyNumberFormat="1" applyFont="1" applyFill="1" applyBorder="1" applyAlignment="1" applyProtection="1">
      <alignment horizontal="right"/>
      <protection locked="0"/>
    </xf>
    <xf numFmtId="9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0" xfId="0" applyFont="1" applyFill="1"/>
    <xf numFmtId="0" fontId="3" fillId="2" borderId="0" xfId="0" applyFont="1" applyFill="1" applyAlignment="1" applyProtection="1">
      <alignment horizontal="left"/>
      <protection locked="0"/>
    </xf>
    <xf numFmtId="3" fontId="1" fillId="2" borderId="0" xfId="0" applyNumberFormat="1" applyFont="1" applyFill="1"/>
    <xf numFmtId="4" fontId="1" fillId="2" borderId="0" xfId="0" applyNumberFormat="1" applyFont="1" applyFill="1"/>
    <xf numFmtId="164" fontId="1" fillId="2" borderId="0" xfId="0" applyNumberFormat="1" applyFont="1" applyFill="1"/>
    <xf numFmtId="4" fontId="4" fillId="2" borderId="0" xfId="0" applyNumberFormat="1" applyFont="1" applyFill="1"/>
    <xf numFmtId="3" fontId="4" fillId="2" borderId="0" xfId="0" applyNumberFormat="1" applyFont="1" applyFill="1"/>
    <xf numFmtId="4" fontId="1" fillId="0" borderId="0" xfId="0" applyNumberFormat="1" applyFont="1"/>
    <xf numFmtId="4" fontId="4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DF14F-0FBC-4D3F-ABD4-A188F38158F0}">
  <dimension ref="A1:M224"/>
  <sheetViews>
    <sheetView tabSelected="1" zoomScale="70" zoomScaleNormal="70" workbookViewId="0">
      <selection activeCell="Y24" sqref="Y24"/>
    </sheetView>
  </sheetViews>
  <sheetFormatPr defaultColWidth="9.140625" defaultRowHeight="15" x14ac:dyDescent="0.25"/>
  <cols>
    <col min="1" max="1" width="14.5703125" style="1" customWidth="1"/>
    <col min="2" max="2" width="33.85546875" style="1" customWidth="1"/>
    <col min="3" max="3" width="15.28515625" style="1" customWidth="1"/>
    <col min="4" max="4" width="11.28515625" style="1" customWidth="1"/>
    <col min="5" max="5" width="12.7109375" style="1" customWidth="1"/>
    <col min="6" max="6" width="11.85546875" style="1" customWidth="1"/>
    <col min="7" max="7" width="13.42578125" style="1" customWidth="1"/>
    <col min="8" max="8" width="13.140625" style="1" customWidth="1"/>
    <col min="9" max="9" width="10.85546875" style="1" customWidth="1"/>
    <col min="10" max="10" width="13.28515625" style="1" customWidth="1"/>
    <col min="11" max="11" width="13.5703125" style="1" customWidth="1"/>
    <col min="12" max="12" width="14.42578125" style="1" customWidth="1"/>
    <col min="13" max="13" width="13" style="1" customWidth="1"/>
    <col min="14" max="16384" width="9.140625" style="1"/>
  </cols>
  <sheetData>
    <row r="1" spans="1:13" ht="13.9" x14ac:dyDescent="0.25">
      <c r="A1" s="1" t="s">
        <v>51</v>
      </c>
      <c r="B1" s="2" t="s">
        <v>33</v>
      </c>
    </row>
    <row r="2" spans="1:13" ht="13.9" x14ac:dyDescent="0.25">
      <c r="A2" s="1" t="s">
        <v>17</v>
      </c>
      <c r="B2" s="1">
        <v>2024</v>
      </c>
    </row>
    <row r="3" spans="1:13" ht="13.9" x14ac:dyDescent="0.25">
      <c r="A3" s="1" t="s">
        <v>18</v>
      </c>
      <c r="B3" s="1">
        <v>12</v>
      </c>
    </row>
    <row r="5" spans="1:13" ht="13.9" x14ac:dyDescent="0.25">
      <c r="A5" s="1" t="s">
        <v>19</v>
      </c>
      <c r="B5" s="3">
        <v>45627</v>
      </c>
    </row>
    <row r="6" spans="1:13" ht="13.9" x14ac:dyDescent="0.25">
      <c r="A6" s="1" t="s">
        <v>50</v>
      </c>
      <c r="B6" s="2" t="s">
        <v>31</v>
      </c>
    </row>
    <row r="8" spans="1:13" ht="72" customHeight="1" x14ac:dyDescent="0.25">
      <c r="A8" s="6" t="s">
        <v>3</v>
      </c>
      <c r="B8" s="6" t="s">
        <v>4</v>
      </c>
      <c r="C8" s="6" t="s">
        <v>6</v>
      </c>
      <c r="D8" s="6" t="s">
        <v>30</v>
      </c>
      <c r="E8" s="6" t="s">
        <v>8</v>
      </c>
      <c r="F8" s="7" t="s">
        <v>10</v>
      </c>
      <c r="G8" s="6" t="s">
        <v>13</v>
      </c>
      <c r="H8" s="6" t="s">
        <v>26</v>
      </c>
      <c r="J8" s="6" t="s">
        <v>27</v>
      </c>
      <c r="K8" s="6" t="s">
        <v>24</v>
      </c>
      <c r="L8" s="6" t="s">
        <v>25</v>
      </c>
      <c r="M8" s="6" t="s">
        <v>23</v>
      </c>
    </row>
    <row r="9" spans="1:13" ht="13.9" x14ac:dyDescent="0.25">
      <c r="A9" s="8" t="s">
        <v>34</v>
      </c>
      <c r="B9" s="8" t="s">
        <v>35</v>
      </c>
      <c r="C9" s="4">
        <f>SUMIFS($E$31:$E$283,$A$31:$A$283,A9)</f>
        <v>437</v>
      </c>
      <c r="D9" s="5">
        <f>H9/C9</f>
        <v>6.1419790370948819</v>
      </c>
      <c r="E9" s="9" t="s">
        <v>31</v>
      </c>
      <c r="F9" s="10">
        <v>0.25</v>
      </c>
      <c r="G9" s="5">
        <f t="shared" ref="G9:G21" si="0">SUMIFS($L$31:$L$265,$A$31:$A$265,A9)</f>
        <v>671.01120980261589</v>
      </c>
      <c r="H9" s="5">
        <f t="shared" ref="H9:H21" si="1">SUMIFS($M$31:$M$265,$A$31:$A$265,A9)</f>
        <v>2684.0448392104636</v>
      </c>
      <c r="J9" s="5">
        <v>2500</v>
      </c>
      <c r="K9" s="5">
        <v>0</v>
      </c>
      <c r="L9" s="5">
        <v>0</v>
      </c>
      <c r="M9" s="5">
        <f>G9</f>
        <v>671.01120980261589</v>
      </c>
    </row>
    <row r="10" spans="1:13" ht="13.9" x14ac:dyDescent="0.25">
      <c r="A10" s="8" t="s">
        <v>36</v>
      </c>
      <c r="B10" s="8" t="s">
        <v>37</v>
      </c>
      <c r="C10" s="4">
        <f t="shared" ref="C10:C23" si="2">SUMIFS($E$31:$E$283,$A$31:$A$283,A10)</f>
        <v>12368</v>
      </c>
      <c r="D10" s="5">
        <f t="shared" ref="D10:D23" si="3">H10/C10</f>
        <v>3.1898155685174663</v>
      </c>
      <c r="E10" s="9" t="s">
        <v>31</v>
      </c>
      <c r="F10" s="10">
        <v>0.25</v>
      </c>
      <c r="G10" s="5">
        <f t="shared" si="0"/>
        <v>9862.9097378560054</v>
      </c>
      <c r="H10" s="5">
        <f t="shared" si="1"/>
        <v>39451.638951424022</v>
      </c>
      <c r="J10" s="5">
        <v>2500</v>
      </c>
      <c r="K10" s="5">
        <v>0</v>
      </c>
      <c r="L10" s="5">
        <f t="shared" ref="L10:L16" si="4">IF(K10&gt;G10,K10-G10,0)</f>
        <v>0</v>
      </c>
      <c r="M10" s="5">
        <f t="shared" ref="M10:M16" si="5">IF(G10-K10&gt;0,G10-K10,0)</f>
        <v>9862.9097378560054</v>
      </c>
    </row>
    <row r="11" spans="1:13" ht="13.9" x14ac:dyDescent="0.25">
      <c r="A11" s="8" t="s">
        <v>38</v>
      </c>
      <c r="B11" s="8" t="s">
        <v>39</v>
      </c>
      <c r="C11" s="4">
        <f t="shared" si="2"/>
        <v>5546</v>
      </c>
      <c r="D11" s="5">
        <f t="shared" si="3"/>
        <v>3.2840802374596749</v>
      </c>
      <c r="E11" s="9" t="s">
        <v>31</v>
      </c>
      <c r="F11" s="10">
        <v>0.25</v>
      </c>
      <c r="G11" s="5">
        <f t="shared" si="0"/>
        <v>4553.3772492378394</v>
      </c>
      <c r="H11" s="5">
        <f t="shared" si="1"/>
        <v>18213.508996951357</v>
      </c>
      <c r="J11" s="5">
        <v>2500</v>
      </c>
      <c r="K11" s="5">
        <v>0</v>
      </c>
      <c r="L11" s="5">
        <f t="shared" si="4"/>
        <v>0</v>
      </c>
      <c r="M11" s="5">
        <f t="shared" si="5"/>
        <v>4553.3772492378394</v>
      </c>
    </row>
    <row r="12" spans="1:13" ht="13.9" x14ac:dyDescent="0.25">
      <c r="A12" s="8" t="s">
        <v>40</v>
      </c>
      <c r="B12" s="8" t="s">
        <v>41</v>
      </c>
      <c r="C12" s="4">
        <f t="shared" si="2"/>
        <v>6864</v>
      </c>
      <c r="D12" s="5">
        <f t="shared" si="3"/>
        <v>3.8493282021068667</v>
      </c>
      <c r="E12" s="9" t="s">
        <v>31</v>
      </c>
      <c r="F12" s="10">
        <v>0.25</v>
      </c>
      <c r="G12" s="5">
        <f t="shared" si="0"/>
        <v>6605.4471948153832</v>
      </c>
      <c r="H12" s="5">
        <f t="shared" si="1"/>
        <v>26421.788779261533</v>
      </c>
      <c r="J12" s="5">
        <v>2500</v>
      </c>
      <c r="K12" s="5">
        <v>0</v>
      </c>
      <c r="L12" s="5">
        <f t="shared" si="4"/>
        <v>0</v>
      </c>
      <c r="M12" s="5">
        <f t="shared" si="5"/>
        <v>6605.4471948153832</v>
      </c>
    </row>
    <row r="13" spans="1:13" ht="13.9" x14ac:dyDescent="0.25">
      <c r="A13" s="8" t="s">
        <v>42</v>
      </c>
      <c r="B13" s="8" t="s">
        <v>43</v>
      </c>
      <c r="C13" s="4">
        <f t="shared" si="2"/>
        <v>12415</v>
      </c>
      <c r="D13" s="5">
        <f t="shared" si="3"/>
        <v>3.199833466644161</v>
      </c>
      <c r="E13" s="9" t="s">
        <v>31</v>
      </c>
      <c r="F13" s="10">
        <v>0.25</v>
      </c>
      <c r="G13" s="5">
        <f t="shared" si="0"/>
        <v>9931.4831220968154</v>
      </c>
      <c r="H13" s="5">
        <f t="shared" si="1"/>
        <v>39725.932488387261</v>
      </c>
      <c r="J13" s="5">
        <v>2500</v>
      </c>
      <c r="K13" s="5">
        <v>0</v>
      </c>
      <c r="L13" s="5">
        <f t="shared" si="4"/>
        <v>0</v>
      </c>
      <c r="M13" s="5">
        <f t="shared" si="5"/>
        <v>9931.4831220968154</v>
      </c>
    </row>
    <row r="14" spans="1:13" ht="13.9" x14ac:dyDescent="0.25">
      <c r="A14" s="8" t="s">
        <v>44</v>
      </c>
      <c r="B14" s="8" t="s">
        <v>45</v>
      </c>
      <c r="C14" s="4">
        <f t="shared" si="2"/>
        <v>12348</v>
      </c>
      <c r="D14" s="5">
        <f t="shared" si="3"/>
        <v>3.1692442001372298</v>
      </c>
      <c r="E14" s="9" t="s">
        <v>31</v>
      </c>
      <c r="F14" s="10">
        <v>0.25</v>
      </c>
      <c r="G14" s="5">
        <f t="shared" si="0"/>
        <v>9783.4568458236281</v>
      </c>
      <c r="H14" s="5">
        <f t="shared" si="1"/>
        <v>39133.827383294512</v>
      </c>
      <c r="J14" s="5">
        <v>2500</v>
      </c>
      <c r="K14" s="5">
        <v>0</v>
      </c>
      <c r="L14" s="5">
        <f t="shared" si="4"/>
        <v>0</v>
      </c>
      <c r="M14" s="5">
        <f t="shared" si="5"/>
        <v>9783.4568458236281</v>
      </c>
    </row>
    <row r="15" spans="1:13" ht="13.9" x14ac:dyDescent="0.25">
      <c r="A15" s="8" t="s">
        <v>46</v>
      </c>
      <c r="B15" s="8" t="s">
        <v>47</v>
      </c>
      <c r="C15" s="4">
        <f t="shared" si="2"/>
        <v>114</v>
      </c>
      <c r="D15" s="5">
        <f t="shared" si="3"/>
        <v>5.7490907538220766</v>
      </c>
      <c r="E15" s="9" t="s">
        <v>31</v>
      </c>
      <c r="F15" s="10">
        <v>0.25</v>
      </c>
      <c r="G15" s="5">
        <f t="shared" si="0"/>
        <v>163.84908648392917</v>
      </c>
      <c r="H15" s="5">
        <f t="shared" si="1"/>
        <v>655.39634593571668</v>
      </c>
      <c r="J15" s="5">
        <v>2500</v>
      </c>
      <c r="K15" s="5">
        <v>0</v>
      </c>
      <c r="L15" s="5">
        <f t="shared" si="4"/>
        <v>0</v>
      </c>
      <c r="M15" s="5">
        <f t="shared" si="5"/>
        <v>163.84908648392917</v>
      </c>
    </row>
    <row r="16" spans="1:13" ht="13.9" x14ac:dyDescent="0.25">
      <c r="A16" s="8" t="s">
        <v>48</v>
      </c>
      <c r="B16" s="8" t="s">
        <v>49</v>
      </c>
      <c r="C16" s="4">
        <f t="shared" si="2"/>
        <v>5266</v>
      </c>
      <c r="D16" s="5">
        <f t="shared" si="3"/>
        <v>3.1818809089549975</v>
      </c>
      <c r="E16" s="9" t="s">
        <v>31</v>
      </c>
      <c r="F16" s="10">
        <v>0.25</v>
      </c>
      <c r="G16" s="5">
        <f t="shared" si="0"/>
        <v>4188.9462166392541</v>
      </c>
      <c r="H16" s="5">
        <f t="shared" si="1"/>
        <v>16755.784866557016</v>
      </c>
      <c r="J16" s="5">
        <v>2500</v>
      </c>
      <c r="K16" s="5">
        <v>0</v>
      </c>
      <c r="L16" s="5">
        <f t="shared" si="4"/>
        <v>0</v>
      </c>
      <c r="M16" s="5">
        <f t="shared" si="5"/>
        <v>4188.9462166392541</v>
      </c>
    </row>
    <row r="17" spans="1:13" ht="13.9" x14ac:dyDescent="0.25">
      <c r="A17" s="8" t="s">
        <v>52</v>
      </c>
      <c r="B17" s="8" t="s">
        <v>53</v>
      </c>
      <c r="C17" s="4">
        <f t="shared" si="2"/>
        <v>152</v>
      </c>
      <c r="D17" s="5">
        <f t="shared" si="3"/>
        <v>7.4188459155911541</v>
      </c>
      <c r="E17" s="9" t="s">
        <v>31</v>
      </c>
      <c r="F17" s="10">
        <v>0.25</v>
      </c>
      <c r="G17" s="5">
        <f t="shared" si="0"/>
        <v>281.91614479246385</v>
      </c>
      <c r="H17" s="5">
        <f t="shared" si="1"/>
        <v>1127.6645791698554</v>
      </c>
      <c r="J17" s="5">
        <v>0</v>
      </c>
      <c r="K17" s="5">
        <v>0</v>
      </c>
      <c r="L17" s="5">
        <f t="shared" ref="L17:L20" si="6">IF(K17&gt;G17,K17-G17,0)</f>
        <v>0</v>
      </c>
      <c r="M17" s="5">
        <f t="shared" ref="M17:M20" si="7">IF(G17-K17&gt;0,G17-K17,0)</f>
        <v>281.91614479246385</v>
      </c>
    </row>
    <row r="18" spans="1:13" ht="13.9" x14ac:dyDescent="0.25">
      <c r="A18" s="8" t="s">
        <v>54</v>
      </c>
      <c r="B18" s="8" t="s">
        <v>55</v>
      </c>
      <c r="C18" s="4">
        <f t="shared" si="2"/>
        <v>136</v>
      </c>
      <c r="D18" s="5">
        <f t="shared" si="3"/>
        <v>7.3702615557997415</v>
      </c>
      <c r="E18" s="9" t="s">
        <v>31</v>
      </c>
      <c r="F18" s="10">
        <v>0.25</v>
      </c>
      <c r="G18" s="5">
        <f t="shared" si="0"/>
        <v>250.58889289719122</v>
      </c>
      <c r="H18" s="5">
        <f t="shared" si="1"/>
        <v>1002.3555715887649</v>
      </c>
      <c r="J18" s="5">
        <v>0</v>
      </c>
      <c r="K18" s="5">
        <v>0</v>
      </c>
      <c r="L18" s="5">
        <f t="shared" si="6"/>
        <v>0</v>
      </c>
      <c r="M18" s="5">
        <f t="shared" si="7"/>
        <v>250.58889289719122</v>
      </c>
    </row>
    <row r="19" spans="1:13" ht="13.9" x14ac:dyDescent="0.25">
      <c r="A19" s="8" t="s">
        <v>57</v>
      </c>
      <c r="B19" s="8" t="s">
        <v>56</v>
      </c>
      <c r="C19" s="4">
        <f t="shared" si="2"/>
        <v>984</v>
      </c>
      <c r="D19" s="5">
        <f t="shared" si="3"/>
        <v>4.7524330898924942</v>
      </c>
      <c r="E19" s="9" t="s">
        <v>31</v>
      </c>
      <c r="F19" s="10">
        <v>0.25</v>
      </c>
      <c r="G19" s="5">
        <f t="shared" si="0"/>
        <v>1169.0985401135536</v>
      </c>
      <c r="H19" s="5">
        <f t="shared" si="1"/>
        <v>4676.3941604542142</v>
      </c>
      <c r="J19" s="5">
        <v>0</v>
      </c>
      <c r="K19" s="5">
        <v>0</v>
      </c>
      <c r="L19" s="5">
        <f t="shared" si="6"/>
        <v>0</v>
      </c>
      <c r="M19" s="5">
        <f t="shared" si="7"/>
        <v>1169.0985401135536</v>
      </c>
    </row>
    <row r="20" spans="1:13" ht="13.9" x14ac:dyDescent="0.25">
      <c r="A20" s="8" t="s">
        <v>60</v>
      </c>
      <c r="B20" s="8" t="s">
        <v>61</v>
      </c>
      <c r="C20" s="4">
        <f t="shared" si="2"/>
        <v>64</v>
      </c>
      <c r="D20" s="5">
        <f t="shared" si="3"/>
        <v>6.5625885520833327</v>
      </c>
      <c r="E20" s="9" t="s">
        <v>31</v>
      </c>
      <c r="F20" s="10">
        <v>0.25</v>
      </c>
      <c r="G20" s="5">
        <f t="shared" si="0"/>
        <v>105.00141683333332</v>
      </c>
      <c r="H20" s="5">
        <f t="shared" si="1"/>
        <v>420.00566733333329</v>
      </c>
      <c r="J20" s="5">
        <v>0</v>
      </c>
      <c r="K20" s="5">
        <v>0</v>
      </c>
      <c r="L20" s="5">
        <f t="shared" si="6"/>
        <v>0</v>
      </c>
      <c r="M20" s="5">
        <f t="shared" si="7"/>
        <v>105.00141683333332</v>
      </c>
    </row>
    <row r="21" spans="1:13" ht="13.9" x14ac:dyDescent="0.25">
      <c r="A21" s="8" t="s">
        <v>62</v>
      </c>
      <c r="B21" s="8" t="s">
        <v>63</v>
      </c>
      <c r="C21" s="4">
        <f t="shared" si="2"/>
        <v>28</v>
      </c>
      <c r="D21" s="5">
        <f t="shared" si="3"/>
        <v>4.4344811349383635</v>
      </c>
      <c r="E21" s="9" t="s">
        <v>31</v>
      </c>
      <c r="F21" s="10">
        <v>0.25</v>
      </c>
      <c r="G21" s="5">
        <f t="shared" si="0"/>
        <v>31.041367944568545</v>
      </c>
      <c r="H21" s="5">
        <f t="shared" si="1"/>
        <v>124.16547177827418</v>
      </c>
      <c r="J21" s="5">
        <v>0</v>
      </c>
      <c r="K21" s="5">
        <v>0</v>
      </c>
      <c r="L21" s="5">
        <f t="shared" ref="L21:L23" si="8">IF(K21&gt;G21,K21-G21,0)</f>
        <v>0</v>
      </c>
      <c r="M21" s="5">
        <f t="shared" ref="M21:M23" si="9">IF(G21-K21&gt;0,G21-K21,0)</f>
        <v>31.041367944568545</v>
      </c>
    </row>
    <row r="22" spans="1:13" ht="13.9" x14ac:dyDescent="0.25">
      <c r="A22" s="8" t="s">
        <v>64</v>
      </c>
      <c r="B22" s="8" t="s">
        <v>65</v>
      </c>
      <c r="C22" s="4">
        <f t="shared" si="2"/>
        <v>301</v>
      </c>
      <c r="D22" s="5">
        <f t="shared" si="3"/>
        <v>6.6635465799704043</v>
      </c>
      <c r="E22" s="9" t="s">
        <v>31</v>
      </c>
      <c r="F22" s="10">
        <v>0.25</v>
      </c>
      <c r="G22" s="5">
        <f t="shared" ref="G22:G23" si="10">SUMIFS($L$31:$L$265,$A$31:$A$265,A22)</f>
        <v>501.43188014277291</v>
      </c>
      <c r="H22" s="5">
        <f t="shared" ref="H22:H23" si="11">SUMIFS($M$31:$M$265,$A$31:$A$265,A22)</f>
        <v>2005.7275205710916</v>
      </c>
      <c r="J22" s="5">
        <v>0</v>
      </c>
      <c r="K22" s="5">
        <v>0</v>
      </c>
      <c r="L22" s="5">
        <f t="shared" si="8"/>
        <v>0</v>
      </c>
      <c r="M22" s="5">
        <f t="shared" si="9"/>
        <v>501.43188014277291</v>
      </c>
    </row>
    <row r="23" spans="1:13" ht="13.9" x14ac:dyDescent="0.25">
      <c r="A23" s="8" t="s">
        <v>66</v>
      </c>
      <c r="B23" s="8" t="s">
        <v>67</v>
      </c>
      <c r="C23" s="4">
        <f t="shared" si="2"/>
        <v>1351</v>
      </c>
      <c r="D23" s="5">
        <f t="shared" si="3"/>
        <v>4.7042154420400832</v>
      </c>
      <c r="E23" s="9" t="s">
        <v>31</v>
      </c>
      <c r="F23" s="10">
        <v>0.25</v>
      </c>
      <c r="G23" s="5">
        <f t="shared" si="10"/>
        <v>1588.848765549038</v>
      </c>
      <c r="H23" s="5">
        <f t="shared" si="11"/>
        <v>6355.3950621961521</v>
      </c>
      <c r="J23" s="5">
        <v>0</v>
      </c>
      <c r="K23" s="5">
        <v>0</v>
      </c>
      <c r="L23" s="5">
        <f t="shared" si="8"/>
        <v>0</v>
      </c>
      <c r="M23" s="5">
        <f t="shared" si="9"/>
        <v>1588.848765549038</v>
      </c>
    </row>
    <row r="24" spans="1:13" ht="13.9" x14ac:dyDescent="0.25">
      <c r="A24" s="16"/>
      <c r="B24" s="16"/>
      <c r="C24" s="17"/>
      <c r="D24" s="18"/>
      <c r="F24" s="19"/>
      <c r="G24" s="18"/>
      <c r="H24" s="18"/>
      <c r="J24" s="18"/>
      <c r="K24" s="18"/>
      <c r="L24" s="18"/>
      <c r="M24" s="18"/>
    </row>
    <row r="25" spans="1:13" ht="13.9" x14ac:dyDescent="0.25">
      <c r="A25" s="16"/>
      <c r="B25" s="16"/>
      <c r="C25" s="17"/>
      <c r="D25" s="18"/>
      <c r="F25" s="19"/>
      <c r="G25" s="18"/>
      <c r="H25" s="18"/>
      <c r="J25" s="18"/>
      <c r="K25" s="18"/>
      <c r="L25" s="18"/>
      <c r="M25" s="18"/>
    </row>
    <row r="26" spans="1:13" s="15" customFormat="1" ht="13.9" x14ac:dyDescent="0.25">
      <c r="C26" s="21">
        <f>SUM(C9:C23)</f>
        <v>58374</v>
      </c>
      <c r="D26" s="15" t="s">
        <v>20</v>
      </c>
      <c r="G26" s="20">
        <f>SUM(G9:G23)</f>
        <v>49688.407671028399</v>
      </c>
      <c r="H26" s="20"/>
      <c r="I26" s="20"/>
      <c r="J26" s="20">
        <f>SUM(J9:J21)</f>
        <v>20000</v>
      </c>
      <c r="K26" s="20">
        <f>SUM(K9:K18)</f>
        <v>0</v>
      </c>
      <c r="L26" s="20">
        <f>SUM(L9:L18)</f>
        <v>0</v>
      </c>
      <c r="M26" s="20">
        <f>SUM(M9:M23)</f>
        <v>49688.407671028399</v>
      </c>
    </row>
    <row r="27" spans="1:13" s="15" customFormat="1" ht="13.9" x14ac:dyDescent="0.25">
      <c r="C27" s="21"/>
      <c r="D27" s="15" t="s">
        <v>21</v>
      </c>
      <c r="G27" s="22">
        <f>L26-K26</f>
        <v>0</v>
      </c>
      <c r="H27" s="20"/>
      <c r="J27" s="20"/>
      <c r="K27" s="20"/>
      <c r="L27" s="22">
        <f>K26-L26</f>
        <v>0</v>
      </c>
      <c r="M27" s="20"/>
    </row>
    <row r="28" spans="1:13" s="15" customFormat="1" ht="13.9" x14ac:dyDescent="0.25">
      <c r="D28" s="15" t="s">
        <v>22</v>
      </c>
      <c r="G28" s="23">
        <f>G26+G27</f>
        <v>49688.407671028399</v>
      </c>
      <c r="H28" s="20"/>
    </row>
    <row r="29" spans="1:13" s="15" customFormat="1" ht="13.9" x14ac:dyDescent="0.25"/>
    <row r="31" spans="1:13" ht="75" customHeight="1" x14ac:dyDescent="0.25">
      <c r="A31" s="6" t="s">
        <v>3</v>
      </c>
      <c r="B31" s="6" t="s">
        <v>4</v>
      </c>
      <c r="C31" s="6" t="s">
        <v>28</v>
      </c>
      <c r="D31" s="6" t="s">
        <v>5</v>
      </c>
      <c r="E31" s="6" t="s">
        <v>6</v>
      </c>
      <c r="F31" s="6" t="s">
        <v>7</v>
      </c>
      <c r="G31" s="6" t="s">
        <v>8</v>
      </c>
      <c r="H31" s="6" t="s">
        <v>9</v>
      </c>
      <c r="I31" s="7" t="s">
        <v>10</v>
      </c>
      <c r="J31" s="6" t="s">
        <v>11</v>
      </c>
      <c r="K31" s="6" t="s">
        <v>12</v>
      </c>
      <c r="L31" s="6" t="s">
        <v>13</v>
      </c>
      <c r="M31" s="6" t="s">
        <v>26</v>
      </c>
    </row>
    <row r="32" spans="1:13" x14ac:dyDescent="0.25">
      <c r="A32" s="8" t="s">
        <v>34</v>
      </c>
      <c r="B32" s="8" t="s">
        <v>35</v>
      </c>
      <c r="C32" s="8" t="s">
        <v>14</v>
      </c>
      <c r="D32" s="8" t="s">
        <v>0</v>
      </c>
      <c r="E32" s="11">
        <v>92</v>
      </c>
      <c r="F32" s="12">
        <v>11.668049559954612</v>
      </c>
      <c r="G32" s="12" t="s">
        <v>2</v>
      </c>
      <c r="H32" s="13">
        <v>1073.4605595158243</v>
      </c>
      <c r="I32" s="14">
        <v>0.25</v>
      </c>
      <c r="J32" s="13">
        <v>268.36513987895609</v>
      </c>
      <c r="K32" s="12">
        <v>0.55419416668730082</v>
      </c>
      <c r="L32" s="13">
        <v>148.72639506313899</v>
      </c>
      <c r="M32" s="13">
        <v>594.90558025255598</v>
      </c>
    </row>
    <row r="33" spans="1:13" x14ac:dyDescent="0.25">
      <c r="A33" s="8" t="s">
        <v>34</v>
      </c>
      <c r="B33" s="8" t="s">
        <v>35</v>
      </c>
      <c r="C33" s="8" t="s">
        <v>14</v>
      </c>
      <c r="D33" s="8" t="s">
        <v>0</v>
      </c>
      <c r="E33" s="11">
        <v>51</v>
      </c>
      <c r="F33" s="12">
        <v>7.650582777218232</v>
      </c>
      <c r="G33" s="12" t="s">
        <v>32</v>
      </c>
      <c r="H33" s="13">
        <v>390.17972163812982</v>
      </c>
      <c r="I33" s="14">
        <v>0.25</v>
      </c>
      <c r="J33" s="13">
        <v>97.544930409532455</v>
      </c>
      <c r="K33" s="12">
        <v>0.82890357709750562</v>
      </c>
      <c r="L33" s="13">
        <v>80.855341744188706</v>
      </c>
      <c r="M33" s="13">
        <v>323.42136697675483</v>
      </c>
    </row>
    <row r="34" spans="1:13" x14ac:dyDescent="0.25">
      <c r="A34" s="8" t="s">
        <v>34</v>
      </c>
      <c r="B34" s="8" t="s">
        <v>35</v>
      </c>
      <c r="C34" s="8" t="s">
        <v>14</v>
      </c>
      <c r="D34" s="8" t="s">
        <v>0</v>
      </c>
      <c r="E34" s="11">
        <v>229</v>
      </c>
      <c r="F34" s="12">
        <v>5.924750483141314</v>
      </c>
      <c r="G34" s="12" t="s">
        <v>31</v>
      </c>
      <c r="H34" s="13">
        <v>1356.7678606393608</v>
      </c>
      <c r="I34" s="14">
        <v>0.25</v>
      </c>
      <c r="J34" s="13">
        <v>339.19196515984021</v>
      </c>
      <c r="K34" s="12">
        <v>1</v>
      </c>
      <c r="L34" s="13">
        <v>339.19196515984021</v>
      </c>
      <c r="M34" s="13">
        <v>1356.7678606393608</v>
      </c>
    </row>
    <row r="35" spans="1:13" x14ac:dyDescent="0.25">
      <c r="A35" s="8" t="s">
        <v>34</v>
      </c>
      <c r="B35" s="8" t="s">
        <v>35</v>
      </c>
      <c r="C35" s="8" t="s">
        <v>14</v>
      </c>
      <c r="D35" s="8" t="s">
        <v>16</v>
      </c>
      <c r="E35" s="11">
        <v>4</v>
      </c>
      <c r="F35" s="12">
        <v>5.83</v>
      </c>
      <c r="G35" s="12" t="s">
        <v>32</v>
      </c>
      <c r="H35" s="13">
        <v>23.32</v>
      </c>
      <c r="I35" s="14">
        <v>0.25</v>
      </c>
      <c r="J35" s="13">
        <v>5.83</v>
      </c>
      <c r="K35" s="12">
        <v>0.82821666666666671</v>
      </c>
      <c r="L35" s="13">
        <v>4.8285031666666667</v>
      </c>
      <c r="M35" s="13">
        <v>19.314012666666667</v>
      </c>
    </row>
    <row r="36" spans="1:13" x14ac:dyDescent="0.25">
      <c r="A36" s="8" t="s">
        <v>34</v>
      </c>
      <c r="B36" s="8" t="s">
        <v>35</v>
      </c>
      <c r="C36" s="8" t="s">
        <v>58</v>
      </c>
      <c r="D36" s="8" t="s">
        <v>0</v>
      </c>
      <c r="E36" s="11">
        <v>13</v>
      </c>
      <c r="F36" s="12">
        <v>8.4147351597295632</v>
      </c>
      <c r="G36" s="12" t="s">
        <v>2</v>
      </c>
      <c r="H36" s="13">
        <v>109.39155707648432</v>
      </c>
      <c r="I36" s="14">
        <v>0.25</v>
      </c>
      <c r="J36" s="13">
        <v>27.34788926912108</v>
      </c>
      <c r="K36" s="12">
        <v>0.59</v>
      </c>
      <c r="L36" s="13">
        <v>16.135254668781435</v>
      </c>
      <c r="M36" s="13">
        <v>64.541018675125741</v>
      </c>
    </row>
    <row r="37" spans="1:13" x14ac:dyDescent="0.25">
      <c r="A37" s="8" t="s">
        <v>34</v>
      </c>
      <c r="B37" s="8" t="s">
        <v>35</v>
      </c>
      <c r="C37" s="8" t="s">
        <v>58</v>
      </c>
      <c r="D37" s="8" t="s">
        <v>0</v>
      </c>
      <c r="E37" s="11">
        <v>48</v>
      </c>
      <c r="F37" s="12">
        <v>6.7728124999999979</v>
      </c>
      <c r="G37" s="12" t="s">
        <v>31</v>
      </c>
      <c r="H37" s="13">
        <v>325.09499999999991</v>
      </c>
      <c r="I37" s="14">
        <v>0.25</v>
      </c>
      <c r="J37" s="13">
        <v>81.273749999999978</v>
      </c>
      <c r="K37" s="12">
        <v>1</v>
      </c>
      <c r="L37" s="13">
        <v>81.273749999999978</v>
      </c>
      <c r="M37" s="13">
        <v>325.09499999999991</v>
      </c>
    </row>
    <row r="38" spans="1:13" x14ac:dyDescent="0.25">
      <c r="A38" s="8" t="s">
        <v>36</v>
      </c>
      <c r="B38" s="8" t="s">
        <v>37</v>
      </c>
      <c r="C38" s="8" t="s">
        <v>29</v>
      </c>
      <c r="D38" s="8" t="s">
        <v>15</v>
      </c>
      <c r="E38" s="11">
        <v>790</v>
      </c>
      <c r="F38" s="12">
        <v>5.6307840816889199</v>
      </c>
      <c r="G38" s="12" t="s">
        <v>2</v>
      </c>
      <c r="H38" s="13">
        <v>4448.3194245342465</v>
      </c>
      <c r="I38" s="14">
        <v>0.25</v>
      </c>
      <c r="J38" s="13">
        <v>1112.0798561335616</v>
      </c>
      <c r="K38" s="12">
        <v>0.55479149922829196</v>
      </c>
      <c r="L38" s="13">
        <v>616.97245064592187</v>
      </c>
      <c r="M38" s="13">
        <v>2467.8898025836875</v>
      </c>
    </row>
    <row r="39" spans="1:13" x14ac:dyDescent="0.25">
      <c r="A39" s="8" t="s">
        <v>36</v>
      </c>
      <c r="B39" s="8" t="s">
        <v>37</v>
      </c>
      <c r="C39" s="8" t="s">
        <v>29</v>
      </c>
      <c r="D39" s="8" t="s">
        <v>15</v>
      </c>
      <c r="E39" s="11">
        <v>74</v>
      </c>
      <c r="F39" s="12">
        <v>3.2184998960649778</v>
      </c>
      <c r="G39" s="12" t="s">
        <v>32</v>
      </c>
      <c r="H39" s="13">
        <v>238.16899230880836</v>
      </c>
      <c r="I39" s="14">
        <v>0.25</v>
      </c>
      <c r="J39" s="13">
        <v>59.542248077202089</v>
      </c>
      <c r="K39" s="12">
        <v>0.8281934953416149</v>
      </c>
      <c r="L39" s="13">
        <v>49.312502555555547</v>
      </c>
      <c r="M39" s="13">
        <v>197.25001022222219</v>
      </c>
    </row>
    <row r="40" spans="1:13" x14ac:dyDescent="0.25">
      <c r="A40" s="8" t="s">
        <v>36</v>
      </c>
      <c r="B40" s="8" t="s">
        <v>37</v>
      </c>
      <c r="C40" s="8" t="s">
        <v>29</v>
      </c>
      <c r="D40" s="8" t="s">
        <v>15</v>
      </c>
      <c r="E40" s="11">
        <v>1789</v>
      </c>
      <c r="F40" s="12">
        <v>2.6946478479597782</v>
      </c>
      <c r="G40" s="12" t="s">
        <v>31</v>
      </c>
      <c r="H40" s="13">
        <v>4820.7250000000431</v>
      </c>
      <c r="I40" s="14">
        <v>0.25</v>
      </c>
      <c r="J40" s="13">
        <v>1205.1812500000108</v>
      </c>
      <c r="K40" s="12">
        <v>1</v>
      </c>
      <c r="L40" s="13">
        <v>1205.1812500000108</v>
      </c>
      <c r="M40" s="13">
        <v>4820.7250000000431</v>
      </c>
    </row>
    <row r="41" spans="1:13" x14ac:dyDescent="0.25">
      <c r="A41" s="8" t="s">
        <v>36</v>
      </c>
      <c r="B41" s="8" t="s">
        <v>37</v>
      </c>
      <c r="C41" s="8" t="s">
        <v>29</v>
      </c>
      <c r="D41" s="8" t="s">
        <v>15</v>
      </c>
      <c r="E41" s="11">
        <v>2835</v>
      </c>
      <c r="F41" s="12">
        <v>4.0991857496928992</v>
      </c>
      <c r="G41" s="12" t="s">
        <v>1</v>
      </c>
      <c r="H41" s="13">
        <v>11621.191600379369</v>
      </c>
      <c r="I41" s="14">
        <v>0.25</v>
      </c>
      <c r="J41" s="13">
        <v>2905.2979000948421</v>
      </c>
      <c r="K41" s="12">
        <v>0.79150293800838345</v>
      </c>
      <c r="L41" s="13">
        <v>2299.5518237146543</v>
      </c>
      <c r="M41" s="13">
        <v>9198.2072948586174</v>
      </c>
    </row>
    <row r="42" spans="1:13" x14ac:dyDescent="0.25">
      <c r="A42" s="8" t="s">
        <v>36</v>
      </c>
      <c r="B42" s="8" t="s">
        <v>37</v>
      </c>
      <c r="C42" s="8" t="s">
        <v>29</v>
      </c>
      <c r="D42" s="8" t="s">
        <v>0</v>
      </c>
      <c r="E42" s="11">
        <v>875</v>
      </c>
      <c r="F42" s="12">
        <v>7.2201228436295599</v>
      </c>
      <c r="G42" s="12" t="s">
        <v>59</v>
      </c>
      <c r="H42" s="13">
        <v>6317.607488175865</v>
      </c>
      <c r="I42" s="14">
        <v>0.25</v>
      </c>
      <c r="J42" s="13">
        <v>1579.4018720439663</v>
      </c>
      <c r="K42" s="12">
        <v>0.4987925203770312</v>
      </c>
      <c r="L42" s="13">
        <v>787.79384044501126</v>
      </c>
      <c r="M42" s="13">
        <v>3151.175361780045</v>
      </c>
    </row>
    <row r="43" spans="1:13" x14ac:dyDescent="0.25">
      <c r="A43" s="8" t="s">
        <v>36</v>
      </c>
      <c r="B43" s="8" t="s">
        <v>37</v>
      </c>
      <c r="C43" s="8" t="s">
        <v>29</v>
      </c>
      <c r="D43" s="8" t="s">
        <v>0</v>
      </c>
      <c r="E43" s="11">
        <v>118</v>
      </c>
      <c r="F43" s="12">
        <v>4.0753846285171456</v>
      </c>
      <c r="G43" s="12" t="s">
        <v>32</v>
      </c>
      <c r="H43" s="13">
        <v>480.89538616502313</v>
      </c>
      <c r="I43" s="14">
        <v>0.25</v>
      </c>
      <c r="J43" s="13">
        <v>120.22384654125578</v>
      </c>
      <c r="K43" s="12">
        <v>0.82948699410774407</v>
      </c>
      <c r="L43" s="13">
        <v>99.724117087576957</v>
      </c>
      <c r="M43" s="13">
        <v>398.89646835030783</v>
      </c>
    </row>
    <row r="44" spans="1:13" x14ac:dyDescent="0.25">
      <c r="A44" s="8" t="s">
        <v>36</v>
      </c>
      <c r="B44" s="8" t="s">
        <v>37</v>
      </c>
      <c r="C44" s="8" t="s">
        <v>29</v>
      </c>
      <c r="D44" s="8" t="s">
        <v>0</v>
      </c>
      <c r="E44" s="11">
        <v>305</v>
      </c>
      <c r="F44" s="12">
        <v>3.3746557377049253</v>
      </c>
      <c r="G44" s="12" t="s">
        <v>31</v>
      </c>
      <c r="H44" s="13">
        <v>1029.2700000000023</v>
      </c>
      <c r="I44" s="14">
        <v>0.25</v>
      </c>
      <c r="J44" s="13">
        <v>257.31750000000056</v>
      </c>
      <c r="K44" s="12">
        <v>1</v>
      </c>
      <c r="L44" s="13">
        <v>257.31750000000056</v>
      </c>
      <c r="M44" s="13">
        <v>1029.2700000000023</v>
      </c>
    </row>
    <row r="45" spans="1:13" x14ac:dyDescent="0.25">
      <c r="A45" s="8" t="s">
        <v>36</v>
      </c>
      <c r="B45" s="8" t="s">
        <v>37</v>
      </c>
      <c r="C45" s="8" t="s">
        <v>29</v>
      </c>
      <c r="D45" s="8" t="s">
        <v>0</v>
      </c>
      <c r="E45" s="11">
        <v>3087</v>
      </c>
      <c r="F45" s="12">
        <v>4.5848824660917833</v>
      </c>
      <c r="G45" s="12" t="s">
        <v>1</v>
      </c>
      <c r="H45" s="13">
        <v>14153.532172825335</v>
      </c>
      <c r="I45" s="14">
        <v>0.25</v>
      </c>
      <c r="J45" s="13">
        <v>3538.3830432063337</v>
      </c>
      <c r="K45" s="12">
        <v>0.78933417128853289</v>
      </c>
      <c r="L45" s="13">
        <v>2792.9666471106684</v>
      </c>
      <c r="M45" s="13">
        <v>11171.866588442674</v>
      </c>
    </row>
    <row r="46" spans="1:13" x14ac:dyDescent="0.25">
      <c r="A46" s="8" t="s">
        <v>36</v>
      </c>
      <c r="B46" s="8" t="s">
        <v>37</v>
      </c>
      <c r="C46" s="8" t="s">
        <v>29</v>
      </c>
      <c r="D46" s="8" t="s">
        <v>16</v>
      </c>
      <c r="E46" s="11">
        <v>10</v>
      </c>
      <c r="F46" s="12">
        <v>2.915</v>
      </c>
      <c r="G46" s="12" t="s">
        <v>32</v>
      </c>
      <c r="H46" s="13">
        <v>29.150000000000002</v>
      </c>
      <c r="I46" s="14">
        <v>0.25</v>
      </c>
      <c r="J46" s="13">
        <v>7.2875000000000005</v>
      </c>
      <c r="K46" s="12">
        <v>0.82974999999999999</v>
      </c>
      <c r="L46" s="13">
        <v>6.0468031250000003</v>
      </c>
      <c r="M46" s="13">
        <v>24.187212500000001</v>
      </c>
    </row>
    <row r="47" spans="1:13" x14ac:dyDescent="0.25">
      <c r="A47" s="8" t="s">
        <v>36</v>
      </c>
      <c r="B47" s="8" t="s">
        <v>37</v>
      </c>
      <c r="C47" s="8" t="s">
        <v>29</v>
      </c>
      <c r="D47" s="8" t="s">
        <v>16</v>
      </c>
      <c r="E47" s="11">
        <v>39</v>
      </c>
      <c r="F47" s="12">
        <v>2.4291452991452989</v>
      </c>
      <c r="G47" s="12" t="s">
        <v>31</v>
      </c>
      <c r="H47" s="13">
        <v>94.73666666666665</v>
      </c>
      <c r="I47" s="14">
        <v>0.25</v>
      </c>
      <c r="J47" s="13">
        <v>23.684166666666663</v>
      </c>
      <c r="K47" s="12">
        <v>1</v>
      </c>
      <c r="L47" s="13">
        <v>23.684166666666663</v>
      </c>
      <c r="M47" s="13">
        <v>94.73666666666665</v>
      </c>
    </row>
    <row r="48" spans="1:13" x14ac:dyDescent="0.25">
      <c r="A48" s="8" t="s">
        <v>36</v>
      </c>
      <c r="B48" s="8" t="s">
        <v>37</v>
      </c>
      <c r="C48" s="8" t="s">
        <v>29</v>
      </c>
      <c r="D48" s="8" t="s">
        <v>16</v>
      </c>
      <c r="E48" s="11">
        <v>2</v>
      </c>
      <c r="F48" s="12">
        <v>3.9983333333333326</v>
      </c>
      <c r="G48" s="12" t="s">
        <v>1</v>
      </c>
      <c r="H48" s="13">
        <v>7.9966666666666653</v>
      </c>
      <c r="I48" s="14">
        <v>0.25</v>
      </c>
      <c r="J48" s="13">
        <v>1.9991666666666663</v>
      </c>
      <c r="K48" s="12">
        <v>0.78727876184107137</v>
      </c>
      <c r="L48" s="13">
        <v>1.573901458047275</v>
      </c>
      <c r="M48" s="13">
        <v>6.2956058321891</v>
      </c>
    </row>
    <row r="49" spans="1:13" x14ac:dyDescent="0.25">
      <c r="A49" s="8" t="s">
        <v>36</v>
      </c>
      <c r="B49" s="8" t="s">
        <v>37</v>
      </c>
      <c r="C49" s="8" t="s">
        <v>69</v>
      </c>
      <c r="D49" s="8" t="s">
        <v>15</v>
      </c>
      <c r="E49" s="11">
        <v>335</v>
      </c>
      <c r="F49" s="12">
        <v>2.6123449256358535</v>
      </c>
      <c r="G49" s="12" t="s">
        <v>31</v>
      </c>
      <c r="H49" s="13">
        <v>875.13555008801086</v>
      </c>
      <c r="I49" s="14">
        <v>0.25</v>
      </c>
      <c r="J49" s="13">
        <v>218.78388752200271</v>
      </c>
      <c r="K49" s="12">
        <v>1</v>
      </c>
      <c r="L49" s="13">
        <v>218.78388752200271</v>
      </c>
      <c r="M49" s="13">
        <v>875.13555008801086</v>
      </c>
    </row>
    <row r="50" spans="1:13" x14ac:dyDescent="0.25">
      <c r="A50" s="8" t="s">
        <v>36</v>
      </c>
      <c r="B50" s="8" t="s">
        <v>37</v>
      </c>
      <c r="C50" s="8" t="s">
        <v>69</v>
      </c>
      <c r="D50" s="8" t="s">
        <v>0</v>
      </c>
      <c r="E50" s="11">
        <v>163</v>
      </c>
      <c r="F50" s="12">
        <v>4.751113211360912</v>
      </c>
      <c r="G50" s="12" t="s">
        <v>59</v>
      </c>
      <c r="H50" s="13">
        <v>774.4314534518287</v>
      </c>
      <c r="I50" s="14">
        <v>0.25</v>
      </c>
      <c r="J50" s="13">
        <v>193.60786336295718</v>
      </c>
      <c r="K50" s="12">
        <v>0.50089300158758077</v>
      </c>
      <c r="L50" s="13">
        <v>96.976823810829828</v>
      </c>
      <c r="M50" s="13">
        <v>387.90729524331931</v>
      </c>
    </row>
    <row r="51" spans="1:13" x14ac:dyDescent="0.25">
      <c r="A51" s="8" t="s">
        <v>36</v>
      </c>
      <c r="B51" s="8" t="s">
        <v>37</v>
      </c>
      <c r="C51" s="8" t="s">
        <v>69</v>
      </c>
      <c r="D51" s="8" t="s">
        <v>0</v>
      </c>
      <c r="E51" s="11">
        <v>28</v>
      </c>
      <c r="F51" s="12">
        <v>2.9809400661668932</v>
      </c>
      <c r="G51" s="12" t="s">
        <v>32</v>
      </c>
      <c r="H51" s="13">
        <v>83.466321852673005</v>
      </c>
      <c r="I51" s="14">
        <v>0.25</v>
      </c>
      <c r="J51" s="13">
        <v>20.866580463168251</v>
      </c>
      <c r="K51" s="12">
        <v>0.8287303247863248</v>
      </c>
      <c r="L51" s="13">
        <v>17.292768004421404</v>
      </c>
      <c r="M51" s="13">
        <v>69.171072017685617</v>
      </c>
    </row>
    <row r="52" spans="1:13" x14ac:dyDescent="0.25">
      <c r="A52" s="8" t="s">
        <v>36</v>
      </c>
      <c r="B52" s="8" t="s">
        <v>37</v>
      </c>
      <c r="C52" s="8" t="s">
        <v>69</v>
      </c>
      <c r="D52" s="8" t="s">
        <v>0</v>
      </c>
      <c r="E52" s="11">
        <v>180</v>
      </c>
      <c r="F52" s="12">
        <v>2.9128407694819289</v>
      </c>
      <c r="G52" s="12" t="s">
        <v>31</v>
      </c>
      <c r="H52" s="13">
        <v>524.31133850674723</v>
      </c>
      <c r="I52" s="14">
        <v>0.25</v>
      </c>
      <c r="J52" s="13">
        <v>131.07783462668681</v>
      </c>
      <c r="K52" s="12">
        <v>1</v>
      </c>
      <c r="L52" s="13">
        <v>131.07783462668681</v>
      </c>
      <c r="M52" s="13">
        <v>524.31133850674723</v>
      </c>
    </row>
    <row r="53" spans="1:13" x14ac:dyDescent="0.25">
      <c r="A53" s="8" t="s">
        <v>36</v>
      </c>
      <c r="B53" s="8" t="s">
        <v>37</v>
      </c>
      <c r="C53" s="8" t="s">
        <v>69</v>
      </c>
      <c r="D53" s="8" t="s">
        <v>0</v>
      </c>
      <c r="E53" s="11">
        <v>752</v>
      </c>
      <c r="F53" s="12">
        <v>3.7795238604941512</v>
      </c>
      <c r="G53" s="12" t="s">
        <v>1</v>
      </c>
      <c r="H53" s="13">
        <v>2842.2019430916016</v>
      </c>
      <c r="I53" s="14">
        <v>0.25</v>
      </c>
      <c r="J53" s="13">
        <v>710.5504857729004</v>
      </c>
      <c r="K53" s="12">
        <v>0.7884491510298326</v>
      </c>
      <c r="L53" s="13">
        <v>560.2329272714785</v>
      </c>
      <c r="M53" s="13">
        <v>2240.931709085914</v>
      </c>
    </row>
    <row r="54" spans="1:13" x14ac:dyDescent="0.25">
      <c r="A54" s="8" t="s">
        <v>36</v>
      </c>
      <c r="B54" s="8" t="s">
        <v>37</v>
      </c>
      <c r="C54" s="8" t="s">
        <v>14</v>
      </c>
      <c r="D54" s="8" t="s">
        <v>0</v>
      </c>
      <c r="E54" s="11">
        <v>11</v>
      </c>
      <c r="F54" s="12">
        <v>12.06731003819673</v>
      </c>
      <c r="G54" s="12" t="s">
        <v>2</v>
      </c>
      <c r="H54" s="13">
        <v>132.74041042016404</v>
      </c>
      <c r="I54" s="14">
        <v>0.25</v>
      </c>
      <c r="J54" s="13">
        <v>33.18510260504101</v>
      </c>
      <c r="K54" s="12">
        <v>0.55371477044245399</v>
      </c>
      <c r="L54" s="13">
        <v>18.375081471059563</v>
      </c>
      <c r="M54" s="13">
        <v>73.500325884238251</v>
      </c>
    </row>
    <row r="55" spans="1:13" x14ac:dyDescent="0.25">
      <c r="A55" s="8" t="s">
        <v>36</v>
      </c>
      <c r="B55" s="8" t="s">
        <v>37</v>
      </c>
      <c r="C55" s="8" t="s">
        <v>14</v>
      </c>
      <c r="D55" s="8" t="s">
        <v>0</v>
      </c>
      <c r="E55" s="11">
        <v>13</v>
      </c>
      <c r="F55" s="12">
        <v>7.1022236466192785</v>
      </c>
      <c r="G55" s="12" t="s">
        <v>32</v>
      </c>
      <c r="H55" s="13">
        <v>92.328907406050618</v>
      </c>
      <c r="I55" s="14">
        <v>0.25</v>
      </c>
      <c r="J55" s="13">
        <v>23.082226851512655</v>
      </c>
      <c r="K55" s="12">
        <v>0.83030083333333327</v>
      </c>
      <c r="L55" s="13">
        <v>19.165192189999999</v>
      </c>
      <c r="M55" s="13">
        <v>76.660768759999996</v>
      </c>
    </row>
    <row r="56" spans="1:13" x14ac:dyDescent="0.25">
      <c r="A56" s="8" t="s">
        <v>36</v>
      </c>
      <c r="B56" s="8" t="s">
        <v>37</v>
      </c>
      <c r="C56" s="8" t="s">
        <v>14</v>
      </c>
      <c r="D56" s="8" t="s">
        <v>0</v>
      </c>
      <c r="E56" s="11">
        <v>79</v>
      </c>
      <c r="F56" s="12">
        <v>6.0650632911392401</v>
      </c>
      <c r="G56" s="12" t="s">
        <v>31</v>
      </c>
      <c r="H56" s="13">
        <v>479.14</v>
      </c>
      <c r="I56" s="14">
        <v>0.25</v>
      </c>
      <c r="J56" s="13">
        <v>119.785</v>
      </c>
      <c r="K56" s="12">
        <v>1</v>
      </c>
      <c r="L56" s="13">
        <v>119.785</v>
      </c>
      <c r="M56" s="13">
        <v>479.14</v>
      </c>
    </row>
    <row r="57" spans="1:13" x14ac:dyDescent="0.25">
      <c r="A57" s="8" t="s">
        <v>36</v>
      </c>
      <c r="B57" s="8" t="s">
        <v>37</v>
      </c>
      <c r="C57" s="8" t="s">
        <v>14</v>
      </c>
      <c r="D57" s="8" t="s">
        <v>0</v>
      </c>
      <c r="E57" s="11">
        <v>19</v>
      </c>
      <c r="F57" s="12">
        <v>8.9839975764230751</v>
      </c>
      <c r="G57" s="12" t="s">
        <v>1</v>
      </c>
      <c r="H57" s="13">
        <v>170.69595395203842</v>
      </c>
      <c r="I57" s="14">
        <v>0.25</v>
      </c>
      <c r="J57" s="13">
        <v>42.673988488009606</v>
      </c>
      <c r="K57" s="12">
        <v>0.78975824670747652</v>
      </c>
      <c r="L57" s="13">
        <v>33.702134328305505</v>
      </c>
      <c r="M57" s="13">
        <v>134.80853731322202</v>
      </c>
    </row>
    <row r="58" spans="1:13" x14ac:dyDescent="0.25">
      <c r="A58" s="8" t="s">
        <v>36</v>
      </c>
      <c r="B58" s="8" t="s">
        <v>37</v>
      </c>
      <c r="C58" s="8" t="s">
        <v>58</v>
      </c>
      <c r="D58" s="8" t="s">
        <v>0</v>
      </c>
      <c r="E58" s="11">
        <v>137</v>
      </c>
      <c r="F58" s="12">
        <v>4.6084360336823833</v>
      </c>
      <c r="G58" s="12" t="s">
        <v>59</v>
      </c>
      <c r="H58" s="13">
        <v>631.35573661448655</v>
      </c>
      <c r="I58" s="14">
        <v>0.25</v>
      </c>
      <c r="J58" s="13">
        <v>157.83893415362164</v>
      </c>
      <c r="K58" s="12">
        <v>0.5</v>
      </c>
      <c r="L58" s="13">
        <v>78.919467076810818</v>
      </c>
      <c r="M58" s="13">
        <v>315.67786830724327</v>
      </c>
    </row>
    <row r="59" spans="1:13" x14ac:dyDescent="0.25">
      <c r="A59" s="8" t="s">
        <v>36</v>
      </c>
      <c r="B59" s="8" t="s">
        <v>37</v>
      </c>
      <c r="C59" s="8" t="s">
        <v>58</v>
      </c>
      <c r="D59" s="8" t="s">
        <v>0</v>
      </c>
      <c r="E59" s="11">
        <v>4</v>
      </c>
      <c r="F59" s="12">
        <v>7.5734919651434742</v>
      </c>
      <c r="G59" s="12" t="s">
        <v>2</v>
      </c>
      <c r="H59" s="13">
        <v>30.293967860573897</v>
      </c>
      <c r="I59" s="14">
        <v>0.25</v>
      </c>
      <c r="J59" s="13">
        <v>7.5734919651434742</v>
      </c>
      <c r="K59" s="12">
        <v>0.59</v>
      </c>
      <c r="L59" s="13">
        <v>4.4683602594346494</v>
      </c>
      <c r="M59" s="13">
        <v>17.873441037738598</v>
      </c>
    </row>
    <row r="60" spans="1:13" x14ac:dyDescent="0.25">
      <c r="A60" s="8" t="s">
        <v>36</v>
      </c>
      <c r="B60" s="8" t="s">
        <v>37</v>
      </c>
      <c r="C60" s="8" t="s">
        <v>58</v>
      </c>
      <c r="D60" s="8" t="s">
        <v>0</v>
      </c>
      <c r="E60" s="11">
        <v>81</v>
      </c>
      <c r="F60" s="12">
        <v>3.4067039711934148</v>
      </c>
      <c r="G60" s="12" t="s">
        <v>31</v>
      </c>
      <c r="H60" s="13">
        <v>275.9430216666666</v>
      </c>
      <c r="I60" s="14">
        <v>0.25</v>
      </c>
      <c r="J60" s="13">
        <v>68.985755416666649</v>
      </c>
      <c r="K60" s="12">
        <v>1</v>
      </c>
      <c r="L60" s="13">
        <v>68.985755416666649</v>
      </c>
      <c r="M60" s="13">
        <v>275.9430216666666</v>
      </c>
    </row>
    <row r="61" spans="1:13" x14ac:dyDescent="0.25">
      <c r="A61" s="8" t="s">
        <v>36</v>
      </c>
      <c r="B61" s="8" t="s">
        <v>37</v>
      </c>
      <c r="C61" s="8" t="s">
        <v>58</v>
      </c>
      <c r="D61" s="8" t="s">
        <v>0</v>
      </c>
      <c r="E61" s="11">
        <v>642</v>
      </c>
      <c r="F61" s="12">
        <v>2.7649494008504569</v>
      </c>
      <c r="G61" s="12" t="s">
        <v>1</v>
      </c>
      <c r="H61" s="13">
        <v>1775.0975153459933</v>
      </c>
      <c r="I61" s="14">
        <v>0.25</v>
      </c>
      <c r="J61" s="13">
        <v>443.77437883649833</v>
      </c>
      <c r="K61" s="12">
        <v>0.79999999999999805</v>
      </c>
      <c r="L61" s="13">
        <v>355.01950306919781</v>
      </c>
      <c r="M61" s="13">
        <v>1420.0780122767912</v>
      </c>
    </row>
    <row r="62" spans="1:13" x14ac:dyDescent="0.25">
      <c r="A62" s="8" t="s">
        <v>38</v>
      </c>
      <c r="B62" s="8" t="s">
        <v>39</v>
      </c>
      <c r="C62" s="8" t="s">
        <v>29</v>
      </c>
      <c r="D62" s="8" t="s">
        <v>15</v>
      </c>
      <c r="E62" s="11">
        <v>790</v>
      </c>
      <c r="F62" s="12">
        <v>5.6307840816889243</v>
      </c>
      <c r="G62" s="12" t="s">
        <v>2</v>
      </c>
      <c r="H62" s="13">
        <v>4448.3194245342502</v>
      </c>
      <c r="I62" s="14">
        <v>0.25</v>
      </c>
      <c r="J62" s="13">
        <v>1112.0798561335625</v>
      </c>
      <c r="K62" s="12">
        <v>0.55479149922829196</v>
      </c>
      <c r="L62" s="13">
        <v>616.97245064592244</v>
      </c>
      <c r="M62" s="13">
        <v>2467.8898025836897</v>
      </c>
    </row>
    <row r="63" spans="1:13" x14ac:dyDescent="0.25">
      <c r="A63" s="8" t="s">
        <v>38</v>
      </c>
      <c r="B63" s="8" t="s">
        <v>39</v>
      </c>
      <c r="C63" s="8" t="s">
        <v>29</v>
      </c>
      <c r="D63" s="8" t="s">
        <v>15</v>
      </c>
      <c r="E63" s="11">
        <v>74</v>
      </c>
      <c r="F63" s="12">
        <v>3.2184998960649782</v>
      </c>
      <c r="G63" s="12" t="s">
        <v>32</v>
      </c>
      <c r="H63" s="13">
        <v>238.16899230880838</v>
      </c>
      <c r="I63" s="14">
        <v>0.25</v>
      </c>
      <c r="J63" s="13">
        <v>59.542248077202096</v>
      </c>
      <c r="K63" s="12">
        <v>0.8281934953416149</v>
      </c>
      <c r="L63" s="13">
        <v>49.312502555555554</v>
      </c>
      <c r="M63" s="13">
        <v>197.25001022222222</v>
      </c>
    </row>
    <row r="64" spans="1:13" x14ac:dyDescent="0.25">
      <c r="A64" s="8" t="s">
        <v>38</v>
      </c>
      <c r="B64" s="8" t="s">
        <v>39</v>
      </c>
      <c r="C64" s="8" t="s">
        <v>29</v>
      </c>
      <c r="D64" s="8" t="s">
        <v>15</v>
      </c>
      <c r="E64" s="11">
        <v>1789</v>
      </c>
      <c r="F64" s="12">
        <v>2.6946478479597826</v>
      </c>
      <c r="G64" s="12" t="s">
        <v>31</v>
      </c>
      <c r="H64" s="13">
        <v>4820.7250000000513</v>
      </c>
      <c r="I64" s="14">
        <v>0.25</v>
      </c>
      <c r="J64" s="13">
        <v>1205.1812500000128</v>
      </c>
      <c r="K64" s="12">
        <v>1</v>
      </c>
      <c r="L64" s="13">
        <v>1205.1812500000128</v>
      </c>
      <c r="M64" s="13">
        <v>4820.7250000000513</v>
      </c>
    </row>
    <row r="65" spans="1:13" x14ac:dyDescent="0.25">
      <c r="A65" s="8" t="s">
        <v>38</v>
      </c>
      <c r="B65" s="8" t="s">
        <v>39</v>
      </c>
      <c r="C65" s="8" t="s">
        <v>29</v>
      </c>
      <c r="D65" s="8" t="s">
        <v>0</v>
      </c>
      <c r="E65" s="11">
        <v>875</v>
      </c>
      <c r="F65" s="12">
        <v>7.2201228436295608</v>
      </c>
      <c r="G65" s="12" t="s">
        <v>59</v>
      </c>
      <c r="H65" s="13">
        <v>6317.6074881758659</v>
      </c>
      <c r="I65" s="14">
        <v>0.25</v>
      </c>
      <c r="J65" s="13">
        <v>1579.4018720439665</v>
      </c>
      <c r="K65" s="12">
        <v>0.4987925203770312</v>
      </c>
      <c r="L65" s="13">
        <v>787.79384044501137</v>
      </c>
      <c r="M65" s="13">
        <v>3151.1753617800455</v>
      </c>
    </row>
    <row r="66" spans="1:13" x14ac:dyDescent="0.25">
      <c r="A66" s="8" t="s">
        <v>38</v>
      </c>
      <c r="B66" s="8" t="s">
        <v>39</v>
      </c>
      <c r="C66" s="8" t="s">
        <v>29</v>
      </c>
      <c r="D66" s="8" t="s">
        <v>0</v>
      </c>
      <c r="E66" s="11">
        <v>118</v>
      </c>
      <c r="F66" s="12">
        <v>4.0753846285171438</v>
      </c>
      <c r="G66" s="12" t="s">
        <v>32</v>
      </c>
      <c r="H66" s="13">
        <v>480.89538616502301</v>
      </c>
      <c r="I66" s="14">
        <v>0.25</v>
      </c>
      <c r="J66" s="13">
        <v>120.22384654125575</v>
      </c>
      <c r="K66" s="12">
        <v>0.82948699410774407</v>
      </c>
      <c r="L66" s="13">
        <v>99.724117087576943</v>
      </c>
      <c r="M66" s="13">
        <v>398.89646835030777</v>
      </c>
    </row>
    <row r="67" spans="1:13" x14ac:dyDescent="0.25">
      <c r="A67" s="8" t="s">
        <v>38</v>
      </c>
      <c r="B67" s="8" t="s">
        <v>39</v>
      </c>
      <c r="C67" s="8" t="s">
        <v>29</v>
      </c>
      <c r="D67" s="8" t="s">
        <v>0</v>
      </c>
      <c r="E67" s="11">
        <v>305</v>
      </c>
      <c r="F67" s="12">
        <v>3.3746557377049262</v>
      </c>
      <c r="G67" s="12" t="s">
        <v>31</v>
      </c>
      <c r="H67" s="13">
        <v>1029.2700000000025</v>
      </c>
      <c r="I67" s="14">
        <v>0.25</v>
      </c>
      <c r="J67" s="13">
        <v>257.31750000000062</v>
      </c>
      <c r="K67" s="12">
        <v>1</v>
      </c>
      <c r="L67" s="13">
        <v>257.31750000000062</v>
      </c>
      <c r="M67" s="13">
        <v>1029.2700000000025</v>
      </c>
    </row>
    <row r="68" spans="1:13" x14ac:dyDescent="0.25">
      <c r="A68" s="8" t="s">
        <v>38</v>
      </c>
      <c r="B68" s="8" t="s">
        <v>39</v>
      </c>
      <c r="C68" s="8" t="s">
        <v>29</v>
      </c>
      <c r="D68" s="8" t="s">
        <v>16</v>
      </c>
      <c r="E68" s="11">
        <v>10</v>
      </c>
      <c r="F68" s="12">
        <v>2.915</v>
      </c>
      <c r="G68" s="12" t="s">
        <v>32</v>
      </c>
      <c r="H68" s="13">
        <v>29.150000000000002</v>
      </c>
      <c r="I68" s="14">
        <v>0.25</v>
      </c>
      <c r="J68" s="13">
        <v>7.2875000000000005</v>
      </c>
      <c r="K68" s="12">
        <v>0.82974999999999999</v>
      </c>
      <c r="L68" s="13">
        <v>6.0468031250000003</v>
      </c>
      <c r="M68" s="13">
        <v>24.187212500000001</v>
      </c>
    </row>
    <row r="69" spans="1:13" x14ac:dyDescent="0.25">
      <c r="A69" s="8" t="s">
        <v>38</v>
      </c>
      <c r="B69" s="8" t="s">
        <v>39</v>
      </c>
      <c r="C69" s="8" t="s">
        <v>29</v>
      </c>
      <c r="D69" s="8" t="s">
        <v>16</v>
      </c>
      <c r="E69" s="11">
        <v>39</v>
      </c>
      <c r="F69" s="12">
        <v>2.4291452991452989</v>
      </c>
      <c r="G69" s="12" t="s">
        <v>31</v>
      </c>
      <c r="H69" s="13">
        <v>94.73666666666665</v>
      </c>
      <c r="I69" s="14">
        <v>0.25</v>
      </c>
      <c r="J69" s="13">
        <v>23.684166666666663</v>
      </c>
      <c r="K69" s="12">
        <v>1</v>
      </c>
      <c r="L69" s="13">
        <v>23.684166666666663</v>
      </c>
      <c r="M69" s="13">
        <v>94.73666666666665</v>
      </c>
    </row>
    <row r="70" spans="1:13" x14ac:dyDescent="0.25">
      <c r="A70" s="8" t="s">
        <v>38</v>
      </c>
      <c r="B70" s="8" t="s">
        <v>39</v>
      </c>
      <c r="C70" s="8" t="s">
        <v>69</v>
      </c>
      <c r="D70" s="8" t="s">
        <v>15</v>
      </c>
      <c r="E70" s="11">
        <v>335</v>
      </c>
      <c r="F70" s="12">
        <v>2.6123449256358535</v>
      </c>
      <c r="G70" s="12" t="s">
        <v>31</v>
      </c>
      <c r="H70" s="13">
        <v>875.13555008801086</v>
      </c>
      <c r="I70" s="14">
        <v>0.25</v>
      </c>
      <c r="J70" s="13">
        <v>218.78388752200271</v>
      </c>
      <c r="K70" s="12">
        <v>1</v>
      </c>
      <c r="L70" s="13">
        <v>218.78388752200271</v>
      </c>
      <c r="M70" s="13">
        <v>875.13555008801086</v>
      </c>
    </row>
    <row r="71" spans="1:13" x14ac:dyDescent="0.25">
      <c r="A71" s="8" t="s">
        <v>38</v>
      </c>
      <c r="B71" s="8" t="s">
        <v>39</v>
      </c>
      <c r="C71" s="8" t="s">
        <v>69</v>
      </c>
      <c r="D71" s="8" t="s">
        <v>0</v>
      </c>
      <c r="E71" s="11">
        <v>163</v>
      </c>
      <c r="F71" s="12">
        <v>4.751113211360912</v>
      </c>
      <c r="G71" s="12" t="s">
        <v>59</v>
      </c>
      <c r="H71" s="13">
        <v>774.4314534518287</v>
      </c>
      <c r="I71" s="14">
        <v>0.25</v>
      </c>
      <c r="J71" s="13">
        <v>193.60786336295718</v>
      </c>
      <c r="K71" s="12">
        <v>0.50089300158758077</v>
      </c>
      <c r="L71" s="13">
        <v>96.976823810829828</v>
      </c>
      <c r="M71" s="13">
        <v>387.90729524331931</v>
      </c>
    </row>
    <row r="72" spans="1:13" x14ac:dyDescent="0.25">
      <c r="A72" s="8" t="s">
        <v>38</v>
      </c>
      <c r="B72" s="8" t="s">
        <v>39</v>
      </c>
      <c r="C72" s="8" t="s">
        <v>69</v>
      </c>
      <c r="D72" s="8" t="s">
        <v>0</v>
      </c>
      <c r="E72" s="11">
        <v>28</v>
      </c>
      <c r="F72" s="12">
        <v>2.9809400661668914</v>
      </c>
      <c r="G72" s="12" t="s">
        <v>32</v>
      </c>
      <c r="H72" s="13">
        <v>83.466321852672962</v>
      </c>
      <c r="I72" s="14">
        <v>0.25</v>
      </c>
      <c r="J72" s="13">
        <v>20.866580463168241</v>
      </c>
      <c r="K72" s="12">
        <v>0.82873032478632502</v>
      </c>
      <c r="L72" s="13">
        <v>17.292768004421401</v>
      </c>
      <c r="M72" s="13">
        <v>69.171072017685603</v>
      </c>
    </row>
    <row r="73" spans="1:13" x14ac:dyDescent="0.25">
      <c r="A73" s="8" t="s">
        <v>38</v>
      </c>
      <c r="B73" s="8" t="s">
        <v>39</v>
      </c>
      <c r="C73" s="8" t="s">
        <v>69</v>
      </c>
      <c r="D73" s="8" t="s">
        <v>0</v>
      </c>
      <c r="E73" s="11">
        <v>180</v>
      </c>
      <c r="F73" s="12">
        <v>2.9128407694819289</v>
      </c>
      <c r="G73" s="12" t="s">
        <v>31</v>
      </c>
      <c r="H73" s="13">
        <v>524.31133850674723</v>
      </c>
      <c r="I73" s="14">
        <v>0.25</v>
      </c>
      <c r="J73" s="13">
        <v>131.07783462668681</v>
      </c>
      <c r="K73" s="12">
        <v>1</v>
      </c>
      <c r="L73" s="13">
        <v>131.07783462668681</v>
      </c>
      <c r="M73" s="13">
        <v>524.31133850674723</v>
      </c>
    </row>
    <row r="74" spans="1:13" x14ac:dyDescent="0.25">
      <c r="A74" s="8" t="s">
        <v>38</v>
      </c>
      <c r="B74" s="8" t="s">
        <v>39</v>
      </c>
      <c r="C74" s="8" t="s">
        <v>14</v>
      </c>
      <c r="D74" s="8" t="s">
        <v>15</v>
      </c>
      <c r="E74" s="11">
        <v>207</v>
      </c>
      <c r="F74" s="12">
        <v>5.1588405797101435</v>
      </c>
      <c r="G74" s="12" t="s">
        <v>31</v>
      </c>
      <c r="H74" s="13">
        <v>1067.8799999999997</v>
      </c>
      <c r="I74" s="14">
        <v>0.25</v>
      </c>
      <c r="J74" s="13">
        <v>266.96999999999991</v>
      </c>
      <c r="K74" s="12">
        <v>1</v>
      </c>
      <c r="L74" s="13">
        <v>266.96999999999991</v>
      </c>
      <c r="M74" s="13">
        <v>1067.8799999999997</v>
      </c>
    </row>
    <row r="75" spans="1:13" x14ac:dyDescent="0.25">
      <c r="A75" s="8" t="s">
        <v>38</v>
      </c>
      <c r="B75" s="8" t="s">
        <v>39</v>
      </c>
      <c r="C75" s="8" t="s">
        <v>14</v>
      </c>
      <c r="D75" s="8" t="s">
        <v>0</v>
      </c>
      <c r="E75" s="11">
        <v>58</v>
      </c>
      <c r="F75" s="12">
        <v>12.570287520956589</v>
      </c>
      <c r="G75" s="12" t="s">
        <v>59</v>
      </c>
      <c r="H75" s="13">
        <v>729.07667621548217</v>
      </c>
      <c r="I75" s="14">
        <v>0.25</v>
      </c>
      <c r="J75" s="13">
        <v>182.26916905387054</v>
      </c>
      <c r="K75" s="12">
        <v>0.49643793745531828</v>
      </c>
      <c r="L75" s="13">
        <v>90.485330346798222</v>
      </c>
      <c r="M75" s="13">
        <v>361.94132138719289</v>
      </c>
    </row>
    <row r="76" spans="1:13" x14ac:dyDescent="0.25">
      <c r="A76" s="8" t="s">
        <v>38</v>
      </c>
      <c r="B76" s="8" t="s">
        <v>39</v>
      </c>
      <c r="C76" s="8" t="s">
        <v>14</v>
      </c>
      <c r="D76" s="8" t="s">
        <v>0</v>
      </c>
      <c r="E76" s="11">
        <v>60</v>
      </c>
      <c r="F76" s="12">
        <v>11.420317567774248</v>
      </c>
      <c r="G76" s="12" t="s">
        <v>2</v>
      </c>
      <c r="H76" s="13">
        <v>685.21905406645487</v>
      </c>
      <c r="I76" s="14">
        <v>0.25</v>
      </c>
      <c r="J76" s="13">
        <v>171.30476351661372</v>
      </c>
      <c r="K76" s="12">
        <v>0.55561917043898745</v>
      </c>
      <c r="L76" s="13">
        <v>95.180210597347838</v>
      </c>
      <c r="M76" s="13">
        <v>380.72084238939135</v>
      </c>
    </row>
    <row r="77" spans="1:13" x14ac:dyDescent="0.25">
      <c r="A77" s="8" t="s">
        <v>38</v>
      </c>
      <c r="B77" s="8" t="s">
        <v>39</v>
      </c>
      <c r="C77" s="8" t="s">
        <v>14</v>
      </c>
      <c r="D77" s="8" t="s">
        <v>0</v>
      </c>
      <c r="E77" s="11">
        <v>35</v>
      </c>
      <c r="F77" s="12">
        <v>7.6428329496619734</v>
      </c>
      <c r="G77" s="12" t="s">
        <v>32</v>
      </c>
      <c r="H77" s="13">
        <v>267.49915323816907</v>
      </c>
      <c r="I77" s="14">
        <v>0.25</v>
      </c>
      <c r="J77" s="13">
        <v>66.874788309542268</v>
      </c>
      <c r="K77" s="12">
        <v>0.82905357264957247</v>
      </c>
      <c r="L77" s="13">
        <v>55.442782168209881</v>
      </c>
      <c r="M77" s="13">
        <v>221.77112867283952</v>
      </c>
    </row>
    <row r="78" spans="1:13" x14ac:dyDescent="0.25">
      <c r="A78" s="8" t="s">
        <v>38</v>
      </c>
      <c r="B78" s="8" t="s">
        <v>39</v>
      </c>
      <c r="C78" s="8" t="s">
        <v>14</v>
      </c>
      <c r="D78" s="8" t="s">
        <v>0</v>
      </c>
      <c r="E78" s="11">
        <v>222</v>
      </c>
      <c r="F78" s="12">
        <v>6.0093137478137484</v>
      </c>
      <c r="G78" s="12" t="s">
        <v>31</v>
      </c>
      <c r="H78" s="13">
        <v>1334.0676520146521</v>
      </c>
      <c r="I78" s="14">
        <v>0.25</v>
      </c>
      <c r="J78" s="13">
        <v>333.51691300366303</v>
      </c>
      <c r="K78" s="12">
        <v>1</v>
      </c>
      <c r="L78" s="13">
        <v>333.51691300366303</v>
      </c>
      <c r="M78" s="13">
        <v>1334.0676520146521</v>
      </c>
    </row>
    <row r="79" spans="1:13" x14ac:dyDescent="0.25">
      <c r="A79" s="8" t="s">
        <v>38</v>
      </c>
      <c r="B79" s="8" t="s">
        <v>39</v>
      </c>
      <c r="C79" s="8" t="s">
        <v>14</v>
      </c>
      <c r="D79" s="8" t="s">
        <v>16</v>
      </c>
      <c r="E79" s="11">
        <v>2</v>
      </c>
      <c r="F79" s="12">
        <v>5.83</v>
      </c>
      <c r="G79" s="12" t="s">
        <v>32</v>
      </c>
      <c r="H79" s="13">
        <v>11.66</v>
      </c>
      <c r="I79" s="14">
        <v>0.25</v>
      </c>
      <c r="J79" s="13">
        <v>2.915</v>
      </c>
      <c r="K79" s="12">
        <v>0.83043</v>
      </c>
      <c r="L79" s="13">
        <v>2.42070345</v>
      </c>
      <c r="M79" s="13">
        <v>9.6828137999999999</v>
      </c>
    </row>
    <row r="80" spans="1:13" x14ac:dyDescent="0.25">
      <c r="A80" s="8" t="s">
        <v>38</v>
      </c>
      <c r="B80" s="8" t="s">
        <v>39</v>
      </c>
      <c r="C80" s="8" t="s">
        <v>14</v>
      </c>
      <c r="D80" s="8" t="s">
        <v>16</v>
      </c>
      <c r="E80" s="11">
        <v>18</v>
      </c>
      <c r="F80" s="12">
        <v>4.5483333333333338</v>
      </c>
      <c r="G80" s="12" t="s">
        <v>31</v>
      </c>
      <c r="H80" s="13">
        <v>81.87</v>
      </c>
      <c r="I80" s="14">
        <v>0.25</v>
      </c>
      <c r="J80" s="13">
        <v>20.467500000000001</v>
      </c>
      <c r="K80" s="12">
        <v>1</v>
      </c>
      <c r="L80" s="13">
        <v>20.467500000000001</v>
      </c>
      <c r="M80" s="13">
        <v>81.87</v>
      </c>
    </row>
    <row r="81" spans="1:13" x14ac:dyDescent="0.25">
      <c r="A81" s="8" t="s">
        <v>38</v>
      </c>
      <c r="B81" s="8" t="s">
        <v>39</v>
      </c>
      <c r="C81" s="8" t="s">
        <v>58</v>
      </c>
      <c r="D81" s="8" t="s">
        <v>0</v>
      </c>
      <c r="E81" s="11">
        <v>143</v>
      </c>
      <c r="F81" s="12">
        <v>5.0240517298285727</v>
      </c>
      <c r="G81" s="12" t="s">
        <v>59</v>
      </c>
      <c r="H81" s="13">
        <v>718.43939736548589</v>
      </c>
      <c r="I81" s="14">
        <v>0.25</v>
      </c>
      <c r="J81" s="13">
        <v>179.60984934137147</v>
      </c>
      <c r="K81" s="12">
        <v>0.5</v>
      </c>
      <c r="L81" s="13">
        <v>89.804924670685736</v>
      </c>
      <c r="M81" s="13">
        <v>359.21969868274294</v>
      </c>
    </row>
    <row r="82" spans="1:13" x14ac:dyDescent="0.25">
      <c r="A82" s="8" t="s">
        <v>38</v>
      </c>
      <c r="B82" s="8" t="s">
        <v>39</v>
      </c>
      <c r="C82" s="8" t="s">
        <v>58</v>
      </c>
      <c r="D82" s="8" t="s">
        <v>0</v>
      </c>
      <c r="E82" s="11">
        <v>4</v>
      </c>
      <c r="F82" s="12">
        <v>6.9139027030192572</v>
      </c>
      <c r="G82" s="12" t="s">
        <v>2</v>
      </c>
      <c r="H82" s="13">
        <v>27.655610812077029</v>
      </c>
      <c r="I82" s="14">
        <v>0.25</v>
      </c>
      <c r="J82" s="13">
        <v>6.9139027030192572</v>
      </c>
      <c r="K82" s="12">
        <v>0.59</v>
      </c>
      <c r="L82" s="13">
        <v>4.0792025947813615</v>
      </c>
      <c r="M82" s="13">
        <v>16.316810379125446</v>
      </c>
    </row>
    <row r="83" spans="1:13" x14ac:dyDescent="0.25">
      <c r="A83" s="8" t="s">
        <v>38</v>
      </c>
      <c r="B83" s="8" t="s">
        <v>39</v>
      </c>
      <c r="C83" s="8" t="s">
        <v>58</v>
      </c>
      <c r="D83" s="8" t="s">
        <v>0</v>
      </c>
      <c r="E83" s="11">
        <v>91</v>
      </c>
      <c r="F83" s="12">
        <v>3.7294829853479854</v>
      </c>
      <c r="G83" s="12" t="s">
        <v>31</v>
      </c>
      <c r="H83" s="13">
        <v>339.38295166666666</v>
      </c>
      <c r="I83" s="14">
        <v>0.25</v>
      </c>
      <c r="J83" s="13">
        <v>84.845737916666664</v>
      </c>
      <c r="K83" s="12">
        <v>1</v>
      </c>
      <c r="L83" s="13">
        <v>84.845737916666664</v>
      </c>
      <c r="M83" s="13">
        <v>339.38295166666666</v>
      </c>
    </row>
    <row r="84" spans="1:13" x14ac:dyDescent="0.25">
      <c r="A84" s="8" t="s">
        <v>40</v>
      </c>
      <c r="B84" s="8" t="s">
        <v>41</v>
      </c>
      <c r="C84" s="8" t="s">
        <v>29</v>
      </c>
      <c r="D84" s="8" t="s">
        <v>15</v>
      </c>
      <c r="E84" s="11">
        <v>790</v>
      </c>
      <c r="F84" s="12">
        <v>5.6307840816889172</v>
      </c>
      <c r="G84" s="12" t="s">
        <v>2</v>
      </c>
      <c r="H84" s="13">
        <v>4448.3194245342447</v>
      </c>
      <c r="I84" s="14">
        <v>0.25</v>
      </c>
      <c r="J84" s="13">
        <v>1112.0798561335612</v>
      </c>
      <c r="K84" s="12">
        <v>0.55479149922829196</v>
      </c>
      <c r="L84" s="13">
        <v>616.97245064592164</v>
      </c>
      <c r="M84" s="13">
        <v>2467.8898025836866</v>
      </c>
    </row>
    <row r="85" spans="1:13" x14ac:dyDescent="0.25">
      <c r="A85" s="8" t="s">
        <v>40</v>
      </c>
      <c r="B85" s="8" t="s">
        <v>41</v>
      </c>
      <c r="C85" s="8" t="s">
        <v>29</v>
      </c>
      <c r="D85" s="8" t="s">
        <v>15</v>
      </c>
      <c r="E85" s="11">
        <v>74</v>
      </c>
      <c r="F85" s="12">
        <v>3.2184998960649782</v>
      </c>
      <c r="G85" s="12" t="s">
        <v>32</v>
      </c>
      <c r="H85" s="13">
        <v>238.16899230880838</v>
      </c>
      <c r="I85" s="14">
        <v>0.25</v>
      </c>
      <c r="J85" s="13">
        <v>59.542248077202096</v>
      </c>
      <c r="K85" s="12">
        <v>0.82819349534161479</v>
      </c>
      <c r="L85" s="13">
        <v>49.312502555555547</v>
      </c>
      <c r="M85" s="13">
        <v>197.25001022222219</v>
      </c>
    </row>
    <row r="86" spans="1:13" x14ac:dyDescent="0.25">
      <c r="A86" s="8" t="s">
        <v>40</v>
      </c>
      <c r="B86" s="8" t="s">
        <v>41</v>
      </c>
      <c r="C86" s="8" t="s">
        <v>29</v>
      </c>
      <c r="D86" s="8" t="s">
        <v>15</v>
      </c>
      <c r="E86" s="11">
        <v>1789</v>
      </c>
      <c r="F86" s="12">
        <v>2.6946478479597786</v>
      </c>
      <c r="G86" s="12" t="s">
        <v>31</v>
      </c>
      <c r="H86" s="13">
        <v>4820.725000000044</v>
      </c>
      <c r="I86" s="14">
        <v>0.25</v>
      </c>
      <c r="J86" s="13">
        <v>1205.181250000011</v>
      </c>
      <c r="K86" s="12">
        <v>1</v>
      </c>
      <c r="L86" s="13">
        <v>1205.181250000011</v>
      </c>
      <c r="M86" s="13">
        <v>4820.725000000044</v>
      </c>
    </row>
    <row r="87" spans="1:13" x14ac:dyDescent="0.25">
      <c r="A87" s="8" t="s">
        <v>40</v>
      </c>
      <c r="B87" s="8" t="s">
        <v>41</v>
      </c>
      <c r="C87" s="8" t="s">
        <v>29</v>
      </c>
      <c r="D87" s="8" t="s">
        <v>0</v>
      </c>
      <c r="E87" s="11">
        <v>875</v>
      </c>
      <c r="F87" s="12">
        <v>7.2201228436295573</v>
      </c>
      <c r="G87" s="12" t="s">
        <v>59</v>
      </c>
      <c r="H87" s="13">
        <v>6317.6074881758623</v>
      </c>
      <c r="I87" s="14">
        <v>0.25</v>
      </c>
      <c r="J87" s="13">
        <v>1579.4018720439656</v>
      </c>
      <c r="K87" s="12">
        <v>0.4987925203770312</v>
      </c>
      <c r="L87" s="13">
        <v>787.79384044501091</v>
      </c>
      <c r="M87" s="13">
        <v>3151.1753617800437</v>
      </c>
    </row>
    <row r="88" spans="1:13" x14ac:dyDescent="0.25">
      <c r="A88" s="8" t="s">
        <v>40</v>
      </c>
      <c r="B88" s="8" t="s">
        <v>41</v>
      </c>
      <c r="C88" s="8" t="s">
        <v>29</v>
      </c>
      <c r="D88" s="8" t="s">
        <v>0</v>
      </c>
      <c r="E88" s="11">
        <v>118</v>
      </c>
      <c r="F88" s="12">
        <v>4.0753846285171429</v>
      </c>
      <c r="G88" s="12" t="s">
        <v>32</v>
      </c>
      <c r="H88" s="13">
        <v>480.8953861650229</v>
      </c>
      <c r="I88" s="14">
        <v>0.25</v>
      </c>
      <c r="J88" s="13">
        <v>120.22384654125572</v>
      </c>
      <c r="K88" s="12">
        <v>0.82948699410774429</v>
      </c>
      <c r="L88" s="13">
        <v>99.724117087576943</v>
      </c>
      <c r="M88" s="13">
        <v>398.89646835030777</v>
      </c>
    </row>
    <row r="89" spans="1:13" x14ac:dyDescent="0.25">
      <c r="A89" s="8" t="s">
        <v>40</v>
      </c>
      <c r="B89" s="8" t="s">
        <v>41</v>
      </c>
      <c r="C89" s="8" t="s">
        <v>29</v>
      </c>
      <c r="D89" s="8" t="s">
        <v>0</v>
      </c>
      <c r="E89" s="11">
        <v>305</v>
      </c>
      <c r="F89" s="12">
        <v>3.3746557377049262</v>
      </c>
      <c r="G89" s="12" t="s">
        <v>31</v>
      </c>
      <c r="H89" s="13">
        <v>1029.2700000000025</v>
      </c>
      <c r="I89" s="14">
        <v>0.25</v>
      </c>
      <c r="J89" s="13">
        <v>257.31750000000062</v>
      </c>
      <c r="K89" s="12">
        <v>1</v>
      </c>
      <c r="L89" s="13">
        <v>257.31750000000062</v>
      </c>
      <c r="M89" s="13">
        <v>1029.2700000000025</v>
      </c>
    </row>
    <row r="90" spans="1:13" x14ac:dyDescent="0.25">
      <c r="A90" s="8" t="s">
        <v>40</v>
      </c>
      <c r="B90" s="8" t="s">
        <v>41</v>
      </c>
      <c r="C90" s="8" t="s">
        <v>29</v>
      </c>
      <c r="D90" s="8" t="s">
        <v>16</v>
      </c>
      <c r="E90" s="11">
        <v>10</v>
      </c>
      <c r="F90" s="12">
        <v>2.915</v>
      </c>
      <c r="G90" s="12" t="s">
        <v>32</v>
      </c>
      <c r="H90" s="13">
        <v>29.150000000000002</v>
      </c>
      <c r="I90" s="14">
        <v>0.25</v>
      </c>
      <c r="J90" s="13">
        <v>7.2875000000000005</v>
      </c>
      <c r="K90" s="12">
        <v>0.82974999999999999</v>
      </c>
      <c r="L90" s="13">
        <v>6.0468031250000003</v>
      </c>
      <c r="M90" s="13">
        <v>24.187212500000001</v>
      </c>
    </row>
    <row r="91" spans="1:13" x14ac:dyDescent="0.25">
      <c r="A91" s="8" t="s">
        <v>40</v>
      </c>
      <c r="B91" s="8" t="s">
        <v>41</v>
      </c>
      <c r="C91" s="8" t="s">
        <v>29</v>
      </c>
      <c r="D91" s="8" t="s">
        <v>16</v>
      </c>
      <c r="E91" s="11">
        <v>39</v>
      </c>
      <c r="F91" s="12">
        <v>2.4291452991452989</v>
      </c>
      <c r="G91" s="12" t="s">
        <v>31</v>
      </c>
      <c r="H91" s="13">
        <v>94.73666666666665</v>
      </c>
      <c r="I91" s="14">
        <v>0.25</v>
      </c>
      <c r="J91" s="13">
        <v>23.684166666666663</v>
      </c>
      <c r="K91" s="12">
        <v>1</v>
      </c>
      <c r="L91" s="13">
        <v>23.684166666666663</v>
      </c>
      <c r="M91" s="13">
        <v>94.73666666666665</v>
      </c>
    </row>
    <row r="92" spans="1:13" x14ac:dyDescent="0.25">
      <c r="A92" s="8" t="s">
        <v>40</v>
      </c>
      <c r="B92" s="8" t="s">
        <v>41</v>
      </c>
      <c r="C92" s="8" t="s">
        <v>69</v>
      </c>
      <c r="D92" s="8" t="s">
        <v>15</v>
      </c>
      <c r="E92" s="11">
        <v>335</v>
      </c>
      <c r="F92" s="12">
        <v>2.6123449256358531</v>
      </c>
      <c r="G92" s="12" t="s">
        <v>31</v>
      </c>
      <c r="H92" s="13">
        <v>875.13555008801075</v>
      </c>
      <c r="I92" s="14">
        <v>0.25</v>
      </c>
      <c r="J92" s="13">
        <v>218.78388752200269</v>
      </c>
      <c r="K92" s="12">
        <v>1</v>
      </c>
      <c r="L92" s="13">
        <v>218.78388752200269</v>
      </c>
      <c r="M92" s="13">
        <v>875.13555008801075</v>
      </c>
    </row>
    <row r="93" spans="1:13" x14ac:dyDescent="0.25">
      <c r="A93" s="8" t="s">
        <v>40</v>
      </c>
      <c r="B93" s="8" t="s">
        <v>41</v>
      </c>
      <c r="C93" s="8" t="s">
        <v>69</v>
      </c>
      <c r="D93" s="8" t="s">
        <v>0</v>
      </c>
      <c r="E93" s="11">
        <v>163</v>
      </c>
      <c r="F93" s="12">
        <v>4.7511132113609138</v>
      </c>
      <c r="G93" s="12" t="s">
        <v>59</v>
      </c>
      <c r="H93" s="13">
        <v>774.43145345182893</v>
      </c>
      <c r="I93" s="14">
        <v>0.25</v>
      </c>
      <c r="J93" s="13">
        <v>193.60786336295723</v>
      </c>
      <c r="K93" s="12">
        <v>0.50089300158758077</v>
      </c>
      <c r="L93" s="13">
        <v>96.976823810829856</v>
      </c>
      <c r="M93" s="13">
        <v>387.90729524331942</v>
      </c>
    </row>
    <row r="94" spans="1:13" x14ac:dyDescent="0.25">
      <c r="A94" s="8" t="s">
        <v>40</v>
      </c>
      <c r="B94" s="8" t="s">
        <v>41</v>
      </c>
      <c r="C94" s="8" t="s">
        <v>69</v>
      </c>
      <c r="D94" s="8" t="s">
        <v>0</v>
      </c>
      <c r="E94" s="11">
        <v>28</v>
      </c>
      <c r="F94" s="12">
        <v>2.9809400661668923</v>
      </c>
      <c r="G94" s="12" t="s">
        <v>32</v>
      </c>
      <c r="H94" s="13">
        <v>83.466321852672991</v>
      </c>
      <c r="I94" s="14">
        <v>0.25</v>
      </c>
      <c r="J94" s="13">
        <v>20.866580463168248</v>
      </c>
      <c r="K94" s="12">
        <v>0.8287303247863248</v>
      </c>
      <c r="L94" s="13">
        <v>17.292768004421401</v>
      </c>
      <c r="M94" s="13">
        <v>69.171072017685603</v>
      </c>
    </row>
    <row r="95" spans="1:13" x14ac:dyDescent="0.25">
      <c r="A95" s="8" t="s">
        <v>40</v>
      </c>
      <c r="B95" s="8" t="s">
        <v>41</v>
      </c>
      <c r="C95" s="8" t="s">
        <v>69</v>
      </c>
      <c r="D95" s="8" t="s">
        <v>0</v>
      </c>
      <c r="E95" s="11">
        <v>180</v>
      </c>
      <c r="F95" s="12">
        <v>2.9128407694819285</v>
      </c>
      <c r="G95" s="12" t="s">
        <v>31</v>
      </c>
      <c r="H95" s="13">
        <v>524.31133850674712</v>
      </c>
      <c r="I95" s="14">
        <v>0.25</v>
      </c>
      <c r="J95" s="13">
        <v>131.07783462668678</v>
      </c>
      <c r="K95" s="12">
        <v>1</v>
      </c>
      <c r="L95" s="13">
        <v>131.07783462668678</v>
      </c>
      <c r="M95" s="13">
        <v>524.31133850674712</v>
      </c>
    </row>
    <row r="96" spans="1:13" x14ac:dyDescent="0.25">
      <c r="A96" s="8" t="s">
        <v>40</v>
      </c>
      <c r="B96" s="8" t="s">
        <v>41</v>
      </c>
      <c r="C96" s="8" t="s">
        <v>14</v>
      </c>
      <c r="D96" s="8" t="s">
        <v>15</v>
      </c>
      <c r="E96" s="11">
        <v>75</v>
      </c>
      <c r="F96" s="12">
        <v>12.75210923146177</v>
      </c>
      <c r="G96" s="12" t="s">
        <v>59</v>
      </c>
      <c r="H96" s="13">
        <v>956.40819235963272</v>
      </c>
      <c r="I96" s="14">
        <v>0.25</v>
      </c>
      <c r="J96" s="13">
        <v>239.10204808990818</v>
      </c>
      <c r="K96" s="12">
        <v>0.50684194585913656</v>
      </c>
      <c r="L96" s="13">
        <v>121.1869473127939</v>
      </c>
      <c r="M96" s="13">
        <v>484.74778925117562</v>
      </c>
    </row>
    <row r="97" spans="1:13" x14ac:dyDescent="0.25">
      <c r="A97" s="8" t="s">
        <v>40</v>
      </c>
      <c r="B97" s="8" t="s">
        <v>41</v>
      </c>
      <c r="C97" s="8" t="s">
        <v>14</v>
      </c>
      <c r="D97" s="8" t="s">
        <v>15</v>
      </c>
      <c r="E97" s="11">
        <v>55</v>
      </c>
      <c r="F97" s="12">
        <v>9.3348621894398374</v>
      </c>
      <c r="G97" s="12" t="s">
        <v>2</v>
      </c>
      <c r="H97" s="13">
        <v>513.4174204191911</v>
      </c>
      <c r="I97" s="14">
        <v>0.25</v>
      </c>
      <c r="J97" s="13">
        <v>128.35435510479778</v>
      </c>
      <c r="K97" s="12">
        <v>0.55466725594442934</v>
      </c>
      <c r="L97" s="13">
        <v>71.193957934495032</v>
      </c>
      <c r="M97" s="13">
        <v>284.77583173798013</v>
      </c>
    </row>
    <row r="98" spans="1:13" x14ac:dyDescent="0.25">
      <c r="A98" s="8" t="s">
        <v>40</v>
      </c>
      <c r="B98" s="8" t="s">
        <v>41</v>
      </c>
      <c r="C98" s="8" t="s">
        <v>14</v>
      </c>
      <c r="D98" s="8" t="s">
        <v>15</v>
      </c>
      <c r="E98" s="11">
        <v>234</v>
      </c>
      <c r="F98" s="12">
        <v>5.1583333333333341</v>
      </c>
      <c r="G98" s="12" t="s">
        <v>31</v>
      </c>
      <c r="H98" s="13">
        <v>1207.0500000000002</v>
      </c>
      <c r="I98" s="14">
        <v>0.25</v>
      </c>
      <c r="J98" s="13">
        <v>301.76250000000005</v>
      </c>
      <c r="K98" s="12">
        <v>1</v>
      </c>
      <c r="L98" s="13">
        <v>301.76250000000005</v>
      </c>
      <c r="M98" s="13">
        <v>1207.0500000000002</v>
      </c>
    </row>
    <row r="99" spans="1:13" x14ac:dyDescent="0.25">
      <c r="A99" s="8" t="s">
        <v>40</v>
      </c>
      <c r="B99" s="8" t="s">
        <v>41</v>
      </c>
      <c r="C99" s="8" t="s">
        <v>14</v>
      </c>
      <c r="D99" s="8" t="s">
        <v>0</v>
      </c>
      <c r="E99" s="11">
        <v>107</v>
      </c>
      <c r="F99" s="12">
        <v>11.768704149878499</v>
      </c>
      <c r="G99" s="12" t="s">
        <v>59</v>
      </c>
      <c r="H99" s="13">
        <v>1259.2513440369994</v>
      </c>
      <c r="I99" s="14">
        <v>0.25</v>
      </c>
      <c r="J99" s="13">
        <v>314.81283600924985</v>
      </c>
      <c r="K99" s="12">
        <v>0.51152151681801628</v>
      </c>
      <c r="L99" s="13">
        <v>161.03353938923289</v>
      </c>
      <c r="M99" s="13">
        <v>644.13415755693154</v>
      </c>
    </row>
    <row r="100" spans="1:13" x14ac:dyDescent="0.25">
      <c r="A100" s="8" t="s">
        <v>40</v>
      </c>
      <c r="B100" s="8" t="s">
        <v>41</v>
      </c>
      <c r="C100" s="8" t="s">
        <v>14</v>
      </c>
      <c r="D100" s="8" t="s">
        <v>0</v>
      </c>
      <c r="E100" s="11">
        <v>471</v>
      </c>
      <c r="F100" s="12">
        <v>12.011317226986467</v>
      </c>
      <c r="G100" s="12" t="s">
        <v>2</v>
      </c>
      <c r="H100" s="13">
        <v>5657.3304139106258</v>
      </c>
      <c r="I100" s="14">
        <v>0.25</v>
      </c>
      <c r="J100" s="13">
        <v>1414.3326034776564</v>
      </c>
      <c r="K100" s="12">
        <v>0.55618444669424727</v>
      </c>
      <c r="L100" s="13">
        <v>786.62979650685452</v>
      </c>
      <c r="M100" s="13">
        <v>3146.5191860274181</v>
      </c>
    </row>
    <row r="101" spans="1:13" x14ac:dyDescent="0.25">
      <c r="A101" s="8" t="s">
        <v>40</v>
      </c>
      <c r="B101" s="8" t="s">
        <v>41</v>
      </c>
      <c r="C101" s="8" t="s">
        <v>14</v>
      </c>
      <c r="D101" s="8" t="s">
        <v>0</v>
      </c>
      <c r="E101" s="11">
        <v>150</v>
      </c>
      <c r="F101" s="12">
        <v>7.8111009168074865</v>
      </c>
      <c r="G101" s="12" t="s">
        <v>32</v>
      </c>
      <c r="H101" s="13">
        <v>1171.6651375211229</v>
      </c>
      <c r="I101" s="14">
        <v>0.25</v>
      </c>
      <c r="J101" s="13">
        <v>292.91628438028073</v>
      </c>
      <c r="K101" s="12">
        <v>0.82833467329444266</v>
      </c>
      <c r="L101" s="13">
        <v>242.63271472476188</v>
      </c>
      <c r="M101" s="13">
        <v>970.53085889904753</v>
      </c>
    </row>
    <row r="102" spans="1:13" x14ac:dyDescent="0.25">
      <c r="A102" s="8" t="s">
        <v>40</v>
      </c>
      <c r="B102" s="8" t="s">
        <v>41</v>
      </c>
      <c r="C102" s="8" t="s">
        <v>14</v>
      </c>
      <c r="D102" s="8" t="s">
        <v>0</v>
      </c>
      <c r="E102" s="11">
        <v>670</v>
      </c>
      <c r="F102" s="12">
        <v>6.0832040944544694</v>
      </c>
      <c r="G102" s="12" t="s">
        <v>31</v>
      </c>
      <c r="H102" s="13">
        <v>4075.7467432844946</v>
      </c>
      <c r="I102" s="14">
        <v>0.25</v>
      </c>
      <c r="J102" s="13">
        <v>1018.9366858211237</v>
      </c>
      <c r="K102" s="12">
        <v>1</v>
      </c>
      <c r="L102" s="13">
        <v>1018.9366858211237</v>
      </c>
      <c r="M102" s="13">
        <v>4075.7467432844946</v>
      </c>
    </row>
    <row r="103" spans="1:13" x14ac:dyDescent="0.25">
      <c r="A103" s="8" t="s">
        <v>40</v>
      </c>
      <c r="B103" s="8" t="s">
        <v>41</v>
      </c>
      <c r="C103" s="8" t="s">
        <v>14</v>
      </c>
      <c r="D103" s="8" t="s">
        <v>16</v>
      </c>
      <c r="E103" s="11">
        <v>48</v>
      </c>
      <c r="F103" s="12">
        <v>8.9281050594382947</v>
      </c>
      <c r="G103" s="12" t="s">
        <v>2</v>
      </c>
      <c r="H103" s="13">
        <v>428.54904285303815</v>
      </c>
      <c r="I103" s="14">
        <v>0.25</v>
      </c>
      <c r="J103" s="13">
        <v>107.13726071325954</v>
      </c>
      <c r="K103" s="12">
        <v>0.55502121840065854</v>
      </c>
      <c r="L103" s="13">
        <v>59.463452977182314</v>
      </c>
      <c r="M103" s="13">
        <v>237.85381190872926</v>
      </c>
    </row>
    <row r="104" spans="1:13" x14ac:dyDescent="0.25">
      <c r="A104" s="8" t="s">
        <v>40</v>
      </c>
      <c r="B104" s="8" t="s">
        <v>41</v>
      </c>
      <c r="C104" s="8" t="s">
        <v>14</v>
      </c>
      <c r="D104" s="8" t="s">
        <v>16</v>
      </c>
      <c r="E104" s="11">
        <v>11</v>
      </c>
      <c r="F104" s="12">
        <v>5.830000000000001</v>
      </c>
      <c r="G104" s="12" t="s">
        <v>32</v>
      </c>
      <c r="H104" s="13">
        <v>64.13000000000001</v>
      </c>
      <c r="I104" s="14">
        <v>0.25</v>
      </c>
      <c r="J104" s="13">
        <v>16.032500000000002</v>
      </c>
      <c r="K104" s="12">
        <v>0.82984333333333327</v>
      </c>
      <c r="L104" s="13">
        <v>13.304463241666667</v>
      </c>
      <c r="M104" s="13">
        <v>53.217852966666669</v>
      </c>
    </row>
    <row r="105" spans="1:13" x14ac:dyDescent="0.25">
      <c r="A105" s="8" t="s">
        <v>40</v>
      </c>
      <c r="B105" s="8" t="s">
        <v>41</v>
      </c>
      <c r="C105" s="8" t="s">
        <v>14</v>
      </c>
      <c r="D105" s="8" t="s">
        <v>16</v>
      </c>
      <c r="E105" s="11">
        <v>37</v>
      </c>
      <c r="F105" s="12">
        <v>4.6586486486486471</v>
      </c>
      <c r="G105" s="12" t="s">
        <v>31</v>
      </c>
      <c r="H105" s="13">
        <v>172.36999999999995</v>
      </c>
      <c r="I105" s="14">
        <v>0.25</v>
      </c>
      <c r="J105" s="13">
        <v>43.092499999999987</v>
      </c>
      <c r="K105" s="12">
        <v>1</v>
      </c>
      <c r="L105" s="13">
        <v>43.092499999999987</v>
      </c>
      <c r="M105" s="13">
        <v>172.36999999999995</v>
      </c>
    </row>
    <row r="106" spans="1:13" x14ac:dyDescent="0.25">
      <c r="A106" s="8" t="s">
        <v>40</v>
      </c>
      <c r="B106" s="8" t="s">
        <v>41</v>
      </c>
      <c r="C106" s="8" t="s">
        <v>58</v>
      </c>
      <c r="D106" s="8" t="s">
        <v>0</v>
      </c>
      <c r="E106" s="11">
        <v>143</v>
      </c>
      <c r="F106" s="12">
        <v>5.0433138859169526</v>
      </c>
      <c r="G106" s="12" t="s">
        <v>59</v>
      </c>
      <c r="H106" s="13">
        <v>721.19388568612419</v>
      </c>
      <c r="I106" s="14">
        <v>0.25</v>
      </c>
      <c r="J106" s="13">
        <v>180.29847142153105</v>
      </c>
      <c r="K106" s="12">
        <v>0.5</v>
      </c>
      <c r="L106" s="13">
        <v>90.149235710765524</v>
      </c>
      <c r="M106" s="13">
        <v>360.5969428430621</v>
      </c>
    </row>
    <row r="107" spans="1:13" x14ac:dyDescent="0.25">
      <c r="A107" s="8" t="s">
        <v>40</v>
      </c>
      <c r="B107" s="8" t="s">
        <v>41</v>
      </c>
      <c r="C107" s="8" t="s">
        <v>58</v>
      </c>
      <c r="D107" s="8" t="s">
        <v>0</v>
      </c>
      <c r="E107" s="11">
        <v>35</v>
      </c>
      <c r="F107" s="12">
        <v>8.9356840271490992</v>
      </c>
      <c r="G107" s="12" t="s">
        <v>2</v>
      </c>
      <c r="H107" s="13">
        <v>312.74894095021847</v>
      </c>
      <c r="I107" s="14">
        <v>0.25</v>
      </c>
      <c r="J107" s="13">
        <v>78.187235237554617</v>
      </c>
      <c r="K107" s="12">
        <v>0.59</v>
      </c>
      <c r="L107" s="13">
        <v>46.130468790157224</v>
      </c>
      <c r="M107" s="13">
        <v>184.52187516062889</v>
      </c>
    </row>
    <row r="108" spans="1:13" x14ac:dyDescent="0.25">
      <c r="A108" s="8" t="s">
        <v>40</v>
      </c>
      <c r="B108" s="8" t="s">
        <v>41</v>
      </c>
      <c r="C108" s="8" t="s">
        <v>58</v>
      </c>
      <c r="D108" s="8" t="s">
        <v>0</v>
      </c>
      <c r="E108" s="11">
        <v>122</v>
      </c>
      <c r="F108" s="12">
        <v>4.5825241939890722</v>
      </c>
      <c r="G108" s="12" t="s">
        <v>31</v>
      </c>
      <c r="H108" s="13">
        <v>559.06795166666677</v>
      </c>
      <c r="I108" s="14">
        <v>0.25</v>
      </c>
      <c r="J108" s="13">
        <v>139.76698791666669</v>
      </c>
      <c r="K108" s="12">
        <v>1</v>
      </c>
      <c r="L108" s="13">
        <v>139.76698791666669</v>
      </c>
      <c r="M108" s="13">
        <v>559.06795166666677</v>
      </c>
    </row>
    <row r="109" spans="1:13" x14ac:dyDescent="0.25">
      <c r="A109" s="8" t="s">
        <v>42</v>
      </c>
      <c r="B109" s="8" t="s">
        <v>43</v>
      </c>
      <c r="C109" s="8" t="s">
        <v>29</v>
      </c>
      <c r="D109" s="8" t="s">
        <v>15</v>
      </c>
      <c r="E109" s="11">
        <v>790</v>
      </c>
      <c r="F109" s="12">
        <v>5.6307840816889172</v>
      </c>
      <c r="G109" s="12" t="s">
        <v>2</v>
      </c>
      <c r="H109" s="13">
        <v>4448.3194245342447</v>
      </c>
      <c r="I109" s="14">
        <v>0.25</v>
      </c>
      <c r="J109" s="13">
        <v>1112.0798561335612</v>
      </c>
      <c r="K109" s="12">
        <v>0.55479149922829207</v>
      </c>
      <c r="L109" s="13">
        <v>616.97245064592175</v>
      </c>
      <c r="M109" s="13">
        <v>2467.889802583687</v>
      </c>
    </row>
    <row r="110" spans="1:13" x14ac:dyDescent="0.25">
      <c r="A110" s="8" t="s">
        <v>42</v>
      </c>
      <c r="B110" s="8" t="s">
        <v>43</v>
      </c>
      <c r="C110" s="8" t="s">
        <v>29</v>
      </c>
      <c r="D110" s="8" t="s">
        <v>15</v>
      </c>
      <c r="E110" s="11">
        <v>74</v>
      </c>
      <c r="F110" s="12">
        <v>3.2184998960649782</v>
      </c>
      <c r="G110" s="12" t="s">
        <v>32</v>
      </c>
      <c r="H110" s="13">
        <v>238.16899230880838</v>
      </c>
      <c r="I110" s="14">
        <v>0.25</v>
      </c>
      <c r="J110" s="13">
        <v>59.542248077202096</v>
      </c>
      <c r="K110" s="12">
        <v>0.8281934953416149</v>
      </c>
      <c r="L110" s="13">
        <v>49.312502555555554</v>
      </c>
      <c r="M110" s="13">
        <v>197.25001022222222</v>
      </c>
    </row>
    <row r="111" spans="1:13" x14ac:dyDescent="0.25">
      <c r="A111" s="8" t="s">
        <v>42</v>
      </c>
      <c r="B111" s="8" t="s">
        <v>43</v>
      </c>
      <c r="C111" s="8" t="s">
        <v>29</v>
      </c>
      <c r="D111" s="8" t="s">
        <v>15</v>
      </c>
      <c r="E111" s="11">
        <v>1789</v>
      </c>
      <c r="F111" s="12">
        <v>2.6946478479597791</v>
      </c>
      <c r="G111" s="12" t="s">
        <v>31</v>
      </c>
      <c r="H111" s="13">
        <v>4820.7250000000449</v>
      </c>
      <c r="I111" s="14">
        <v>0.25</v>
      </c>
      <c r="J111" s="13">
        <v>1205.1812500000112</v>
      </c>
      <c r="K111" s="12">
        <v>1</v>
      </c>
      <c r="L111" s="13">
        <v>1205.1812500000112</v>
      </c>
      <c r="M111" s="13">
        <v>4820.7250000000449</v>
      </c>
    </row>
    <row r="112" spans="1:13" x14ac:dyDescent="0.25">
      <c r="A112" s="8" t="s">
        <v>42</v>
      </c>
      <c r="B112" s="8" t="s">
        <v>43</v>
      </c>
      <c r="C112" s="8" t="s">
        <v>29</v>
      </c>
      <c r="D112" s="8" t="s">
        <v>15</v>
      </c>
      <c r="E112" s="11">
        <v>2835</v>
      </c>
      <c r="F112" s="12">
        <v>4.0991857496928983</v>
      </c>
      <c r="G112" s="12" t="s">
        <v>1</v>
      </c>
      <c r="H112" s="13">
        <v>11621.191600379367</v>
      </c>
      <c r="I112" s="14">
        <v>0.25</v>
      </c>
      <c r="J112" s="13">
        <v>2905.2979000948417</v>
      </c>
      <c r="K112" s="12">
        <v>0.79150293800838445</v>
      </c>
      <c r="L112" s="13">
        <v>2299.5518237146571</v>
      </c>
      <c r="M112" s="13">
        <v>9198.2072948586283</v>
      </c>
    </row>
    <row r="113" spans="1:13" x14ac:dyDescent="0.25">
      <c r="A113" s="8" t="s">
        <v>42</v>
      </c>
      <c r="B113" s="8" t="s">
        <v>43</v>
      </c>
      <c r="C113" s="8" t="s">
        <v>29</v>
      </c>
      <c r="D113" s="8" t="s">
        <v>0</v>
      </c>
      <c r="E113" s="11">
        <v>875</v>
      </c>
      <c r="F113" s="12">
        <v>7.2201228436295644</v>
      </c>
      <c r="G113" s="12" t="s">
        <v>59</v>
      </c>
      <c r="H113" s="13">
        <v>6317.6074881758686</v>
      </c>
      <c r="I113" s="14">
        <v>0.25</v>
      </c>
      <c r="J113" s="13">
        <v>1579.4018720439672</v>
      </c>
      <c r="K113" s="12">
        <v>0.4987925203770312</v>
      </c>
      <c r="L113" s="13">
        <v>787.79384044501171</v>
      </c>
      <c r="M113" s="13">
        <v>3151.1753617800468</v>
      </c>
    </row>
    <row r="114" spans="1:13" x14ac:dyDescent="0.25">
      <c r="A114" s="8" t="s">
        <v>42</v>
      </c>
      <c r="B114" s="8" t="s">
        <v>43</v>
      </c>
      <c r="C114" s="8" t="s">
        <v>29</v>
      </c>
      <c r="D114" s="8" t="s">
        <v>0</v>
      </c>
      <c r="E114" s="11">
        <v>118</v>
      </c>
      <c r="F114" s="12">
        <v>4.0753846285171456</v>
      </c>
      <c r="G114" s="12" t="s">
        <v>32</v>
      </c>
      <c r="H114" s="13">
        <v>480.89538616502318</v>
      </c>
      <c r="I114" s="14">
        <v>0.25</v>
      </c>
      <c r="J114" s="13">
        <v>120.2238465412558</v>
      </c>
      <c r="K114" s="12">
        <v>0.82948699410774407</v>
      </c>
      <c r="L114" s="13">
        <v>99.724117087576971</v>
      </c>
      <c r="M114" s="13">
        <v>398.89646835030788</v>
      </c>
    </row>
    <row r="115" spans="1:13" x14ac:dyDescent="0.25">
      <c r="A115" s="8" t="s">
        <v>42</v>
      </c>
      <c r="B115" s="8" t="s">
        <v>43</v>
      </c>
      <c r="C115" s="8" t="s">
        <v>29</v>
      </c>
      <c r="D115" s="8" t="s">
        <v>0</v>
      </c>
      <c r="E115" s="11">
        <v>305</v>
      </c>
      <c r="F115" s="12">
        <v>3.3746557377049253</v>
      </c>
      <c r="G115" s="12" t="s">
        <v>31</v>
      </c>
      <c r="H115" s="13">
        <v>1029.2700000000023</v>
      </c>
      <c r="I115" s="14">
        <v>0.25</v>
      </c>
      <c r="J115" s="13">
        <v>257.31750000000056</v>
      </c>
      <c r="K115" s="12">
        <v>1</v>
      </c>
      <c r="L115" s="13">
        <v>257.31750000000056</v>
      </c>
      <c r="M115" s="13">
        <v>1029.2700000000023</v>
      </c>
    </row>
    <row r="116" spans="1:13" x14ac:dyDescent="0.25">
      <c r="A116" s="8" t="s">
        <v>42</v>
      </c>
      <c r="B116" s="8" t="s">
        <v>43</v>
      </c>
      <c r="C116" s="8" t="s">
        <v>29</v>
      </c>
      <c r="D116" s="8" t="s">
        <v>0</v>
      </c>
      <c r="E116" s="11">
        <v>3087</v>
      </c>
      <c r="F116" s="12">
        <v>4.5848824660917904</v>
      </c>
      <c r="G116" s="12" t="s">
        <v>1</v>
      </c>
      <c r="H116" s="13">
        <v>14153.532172825357</v>
      </c>
      <c r="I116" s="14">
        <v>0.25</v>
      </c>
      <c r="J116" s="13">
        <v>3538.3830432063392</v>
      </c>
      <c r="K116" s="12">
        <v>0.78933417128853167</v>
      </c>
      <c r="L116" s="13">
        <v>2792.9666471106684</v>
      </c>
      <c r="M116" s="13">
        <v>11171.866588442674</v>
      </c>
    </row>
    <row r="117" spans="1:13" x14ac:dyDescent="0.25">
      <c r="A117" s="8" t="s">
        <v>42</v>
      </c>
      <c r="B117" s="8" t="s">
        <v>43</v>
      </c>
      <c r="C117" s="8" t="s">
        <v>29</v>
      </c>
      <c r="D117" s="8" t="s">
        <v>16</v>
      </c>
      <c r="E117" s="11">
        <v>10</v>
      </c>
      <c r="F117" s="12">
        <v>2.915</v>
      </c>
      <c r="G117" s="12" t="s">
        <v>32</v>
      </c>
      <c r="H117" s="13">
        <v>29.150000000000002</v>
      </c>
      <c r="I117" s="14">
        <v>0.25</v>
      </c>
      <c r="J117" s="13">
        <v>7.2875000000000005</v>
      </c>
      <c r="K117" s="12">
        <v>0.82974999999999999</v>
      </c>
      <c r="L117" s="13">
        <v>6.0468031250000003</v>
      </c>
      <c r="M117" s="13">
        <v>24.187212500000001</v>
      </c>
    </row>
    <row r="118" spans="1:13" x14ac:dyDescent="0.25">
      <c r="A118" s="8" t="s">
        <v>42</v>
      </c>
      <c r="B118" s="8" t="s">
        <v>43</v>
      </c>
      <c r="C118" s="8" t="s">
        <v>29</v>
      </c>
      <c r="D118" s="8" t="s">
        <v>16</v>
      </c>
      <c r="E118" s="11">
        <v>39</v>
      </c>
      <c r="F118" s="12">
        <v>2.4291452991452993</v>
      </c>
      <c r="G118" s="12" t="s">
        <v>31</v>
      </c>
      <c r="H118" s="13">
        <v>94.736666666666665</v>
      </c>
      <c r="I118" s="14">
        <v>0.25</v>
      </c>
      <c r="J118" s="13">
        <v>23.684166666666666</v>
      </c>
      <c r="K118" s="12">
        <v>1</v>
      </c>
      <c r="L118" s="13">
        <v>23.684166666666666</v>
      </c>
      <c r="M118" s="13">
        <v>94.736666666666665</v>
      </c>
    </row>
    <row r="119" spans="1:13" x14ac:dyDescent="0.25">
      <c r="A119" s="8" t="s">
        <v>42</v>
      </c>
      <c r="B119" s="8" t="s">
        <v>43</v>
      </c>
      <c r="C119" s="8" t="s">
        <v>29</v>
      </c>
      <c r="D119" s="8" t="s">
        <v>16</v>
      </c>
      <c r="E119" s="11">
        <v>2</v>
      </c>
      <c r="F119" s="12">
        <v>3.9983333333333326</v>
      </c>
      <c r="G119" s="12" t="s">
        <v>1</v>
      </c>
      <c r="H119" s="13">
        <v>7.9966666666666653</v>
      </c>
      <c r="I119" s="14">
        <v>0.25</v>
      </c>
      <c r="J119" s="13">
        <v>1.9991666666666663</v>
      </c>
      <c r="K119" s="12">
        <v>0.78727876184107137</v>
      </c>
      <c r="L119" s="13">
        <v>1.573901458047275</v>
      </c>
      <c r="M119" s="13">
        <v>6.2956058321891</v>
      </c>
    </row>
    <row r="120" spans="1:13" x14ac:dyDescent="0.25">
      <c r="A120" s="8" t="s">
        <v>42</v>
      </c>
      <c r="B120" s="8" t="s">
        <v>43</v>
      </c>
      <c r="C120" s="8" t="s">
        <v>69</v>
      </c>
      <c r="D120" s="8" t="s">
        <v>15</v>
      </c>
      <c r="E120" s="11">
        <v>335</v>
      </c>
      <c r="F120" s="12">
        <v>2.6123449256358535</v>
      </c>
      <c r="G120" s="12" t="s">
        <v>31</v>
      </c>
      <c r="H120" s="13">
        <v>875.13555008801086</v>
      </c>
      <c r="I120" s="14">
        <v>0.25</v>
      </c>
      <c r="J120" s="13">
        <v>218.78388752200271</v>
      </c>
      <c r="K120" s="12">
        <v>1</v>
      </c>
      <c r="L120" s="13">
        <v>218.78388752200271</v>
      </c>
      <c r="M120" s="13">
        <v>875.13555008801086</v>
      </c>
    </row>
    <row r="121" spans="1:13" x14ac:dyDescent="0.25">
      <c r="A121" s="8" t="s">
        <v>42</v>
      </c>
      <c r="B121" s="8" t="s">
        <v>43</v>
      </c>
      <c r="C121" s="8" t="s">
        <v>69</v>
      </c>
      <c r="D121" s="8" t="s">
        <v>0</v>
      </c>
      <c r="E121" s="11">
        <v>163</v>
      </c>
      <c r="F121" s="12">
        <v>4.751113211360912</v>
      </c>
      <c r="G121" s="12" t="s">
        <v>59</v>
      </c>
      <c r="H121" s="13">
        <v>774.4314534518287</v>
      </c>
      <c r="I121" s="14">
        <v>0.25</v>
      </c>
      <c r="J121" s="13">
        <v>193.60786336295718</v>
      </c>
      <c r="K121" s="12">
        <v>0.50089300158758077</v>
      </c>
      <c r="L121" s="13">
        <v>96.976823810829828</v>
      </c>
      <c r="M121" s="13">
        <v>387.90729524331931</v>
      </c>
    </row>
    <row r="122" spans="1:13" x14ac:dyDescent="0.25">
      <c r="A122" s="8" t="s">
        <v>42</v>
      </c>
      <c r="B122" s="8" t="s">
        <v>43</v>
      </c>
      <c r="C122" s="8" t="s">
        <v>69</v>
      </c>
      <c r="D122" s="8" t="s">
        <v>0</v>
      </c>
      <c r="E122" s="11">
        <v>28</v>
      </c>
      <c r="F122" s="12">
        <v>2.9809400661668923</v>
      </c>
      <c r="G122" s="12" t="s">
        <v>32</v>
      </c>
      <c r="H122" s="13">
        <v>83.466321852672991</v>
      </c>
      <c r="I122" s="14">
        <v>0.25</v>
      </c>
      <c r="J122" s="13">
        <v>20.866580463168248</v>
      </c>
      <c r="K122" s="12">
        <v>0.82873032478632491</v>
      </c>
      <c r="L122" s="13">
        <v>17.292768004421404</v>
      </c>
      <c r="M122" s="13">
        <v>69.171072017685617</v>
      </c>
    </row>
    <row r="123" spans="1:13" x14ac:dyDescent="0.25">
      <c r="A123" s="8" t="s">
        <v>42</v>
      </c>
      <c r="B123" s="8" t="s">
        <v>43</v>
      </c>
      <c r="C123" s="8" t="s">
        <v>69</v>
      </c>
      <c r="D123" s="8" t="s">
        <v>0</v>
      </c>
      <c r="E123" s="11">
        <v>180</v>
      </c>
      <c r="F123" s="12">
        <v>2.9128407694819289</v>
      </c>
      <c r="G123" s="12" t="s">
        <v>31</v>
      </c>
      <c r="H123" s="13">
        <v>524.31133850674723</v>
      </c>
      <c r="I123" s="14">
        <v>0.25</v>
      </c>
      <c r="J123" s="13">
        <v>131.07783462668681</v>
      </c>
      <c r="K123" s="12">
        <v>1</v>
      </c>
      <c r="L123" s="13">
        <v>131.07783462668681</v>
      </c>
      <c r="M123" s="13">
        <v>524.31133850674723</v>
      </c>
    </row>
    <row r="124" spans="1:13" x14ac:dyDescent="0.25">
      <c r="A124" s="8" t="s">
        <v>42</v>
      </c>
      <c r="B124" s="8" t="s">
        <v>43</v>
      </c>
      <c r="C124" s="8" t="s">
        <v>69</v>
      </c>
      <c r="D124" s="8" t="s">
        <v>0</v>
      </c>
      <c r="E124" s="11">
        <v>752</v>
      </c>
      <c r="F124" s="12">
        <v>3.7795238604941517</v>
      </c>
      <c r="G124" s="12" t="s">
        <v>1</v>
      </c>
      <c r="H124" s="13">
        <v>2842.2019430916021</v>
      </c>
      <c r="I124" s="14">
        <v>0.25</v>
      </c>
      <c r="J124" s="13">
        <v>710.55048577290052</v>
      </c>
      <c r="K124" s="12">
        <v>0.78844915102983282</v>
      </c>
      <c r="L124" s="13">
        <v>560.23292727147873</v>
      </c>
      <c r="M124" s="13">
        <v>2240.9317090859149</v>
      </c>
    </row>
    <row r="125" spans="1:13" x14ac:dyDescent="0.25">
      <c r="A125" s="8" t="s">
        <v>42</v>
      </c>
      <c r="B125" s="8" t="s">
        <v>43</v>
      </c>
      <c r="C125" s="8" t="s">
        <v>14</v>
      </c>
      <c r="D125" s="8" t="s">
        <v>0</v>
      </c>
      <c r="E125" s="11">
        <v>19</v>
      </c>
      <c r="F125" s="12">
        <v>11.255638485957769</v>
      </c>
      <c r="G125" s="12" t="s">
        <v>2</v>
      </c>
      <c r="H125" s="13">
        <v>213.85713123319763</v>
      </c>
      <c r="I125" s="14">
        <v>0.25</v>
      </c>
      <c r="J125" s="13">
        <v>53.464282808299409</v>
      </c>
      <c r="K125" s="12">
        <v>0.55722034352237615</v>
      </c>
      <c r="L125" s="13">
        <v>29.791386032618064</v>
      </c>
      <c r="M125" s="13">
        <v>119.16554413047226</v>
      </c>
    </row>
    <row r="126" spans="1:13" x14ac:dyDescent="0.25">
      <c r="A126" s="8" t="s">
        <v>42</v>
      </c>
      <c r="B126" s="8" t="s">
        <v>43</v>
      </c>
      <c r="C126" s="8" t="s">
        <v>14</v>
      </c>
      <c r="D126" s="8" t="s">
        <v>0</v>
      </c>
      <c r="E126" s="11">
        <v>22</v>
      </c>
      <c r="F126" s="12">
        <v>7.362094170911214</v>
      </c>
      <c r="G126" s="12" t="s">
        <v>32</v>
      </c>
      <c r="H126" s="13">
        <v>161.9660717600467</v>
      </c>
      <c r="I126" s="14">
        <v>0.25</v>
      </c>
      <c r="J126" s="13">
        <v>40.491517940011676</v>
      </c>
      <c r="K126" s="12">
        <v>0.82841245833333321</v>
      </c>
      <c r="L126" s="13">
        <v>33.543677918333337</v>
      </c>
      <c r="M126" s="13">
        <v>134.17471167333335</v>
      </c>
    </row>
    <row r="127" spans="1:13" x14ac:dyDescent="0.25">
      <c r="A127" s="8" t="s">
        <v>42</v>
      </c>
      <c r="B127" s="8" t="s">
        <v>43</v>
      </c>
      <c r="C127" s="8" t="s">
        <v>14</v>
      </c>
      <c r="D127" s="8" t="s">
        <v>0</v>
      </c>
      <c r="E127" s="11">
        <v>107</v>
      </c>
      <c r="F127" s="12">
        <v>6.1105987626081077</v>
      </c>
      <c r="G127" s="12" t="s">
        <v>31</v>
      </c>
      <c r="H127" s="13">
        <v>653.83406759906757</v>
      </c>
      <c r="I127" s="14">
        <v>0.25</v>
      </c>
      <c r="J127" s="13">
        <v>163.45851689976689</v>
      </c>
      <c r="K127" s="12">
        <v>1</v>
      </c>
      <c r="L127" s="13">
        <v>163.45851689976689</v>
      </c>
      <c r="M127" s="13">
        <v>653.83406759906757</v>
      </c>
    </row>
    <row r="128" spans="1:13" x14ac:dyDescent="0.25">
      <c r="A128" s="8" t="s">
        <v>42</v>
      </c>
      <c r="B128" s="8" t="s">
        <v>43</v>
      </c>
      <c r="C128" s="8" t="s">
        <v>14</v>
      </c>
      <c r="D128" s="8" t="s">
        <v>0</v>
      </c>
      <c r="E128" s="11">
        <v>25</v>
      </c>
      <c r="F128" s="12">
        <v>9.0452858009257628</v>
      </c>
      <c r="G128" s="12" t="s">
        <v>1</v>
      </c>
      <c r="H128" s="13">
        <v>226.13214502314406</v>
      </c>
      <c r="I128" s="14">
        <v>0.25</v>
      </c>
      <c r="J128" s="13">
        <v>56.533036255786016</v>
      </c>
      <c r="K128" s="12">
        <v>0.78933717605769782</v>
      </c>
      <c r="L128" s="13">
        <v>44.623627192109581</v>
      </c>
      <c r="M128" s="13">
        <v>178.49450876843832</v>
      </c>
    </row>
    <row r="129" spans="1:13" x14ac:dyDescent="0.25">
      <c r="A129" s="8" t="s">
        <v>42</v>
      </c>
      <c r="B129" s="8" t="s">
        <v>43</v>
      </c>
      <c r="C129" s="8" t="s">
        <v>14</v>
      </c>
      <c r="D129" s="8" t="s">
        <v>16</v>
      </c>
      <c r="E129" s="11">
        <v>8</v>
      </c>
      <c r="F129" s="12">
        <v>4.6587499999999995</v>
      </c>
      <c r="G129" s="12" t="s">
        <v>31</v>
      </c>
      <c r="H129" s="13">
        <v>37.269999999999996</v>
      </c>
      <c r="I129" s="14">
        <v>0.25</v>
      </c>
      <c r="J129" s="13">
        <v>9.317499999999999</v>
      </c>
      <c r="K129" s="12">
        <v>1</v>
      </c>
      <c r="L129" s="13">
        <v>9.317499999999999</v>
      </c>
      <c r="M129" s="13">
        <v>37.269999999999996</v>
      </c>
    </row>
    <row r="130" spans="1:13" x14ac:dyDescent="0.25">
      <c r="A130" s="8" t="s">
        <v>42</v>
      </c>
      <c r="B130" s="8" t="s">
        <v>43</v>
      </c>
      <c r="C130" s="8" t="s">
        <v>58</v>
      </c>
      <c r="D130" s="8" t="s">
        <v>0</v>
      </c>
      <c r="E130" s="11">
        <v>137</v>
      </c>
      <c r="F130" s="12">
        <v>4.6084360336823833</v>
      </c>
      <c r="G130" s="12" t="s">
        <v>59</v>
      </c>
      <c r="H130" s="13">
        <v>631.35573661448655</v>
      </c>
      <c r="I130" s="14">
        <v>0.25</v>
      </c>
      <c r="J130" s="13">
        <v>157.83893415362164</v>
      </c>
      <c r="K130" s="12">
        <v>0.5</v>
      </c>
      <c r="L130" s="13">
        <v>78.919467076810818</v>
      </c>
      <c r="M130" s="13">
        <v>315.67786830724327</v>
      </c>
    </row>
    <row r="131" spans="1:13" x14ac:dyDescent="0.25">
      <c r="A131" s="8" t="s">
        <v>42</v>
      </c>
      <c r="B131" s="8" t="s">
        <v>43</v>
      </c>
      <c r="C131" s="8" t="s">
        <v>58</v>
      </c>
      <c r="D131" s="8" t="s">
        <v>0</v>
      </c>
      <c r="E131" s="11">
        <v>1</v>
      </c>
      <c r="F131" s="12">
        <v>7.4470511524946588</v>
      </c>
      <c r="G131" s="12" t="s">
        <v>2</v>
      </c>
      <c r="H131" s="13">
        <v>7.4470511524946588</v>
      </c>
      <c r="I131" s="14">
        <v>0.25</v>
      </c>
      <c r="J131" s="13">
        <v>1.8617627881236647</v>
      </c>
      <c r="K131" s="12">
        <v>0.59</v>
      </c>
      <c r="L131" s="13">
        <v>1.0984400449929621</v>
      </c>
      <c r="M131" s="13">
        <v>4.3937601799718484</v>
      </c>
    </row>
    <row r="132" spans="1:13" x14ac:dyDescent="0.25">
      <c r="A132" s="8" t="s">
        <v>42</v>
      </c>
      <c r="B132" s="8" t="s">
        <v>43</v>
      </c>
      <c r="C132" s="8" t="s">
        <v>58</v>
      </c>
      <c r="D132" s="8" t="s">
        <v>0</v>
      </c>
      <c r="E132" s="11">
        <v>77</v>
      </c>
      <c r="F132" s="12">
        <v>2.9142266450216447</v>
      </c>
      <c r="G132" s="12" t="s">
        <v>31</v>
      </c>
      <c r="H132" s="13">
        <v>224.39545166666664</v>
      </c>
      <c r="I132" s="14">
        <v>0.25</v>
      </c>
      <c r="J132" s="13">
        <v>56.098862916666661</v>
      </c>
      <c r="K132" s="12">
        <v>1</v>
      </c>
      <c r="L132" s="13">
        <v>56.098862916666661</v>
      </c>
      <c r="M132" s="13">
        <v>224.39545166666664</v>
      </c>
    </row>
    <row r="133" spans="1:13" x14ac:dyDescent="0.25">
      <c r="A133" s="8" t="s">
        <v>42</v>
      </c>
      <c r="B133" s="8" t="s">
        <v>43</v>
      </c>
      <c r="C133" s="8" t="s">
        <v>58</v>
      </c>
      <c r="D133" s="8" t="s">
        <v>0</v>
      </c>
      <c r="E133" s="11">
        <v>637</v>
      </c>
      <c r="F133" s="12">
        <v>2.748370486428438</v>
      </c>
      <c r="G133" s="12" t="s">
        <v>1</v>
      </c>
      <c r="H133" s="13">
        <v>1750.7119998549149</v>
      </c>
      <c r="I133" s="14">
        <v>0.25</v>
      </c>
      <c r="J133" s="13">
        <v>437.67799996372872</v>
      </c>
      <c r="K133" s="12">
        <v>0.79999999999999816</v>
      </c>
      <c r="L133" s="13">
        <v>350.14239997098218</v>
      </c>
      <c r="M133" s="13">
        <v>1400.5695998839287</v>
      </c>
    </row>
    <row r="134" spans="1:13" x14ac:dyDescent="0.25">
      <c r="A134" s="8" t="s">
        <v>44</v>
      </c>
      <c r="B134" s="8" t="s">
        <v>45</v>
      </c>
      <c r="C134" s="8" t="s">
        <v>29</v>
      </c>
      <c r="D134" s="8" t="s">
        <v>15</v>
      </c>
      <c r="E134" s="11">
        <v>790</v>
      </c>
      <c r="F134" s="12">
        <v>5.6307840816889199</v>
      </c>
      <c r="G134" s="12" t="s">
        <v>2</v>
      </c>
      <c r="H134" s="13">
        <v>4448.3194245342465</v>
      </c>
      <c r="I134" s="14">
        <v>0.25</v>
      </c>
      <c r="J134" s="13">
        <v>1112.0798561335616</v>
      </c>
      <c r="K134" s="12">
        <v>0.55479149922829207</v>
      </c>
      <c r="L134" s="13">
        <v>616.97245064592198</v>
      </c>
      <c r="M134" s="13">
        <v>2467.8898025836879</v>
      </c>
    </row>
    <row r="135" spans="1:13" x14ac:dyDescent="0.25">
      <c r="A135" s="8" t="s">
        <v>44</v>
      </c>
      <c r="B135" s="8" t="s">
        <v>45</v>
      </c>
      <c r="C135" s="8" t="s">
        <v>29</v>
      </c>
      <c r="D135" s="8" t="s">
        <v>15</v>
      </c>
      <c r="E135" s="11">
        <v>74</v>
      </c>
      <c r="F135" s="12">
        <v>3.2184998960649778</v>
      </c>
      <c r="G135" s="12" t="s">
        <v>32</v>
      </c>
      <c r="H135" s="13">
        <v>238.16899230880836</v>
      </c>
      <c r="I135" s="14">
        <v>0.25</v>
      </c>
      <c r="J135" s="13">
        <v>59.542248077202089</v>
      </c>
      <c r="K135" s="12">
        <v>0.8281934953416149</v>
      </c>
      <c r="L135" s="13">
        <v>49.312502555555547</v>
      </c>
      <c r="M135" s="13">
        <v>197.25001022222219</v>
      </c>
    </row>
    <row r="136" spans="1:13" x14ac:dyDescent="0.25">
      <c r="A136" s="8" t="s">
        <v>44</v>
      </c>
      <c r="B136" s="8" t="s">
        <v>45</v>
      </c>
      <c r="C136" s="8" t="s">
        <v>29</v>
      </c>
      <c r="D136" s="8" t="s">
        <v>15</v>
      </c>
      <c r="E136" s="11">
        <v>1789</v>
      </c>
      <c r="F136" s="12">
        <v>2.6946478479597817</v>
      </c>
      <c r="G136" s="12" t="s">
        <v>31</v>
      </c>
      <c r="H136" s="13">
        <v>4820.7250000000495</v>
      </c>
      <c r="I136" s="14">
        <v>0.25</v>
      </c>
      <c r="J136" s="13">
        <v>1205.1812500000124</v>
      </c>
      <c r="K136" s="12">
        <v>1</v>
      </c>
      <c r="L136" s="13">
        <v>1205.1812500000124</v>
      </c>
      <c r="M136" s="13">
        <v>4820.7250000000495</v>
      </c>
    </row>
    <row r="137" spans="1:13" x14ac:dyDescent="0.25">
      <c r="A137" s="8" t="s">
        <v>44</v>
      </c>
      <c r="B137" s="8" t="s">
        <v>45</v>
      </c>
      <c r="C137" s="8" t="s">
        <v>29</v>
      </c>
      <c r="D137" s="8" t="s">
        <v>15</v>
      </c>
      <c r="E137" s="11">
        <v>2835</v>
      </c>
      <c r="F137" s="12">
        <v>4.0991857496929009</v>
      </c>
      <c r="G137" s="12" t="s">
        <v>1</v>
      </c>
      <c r="H137" s="13">
        <v>11621.191600379374</v>
      </c>
      <c r="I137" s="14">
        <v>0.25</v>
      </c>
      <c r="J137" s="13">
        <v>2905.2979000948435</v>
      </c>
      <c r="K137" s="12">
        <v>0.79150293800838367</v>
      </c>
      <c r="L137" s="13">
        <v>2299.5518237146562</v>
      </c>
      <c r="M137" s="13">
        <v>9198.2072948586247</v>
      </c>
    </row>
    <row r="138" spans="1:13" x14ac:dyDescent="0.25">
      <c r="A138" s="8" t="s">
        <v>44</v>
      </c>
      <c r="B138" s="8" t="s">
        <v>45</v>
      </c>
      <c r="C138" s="8" t="s">
        <v>29</v>
      </c>
      <c r="D138" s="8" t="s">
        <v>0</v>
      </c>
      <c r="E138" s="11">
        <v>875</v>
      </c>
      <c r="F138" s="12">
        <v>7.2201228436295617</v>
      </c>
      <c r="G138" s="12" t="s">
        <v>59</v>
      </c>
      <c r="H138" s="13">
        <v>6317.6074881758668</v>
      </c>
      <c r="I138" s="14">
        <v>0.25</v>
      </c>
      <c r="J138" s="13">
        <v>1579.4018720439667</v>
      </c>
      <c r="K138" s="12">
        <v>0.4987925203770312</v>
      </c>
      <c r="L138" s="13">
        <v>787.79384044501148</v>
      </c>
      <c r="M138" s="13">
        <v>3151.1753617800459</v>
      </c>
    </row>
    <row r="139" spans="1:13" x14ac:dyDescent="0.25">
      <c r="A139" s="8" t="s">
        <v>44</v>
      </c>
      <c r="B139" s="8" t="s">
        <v>45</v>
      </c>
      <c r="C139" s="8" t="s">
        <v>29</v>
      </c>
      <c r="D139" s="8" t="s">
        <v>0</v>
      </c>
      <c r="E139" s="11">
        <v>118</v>
      </c>
      <c r="F139" s="12">
        <v>4.0753846285171438</v>
      </c>
      <c r="G139" s="12" t="s">
        <v>32</v>
      </c>
      <c r="H139" s="13">
        <v>480.89538616502301</v>
      </c>
      <c r="I139" s="14">
        <v>0.25</v>
      </c>
      <c r="J139" s="13">
        <v>120.22384654125575</v>
      </c>
      <c r="K139" s="12">
        <v>0.82948699410774407</v>
      </c>
      <c r="L139" s="13">
        <v>99.724117087576943</v>
      </c>
      <c r="M139" s="13">
        <v>398.89646835030777</v>
      </c>
    </row>
    <row r="140" spans="1:13" x14ac:dyDescent="0.25">
      <c r="A140" s="8" t="s">
        <v>44</v>
      </c>
      <c r="B140" s="8" t="s">
        <v>45</v>
      </c>
      <c r="C140" s="8" t="s">
        <v>29</v>
      </c>
      <c r="D140" s="8" t="s">
        <v>0</v>
      </c>
      <c r="E140" s="11">
        <v>305</v>
      </c>
      <c r="F140" s="12">
        <v>3.3746557377049262</v>
      </c>
      <c r="G140" s="12" t="s">
        <v>31</v>
      </c>
      <c r="H140" s="13">
        <v>1029.2700000000025</v>
      </c>
      <c r="I140" s="14">
        <v>0.25</v>
      </c>
      <c r="J140" s="13">
        <v>257.31750000000062</v>
      </c>
      <c r="K140" s="12">
        <v>1</v>
      </c>
      <c r="L140" s="13">
        <v>257.31750000000062</v>
      </c>
      <c r="M140" s="13">
        <v>1029.2700000000025</v>
      </c>
    </row>
    <row r="141" spans="1:13" x14ac:dyDescent="0.25">
      <c r="A141" s="8" t="s">
        <v>44</v>
      </c>
      <c r="B141" s="8" t="s">
        <v>45</v>
      </c>
      <c r="C141" s="8" t="s">
        <v>29</v>
      </c>
      <c r="D141" s="8" t="s">
        <v>0</v>
      </c>
      <c r="E141" s="11">
        <v>3087</v>
      </c>
      <c r="F141" s="12">
        <v>4.5848824660917824</v>
      </c>
      <c r="G141" s="12" t="s">
        <v>1</v>
      </c>
      <c r="H141" s="13">
        <v>14153.532172825331</v>
      </c>
      <c r="I141" s="14">
        <v>0.25</v>
      </c>
      <c r="J141" s="13">
        <v>3538.3830432063328</v>
      </c>
      <c r="K141" s="12">
        <v>0.78933417128853256</v>
      </c>
      <c r="L141" s="13">
        <v>2792.9666471106666</v>
      </c>
      <c r="M141" s="13">
        <v>11171.866588442666</v>
      </c>
    </row>
    <row r="142" spans="1:13" x14ac:dyDescent="0.25">
      <c r="A142" s="8" t="s">
        <v>44</v>
      </c>
      <c r="B142" s="8" t="s">
        <v>45</v>
      </c>
      <c r="C142" s="8" t="s">
        <v>29</v>
      </c>
      <c r="D142" s="8" t="s">
        <v>16</v>
      </c>
      <c r="E142" s="11">
        <v>10</v>
      </c>
      <c r="F142" s="12">
        <v>2.915</v>
      </c>
      <c r="G142" s="12" t="s">
        <v>32</v>
      </c>
      <c r="H142" s="13">
        <v>29.150000000000002</v>
      </c>
      <c r="I142" s="14">
        <v>0.25</v>
      </c>
      <c r="J142" s="13">
        <v>7.2875000000000005</v>
      </c>
      <c r="K142" s="12">
        <v>0.82974999999999999</v>
      </c>
      <c r="L142" s="13">
        <v>6.0468031250000003</v>
      </c>
      <c r="M142" s="13">
        <v>24.187212500000001</v>
      </c>
    </row>
    <row r="143" spans="1:13" x14ac:dyDescent="0.25">
      <c r="A143" s="8" t="s">
        <v>44</v>
      </c>
      <c r="B143" s="8" t="s">
        <v>45</v>
      </c>
      <c r="C143" s="8" t="s">
        <v>29</v>
      </c>
      <c r="D143" s="8" t="s">
        <v>16</v>
      </c>
      <c r="E143" s="11">
        <v>39</v>
      </c>
      <c r="F143" s="12">
        <v>2.4291452991452989</v>
      </c>
      <c r="G143" s="12" t="s">
        <v>31</v>
      </c>
      <c r="H143" s="13">
        <v>94.73666666666665</v>
      </c>
      <c r="I143" s="14">
        <v>0.25</v>
      </c>
      <c r="J143" s="13">
        <v>23.684166666666663</v>
      </c>
      <c r="K143" s="12">
        <v>1</v>
      </c>
      <c r="L143" s="13">
        <v>23.684166666666663</v>
      </c>
      <c r="M143" s="13">
        <v>94.73666666666665</v>
      </c>
    </row>
    <row r="144" spans="1:13" x14ac:dyDescent="0.25">
      <c r="A144" s="8" t="s">
        <v>44</v>
      </c>
      <c r="B144" s="8" t="s">
        <v>45</v>
      </c>
      <c r="C144" s="8" t="s">
        <v>29</v>
      </c>
      <c r="D144" s="8" t="s">
        <v>16</v>
      </c>
      <c r="E144" s="11">
        <v>2</v>
      </c>
      <c r="F144" s="12">
        <v>3.9983333333333326</v>
      </c>
      <c r="G144" s="12" t="s">
        <v>1</v>
      </c>
      <c r="H144" s="13">
        <v>7.9966666666666653</v>
      </c>
      <c r="I144" s="14">
        <v>0.25</v>
      </c>
      <c r="J144" s="13">
        <v>1.9991666666666663</v>
      </c>
      <c r="K144" s="12">
        <v>0.78727876184107137</v>
      </c>
      <c r="L144" s="13">
        <v>1.573901458047275</v>
      </c>
      <c r="M144" s="13">
        <v>6.2956058321891</v>
      </c>
    </row>
    <row r="145" spans="1:13" x14ac:dyDescent="0.25">
      <c r="A145" s="8" t="s">
        <v>44</v>
      </c>
      <c r="B145" s="8" t="s">
        <v>45</v>
      </c>
      <c r="C145" s="8" t="s">
        <v>69</v>
      </c>
      <c r="D145" s="8" t="s">
        <v>15</v>
      </c>
      <c r="E145" s="11">
        <v>335</v>
      </c>
      <c r="F145" s="12">
        <v>2.6123449256358535</v>
      </c>
      <c r="G145" s="12" t="s">
        <v>31</v>
      </c>
      <c r="H145" s="13">
        <v>875.13555008801097</v>
      </c>
      <c r="I145" s="14">
        <v>0.25</v>
      </c>
      <c r="J145" s="13">
        <v>218.78388752200274</v>
      </c>
      <c r="K145" s="12">
        <v>1</v>
      </c>
      <c r="L145" s="13">
        <v>218.78388752200274</v>
      </c>
      <c r="M145" s="13">
        <v>875.13555008801097</v>
      </c>
    </row>
    <row r="146" spans="1:13" x14ac:dyDescent="0.25">
      <c r="A146" s="8" t="s">
        <v>44</v>
      </c>
      <c r="B146" s="8" t="s">
        <v>45</v>
      </c>
      <c r="C146" s="8" t="s">
        <v>69</v>
      </c>
      <c r="D146" s="8" t="s">
        <v>0</v>
      </c>
      <c r="E146" s="11">
        <v>163</v>
      </c>
      <c r="F146" s="12">
        <v>4.7511132113609129</v>
      </c>
      <c r="G146" s="12" t="s">
        <v>59</v>
      </c>
      <c r="H146" s="13">
        <v>774.43145345182882</v>
      </c>
      <c r="I146" s="14">
        <v>0.25</v>
      </c>
      <c r="J146" s="13">
        <v>193.6078633629572</v>
      </c>
      <c r="K146" s="12">
        <v>0.50089300158758077</v>
      </c>
      <c r="L146" s="13">
        <v>96.976823810829842</v>
      </c>
      <c r="M146" s="13">
        <v>387.90729524331937</v>
      </c>
    </row>
    <row r="147" spans="1:13" x14ac:dyDescent="0.25">
      <c r="A147" s="8" t="s">
        <v>44</v>
      </c>
      <c r="B147" s="8" t="s">
        <v>45</v>
      </c>
      <c r="C147" s="8" t="s">
        <v>69</v>
      </c>
      <c r="D147" s="8" t="s">
        <v>0</v>
      </c>
      <c r="E147" s="11">
        <v>28</v>
      </c>
      <c r="F147" s="12">
        <v>2.9809400661668923</v>
      </c>
      <c r="G147" s="12" t="s">
        <v>32</v>
      </c>
      <c r="H147" s="13">
        <v>83.466321852672991</v>
      </c>
      <c r="I147" s="14">
        <v>0.25</v>
      </c>
      <c r="J147" s="13">
        <v>20.866580463168248</v>
      </c>
      <c r="K147" s="12">
        <v>0.8287303247863248</v>
      </c>
      <c r="L147" s="13">
        <v>17.292768004421401</v>
      </c>
      <c r="M147" s="13">
        <v>69.171072017685603</v>
      </c>
    </row>
    <row r="148" spans="1:13" x14ac:dyDescent="0.25">
      <c r="A148" s="8" t="s">
        <v>44</v>
      </c>
      <c r="B148" s="8" t="s">
        <v>45</v>
      </c>
      <c r="C148" s="8" t="s">
        <v>69</v>
      </c>
      <c r="D148" s="8" t="s">
        <v>0</v>
      </c>
      <c r="E148" s="11">
        <v>180</v>
      </c>
      <c r="F148" s="12">
        <v>2.9128407694819289</v>
      </c>
      <c r="G148" s="12" t="s">
        <v>31</v>
      </c>
      <c r="H148" s="13">
        <v>524.31133850674723</v>
      </c>
      <c r="I148" s="14">
        <v>0.25</v>
      </c>
      <c r="J148" s="13">
        <v>131.07783462668681</v>
      </c>
      <c r="K148" s="12">
        <v>1</v>
      </c>
      <c r="L148" s="13">
        <v>131.07783462668681</v>
      </c>
      <c r="M148" s="13">
        <v>524.31133850674723</v>
      </c>
    </row>
    <row r="149" spans="1:13" x14ac:dyDescent="0.25">
      <c r="A149" s="8" t="s">
        <v>44</v>
      </c>
      <c r="B149" s="8" t="s">
        <v>45</v>
      </c>
      <c r="C149" s="8" t="s">
        <v>69</v>
      </c>
      <c r="D149" s="8" t="s">
        <v>0</v>
      </c>
      <c r="E149" s="11">
        <v>752</v>
      </c>
      <c r="F149" s="12">
        <v>3.7795238604941486</v>
      </c>
      <c r="G149" s="12" t="s">
        <v>1</v>
      </c>
      <c r="H149" s="13">
        <v>2842.2019430915998</v>
      </c>
      <c r="I149" s="14">
        <v>0.25</v>
      </c>
      <c r="J149" s="13">
        <v>710.55048577289995</v>
      </c>
      <c r="K149" s="12">
        <v>0.78844915102983304</v>
      </c>
      <c r="L149" s="13">
        <v>560.23292727147839</v>
      </c>
      <c r="M149" s="13">
        <v>2240.9317090859136</v>
      </c>
    </row>
    <row r="150" spans="1:13" x14ac:dyDescent="0.25">
      <c r="A150" s="8" t="s">
        <v>44</v>
      </c>
      <c r="B150" s="8" t="s">
        <v>45</v>
      </c>
      <c r="C150" s="8" t="s">
        <v>14</v>
      </c>
      <c r="D150" s="8" t="s">
        <v>0</v>
      </c>
      <c r="E150" s="11">
        <v>13</v>
      </c>
      <c r="F150" s="12">
        <v>8.3661643838799069</v>
      </c>
      <c r="G150" s="12" t="s">
        <v>2</v>
      </c>
      <c r="H150" s="13">
        <v>108.76013699043878</v>
      </c>
      <c r="I150" s="14">
        <v>0.25</v>
      </c>
      <c r="J150" s="13">
        <v>27.190034247609695</v>
      </c>
      <c r="K150" s="12">
        <v>0.55565754293127878</v>
      </c>
      <c r="L150" s="13">
        <v>15.108347622244125</v>
      </c>
      <c r="M150" s="13">
        <v>60.433390488976499</v>
      </c>
    </row>
    <row r="151" spans="1:13" x14ac:dyDescent="0.25">
      <c r="A151" s="8" t="s">
        <v>44</v>
      </c>
      <c r="B151" s="8" t="s">
        <v>45</v>
      </c>
      <c r="C151" s="8" t="s">
        <v>14</v>
      </c>
      <c r="D151" s="8" t="s">
        <v>0</v>
      </c>
      <c r="E151" s="11">
        <v>13</v>
      </c>
      <c r="F151" s="12">
        <v>5.2592445277872688</v>
      </c>
      <c r="G151" s="12" t="s">
        <v>32</v>
      </c>
      <c r="H151" s="13">
        <v>68.370178861234493</v>
      </c>
      <c r="I151" s="14">
        <v>0.25</v>
      </c>
      <c r="J151" s="13">
        <v>17.092544715308623</v>
      </c>
      <c r="K151" s="12">
        <v>0.83001828571428582</v>
      </c>
      <c r="L151" s="13">
        <v>14.187124663095238</v>
      </c>
      <c r="M151" s="13">
        <v>56.748498652380952</v>
      </c>
    </row>
    <row r="152" spans="1:13" x14ac:dyDescent="0.25">
      <c r="A152" s="8" t="s">
        <v>44</v>
      </c>
      <c r="B152" s="8" t="s">
        <v>45</v>
      </c>
      <c r="C152" s="8" t="s">
        <v>14</v>
      </c>
      <c r="D152" s="8" t="s">
        <v>0</v>
      </c>
      <c r="E152" s="11">
        <v>64</v>
      </c>
      <c r="F152" s="12">
        <v>4.591228565705129</v>
      </c>
      <c r="G152" s="12" t="s">
        <v>31</v>
      </c>
      <c r="H152" s="13">
        <v>293.83862820512826</v>
      </c>
      <c r="I152" s="14">
        <v>0.25</v>
      </c>
      <c r="J152" s="13">
        <v>73.459657051282065</v>
      </c>
      <c r="K152" s="12">
        <v>1</v>
      </c>
      <c r="L152" s="13">
        <v>73.459657051282065</v>
      </c>
      <c r="M152" s="13">
        <v>293.83862820512826</v>
      </c>
    </row>
    <row r="153" spans="1:13" x14ac:dyDescent="0.25">
      <c r="A153" s="8" t="s">
        <v>44</v>
      </c>
      <c r="B153" s="8" t="s">
        <v>45</v>
      </c>
      <c r="C153" s="8" t="s">
        <v>14</v>
      </c>
      <c r="D153" s="8" t="s">
        <v>0</v>
      </c>
      <c r="E153" s="11">
        <v>24</v>
      </c>
      <c r="F153" s="12">
        <v>5.9946068066008893</v>
      </c>
      <c r="G153" s="12" t="s">
        <v>1</v>
      </c>
      <c r="H153" s="13">
        <v>143.87056335842135</v>
      </c>
      <c r="I153" s="14">
        <v>0.25</v>
      </c>
      <c r="J153" s="13">
        <v>35.967640839605338</v>
      </c>
      <c r="K153" s="12">
        <v>0.7903422358981177</v>
      </c>
      <c r="L153" s="13">
        <v>28.426745681154134</v>
      </c>
      <c r="M153" s="13">
        <v>113.70698272461654</v>
      </c>
    </row>
    <row r="154" spans="1:13" x14ac:dyDescent="0.25">
      <c r="A154" s="8" t="s">
        <v>44</v>
      </c>
      <c r="B154" s="8" t="s">
        <v>45</v>
      </c>
      <c r="C154" s="8" t="s">
        <v>58</v>
      </c>
      <c r="D154" s="8" t="s">
        <v>0</v>
      </c>
      <c r="E154" s="11">
        <v>137</v>
      </c>
      <c r="F154" s="12">
        <v>4.6084360336823833</v>
      </c>
      <c r="G154" s="12" t="s">
        <v>59</v>
      </c>
      <c r="H154" s="13">
        <v>631.35573661448655</v>
      </c>
      <c r="I154" s="14">
        <v>0.25</v>
      </c>
      <c r="J154" s="13">
        <v>157.83893415362164</v>
      </c>
      <c r="K154" s="12">
        <v>0.5</v>
      </c>
      <c r="L154" s="13">
        <v>78.919467076810818</v>
      </c>
      <c r="M154" s="13">
        <v>315.67786830724327</v>
      </c>
    </row>
    <row r="155" spans="1:13" x14ac:dyDescent="0.25">
      <c r="A155" s="8" t="s">
        <v>44</v>
      </c>
      <c r="B155" s="8" t="s">
        <v>45</v>
      </c>
      <c r="C155" s="8" t="s">
        <v>58</v>
      </c>
      <c r="D155" s="8" t="s">
        <v>0</v>
      </c>
      <c r="E155" s="11">
        <v>3</v>
      </c>
      <c r="F155" s="12">
        <v>8.0554050956285845</v>
      </c>
      <c r="G155" s="12" t="s">
        <v>2</v>
      </c>
      <c r="H155" s="13">
        <v>24.166215286885752</v>
      </c>
      <c r="I155" s="14">
        <v>0.25</v>
      </c>
      <c r="J155" s="13">
        <v>6.041553821721438</v>
      </c>
      <c r="K155" s="12">
        <v>0.59</v>
      </c>
      <c r="L155" s="13">
        <v>3.564516754815648</v>
      </c>
      <c r="M155" s="13">
        <v>14.258067019262592</v>
      </c>
    </row>
    <row r="156" spans="1:13" x14ac:dyDescent="0.25">
      <c r="A156" s="8" t="s">
        <v>44</v>
      </c>
      <c r="B156" s="8" t="s">
        <v>45</v>
      </c>
      <c r="C156" s="8" t="s">
        <v>58</v>
      </c>
      <c r="D156" s="8" t="s">
        <v>0</v>
      </c>
      <c r="E156" s="11">
        <v>73</v>
      </c>
      <c r="F156" s="12">
        <v>2.9522322146118718</v>
      </c>
      <c r="G156" s="12" t="s">
        <v>31</v>
      </c>
      <c r="H156" s="13">
        <v>215.51295166666665</v>
      </c>
      <c r="I156" s="14">
        <v>0.25</v>
      </c>
      <c r="J156" s="13">
        <v>53.878237916666663</v>
      </c>
      <c r="K156" s="12">
        <v>1</v>
      </c>
      <c r="L156" s="13">
        <v>53.878237916666663</v>
      </c>
      <c r="M156" s="13">
        <v>215.51295166666665</v>
      </c>
    </row>
    <row r="157" spans="1:13" x14ac:dyDescent="0.25">
      <c r="A157" s="8" t="s">
        <v>44</v>
      </c>
      <c r="B157" s="8" t="s">
        <v>45</v>
      </c>
      <c r="C157" s="8" t="s">
        <v>58</v>
      </c>
      <c r="D157" s="8" t="s">
        <v>0</v>
      </c>
      <c r="E157" s="11">
        <v>639</v>
      </c>
      <c r="F157" s="12">
        <v>2.7497926839829923</v>
      </c>
      <c r="G157" s="12" t="s">
        <v>1</v>
      </c>
      <c r="H157" s="13">
        <v>1757.117525065132</v>
      </c>
      <c r="I157" s="14">
        <v>0.25</v>
      </c>
      <c r="J157" s="13">
        <v>439.279381266283</v>
      </c>
      <c r="K157" s="12">
        <v>0.79999999999999805</v>
      </c>
      <c r="L157" s="13">
        <v>351.42350501302553</v>
      </c>
      <c r="M157" s="13">
        <v>1405.6940200521021</v>
      </c>
    </row>
    <row r="158" spans="1:13" x14ac:dyDescent="0.25">
      <c r="A158" s="8" t="s">
        <v>46</v>
      </c>
      <c r="B158" s="8" t="s">
        <v>47</v>
      </c>
      <c r="C158" s="8" t="s">
        <v>14</v>
      </c>
      <c r="D158" s="8" t="s">
        <v>0</v>
      </c>
      <c r="E158" s="11">
        <v>24</v>
      </c>
      <c r="F158" s="12">
        <v>11.535843991706585</v>
      </c>
      <c r="G158" s="12" t="s">
        <v>2</v>
      </c>
      <c r="H158" s="13">
        <v>276.86025580095804</v>
      </c>
      <c r="I158" s="14">
        <v>0.25</v>
      </c>
      <c r="J158" s="13">
        <v>69.215063950239511</v>
      </c>
      <c r="K158" s="12">
        <v>0.55469697313888666</v>
      </c>
      <c r="L158" s="13">
        <v>38.393386468812331</v>
      </c>
      <c r="M158" s="13">
        <v>153.57354587524932</v>
      </c>
    </row>
    <row r="159" spans="1:13" x14ac:dyDescent="0.25">
      <c r="A159" s="8" t="s">
        <v>46</v>
      </c>
      <c r="B159" s="8" t="s">
        <v>47</v>
      </c>
      <c r="C159" s="8" t="s">
        <v>14</v>
      </c>
      <c r="D159" s="8" t="s">
        <v>0</v>
      </c>
      <c r="E159" s="11">
        <v>18</v>
      </c>
      <c r="F159" s="12">
        <v>7.3389095146944623</v>
      </c>
      <c r="G159" s="12" t="s">
        <v>32</v>
      </c>
      <c r="H159" s="13">
        <v>132.10037126450032</v>
      </c>
      <c r="I159" s="14">
        <v>0.25</v>
      </c>
      <c r="J159" s="13">
        <v>33.025092816125081</v>
      </c>
      <c r="K159" s="12">
        <v>0.82957627777777765</v>
      </c>
      <c r="L159" s="13">
        <v>27.396833571666669</v>
      </c>
      <c r="M159" s="13">
        <v>109.58733428666667</v>
      </c>
    </row>
    <row r="160" spans="1:13" x14ac:dyDescent="0.25">
      <c r="A160" s="8" t="s">
        <v>46</v>
      </c>
      <c r="B160" s="8" t="s">
        <v>47</v>
      </c>
      <c r="C160" s="8" t="s">
        <v>14</v>
      </c>
      <c r="D160" s="8" t="s">
        <v>0</v>
      </c>
      <c r="E160" s="11">
        <v>53</v>
      </c>
      <c r="F160" s="12">
        <v>5.554716981132076</v>
      </c>
      <c r="G160" s="12" t="s">
        <v>31</v>
      </c>
      <c r="H160" s="13">
        <v>294.40000000000003</v>
      </c>
      <c r="I160" s="14">
        <v>0.25</v>
      </c>
      <c r="J160" s="13">
        <v>73.600000000000009</v>
      </c>
      <c r="K160" s="12">
        <v>1</v>
      </c>
      <c r="L160" s="13">
        <v>73.600000000000009</v>
      </c>
      <c r="M160" s="13">
        <v>294.40000000000003</v>
      </c>
    </row>
    <row r="161" spans="1:13" x14ac:dyDescent="0.25">
      <c r="A161" s="8" t="s">
        <v>46</v>
      </c>
      <c r="B161" s="8" t="s">
        <v>47</v>
      </c>
      <c r="C161" s="8" t="s">
        <v>14</v>
      </c>
      <c r="D161" s="8" t="s">
        <v>16</v>
      </c>
      <c r="E161" s="11">
        <v>2</v>
      </c>
      <c r="F161" s="12">
        <v>5.83</v>
      </c>
      <c r="G161" s="12" t="s">
        <v>32</v>
      </c>
      <c r="H161" s="13">
        <v>11.66</v>
      </c>
      <c r="I161" s="14">
        <v>0.25</v>
      </c>
      <c r="J161" s="13">
        <v>2.915</v>
      </c>
      <c r="K161" s="12">
        <v>0.82999333333333336</v>
      </c>
      <c r="L161" s="13">
        <v>2.4194305666666667</v>
      </c>
      <c r="M161" s="13">
        <v>9.6777222666666667</v>
      </c>
    </row>
    <row r="162" spans="1:13" x14ac:dyDescent="0.25">
      <c r="A162" s="8" t="s">
        <v>46</v>
      </c>
      <c r="B162" s="8" t="s">
        <v>47</v>
      </c>
      <c r="C162" s="8" t="s">
        <v>58</v>
      </c>
      <c r="D162" s="8" t="s">
        <v>0</v>
      </c>
      <c r="E162" s="11">
        <v>4</v>
      </c>
      <c r="F162" s="12">
        <v>6.8967896216669535</v>
      </c>
      <c r="G162" s="12" t="s">
        <v>2</v>
      </c>
      <c r="H162" s="13">
        <v>27.587158486667814</v>
      </c>
      <c r="I162" s="14">
        <v>0.25</v>
      </c>
      <c r="J162" s="13">
        <v>6.8967896216669535</v>
      </c>
      <c r="K162" s="12">
        <v>0.59</v>
      </c>
      <c r="L162" s="13">
        <v>4.0691058767835022</v>
      </c>
      <c r="M162" s="13">
        <v>16.276423507134009</v>
      </c>
    </row>
    <row r="163" spans="1:13" x14ac:dyDescent="0.25">
      <c r="A163" s="8" t="s">
        <v>46</v>
      </c>
      <c r="B163" s="8" t="s">
        <v>47</v>
      </c>
      <c r="C163" s="8" t="s">
        <v>58</v>
      </c>
      <c r="D163" s="8" t="s">
        <v>0</v>
      </c>
      <c r="E163" s="11">
        <v>13</v>
      </c>
      <c r="F163" s="12">
        <v>5.5293323076923082</v>
      </c>
      <c r="G163" s="12" t="s">
        <v>31</v>
      </c>
      <c r="H163" s="13">
        <v>71.881320000000002</v>
      </c>
      <c r="I163" s="14">
        <v>0.25</v>
      </c>
      <c r="J163" s="13">
        <v>17.970330000000001</v>
      </c>
      <c r="K163" s="12">
        <v>1</v>
      </c>
      <c r="L163" s="13">
        <v>17.970330000000001</v>
      </c>
      <c r="M163" s="13">
        <v>71.881320000000002</v>
      </c>
    </row>
    <row r="164" spans="1:13" x14ac:dyDescent="0.25">
      <c r="A164" s="8" t="s">
        <v>48</v>
      </c>
      <c r="B164" s="8" t="s">
        <v>49</v>
      </c>
      <c r="C164" s="8" t="s">
        <v>29</v>
      </c>
      <c r="D164" s="8" t="s">
        <v>15</v>
      </c>
      <c r="E164" s="11">
        <v>790</v>
      </c>
      <c r="F164" s="12">
        <v>5.6307840816889136</v>
      </c>
      <c r="G164" s="12" t="s">
        <v>2</v>
      </c>
      <c r="H164" s="13">
        <v>4448.319424534242</v>
      </c>
      <c r="I164" s="14">
        <v>0.25</v>
      </c>
      <c r="J164" s="13">
        <v>1112.0798561335605</v>
      </c>
      <c r="K164" s="12">
        <v>0.55479149922829263</v>
      </c>
      <c r="L164" s="13">
        <v>616.97245064592198</v>
      </c>
      <c r="M164" s="13">
        <v>2467.8898025836879</v>
      </c>
    </row>
    <row r="165" spans="1:13" x14ac:dyDescent="0.25">
      <c r="A165" s="8" t="s">
        <v>48</v>
      </c>
      <c r="B165" s="8" t="s">
        <v>49</v>
      </c>
      <c r="C165" s="8" t="s">
        <v>29</v>
      </c>
      <c r="D165" s="8" t="s">
        <v>15</v>
      </c>
      <c r="E165" s="11">
        <v>74</v>
      </c>
      <c r="F165" s="12">
        <v>3.2184998960649782</v>
      </c>
      <c r="G165" s="12" t="s">
        <v>32</v>
      </c>
      <c r="H165" s="13">
        <v>238.16899230880838</v>
      </c>
      <c r="I165" s="14">
        <v>0.25</v>
      </c>
      <c r="J165" s="13">
        <v>59.542248077202096</v>
      </c>
      <c r="K165" s="12">
        <v>0.82819349534161479</v>
      </c>
      <c r="L165" s="13">
        <v>49.312502555555547</v>
      </c>
      <c r="M165" s="13">
        <v>197.25001022222219</v>
      </c>
    </row>
    <row r="166" spans="1:13" x14ac:dyDescent="0.25">
      <c r="A166" s="8" t="s">
        <v>48</v>
      </c>
      <c r="B166" s="8" t="s">
        <v>49</v>
      </c>
      <c r="C166" s="8" t="s">
        <v>29</v>
      </c>
      <c r="D166" s="8" t="s">
        <v>15</v>
      </c>
      <c r="E166" s="11">
        <v>1789</v>
      </c>
      <c r="F166" s="12">
        <v>2.6946478479597813</v>
      </c>
      <c r="G166" s="12" t="s">
        <v>31</v>
      </c>
      <c r="H166" s="13">
        <v>4820.7250000000486</v>
      </c>
      <c r="I166" s="14">
        <v>0.25</v>
      </c>
      <c r="J166" s="13">
        <v>1205.1812500000121</v>
      </c>
      <c r="K166" s="12">
        <v>1</v>
      </c>
      <c r="L166" s="13">
        <v>1205.1812500000121</v>
      </c>
      <c r="M166" s="13">
        <v>4820.7250000000486</v>
      </c>
    </row>
    <row r="167" spans="1:13" x14ac:dyDescent="0.25">
      <c r="A167" s="8" t="s">
        <v>48</v>
      </c>
      <c r="B167" s="8" t="s">
        <v>49</v>
      </c>
      <c r="C167" s="8" t="s">
        <v>29</v>
      </c>
      <c r="D167" s="8" t="s">
        <v>0</v>
      </c>
      <c r="E167" s="11">
        <v>875</v>
      </c>
      <c r="F167" s="12">
        <v>7.2201228436295599</v>
      </c>
      <c r="G167" s="12" t="s">
        <v>59</v>
      </c>
      <c r="H167" s="13">
        <v>6317.607488175865</v>
      </c>
      <c r="I167" s="14">
        <v>0.25</v>
      </c>
      <c r="J167" s="13">
        <v>1579.4018720439663</v>
      </c>
      <c r="K167" s="12">
        <v>0.4987925203770312</v>
      </c>
      <c r="L167" s="13">
        <v>787.79384044501126</v>
      </c>
      <c r="M167" s="13">
        <v>3151.175361780045</v>
      </c>
    </row>
    <row r="168" spans="1:13" x14ac:dyDescent="0.25">
      <c r="A168" s="8" t="s">
        <v>48</v>
      </c>
      <c r="B168" s="8" t="s">
        <v>49</v>
      </c>
      <c r="C168" s="8" t="s">
        <v>29</v>
      </c>
      <c r="D168" s="8" t="s">
        <v>0</v>
      </c>
      <c r="E168" s="11">
        <v>118</v>
      </c>
      <c r="F168" s="12">
        <v>4.0753846285171447</v>
      </c>
      <c r="G168" s="12" t="s">
        <v>32</v>
      </c>
      <c r="H168" s="13">
        <v>480.89538616502307</v>
      </c>
      <c r="I168" s="14">
        <v>0.25</v>
      </c>
      <c r="J168" s="13">
        <v>120.22384654125577</v>
      </c>
      <c r="K168" s="12">
        <v>0.82948699410774429</v>
      </c>
      <c r="L168" s="13">
        <v>99.724117087576971</v>
      </c>
      <c r="M168" s="13">
        <v>398.89646835030788</v>
      </c>
    </row>
    <row r="169" spans="1:13" x14ac:dyDescent="0.25">
      <c r="A169" s="8" t="s">
        <v>48</v>
      </c>
      <c r="B169" s="8" t="s">
        <v>49</v>
      </c>
      <c r="C169" s="8" t="s">
        <v>29</v>
      </c>
      <c r="D169" s="8" t="s">
        <v>0</v>
      </c>
      <c r="E169" s="11">
        <v>305</v>
      </c>
      <c r="F169" s="12">
        <v>3.3746557377049271</v>
      </c>
      <c r="G169" s="12" t="s">
        <v>31</v>
      </c>
      <c r="H169" s="13">
        <v>1029.2700000000027</v>
      </c>
      <c r="I169" s="14">
        <v>0.25</v>
      </c>
      <c r="J169" s="13">
        <v>257.31750000000068</v>
      </c>
      <c r="K169" s="12">
        <v>1</v>
      </c>
      <c r="L169" s="13">
        <v>257.31750000000068</v>
      </c>
      <c r="M169" s="13">
        <v>1029.2700000000027</v>
      </c>
    </row>
    <row r="170" spans="1:13" x14ac:dyDescent="0.25">
      <c r="A170" s="8" t="s">
        <v>48</v>
      </c>
      <c r="B170" s="8" t="s">
        <v>49</v>
      </c>
      <c r="C170" s="8" t="s">
        <v>29</v>
      </c>
      <c r="D170" s="8" t="s">
        <v>16</v>
      </c>
      <c r="E170" s="11">
        <v>10</v>
      </c>
      <c r="F170" s="12">
        <v>2.915</v>
      </c>
      <c r="G170" s="12" t="s">
        <v>32</v>
      </c>
      <c r="H170" s="13">
        <v>29.150000000000002</v>
      </c>
      <c r="I170" s="14">
        <v>0.25</v>
      </c>
      <c r="J170" s="13">
        <v>7.2875000000000005</v>
      </c>
      <c r="K170" s="12">
        <v>0.82974999999999999</v>
      </c>
      <c r="L170" s="13">
        <v>6.0468031250000003</v>
      </c>
      <c r="M170" s="13">
        <v>24.187212500000001</v>
      </c>
    </row>
    <row r="171" spans="1:13" x14ac:dyDescent="0.25">
      <c r="A171" s="8" t="s">
        <v>48</v>
      </c>
      <c r="B171" s="8" t="s">
        <v>49</v>
      </c>
      <c r="C171" s="8" t="s">
        <v>29</v>
      </c>
      <c r="D171" s="8" t="s">
        <v>16</v>
      </c>
      <c r="E171" s="11">
        <v>39</v>
      </c>
      <c r="F171" s="12">
        <v>2.4291452991452989</v>
      </c>
      <c r="G171" s="12" t="s">
        <v>31</v>
      </c>
      <c r="H171" s="13">
        <v>94.73666666666665</v>
      </c>
      <c r="I171" s="14">
        <v>0.25</v>
      </c>
      <c r="J171" s="13">
        <v>23.684166666666663</v>
      </c>
      <c r="K171" s="12">
        <v>1</v>
      </c>
      <c r="L171" s="13">
        <v>23.684166666666663</v>
      </c>
      <c r="M171" s="13">
        <v>94.73666666666665</v>
      </c>
    </row>
    <row r="172" spans="1:13" x14ac:dyDescent="0.25">
      <c r="A172" s="8" t="s">
        <v>48</v>
      </c>
      <c r="B172" s="8" t="s">
        <v>49</v>
      </c>
      <c r="C172" s="8" t="s">
        <v>69</v>
      </c>
      <c r="D172" s="8" t="s">
        <v>15</v>
      </c>
      <c r="E172" s="11">
        <v>335</v>
      </c>
      <c r="F172" s="12">
        <v>2.6123449256358531</v>
      </c>
      <c r="G172" s="12" t="s">
        <v>31</v>
      </c>
      <c r="H172" s="13">
        <v>875.13555008801075</v>
      </c>
      <c r="I172" s="14">
        <v>0.25</v>
      </c>
      <c r="J172" s="13">
        <v>218.78388752200269</v>
      </c>
      <c r="K172" s="12">
        <v>1</v>
      </c>
      <c r="L172" s="13">
        <v>218.78388752200269</v>
      </c>
      <c r="M172" s="13">
        <v>875.13555008801075</v>
      </c>
    </row>
    <row r="173" spans="1:13" x14ac:dyDescent="0.25">
      <c r="A173" s="8" t="s">
        <v>48</v>
      </c>
      <c r="B173" s="8" t="s">
        <v>49</v>
      </c>
      <c r="C173" s="8" t="s">
        <v>69</v>
      </c>
      <c r="D173" s="8" t="s">
        <v>0</v>
      </c>
      <c r="E173" s="11">
        <v>163</v>
      </c>
      <c r="F173" s="12">
        <v>4.7511132113609111</v>
      </c>
      <c r="G173" s="12" t="s">
        <v>59</v>
      </c>
      <c r="H173" s="13">
        <v>774.43145345182847</v>
      </c>
      <c r="I173" s="14">
        <v>0.25</v>
      </c>
      <c r="J173" s="13">
        <v>193.60786336295712</v>
      </c>
      <c r="K173" s="12">
        <v>0.50089300158758088</v>
      </c>
      <c r="L173" s="13">
        <v>96.976823810829828</v>
      </c>
      <c r="M173" s="13">
        <v>387.90729524331931</v>
      </c>
    </row>
    <row r="174" spans="1:13" x14ac:dyDescent="0.25">
      <c r="A174" s="8" t="s">
        <v>48</v>
      </c>
      <c r="B174" s="8" t="s">
        <v>49</v>
      </c>
      <c r="C174" s="8" t="s">
        <v>69</v>
      </c>
      <c r="D174" s="8" t="s">
        <v>0</v>
      </c>
      <c r="E174" s="11">
        <v>28</v>
      </c>
      <c r="F174" s="12">
        <v>2.9809400661668923</v>
      </c>
      <c r="G174" s="12" t="s">
        <v>32</v>
      </c>
      <c r="H174" s="13">
        <v>83.466321852672991</v>
      </c>
      <c r="I174" s="14">
        <v>0.25</v>
      </c>
      <c r="J174" s="13">
        <v>20.866580463168248</v>
      </c>
      <c r="K174" s="12">
        <v>0.8287303247863248</v>
      </c>
      <c r="L174" s="13">
        <v>17.292768004421401</v>
      </c>
      <c r="M174" s="13">
        <v>69.171072017685603</v>
      </c>
    </row>
    <row r="175" spans="1:13" x14ac:dyDescent="0.25">
      <c r="A175" s="8" t="s">
        <v>48</v>
      </c>
      <c r="B175" s="8" t="s">
        <v>49</v>
      </c>
      <c r="C175" s="8" t="s">
        <v>69</v>
      </c>
      <c r="D175" s="8" t="s">
        <v>0</v>
      </c>
      <c r="E175" s="11">
        <v>180</v>
      </c>
      <c r="F175" s="12">
        <v>2.9128407694819285</v>
      </c>
      <c r="G175" s="12" t="s">
        <v>31</v>
      </c>
      <c r="H175" s="13">
        <v>524.31133850674712</v>
      </c>
      <c r="I175" s="14">
        <v>0.25</v>
      </c>
      <c r="J175" s="13">
        <v>131.07783462668678</v>
      </c>
      <c r="K175" s="12">
        <v>1</v>
      </c>
      <c r="L175" s="13">
        <v>131.07783462668678</v>
      </c>
      <c r="M175" s="13">
        <v>524.31133850674712</v>
      </c>
    </row>
    <row r="176" spans="1:13" x14ac:dyDescent="0.25">
      <c r="A176" s="8" t="s">
        <v>48</v>
      </c>
      <c r="B176" s="8" t="s">
        <v>49</v>
      </c>
      <c r="C176" s="8" t="s">
        <v>14</v>
      </c>
      <c r="D176" s="8" t="s">
        <v>0</v>
      </c>
      <c r="E176" s="11">
        <v>61</v>
      </c>
      <c r="F176" s="12">
        <v>12.484559881551228</v>
      </c>
      <c r="G176" s="12" t="s">
        <v>59</v>
      </c>
      <c r="H176" s="13">
        <v>761.55815277462489</v>
      </c>
      <c r="I176" s="14">
        <v>0.25</v>
      </c>
      <c r="J176" s="13">
        <v>190.38953819365622</v>
      </c>
      <c r="K176" s="12">
        <v>0.49678616606674852</v>
      </c>
      <c r="L176" s="13">
        <v>94.582888738445263</v>
      </c>
      <c r="M176" s="13">
        <v>378.33155495378105</v>
      </c>
    </row>
    <row r="177" spans="1:13" x14ac:dyDescent="0.25">
      <c r="A177" s="8" t="s">
        <v>48</v>
      </c>
      <c r="B177" s="8" t="s">
        <v>49</v>
      </c>
      <c r="C177" s="8" t="s">
        <v>14</v>
      </c>
      <c r="D177" s="8" t="s">
        <v>0</v>
      </c>
      <c r="E177" s="11">
        <v>14</v>
      </c>
      <c r="F177" s="12">
        <v>11.095708325969023</v>
      </c>
      <c r="G177" s="12" t="s">
        <v>2</v>
      </c>
      <c r="H177" s="13">
        <v>155.33991656356631</v>
      </c>
      <c r="I177" s="14">
        <v>0.25</v>
      </c>
      <c r="J177" s="13">
        <v>38.834979140891576</v>
      </c>
      <c r="K177" s="12">
        <v>0.56216853296519953</v>
      </c>
      <c r="L177" s="13">
        <v>21.831803251369141</v>
      </c>
      <c r="M177" s="13">
        <v>87.327213005476565</v>
      </c>
    </row>
    <row r="178" spans="1:13" x14ac:dyDescent="0.25">
      <c r="A178" s="8" t="s">
        <v>48</v>
      </c>
      <c r="B178" s="8" t="s">
        <v>49</v>
      </c>
      <c r="C178" s="8" t="s">
        <v>14</v>
      </c>
      <c r="D178" s="8" t="s">
        <v>0</v>
      </c>
      <c r="E178" s="11">
        <v>36</v>
      </c>
      <c r="F178" s="12">
        <v>7.6583303027698264</v>
      </c>
      <c r="G178" s="12" t="s">
        <v>32</v>
      </c>
      <c r="H178" s="13">
        <v>275.69989089971375</v>
      </c>
      <c r="I178" s="14">
        <v>0.25</v>
      </c>
      <c r="J178" s="13">
        <v>68.924972724928438</v>
      </c>
      <c r="K178" s="12">
        <v>0.82881149603174609</v>
      </c>
      <c r="L178" s="13">
        <v>57.12580975809523</v>
      </c>
      <c r="M178" s="13">
        <v>228.50323903238092</v>
      </c>
    </row>
    <row r="179" spans="1:13" x14ac:dyDescent="0.25">
      <c r="A179" s="8" t="s">
        <v>48</v>
      </c>
      <c r="B179" s="8" t="s">
        <v>49</v>
      </c>
      <c r="C179" s="8" t="s">
        <v>14</v>
      </c>
      <c r="D179" s="8" t="s">
        <v>0</v>
      </c>
      <c r="E179" s="11">
        <v>211</v>
      </c>
      <c r="F179" s="12">
        <v>6.1039888721073572</v>
      </c>
      <c r="G179" s="12" t="s">
        <v>31</v>
      </c>
      <c r="H179" s="13">
        <v>1287.9416520146524</v>
      </c>
      <c r="I179" s="14">
        <v>0.25</v>
      </c>
      <c r="J179" s="13">
        <v>321.9854130036631</v>
      </c>
      <c r="K179" s="12">
        <v>1</v>
      </c>
      <c r="L179" s="13">
        <v>321.9854130036631</v>
      </c>
      <c r="M179" s="13">
        <v>1287.9416520146524</v>
      </c>
    </row>
    <row r="180" spans="1:13" x14ac:dyDescent="0.25">
      <c r="A180" s="8" t="s">
        <v>48</v>
      </c>
      <c r="B180" s="8" t="s">
        <v>49</v>
      </c>
      <c r="C180" s="8" t="s">
        <v>14</v>
      </c>
      <c r="D180" s="8" t="s">
        <v>16</v>
      </c>
      <c r="E180" s="11">
        <v>2</v>
      </c>
      <c r="F180" s="12">
        <v>5.83</v>
      </c>
      <c r="G180" s="12" t="s">
        <v>32</v>
      </c>
      <c r="H180" s="13">
        <v>11.66</v>
      </c>
      <c r="I180" s="14">
        <v>0.25</v>
      </c>
      <c r="J180" s="13">
        <v>2.915</v>
      </c>
      <c r="K180" s="12">
        <v>0.82999333333333336</v>
      </c>
      <c r="L180" s="13">
        <v>2.4194305666666667</v>
      </c>
      <c r="M180" s="13">
        <v>9.6777222666666667</v>
      </c>
    </row>
    <row r="181" spans="1:13" x14ac:dyDescent="0.25">
      <c r="A181" s="8" t="s">
        <v>48</v>
      </c>
      <c r="B181" s="8" t="s">
        <v>49</v>
      </c>
      <c r="C181" s="8" t="s">
        <v>58</v>
      </c>
      <c r="D181" s="8" t="s">
        <v>0</v>
      </c>
      <c r="E181" s="11">
        <v>144</v>
      </c>
      <c r="F181" s="12">
        <v>5.0544053563701645</v>
      </c>
      <c r="G181" s="12" t="s">
        <v>59</v>
      </c>
      <c r="H181" s="13">
        <v>727.83437131730363</v>
      </c>
      <c r="I181" s="14">
        <v>0.25</v>
      </c>
      <c r="J181" s="13">
        <v>181.95859282932591</v>
      </c>
      <c r="K181" s="12">
        <v>0.5</v>
      </c>
      <c r="L181" s="13">
        <v>90.979296414662954</v>
      </c>
      <c r="M181" s="13">
        <v>363.91718565865182</v>
      </c>
    </row>
    <row r="182" spans="1:13" x14ac:dyDescent="0.25">
      <c r="A182" s="8" t="s">
        <v>48</v>
      </c>
      <c r="B182" s="8" t="s">
        <v>49</v>
      </c>
      <c r="C182" s="8" t="s">
        <v>58</v>
      </c>
      <c r="D182" s="8" t="s">
        <v>0</v>
      </c>
      <c r="E182" s="11">
        <v>92</v>
      </c>
      <c r="F182" s="12">
        <v>3.9068534963768116</v>
      </c>
      <c r="G182" s="12" t="s">
        <v>31</v>
      </c>
      <c r="H182" s="13">
        <v>359.43052166666666</v>
      </c>
      <c r="I182" s="14">
        <v>0.25</v>
      </c>
      <c r="J182" s="13">
        <v>89.857630416666666</v>
      </c>
      <c r="K182" s="12">
        <v>1</v>
      </c>
      <c r="L182" s="13">
        <v>89.857630416666666</v>
      </c>
      <c r="M182" s="13">
        <v>359.43052166666666</v>
      </c>
    </row>
    <row r="183" spans="1:13" x14ac:dyDescent="0.25">
      <c r="A183" s="8" t="s">
        <v>52</v>
      </c>
      <c r="B183" s="8" t="s">
        <v>53</v>
      </c>
      <c r="C183" s="8" t="s">
        <v>14</v>
      </c>
      <c r="D183" s="8" t="s">
        <v>0</v>
      </c>
      <c r="E183" s="11">
        <v>8</v>
      </c>
      <c r="F183" s="12">
        <v>15.619608687984252</v>
      </c>
      <c r="G183" s="12" t="s">
        <v>59</v>
      </c>
      <c r="H183" s="13">
        <v>124.95686950387402</v>
      </c>
      <c r="I183" s="14">
        <v>0.25</v>
      </c>
      <c r="J183" s="13">
        <v>31.239217375968504</v>
      </c>
      <c r="K183" s="12">
        <v>0.50353925620219986</v>
      </c>
      <c r="L183" s="13">
        <v>15.730172281834019</v>
      </c>
      <c r="M183" s="13">
        <v>62.920689127336075</v>
      </c>
    </row>
    <row r="184" spans="1:13" x14ac:dyDescent="0.25">
      <c r="A184" s="8" t="s">
        <v>52</v>
      </c>
      <c r="B184" s="8" t="s">
        <v>53</v>
      </c>
      <c r="C184" s="8" t="s">
        <v>14</v>
      </c>
      <c r="D184" s="8" t="s">
        <v>0</v>
      </c>
      <c r="E184" s="11">
        <v>24</v>
      </c>
      <c r="F184" s="12">
        <v>10.492633718940683</v>
      </c>
      <c r="G184" s="12" t="s">
        <v>32</v>
      </c>
      <c r="H184" s="13">
        <v>251.8232092545764</v>
      </c>
      <c r="I184" s="14">
        <v>0.25</v>
      </c>
      <c r="J184" s="13">
        <v>62.955802313644099</v>
      </c>
      <c r="K184" s="12">
        <v>0.82829411111111106</v>
      </c>
      <c r="L184" s="13">
        <v>52.145920316666668</v>
      </c>
      <c r="M184" s="13">
        <v>208.58368126666667</v>
      </c>
    </row>
    <row r="185" spans="1:13" x14ac:dyDescent="0.25">
      <c r="A185" s="8" t="s">
        <v>52</v>
      </c>
      <c r="B185" s="8" t="s">
        <v>53</v>
      </c>
      <c r="C185" s="8" t="s">
        <v>14</v>
      </c>
      <c r="D185" s="8" t="s">
        <v>0</v>
      </c>
      <c r="E185" s="11">
        <v>97</v>
      </c>
      <c r="F185" s="12">
        <v>7.6958718703976432</v>
      </c>
      <c r="G185" s="12" t="s">
        <v>31</v>
      </c>
      <c r="H185" s="13">
        <v>746.49957142857136</v>
      </c>
      <c r="I185" s="14">
        <v>0.25</v>
      </c>
      <c r="J185" s="13">
        <v>186.62489285714284</v>
      </c>
      <c r="K185" s="12">
        <v>1</v>
      </c>
      <c r="L185" s="13">
        <v>186.62489285714284</v>
      </c>
      <c r="M185" s="13">
        <v>746.49957142857136</v>
      </c>
    </row>
    <row r="186" spans="1:13" x14ac:dyDescent="0.25">
      <c r="A186" s="8" t="s">
        <v>52</v>
      </c>
      <c r="B186" s="8" t="s">
        <v>53</v>
      </c>
      <c r="C186" s="8" t="s">
        <v>58</v>
      </c>
      <c r="D186" s="8" t="s">
        <v>0</v>
      </c>
      <c r="E186" s="11">
        <v>1</v>
      </c>
      <c r="F186" s="12">
        <v>12.628494694562676</v>
      </c>
      <c r="G186" s="12" t="s">
        <v>59</v>
      </c>
      <c r="H186" s="13">
        <v>12.628494694562676</v>
      </c>
      <c r="I186" s="14">
        <v>0.25</v>
      </c>
      <c r="J186" s="13">
        <v>3.1571236736406689</v>
      </c>
      <c r="K186" s="12">
        <v>0.5</v>
      </c>
      <c r="L186" s="13">
        <v>1.5785618368203345</v>
      </c>
      <c r="M186" s="13">
        <v>6.3142473472813379</v>
      </c>
    </row>
    <row r="187" spans="1:13" x14ac:dyDescent="0.25">
      <c r="A187" s="8" t="s">
        <v>52</v>
      </c>
      <c r="B187" s="8" t="s">
        <v>53</v>
      </c>
      <c r="C187" s="8" t="s">
        <v>58</v>
      </c>
      <c r="D187" s="8" t="s">
        <v>0</v>
      </c>
      <c r="E187" s="11">
        <v>22</v>
      </c>
      <c r="F187" s="12">
        <v>4.6975631818181816</v>
      </c>
      <c r="G187" s="12" t="s">
        <v>31</v>
      </c>
      <c r="H187" s="13">
        <v>103.34638999999999</v>
      </c>
      <c r="I187" s="14">
        <v>0.25</v>
      </c>
      <c r="J187" s="13">
        <v>25.836597499999996</v>
      </c>
      <c r="K187" s="12">
        <v>1</v>
      </c>
      <c r="L187" s="13">
        <v>25.836597499999996</v>
      </c>
      <c r="M187" s="13">
        <v>103.34638999999999</v>
      </c>
    </row>
    <row r="188" spans="1:13" x14ac:dyDescent="0.25">
      <c r="A188" s="8" t="s">
        <v>54</v>
      </c>
      <c r="B188" s="8" t="s">
        <v>55</v>
      </c>
      <c r="C188" s="8" t="s">
        <v>14</v>
      </c>
      <c r="D188" s="8" t="s">
        <v>0</v>
      </c>
      <c r="E188" s="11">
        <v>9</v>
      </c>
      <c r="F188" s="12">
        <v>16.081995649257113</v>
      </c>
      <c r="G188" s="12" t="s">
        <v>59</v>
      </c>
      <c r="H188" s="13">
        <v>144.73796084331403</v>
      </c>
      <c r="I188" s="14">
        <v>0.25</v>
      </c>
      <c r="J188" s="13">
        <v>36.184490210828507</v>
      </c>
      <c r="K188" s="12">
        <v>0.50567704556639559</v>
      </c>
      <c r="L188" s="13">
        <v>18.297666105137921</v>
      </c>
      <c r="M188" s="13">
        <v>73.190664420551684</v>
      </c>
    </row>
    <row r="189" spans="1:13" x14ac:dyDescent="0.25">
      <c r="A189" s="8" t="s">
        <v>54</v>
      </c>
      <c r="B189" s="8" t="s">
        <v>55</v>
      </c>
      <c r="C189" s="8" t="s">
        <v>14</v>
      </c>
      <c r="D189" s="8" t="s">
        <v>0</v>
      </c>
      <c r="E189" s="11">
        <v>12</v>
      </c>
      <c r="F189" s="12">
        <v>10.085056730013271</v>
      </c>
      <c r="G189" s="12" t="s">
        <v>32</v>
      </c>
      <c r="H189" s="13">
        <v>121.02068076015925</v>
      </c>
      <c r="I189" s="14">
        <v>0.25</v>
      </c>
      <c r="J189" s="13">
        <v>30.255170190039813</v>
      </c>
      <c r="K189" s="12">
        <v>0.82864090476190488</v>
      </c>
      <c r="L189" s="13">
        <v>25.070671600000004</v>
      </c>
      <c r="M189" s="13">
        <v>100.28268640000002</v>
      </c>
    </row>
    <row r="190" spans="1:13" x14ac:dyDescent="0.25">
      <c r="A190" s="8" t="s">
        <v>54</v>
      </c>
      <c r="B190" s="8" t="s">
        <v>55</v>
      </c>
      <c r="C190" s="8" t="s">
        <v>14</v>
      </c>
      <c r="D190" s="8" t="s">
        <v>0</v>
      </c>
      <c r="E190" s="11">
        <v>96</v>
      </c>
      <c r="F190" s="12">
        <v>7.5069166666666653</v>
      </c>
      <c r="G190" s="12" t="s">
        <v>31</v>
      </c>
      <c r="H190" s="13">
        <v>720.66399999999987</v>
      </c>
      <c r="I190" s="14">
        <v>0.25</v>
      </c>
      <c r="J190" s="13">
        <v>180.16599999999997</v>
      </c>
      <c r="K190" s="12">
        <v>1</v>
      </c>
      <c r="L190" s="13">
        <v>180.16599999999997</v>
      </c>
      <c r="M190" s="13">
        <v>720.66399999999987</v>
      </c>
    </row>
    <row r="191" spans="1:13" x14ac:dyDescent="0.25">
      <c r="A191" s="8" t="s">
        <v>54</v>
      </c>
      <c r="B191" s="8" t="s">
        <v>55</v>
      </c>
      <c r="C191" s="8" t="s">
        <v>58</v>
      </c>
      <c r="D191" s="8" t="s">
        <v>0</v>
      </c>
      <c r="E191" s="11">
        <v>1</v>
      </c>
      <c r="F191" s="12">
        <v>9.5738015364265365</v>
      </c>
      <c r="G191" s="12" t="s">
        <v>59</v>
      </c>
      <c r="H191" s="13">
        <v>9.5738015364265365</v>
      </c>
      <c r="I191" s="14">
        <v>0.25</v>
      </c>
      <c r="J191" s="13">
        <v>2.3934503841066341</v>
      </c>
      <c r="K191" s="12">
        <v>0.5</v>
      </c>
      <c r="L191" s="13">
        <v>1.1967251920533171</v>
      </c>
      <c r="M191" s="13">
        <v>4.7869007682132683</v>
      </c>
    </row>
    <row r="192" spans="1:13" x14ac:dyDescent="0.25">
      <c r="A192" s="8" t="s">
        <v>54</v>
      </c>
      <c r="B192" s="8" t="s">
        <v>55</v>
      </c>
      <c r="C192" s="8" t="s">
        <v>58</v>
      </c>
      <c r="D192" s="8" t="s">
        <v>0</v>
      </c>
      <c r="E192" s="11">
        <v>18</v>
      </c>
      <c r="F192" s="12">
        <v>5.7461844444444452</v>
      </c>
      <c r="G192" s="12" t="s">
        <v>31</v>
      </c>
      <c r="H192" s="13">
        <v>103.43132000000001</v>
      </c>
      <c r="I192" s="14">
        <v>0.25</v>
      </c>
      <c r="J192" s="13">
        <v>25.857830000000003</v>
      </c>
      <c r="K192" s="12">
        <v>1</v>
      </c>
      <c r="L192" s="13">
        <v>25.857830000000003</v>
      </c>
      <c r="M192" s="13">
        <v>103.43132000000001</v>
      </c>
    </row>
    <row r="193" spans="1:13" x14ac:dyDescent="0.25">
      <c r="A193" s="8" t="s">
        <v>57</v>
      </c>
      <c r="B193" s="8" t="s">
        <v>56</v>
      </c>
      <c r="C193" s="8" t="s">
        <v>14</v>
      </c>
      <c r="D193" s="8" t="s">
        <v>0</v>
      </c>
      <c r="E193" s="11">
        <v>2</v>
      </c>
      <c r="F193" s="12">
        <v>2.5934156590159025</v>
      </c>
      <c r="G193" s="12" t="s">
        <v>59</v>
      </c>
      <c r="H193" s="13">
        <v>5.1868313180318051</v>
      </c>
      <c r="I193" s="14">
        <v>0.25</v>
      </c>
      <c r="J193" s="13">
        <v>1.2967078295079513</v>
      </c>
      <c r="K193" s="12">
        <v>0.49505718017621392</v>
      </c>
      <c r="L193" s="13">
        <v>0.64194452158862514</v>
      </c>
      <c r="M193" s="13">
        <v>2.5677780863545006</v>
      </c>
    </row>
    <row r="194" spans="1:13" x14ac:dyDescent="0.25">
      <c r="A194" s="8" t="s">
        <v>57</v>
      </c>
      <c r="B194" s="8" t="s">
        <v>56</v>
      </c>
      <c r="C194" s="8" t="s">
        <v>14</v>
      </c>
      <c r="D194" s="8" t="s">
        <v>0</v>
      </c>
      <c r="E194" s="11">
        <v>64</v>
      </c>
      <c r="F194" s="12">
        <v>7.9381074918078331</v>
      </c>
      <c r="G194" s="12" t="s">
        <v>2</v>
      </c>
      <c r="H194" s="13">
        <v>508.03887947570132</v>
      </c>
      <c r="I194" s="14">
        <v>0.25</v>
      </c>
      <c r="J194" s="13">
        <v>127.00971986892533</v>
      </c>
      <c r="K194" s="12">
        <v>0.55721091868406913</v>
      </c>
      <c r="L194" s="13">
        <v>70.771202689970153</v>
      </c>
      <c r="M194" s="13">
        <v>283.08481075988061</v>
      </c>
    </row>
    <row r="195" spans="1:13" x14ac:dyDescent="0.25">
      <c r="A195" s="8" t="s">
        <v>57</v>
      </c>
      <c r="B195" s="8" t="s">
        <v>56</v>
      </c>
      <c r="C195" s="8" t="s">
        <v>14</v>
      </c>
      <c r="D195" s="8" t="s">
        <v>0</v>
      </c>
      <c r="E195" s="11">
        <v>47</v>
      </c>
      <c r="F195" s="12">
        <v>5.3170553637753741</v>
      </c>
      <c r="G195" s="12" t="s">
        <v>32</v>
      </c>
      <c r="H195" s="13">
        <v>249.90160209744258</v>
      </c>
      <c r="I195" s="14">
        <v>0.25</v>
      </c>
      <c r="J195" s="13">
        <v>62.475400524360644</v>
      </c>
      <c r="K195" s="12">
        <v>0.82869789412175121</v>
      </c>
      <c r="L195" s="13">
        <v>51.77323284895062</v>
      </c>
      <c r="M195" s="13">
        <v>207.09293139580248</v>
      </c>
    </row>
    <row r="196" spans="1:13" x14ac:dyDescent="0.25">
      <c r="A196" s="8" t="s">
        <v>57</v>
      </c>
      <c r="B196" s="8" t="s">
        <v>56</v>
      </c>
      <c r="C196" s="8" t="s">
        <v>14</v>
      </c>
      <c r="D196" s="8" t="s">
        <v>0</v>
      </c>
      <c r="E196" s="11">
        <v>261</v>
      </c>
      <c r="F196" s="12">
        <v>4.6131729050004928</v>
      </c>
      <c r="G196" s="12" t="s">
        <v>31</v>
      </c>
      <c r="H196" s="13">
        <v>1204.0381282051287</v>
      </c>
      <c r="I196" s="14">
        <v>0.25</v>
      </c>
      <c r="J196" s="13">
        <v>301.00953205128218</v>
      </c>
      <c r="K196" s="12">
        <v>1</v>
      </c>
      <c r="L196" s="13">
        <v>301.00953205128218</v>
      </c>
      <c r="M196" s="13">
        <v>1204.0381282051287</v>
      </c>
    </row>
    <row r="197" spans="1:13" x14ac:dyDescent="0.25">
      <c r="A197" s="8" t="s">
        <v>57</v>
      </c>
      <c r="B197" s="8" t="s">
        <v>56</v>
      </c>
      <c r="C197" s="8" t="s">
        <v>14</v>
      </c>
      <c r="D197" s="8" t="s">
        <v>0</v>
      </c>
      <c r="E197" s="11">
        <v>517</v>
      </c>
      <c r="F197" s="12">
        <v>6.1834046259290885</v>
      </c>
      <c r="G197" s="12" t="s">
        <v>1</v>
      </c>
      <c r="H197" s="13">
        <v>3196.8201916053386</v>
      </c>
      <c r="I197" s="14">
        <v>0.25</v>
      </c>
      <c r="J197" s="13">
        <v>799.20504790133464</v>
      </c>
      <c r="K197" s="12">
        <v>0.7898522744987222</v>
      </c>
      <c r="L197" s="13">
        <v>631.25392487572935</v>
      </c>
      <c r="M197" s="13">
        <v>2525.0156995029174</v>
      </c>
    </row>
    <row r="198" spans="1:13" x14ac:dyDescent="0.25">
      <c r="A198" s="8" t="s">
        <v>57</v>
      </c>
      <c r="B198" s="8" t="s">
        <v>56</v>
      </c>
      <c r="C198" s="8" t="s">
        <v>14</v>
      </c>
      <c r="D198" s="8" t="s">
        <v>16</v>
      </c>
      <c r="E198" s="11">
        <v>2</v>
      </c>
      <c r="F198" s="12">
        <v>5.5900000000000007</v>
      </c>
      <c r="G198" s="12" t="s">
        <v>1</v>
      </c>
      <c r="H198" s="13">
        <v>11.180000000000001</v>
      </c>
      <c r="I198" s="14">
        <v>0.25</v>
      </c>
      <c r="J198" s="13">
        <v>2.7950000000000004</v>
      </c>
      <c r="K198" s="12">
        <v>0.78991254067148997</v>
      </c>
      <c r="L198" s="13">
        <v>2.2078055511768149</v>
      </c>
      <c r="M198" s="13">
        <v>8.8312222047072595</v>
      </c>
    </row>
    <row r="199" spans="1:13" x14ac:dyDescent="0.25">
      <c r="A199" s="8" t="s">
        <v>57</v>
      </c>
      <c r="B199" s="8" t="s">
        <v>56</v>
      </c>
      <c r="C199" s="8" t="s">
        <v>58</v>
      </c>
      <c r="D199" s="8" t="s">
        <v>0</v>
      </c>
      <c r="E199" s="11">
        <v>4</v>
      </c>
      <c r="F199" s="12">
        <v>13.893794706374182</v>
      </c>
      <c r="G199" s="12" t="s">
        <v>2</v>
      </c>
      <c r="H199" s="13">
        <v>55.575178825496728</v>
      </c>
      <c r="I199" s="14">
        <v>0.25</v>
      </c>
      <c r="J199" s="13">
        <v>13.893794706374182</v>
      </c>
      <c r="K199" s="12">
        <v>0.59</v>
      </c>
      <c r="L199" s="13">
        <v>8.1973388767607673</v>
      </c>
      <c r="M199" s="13">
        <v>32.789355507043069</v>
      </c>
    </row>
    <row r="200" spans="1:13" x14ac:dyDescent="0.25">
      <c r="A200" s="8" t="s">
        <v>57</v>
      </c>
      <c r="B200" s="8" t="s">
        <v>56</v>
      </c>
      <c r="C200" s="8" t="s">
        <v>58</v>
      </c>
      <c r="D200" s="8" t="s">
        <v>0</v>
      </c>
      <c r="E200" s="11">
        <v>21</v>
      </c>
      <c r="F200" s="12">
        <v>6.105833333333333</v>
      </c>
      <c r="G200" s="12" t="s">
        <v>31</v>
      </c>
      <c r="H200" s="13">
        <v>128.2225</v>
      </c>
      <c r="I200" s="14">
        <v>0.25</v>
      </c>
      <c r="J200" s="13">
        <v>32.055624999999999</v>
      </c>
      <c r="K200" s="12">
        <v>1</v>
      </c>
      <c r="L200" s="13">
        <v>32.055624999999999</v>
      </c>
      <c r="M200" s="13">
        <v>128.2225</v>
      </c>
    </row>
    <row r="201" spans="1:13" x14ac:dyDescent="0.25">
      <c r="A201" s="8" t="s">
        <v>57</v>
      </c>
      <c r="B201" s="8" t="s">
        <v>56</v>
      </c>
      <c r="C201" s="8" t="s">
        <v>58</v>
      </c>
      <c r="D201" s="8" t="s">
        <v>0</v>
      </c>
      <c r="E201" s="11">
        <v>66</v>
      </c>
      <c r="F201" s="12">
        <v>5.3930252801587155</v>
      </c>
      <c r="G201" s="12" t="s">
        <v>1</v>
      </c>
      <c r="H201" s="13">
        <v>355.93966849047524</v>
      </c>
      <c r="I201" s="14">
        <v>0.25</v>
      </c>
      <c r="J201" s="13">
        <v>88.98491712261881</v>
      </c>
      <c r="K201" s="12">
        <v>0.80000000000000016</v>
      </c>
      <c r="L201" s="13">
        <v>71.187933698095065</v>
      </c>
      <c r="M201" s="13">
        <v>284.75173479238026</v>
      </c>
    </row>
    <row r="202" spans="1:13" x14ac:dyDescent="0.25">
      <c r="A202" s="8" t="s">
        <v>60</v>
      </c>
      <c r="B202" s="8" t="s">
        <v>61</v>
      </c>
      <c r="C202" s="8" t="s">
        <v>14</v>
      </c>
      <c r="D202" s="8" t="s">
        <v>0</v>
      </c>
      <c r="E202" s="11">
        <v>6</v>
      </c>
      <c r="F202" s="12">
        <v>9.8164063856067703</v>
      </c>
      <c r="G202" s="12" t="s">
        <v>32</v>
      </c>
      <c r="H202" s="13">
        <v>58.898438313640618</v>
      </c>
      <c r="I202" s="14">
        <v>0.25</v>
      </c>
      <c r="J202" s="13">
        <v>14.724609578410154</v>
      </c>
      <c r="K202" s="12">
        <v>0.82736416666666657</v>
      </c>
      <c r="L202" s="13">
        <v>12.182614333333333</v>
      </c>
      <c r="M202" s="13">
        <v>48.730457333333334</v>
      </c>
    </row>
    <row r="203" spans="1:13" x14ac:dyDescent="0.25">
      <c r="A203" s="8" t="s">
        <v>60</v>
      </c>
      <c r="B203" s="8" t="s">
        <v>61</v>
      </c>
      <c r="C203" s="8" t="s">
        <v>14</v>
      </c>
      <c r="D203" s="8" t="s">
        <v>0</v>
      </c>
      <c r="E203" s="11">
        <v>35</v>
      </c>
      <c r="F203" s="12">
        <v>7.8348571428571416</v>
      </c>
      <c r="G203" s="12" t="s">
        <v>31</v>
      </c>
      <c r="H203" s="13">
        <v>274.21999999999997</v>
      </c>
      <c r="I203" s="14">
        <v>0.25</v>
      </c>
      <c r="J203" s="13">
        <v>68.554999999999993</v>
      </c>
      <c r="K203" s="12">
        <v>1</v>
      </c>
      <c r="L203" s="13">
        <v>68.554999999999993</v>
      </c>
      <c r="M203" s="13">
        <v>274.21999999999997</v>
      </c>
    </row>
    <row r="204" spans="1:13" x14ac:dyDescent="0.25">
      <c r="A204" s="8" t="s">
        <v>60</v>
      </c>
      <c r="B204" s="8" t="s">
        <v>61</v>
      </c>
      <c r="C204" s="8" t="s">
        <v>58</v>
      </c>
      <c r="D204" s="8" t="s">
        <v>0</v>
      </c>
      <c r="E204" s="11">
        <v>23</v>
      </c>
      <c r="F204" s="12">
        <v>4.219791739130434</v>
      </c>
      <c r="G204" s="12" t="s">
        <v>31</v>
      </c>
      <c r="H204" s="13">
        <v>97.055209999999988</v>
      </c>
      <c r="I204" s="14">
        <v>0.25</v>
      </c>
      <c r="J204" s="13">
        <v>24.263802499999997</v>
      </c>
      <c r="K204" s="12">
        <v>1</v>
      </c>
      <c r="L204" s="13">
        <v>24.263802499999997</v>
      </c>
      <c r="M204" s="13">
        <v>97.055209999999988</v>
      </c>
    </row>
    <row r="205" spans="1:13" x14ac:dyDescent="0.25">
      <c r="A205" s="8" t="s">
        <v>62</v>
      </c>
      <c r="B205" s="8" t="s">
        <v>63</v>
      </c>
      <c r="C205" s="8" t="s">
        <v>14</v>
      </c>
      <c r="D205" s="8" t="s">
        <v>0</v>
      </c>
      <c r="E205" s="11">
        <v>17</v>
      </c>
      <c r="F205" s="12">
        <v>4.2369558823529418</v>
      </c>
      <c r="G205" s="12" t="s">
        <v>31</v>
      </c>
      <c r="H205" s="13">
        <v>72.028250000000014</v>
      </c>
      <c r="I205" s="14">
        <v>0.25</v>
      </c>
      <c r="J205" s="13">
        <v>18.007062500000004</v>
      </c>
      <c r="K205" s="12">
        <v>1</v>
      </c>
      <c r="L205" s="13">
        <v>18.007062500000004</v>
      </c>
      <c r="M205" s="13">
        <v>72.028250000000014</v>
      </c>
    </row>
    <row r="206" spans="1:13" x14ac:dyDescent="0.25">
      <c r="A206" s="8" t="s">
        <v>62</v>
      </c>
      <c r="B206" s="8" t="s">
        <v>63</v>
      </c>
      <c r="C206" s="8" t="s">
        <v>14</v>
      </c>
      <c r="D206" s="8" t="s">
        <v>0</v>
      </c>
      <c r="E206" s="11">
        <v>8</v>
      </c>
      <c r="F206" s="12">
        <v>6.0441264552090681</v>
      </c>
      <c r="G206" s="12" t="s">
        <v>1</v>
      </c>
      <c r="H206" s="13">
        <v>48.353011641672545</v>
      </c>
      <c r="I206" s="14">
        <v>0.25</v>
      </c>
      <c r="J206" s="13">
        <v>12.088252910418136</v>
      </c>
      <c r="K206" s="12">
        <v>0.79472240660095872</v>
      </c>
      <c r="L206" s="13">
        <v>9.6068054445685451</v>
      </c>
      <c r="M206" s="13">
        <v>38.427221778274181</v>
      </c>
    </row>
    <row r="207" spans="1:13" x14ac:dyDescent="0.25">
      <c r="A207" s="8" t="s">
        <v>62</v>
      </c>
      <c r="B207" s="8" t="s">
        <v>63</v>
      </c>
      <c r="C207" s="8" t="s">
        <v>58</v>
      </c>
      <c r="D207" s="8" t="s">
        <v>0</v>
      </c>
      <c r="E207" s="11">
        <v>3</v>
      </c>
      <c r="F207" s="12">
        <v>4.5699999999999994</v>
      </c>
      <c r="G207" s="12" t="s">
        <v>31</v>
      </c>
      <c r="H207" s="13">
        <v>13.709999999999999</v>
      </c>
      <c r="I207" s="14">
        <v>0.25</v>
      </c>
      <c r="J207" s="13">
        <v>3.4274999999999998</v>
      </c>
      <c r="K207" s="12">
        <v>1</v>
      </c>
      <c r="L207" s="13">
        <v>3.4274999999999998</v>
      </c>
      <c r="M207" s="13">
        <v>13.709999999999999</v>
      </c>
    </row>
    <row r="208" spans="1:13" x14ac:dyDescent="0.25">
      <c r="A208" s="8" t="s">
        <v>64</v>
      </c>
      <c r="B208" s="8" t="s">
        <v>65</v>
      </c>
      <c r="C208" s="8" t="s">
        <v>14</v>
      </c>
      <c r="D208" s="8" t="s">
        <v>0</v>
      </c>
      <c r="E208" s="11">
        <v>1</v>
      </c>
      <c r="F208" s="12">
        <v>15.989999999999998</v>
      </c>
      <c r="G208" s="12" t="s">
        <v>2</v>
      </c>
      <c r="H208" s="13">
        <v>15.989999999999998</v>
      </c>
      <c r="I208" s="14">
        <v>0.25</v>
      </c>
      <c r="J208" s="13">
        <v>3.9974999999999996</v>
      </c>
      <c r="K208" s="12">
        <v>0.55295477789141367</v>
      </c>
      <c r="L208" s="13">
        <v>2.210436724620926</v>
      </c>
      <c r="M208" s="13">
        <v>8.841746898483704</v>
      </c>
    </row>
    <row r="209" spans="1:13" x14ac:dyDescent="0.25">
      <c r="A209" s="8" t="s">
        <v>64</v>
      </c>
      <c r="B209" s="8" t="s">
        <v>65</v>
      </c>
      <c r="C209" s="8" t="s">
        <v>14</v>
      </c>
      <c r="D209" s="8" t="s">
        <v>0</v>
      </c>
      <c r="E209" s="11">
        <v>54</v>
      </c>
      <c r="F209" s="12">
        <v>9.6259084398406358</v>
      </c>
      <c r="G209" s="12" t="s">
        <v>32</v>
      </c>
      <c r="H209" s="13">
        <v>519.79905575139435</v>
      </c>
      <c r="I209" s="14">
        <v>0.25</v>
      </c>
      <c r="J209" s="13">
        <v>129.94976393784859</v>
      </c>
      <c r="K209" s="12">
        <v>0.82828645833333325</v>
      </c>
      <c r="L209" s="13">
        <v>107.63562973333332</v>
      </c>
      <c r="M209" s="13">
        <v>430.54251893333327</v>
      </c>
    </row>
    <row r="210" spans="1:13" x14ac:dyDescent="0.25">
      <c r="A210" s="8" t="s">
        <v>64</v>
      </c>
      <c r="B210" s="8" t="s">
        <v>65</v>
      </c>
      <c r="C210" s="8" t="s">
        <v>14</v>
      </c>
      <c r="D210" s="8" t="s">
        <v>0</v>
      </c>
      <c r="E210" s="11">
        <v>1</v>
      </c>
      <c r="F210" s="12">
        <v>7.5</v>
      </c>
      <c r="G210" s="12" t="s">
        <v>31</v>
      </c>
      <c r="H210" s="13">
        <v>7.5</v>
      </c>
      <c r="I210" s="14">
        <v>0.25</v>
      </c>
      <c r="J210" s="13">
        <v>1.875</v>
      </c>
      <c r="K210" s="12">
        <v>1</v>
      </c>
      <c r="L210" s="13">
        <v>1.875</v>
      </c>
      <c r="M210" s="13">
        <v>7.5</v>
      </c>
    </row>
    <row r="211" spans="1:13" x14ac:dyDescent="0.25">
      <c r="A211" s="8" t="s">
        <v>64</v>
      </c>
      <c r="B211" s="8" t="s">
        <v>65</v>
      </c>
      <c r="C211" s="8" t="s">
        <v>14</v>
      </c>
      <c r="D211" s="8" t="s">
        <v>0</v>
      </c>
      <c r="E211" s="11">
        <v>13</v>
      </c>
      <c r="F211" s="12">
        <v>10.246153846153849</v>
      </c>
      <c r="G211" s="12" t="s">
        <v>1</v>
      </c>
      <c r="H211" s="13">
        <v>133.20000000000005</v>
      </c>
      <c r="I211" s="14">
        <v>0.25</v>
      </c>
      <c r="J211" s="13">
        <v>33.300000000000011</v>
      </c>
      <c r="K211" s="12">
        <v>0.78857676716493519</v>
      </c>
      <c r="L211" s="13">
        <v>26.259606346592349</v>
      </c>
      <c r="M211" s="13">
        <v>105.0384253863694</v>
      </c>
    </row>
    <row r="212" spans="1:13" x14ac:dyDescent="0.25">
      <c r="A212" s="8" t="s">
        <v>64</v>
      </c>
      <c r="B212" s="8" t="s">
        <v>65</v>
      </c>
      <c r="C212" s="8" t="s">
        <v>68</v>
      </c>
      <c r="D212" s="8" t="s">
        <v>0</v>
      </c>
      <c r="E212" s="11">
        <v>139</v>
      </c>
      <c r="F212" s="12">
        <v>6.7213602261048333</v>
      </c>
      <c r="G212" s="12" t="s">
        <v>31</v>
      </c>
      <c r="H212" s="13">
        <v>934.26907142857181</v>
      </c>
      <c r="I212" s="14">
        <v>0.25</v>
      </c>
      <c r="J212" s="13">
        <v>233.56726785714295</v>
      </c>
      <c r="K212" s="12">
        <v>1</v>
      </c>
      <c r="L212" s="13">
        <v>233.56726785714295</v>
      </c>
      <c r="M212" s="13">
        <v>934.26907142857181</v>
      </c>
    </row>
    <row r="213" spans="1:13" x14ac:dyDescent="0.25">
      <c r="A213" s="8" t="s">
        <v>64</v>
      </c>
      <c r="B213" s="8" t="s">
        <v>65</v>
      </c>
      <c r="C213" s="8" t="s">
        <v>58</v>
      </c>
      <c r="D213" s="8" t="s">
        <v>0</v>
      </c>
      <c r="E213" s="11">
        <v>82</v>
      </c>
      <c r="F213" s="12">
        <v>5.7746375609756075</v>
      </c>
      <c r="G213" s="12" t="s">
        <v>31</v>
      </c>
      <c r="H213" s="13">
        <v>473.52027999999984</v>
      </c>
      <c r="I213" s="14">
        <v>0.25</v>
      </c>
      <c r="J213" s="13">
        <v>118.38006999999996</v>
      </c>
      <c r="K213" s="12">
        <v>1</v>
      </c>
      <c r="L213" s="13">
        <v>118.38006999999996</v>
      </c>
      <c r="M213" s="13">
        <v>473.52027999999984</v>
      </c>
    </row>
    <row r="214" spans="1:13" x14ac:dyDescent="0.25">
      <c r="A214" s="8" t="s">
        <v>64</v>
      </c>
      <c r="B214" s="8" t="s">
        <v>65</v>
      </c>
      <c r="C214" s="8" t="s">
        <v>58</v>
      </c>
      <c r="D214" s="8" t="s">
        <v>0</v>
      </c>
      <c r="E214" s="11">
        <v>11</v>
      </c>
      <c r="F214" s="12">
        <v>5.2290315823106281</v>
      </c>
      <c r="G214" s="12" t="s">
        <v>1</v>
      </c>
      <c r="H214" s="13">
        <v>57.519347405416909</v>
      </c>
      <c r="I214" s="14">
        <v>0.25</v>
      </c>
      <c r="J214" s="13">
        <v>14.379836851354227</v>
      </c>
      <c r="K214" s="12">
        <v>0.79999999999999993</v>
      </c>
      <c r="L214" s="13">
        <v>11.503869481083381</v>
      </c>
      <c r="M214" s="13">
        <v>46.015477924333524</v>
      </c>
    </row>
    <row r="215" spans="1:13" x14ac:dyDescent="0.25">
      <c r="A215" s="8" t="s">
        <v>66</v>
      </c>
      <c r="B215" s="8" t="s">
        <v>67</v>
      </c>
      <c r="C215" s="8" t="s">
        <v>14</v>
      </c>
      <c r="D215" s="8" t="s">
        <v>0</v>
      </c>
      <c r="E215" s="11">
        <v>9</v>
      </c>
      <c r="F215" s="12">
        <v>8.2610852324118085</v>
      </c>
      <c r="G215" s="12" t="s">
        <v>59</v>
      </c>
      <c r="H215" s="13">
        <v>74.349767091706269</v>
      </c>
      <c r="I215" s="14">
        <v>0.25</v>
      </c>
      <c r="J215" s="13">
        <v>18.587441772926567</v>
      </c>
      <c r="K215" s="12">
        <v>0.50074171315959537</v>
      </c>
      <c r="L215" s="13">
        <v>9.3075074366294768</v>
      </c>
      <c r="M215" s="13">
        <v>37.230029746517907</v>
      </c>
    </row>
    <row r="216" spans="1:13" x14ac:dyDescent="0.25">
      <c r="A216" s="8" t="s">
        <v>66</v>
      </c>
      <c r="B216" s="8" t="s">
        <v>67</v>
      </c>
      <c r="C216" s="8" t="s">
        <v>14</v>
      </c>
      <c r="D216" s="8" t="s">
        <v>0</v>
      </c>
      <c r="E216" s="11">
        <v>103</v>
      </c>
      <c r="F216" s="12">
        <v>8.1416936688375188</v>
      </c>
      <c r="G216" s="12" t="s">
        <v>2</v>
      </c>
      <c r="H216" s="13">
        <v>838.59444789026441</v>
      </c>
      <c r="I216" s="14">
        <v>0.25</v>
      </c>
      <c r="J216" s="13">
        <v>209.6486119725661</v>
      </c>
      <c r="K216" s="12">
        <v>0.55883463893482788</v>
      </c>
      <c r="L216" s="13">
        <v>117.15890637487681</v>
      </c>
      <c r="M216" s="13">
        <v>468.63562549950723</v>
      </c>
    </row>
    <row r="217" spans="1:13" x14ac:dyDescent="0.25">
      <c r="A217" s="8" t="s">
        <v>66</v>
      </c>
      <c r="B217" s="8" t="s">
        <v>67</v>
      </c>
      <c r="C217" s="8" t="s">
        <v>14</v>
      </c>
      <c r="D217" s="8" t="s">
        <v>0</v>
      </c>
      <c r="E217" s="11">
        <v>70</v>
      </c>
      <c r="F217" s="12">
        <v>5.2164976617342598</v>
      </c>
      <c r="G217" s="12" t="s">
        <v>32</v>
      </c>
      <c r="H217" s="13">
        <v>365.15483632139819</v>
      </c>
      <c r="I217" s="14">
        <v>0.25</v>
      </c>
      <c r="J217" s="13">
        <v>91.288709080349548</v>
      </c>
      <c r="K217" s="12">
        <v>0.82885649573306042</v>
      </c>
      <c r="L217" s="13">
        <v>75.665239508333343</v>
      </c>
      <c r="M217" s="13">
        <v>302.66095803333337</v>
      </c>
    </row>
    <row r="218" spans="1:13" x14ac:dyDescent="0.25">
      <c r="A218" s="8" t="s">
        <v>66</v>
      </c>
      <c r="B218" s="8" t="s">
        <v>67</v>
      </c>
      <c r="C218" s="8" t="s">
        <v>14</v>
      </c>
      <c r="D218" s="8" t="s">
        <v>0</v>
      </c>
      <c r="E218" s="11">
        <v>535</v>
      </c>
      <c r="F218" s="12">
        <v>4.4572149532710093</v>
      </c>
      <c r="G218" s="12" t="s">
        <v>31</v>
      </c>
      <c r="H218" s="13">
        <v>2384.6099999999901</v>
      </c>
      <c r="I218" s="14">
        <v>0.25</v>
      </c>
      <c r="J218" s="13">
        <v>596.15249999999753</v>
      </c>
      <c r="K218" s="12">
        <v>1</v>
      </c>
      <c r="L218" s="13">
        <v>596.15249999999753</v>
      </c>
      <c r="M218" s="13">
        <v>2384.6099999999901</v>
      </c>
    </row>
    <row r="219" spans="1:13" x14ac:dyDescent="0.25">
      <c r="A219" s="8" t="s">
        <v>66</v>
      </c>
      <c r="B219" s="8" t="s">
        <v>67</v>
      </c>
      <c r="C219" s="8" t="s">
        <v>14</v>
      </c>
      <c r="D219" s="8" t="s">
        <v>0</v>
      </c>
      <c r="E219" s="11">
        <v>388</v>
      </c>
      <c r="F219" s="12">
        <v>6.1454496654168898</v>
      </c>
      <c r="G219" s="12" t="s">
        <v>1</v>
      </c>
      <c r="H219" s="13">
        <v>2384.4344701817531</v>
      </c>
      <c r="I219" s="14">
        <v>0.25</v>
      </c>
      <c r="J219" s="13">
        <v>596.10861754543828</v>
      </c>
      <c r="K219" s="12">
        <v>0.78815053505737553</v>
      </c>
      <c r="L219" s="13">
        <v>469.82332587074961</v>
      </c>
      <c r="M219" s="13">
        <v>1879.2933034829985</v>
      </c>
    </row>
    <row r="220" spans="1:13" x14ac:dyDescent="0.25">
      <c r="A220" s="8" t="s">
        <v>66</v>
      </c>
      <c r="B220" s="8" t="s">
        <v>67</v>
      </c>
      <c r="C220" s="8" t="s">
        <v>14</v>
      </c>
      <c r="D220" s="8" t="s">
        <v>16</v>
      </c>
      <c r="E220" s="11">
        <v>3</v>
      </c>
      <c r="F220" s="12">
        <v>6.29</v>
      </c>
      <c r="G220" s="12" t="s">
        <v>2</v>
      </c>
      <c r="H220" s="13">
        <v>18.87</v>
      </c>
      <c r="I220" s="14">
        <v>0.25</v>
      </c>
      <c r="J220" s="13">
        <v>4.7175000000000002</v>
      </c>
      <c r="K220" s="12">
        <v>0.55503049802265569</v>
      </c>
      <c r="L220" s="13">
        <v>2.6183563744218783</v>
      </c>
      <c r="M220" s="13">
        <v>10.473425497687513</v>
      </c>
    </row>
    <row r="221" spans="1:13" x14ac:dyDescent="0.25">
      <c r="A221" s="8" t="s">
        <v>66</v>
      </c>
      <c r="B221" s="8" t="s">
        <v>67</v>
      </c>
      <c r="C221" s="8" t="s">
        <v>58</v>
      </c>
      <c r="D221" s="8" t="s">
        <v>0</v>
      </c>
      <c r="E221" s="11">
        <v>1</v>
      </c>
      <c r="F221" s="12">
        <v>7.6025835511386664</v>
      </c>
      <c r="G221" s="12" t="s">
        <v>59</v>
      </c>
      <c r="H221" s="13">
        <v>7.6025835511386664</v>
      </c>
      <c r="I221" s="14">
        <v>0.25</v>
      </c>
      <c r="J221" s="13">
        <v>1.9006458877846666</v>
      </c>
      <c r="K221" s="12">
        <v>0.5</v>
      </c>
      <c r="L221" s="13">
        <v>0.95032294389233329</v>
      </c>
      <c r="M221" s="13">
        <v>3.8012917755693332</v>
      </c>
    </row>
    <row r="222" spans="1:13" x14ac:dyDescent="0.25">
      <c r="A222" s="8" t="s">
        <v>66</v>
      </c>
      <c r="B222" s="8" t="s">
        <v>67</v>
      </c>
      <c r="C222" s="8" t="s">
        <v>58</v>
      </c>
      <c r="D222" s="8" t="s">
        <v>0</v>
      </c>
      <c r="E222" s="11">
        <v>17</v>
      </c>
      <c r="F222" s="12">
        <v>8.767284205824641</v>
      </c>
      <c r="G222" s="12" t="s">
        <v>2</v>
      </c>
      <c r="H222" s="13">
        <v>149.04383149901889</v>
      </c>
      <c r="I222" s="14">
        <v>0.25</v>
      </c>
      <c r="J222" s="13">
        <v>37.260957874754723</v>
      </c>
      <c r="K222" s="12">
        <v>0.59</v>
      </c>
      <c r="L222" s="13">
        <v>21.983965146105287</v>
      </c>
      <c r="M222" s="13">
        <v>87.93586058442115</v>
      </c>
    </row>
    <row r="223" spans="1:13" x14ac:dyDescent="0.25">
      <c r="A223" s="8" t="s">
        <v>66</v>
      </c>
      <c r="B223" s="8" t="s">
        <v>67</v>
      </c>
      <c r="C223" s="8" t="s">
        <v>58</v>
      </c>
      <c r="D223" s="8" t="s">
        <v>0</v>
      </c>
      <c r="E223" s="11">
        <v>140</v>
      </c>
      <c r="F223" s="12">
        <v>5.5655044999999994</v>
      </c>
      <c r="G223" s="12" t="s">
        <v>31</v>
      </c>
      <c r="H223" s="13">
        <v>779.17062999999996</v>
      </c>
      <c r="I223" s="14">
        <v>0.25</v>
      </c>
      <c r="J223" s="13">
        <v>194.79265749999999</v>
      </c>
      <c r="K223" s="12">
        <v>1</v>
      </c>
      <c r="L223" s="13">
        <v>194.79265749999999</v>
      </c>
      <c r="M223" s="13">
        <v>779.17062999999996</v>
      </c>
    </row>
    <row r="224" spans="1:13" x14ac:dyDescent="0.25">
      <c r="A224" s="8" t="s">
        <v>66</v>
      </c>
      <c r="B224" s="8" t="s">
        <v>67</v>
      </c>
      <c r="C224" s="8" t="s">
        <v>58</v>
      </c>
      <c r="D224" s="8" t="s">
        <v>0</v>
      </c>
      <c r="E224" s="11">
        <v>85</v>
      </c>
      <c r="F224" s="12">
        <v>5.9056461408254046</v>
      </c>
      <c r="G224" s="12" t="s">
        <v>1</v>
      </c>
      <c r="H224" s="13">
        <v>501.97992197015941</v>
      </c>
      <c r="I224" s="14">
        <v>0.25</v>
      </c>
      <c r="J224" s="13">
        <v>125.49498049253985</v>
      </c>
      <c r="K224" s="12">
        <v>0.80000000000000016</v>
      </c>
      <c r="L224" s="13">
        <v>100.3959843940319</v>
      </c>
      <c r="M224" s="13">
        <v>401.5839375761276</v>
      </c>
    </row>
  </sheetData>
  <phoneticPr fontId="5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Dominic Clifford</cp:lastModifiedBy>
  <cp:lastPrinted>2024-08-20T15:09:08Z</cp:lastPrinted>
  <dcterms:created xsi:type="dcterms:W3CDTF">2020-01-29T12:45:47Z</dcterms:created>
  <dcterms:modified xsi:type="dcterms:W3CDTF">2025-01-30T14:54:57Z</dcterms:modified>
</cp:coreProperties>
</file>